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MTHCPSHub/Hub_Management/Data_Linkage_Team_Management/Projects/Rwanda/"/>
    </mc:Choice>
  </mc:AlternateContent>
  <xr:revisionPtr revIDLastSave="3393" documentId="8_{6EC5501F-B44B-4784-870B-4C685CD05398}" xr6:coauthVersionLast="47" xr6:coauthVersionMax="47" xr10:uidLastSave="{C6226AA8-35C6-4643-91A4-48C9685E1CF8}"/>
  <bookViews>
    <workbookView xWindow="28680" yWindow="-120" windowWidth="29040" windowHeight="16440" firstSheet="7" activeTab="7" xr2:uid="{00000000-000D-0000-FFFF-FFFF00000000}"/>
  </bookViews>
  <sheets>
    <sheet name="Mock_Rwanda" sheetId="2" r:id="rId1"/>
    <sheet name="Added Geo" sheetId="3" r:id="rId2"/>
    <sheet name="Added HoH" sheetId="5" r:id="rId3"/>
    <sheet name="Base ds all vars" sheetId="6" r:id="rId4"/>
    <sheet name="CENSUS_edit" sheetId="9" r:id="rId5"/>
    <sheet name="PES_edit" sheetId="8" r:id="rId6"/>
    <sheet name="CENSUS_FINAL" sheetId="10" r:id="rId7"/>
    <sheet name="PES_FINAL" sheetId="11" r:id="rId8"/>
  </sheets>
  <definedNames>
    <definedName name="_xlnm._FilterDatabase" localSheetId="4" hidden="1">CENSUS_edit!#REF!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91" i="10" l="1"/>
  <c r="Y175" i="10"/>
  <c r="Y176" i="10"/>
  <c r="Y174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271" i="10"/>
  <c r="Y270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4" i="10"/>
  <c r="Y367" i="10"/>
  <c r="Y366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2" i="10"/>
  <c r="Y133" i="10"/>
  <c r="Y298" i="10"/>
  <c r="Y297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9" i="10"/>
  <c r="Y180" i="10"/>
  <c r="Y436" i="10"/>
  <c r="Y437" i="10"/>
  <c r="Y181" i="10"/>
  <c r="Y182" i="10"/>
  <c r="Y183" i="10"/>
  <c r="Y184" i="10"/>
  <c r="Y185" i="10"/>
  <c r="Y186" i="10"/>
  <c r="Y187" i="10"/>
  <c r="Y188" i="10"/>
  <c r="Y191" i="10"/>
  <c r="Y192" i="10"/>
  <c r="Y228" i="10"/>
  <c r="Y227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177" i="10"/>
  <c r="Y17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432" i="10"/>
  <c r="Y433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79" i="10"/>
  <c r="Y78" i="10"/>
  <c r="Y261" i="10"/>
  <c r="Y262" i="10"/>
  <c r="Y263" i="10"/>
  <c r="Y264" i="10"/>
  <c r="Y265" i="10"/>
  <c r="Y266" i="10"/>
  <c r="Y267" i="10"/>
  <c r="Y268" i="10"/>
  <c r="Y244" i="10"/>
  <c r="Y245" i="10"/>
  <c r="Y269" i="10"/>
  <c r="Y272" i="10"/>
  <c r="Y273" i="10"/>
  <c r="Y274" i="10"/>
  <c r="Y275" i="10"/>
  <c r="Y276" i="10"/>
  <c r="Y277" i="10"/>
  <c r="Y278" i="10"/>
  <c r="Y279" i="10"/>
  <c r="Y280" i="10"/>
  <c r="Y281" i="10"/>
  <c r="Y282" i="10"/>
  <c r="Y283" i="10"/>
  <c r="Y284" i="10"/>
  <c r="Y285" i="10"/>
  <c r="Y286" i="10"/>
  <c r="Y287" i="10"/>
  <c r="Y288" i="10"/>
  <c r="Y289" i="10"/>
  <c r="Y292" i="10"/>
  <c r="Y190" i="10"/>
  <c r="Y189" i="10"/>
  <c r="Y290" i="10"/>
  <c r="Y295" i="10"/>
  <c r="Y296" i="10"/>
  <c r="Y259" i="10"/>
  <c r="Y260" i="10"/>
  <c r="Y299" i="10"/>
  <c r="Y300" i="10"/>
  <c r="Y301" i="10"/>
  <c r="Y302" i="10"/>
  <c r="Y303" i="10"/>
  <c r="Y304" i="10"/>
  <c r="Y305" i="10"/>
  <c r="Y308" i="10"/>
  <c r="Y309" i="10"/>
  <c r="Y310" i="10"/>
  <c r="Y408" i="10"/>
  <c r="Y407" i="10"/>
  <c r="Y311" i="10"/>
  <c r="Y312" i="10"/>
  <c r="Y313" i="10"/>
  <c r="Y314" i="10"/>
  <c r="Y315" i="10"/>
  <c r="Y316" i="10"/>
  <c r="Y317" i="10"/>
  <c r="Y318" i="10"/>
  <c r="Y319" i="10"/>
  <c r="Y320" i="10"/>
  <c r="Y321" i="10"/>
  <c r="Y322" i="10"/>
  <c r="Y323" i="10"/>
  <c r="Y324" i="10"/>
  <c r="Y325" i="10"/>
  <c r="Y326" i="10"/>
  <c r="Y327" i="10"/>
  <c r="Y328" i="10"/>
  <c r="Y329" i="10"/>
  <c r="Y330" i="10"/>
  <c r="Y331" i="10"/>
  <c r="Y332" i="10"/>
  <c r="Y333" i="10"/>
  <c r="Y334" i="10"/>
  <c r="Y335" i="10"/>
  <c r="Y336" i="10"/>
  <c r="Y337" i="10"/>
  <c r="Y338" i="10"/>
  <c r="Y339" i="10"/>
  <c r="Y340" i="10"/>
  <c r="Y341" i="10"/>
  <c r="Y342" i="10"/>
  <c r="Y343" i="10"/>
  <c r="Y344" i="10"/>
  <c r="Y345" i="10"/>
  <c r="Y346" i="10"/>
  <c r="Y347" i="10"/>
  <c r="Y348" i="10"/>
  <c r="Y349" i="10"/>
  <c r="Y350" i="10"/>
  <c r="Y422" i="10"/>
  <c r="Y421" i="10"/>
  <c r="Y353" i="10"/>
  <c r="Y354" i="10"/>
  <c r="Y355" i="10"/>
  <c r="Y356" i="10"/>
  <c r="Y357" i="10"/>
  <c r="Y358" i="10"/>
  <c r="Y359" i="10"/>
  <c r="Y360" i="10"/>
  <c r="Y361" i="10"/>
  <c r="Y362" i="10"/>
  <c r="Y363" i="10"/>
  <c r="Y351" i="10"/>
  <c r="Y352" i="10"/>
  <c r="Y364" i="10"/>
  <c r="Y365" i="10"/>
  <c r="Y368" i="10"/>
  <c r="Y369" i="10"/>
  <c r="Y370" i="10"/>
  <c r="Y371" i="10"/>
  <c r="Y372" i="10"/>
  <c r="Y373" i="10"/>
  <c r="Y374" i="10"/>
  <c r="Y375" i="10"/>
  <c r="Y376" i="10"/>
  <c r="Y377" i="10"/>
  <c r="Y378" i="10"/>
  <c r="Y379" i="10"/>
  <c r="Y380" i="10"/>
  <c r="Y381" i="10"/>
  <c r="Y382" i="10"/>
  <c r="Y383" i="10"/>
  <c r="Y384" i="10"/>
  <c r="Y386" i="10"/>
  <c r="Y385" i="10"/>
  <c r="Y387" i="10"/>
  <c r="Y388" i="10"/>
  <c r="Y389" i="10"/>
  <c r="Y390" i="10"/>
  <c r="Y391" i="10"/>
  <c r="Y392" i="10"/>
  <c r="Y393" i="10"/>
  <c r="Y394" i="10"/>
  <c r="Y395" i="10"/>
  <c r="Y396" i="10"/>
  <c r="Y397" i="10"/>
  <c r="Y398" i="10"/>
  <c r="Y399" i="10"/>
  <c r="Y400" i="10"/>
  <c r="Y401" i="10"/>
  <c r="Y402" i="10"/>
  <c r="Y403" i="10"/>
  <c r="Y404" i="10"/>
  <c r="Y405" i="10"/>
  <c r="Y406" i="10"/>
  <c r="Y409" i="10"/>
  <c r="Y410" i="10"/>
  <c r="Y307" i="10"/>
  <c r="Y306" i="10"/>
  <c r="Y411" i="10"/>
  <c r="Y412" i="10"/>
  <c r="Y413" i="10"/>
  <c r="Y414" i="10"/>
  <c r="Y415" i="10"/>
  <c r="Y416" i="10"/>
  <c r="Y417" i="10"/>
  <c r="Y418" i="10"/>
  <c r="Y419" i="10"/>
  <c r="Y420" i="10"/>
  <c r="Y423" i="10"/>
  <c r="Y424" i="10"/>
  <c r="Y131" i="10"/>
  <c r="Y130" i="10"/>
  <c r="Y425" i="10"/>
  <c r="Y426" i="10"/>
  <c r="Y427" i="10"/>
  <c r="Y112" i="10"/>
  <c r="Y113" i="10"/>
  <c r="Y428" i="10"/>
  <c r="Y429" i="10"/>
  <c r="Y430" i="10"/>
  <c r="Y431" i="10"/>
  <c r="Y434" i="10"/>
  <c r="Y435" i="10"/>
  <c r="Y294" i="10"/>
  <c r="Y293" i="10"/>
  <c r="Y438" i="10"/>
  <c r="Y439" i="10"/>
  <c r="Y440" i="10"/>
  <c r="Y441" i="10"/>
  <c r="Y442" i="10"/>
  <c r="Y443" i="10"/>
  <c r="Y444" i="10"/>
  <c r="Y445" i="10"/>
  <c r="Y446" i="10"/>
  <c r="Y447" i="10"/>
  <c r="Y448" i="10"/>
  <c r="Y449" i="10"/>
  <c r="Y450" i="10"/>
  <c r="Y451" i="10"/>
  <c r="Y452" i="10"/>
  <c r="Y453" i="10"/>
  <c r="Y454" i="10"/>
  <c r="Y455" i="10"/>
  <c r="Y456" i="10"/>
  <c r="Y458" i="10"/>
  <c r="Y457" i="10"/>
  <c r="Y459" i="10"/>
  <c r="Y460" i="10"/>
  <c r="Y462" i="10"/>
  <c r="Y464" i="10"/>
  <c r="Y461" i="10"/>
  <c r="Y463" i="10"/>
  <c r="Y465" i="10"/>
  <c r="Y466" i="10"/>
  <c r="Y468" i="10"/>
  <c r="Y470" i="10"/>
  <c r="Y472" i="10"/>
  <c r="Y467" i="10"/>
  <c r="Y469" i="10"/>
  <c r="Y471" i="10"/>
  <c r="Y473" i="10"/>
  <c r="Y474" i="10"/>
  <c r="Y476" i="10"/>
  <c r="Y478" i="10"/>
  <c r="Y480" i="10"/>
  <c r="Y475" i="10"/>
  <c r="Y477" i="10"/>
  <c r="Y479" i="10"/>
  <c r="Y481" i="10"/>
  <c r="Y482" i="10"/>
  <c r="Y484" i="10"/>
  <c r="Y486" i="10"/>
  <c r="Y483" i="10"/>
  <c r="Y485" i="10"/>
  <c r="Y487" i="10"/>
  <c r="Y488" i="10"/>
  <c r="Y490" i="10"/>
  <c r="Y492" i="10"/>
  <c r="Y489" i="10"/>
  <c r="Y491" i="10"/>
  <c r="Y493" i="10"/>
  <c r="Y2" i="10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1" i="11"/>
  <c r="Y30" i="11"/>
  <c r="Y33" i="11"/>
  <c r="Y32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7" i="11"/>
  <c r="Y56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8" i="11"/>
  <c r="Y77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5" i="11"/>
  <c r="Y134" i="11"/>
  <c r="Y136" i="11"/>
  <c r="Y137" i="11"/>
  <c r="Y138" i="11"/>
  <c r="Y139" i="11"/>
  <c r="Y140" i="11"/>
  <c r="Y141" i="11"/>
  <c r="Y142" i="11"/>
  <c r="Y143" i="11"/>
  <c r="Y144" i="11"/>
  <c r="Y145" i="11"/>
  <c r="Y146" i="11"/>
  <c r="Y148" i="11"/>
  <c r="Y147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3" i="11"/>
  <c r="Y212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7" i="11"/>
  <c r="Y276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Y290" i="11"/>
  <c r="Y291" i="11"/>
  <c r="Y292" i="11"/>
  <c r="Y293" i="11"/>
  <c r="Y294" i="11"/>
  <c r="Y295" i="11"/>
  <c r="Y296" i="11"/>
  <c r="Y297" i="11"/>
  <c r="Y298" i="11"/>
  <c r="Y299" i="11"/>
  <c r="Y300" i="11"/>
  <c r="Y301" i="11"/>
  <c r="Y302" i="11"/>
  <c r="Y303" i="11"/>
  <c r="Y304" i="11"/>
  <c r="Y305" i="11"/>
  <c r="Y306" i="11"/>
  <c r="Y307" i="11"/>
  <c r="Y308" i="11"/>
  <c r="Y309" i="11"/>
  <c r="Y310" i="11"/>
  <c r="Y311" i="11"/>
  <c r="Y312" i="11"/>
  <c r="Y313" i="11"/>
  <c r="Y314" i="11"/>
  <c r="Y315" i="11"/>
  <c r="Y316" i="11"/>
  <c r="Y317" i="11"/>
  <c r="Y318" i="11"/>
  <c r="Y319" i="11"/>
  <c r="Y320" i="11"/>
  <c r="Y321" i="11"/>
  <c r="Y322" i="11"/>
  <c r="Y323" i="11"/>
  <c r="Y324" i="11"/>
  <c r="Y325" i="11"/>
  <c r="Y326" i="11"/>
  <c r="Y327" i="11"/>
  <c r="Y328" i="11"/>
  <c r="Y329" i="11"/>
  <c r="Y330" i="11"/>
  <c r="Y331" i="11"/>
  <c r="Y332" i="11"/>
  <c r="Y333" i="11"/>
  <c r="Y334" i="11"/>
  <c r="Y335" i="11"/>
  <c r="Y336" i="11"/>
  <c r="Y337" i="11"/>
  <c r="Y338" i="11"/>
  <c r="Y339" i="11"/>
  <c r="Y340" i="11"/>
  <c r="Y341" i="11"/>
  <c r="Y342" i="11"/>
  <c r="Y343" i="11"/>
  <c r="Y344" i="11"/>
  <c r="Y345" i="11"/>
  <c r="Y346" i="11"/>
  <c r="Y347" i="11"/>
  <c r="Y348" i="11"/>
  <c r="Y349" i="11"/>
  <c r="Y350" i="11"/>
  <c r="Y351" i="11"/>
  <c r="Y352" i="11"/>
  <c r="Y353" i="11"/>
  <c r="Y354" i="11"/>
  <c r="Y355" i="11"/>
  <c r="Y356" i="11"/>
  <c r="Y357" i="11"/>
  <c r="Y358" i="11"/>
  <c r="Y359" i="11"/>
  <c r="Y360" i="11"/>
  <c r="Y361" i="11"/>
  <c r="Y362" i="11"/>
  <c r="Y363" i="11"/>
  <c r="Y364" i="11"/>
  <c r="Y365" i="11"/>
  <c r="Y366" i="11"/>
  <c r="Y367" i="11"/>
  <c r="Y368" i="11"/>
  <c r="Y369" i="11"/>
  <c r="Y370" i="11"/>
  <c r="Y371" i="11"/>
  <c r="Y372" i="11"/>
  <c r="Y373" i="11"/>
  <c r="Y374" i="11"/>
  <c r="Y375" i="11"/>
  <c r="Y376" i="11"/>
  <c r="Y377" i="11"/>
  <c r="Y378" i="11"/>
  <c r="Y379" i="11"/>
  <c r="Y380" i="11"/>
  <c r="Y381" i="11"/>
  <c r="Y382" i="11"/>
  <c r="Y383" i="11"/>
  <c r="Y384" i="11"/>
  <c r="Y385" i="11"/>
  <c r="Y386" i="11"/>
  <c r="Y387" i="11"/>
  <c r="Y388" i="11"/>
  <c r="Y389" i="11"/>
  <c r="Y390" i="11"/>
  <c r="Y391" i="11"/>
  <c r="Y392" i="11"/>
  <c r="Y393" i="11"/>
  <c r="Y394" i="11"/>
  <c r="Y395" i="11"/>
  <c r="Y396" i="11"/>
  <c r="Y397" i="11"/>
  <c r="Y398" i="11"/>
  <c r="Y399" i="11"/>
  <c r="Y400" i="11"/>
  <c r="Y401" i="11"/>
  <c r="Y402" i="11"/>
  <c r="Y403" i="11"/>
  <c r="Y404" i="11"/>
  <c r="Y405" i="11"/>
  <c r="Y406" i="11"/>
  <c r="Y407" i="11"/>
  <c r="Y408" i="11"/>
  <c r="Y409" i="11"/>
  <c r="Y410" i="11"/>
  <c r="Y411" i="11"/>
  <c r="Y412" i="11"/>
  <c r="Y413" i="11"/>
  <c r="Y414" i="11"/>
  <c r="Y416" i="11"/>
  <c r="Y415" i="11"/>
  <c r="Y418" i="11"/>
  <c r="Y417" i="11"/>
  <c r="Y419" i="11"/>
  <c r="Y420" i="11"/>
  <c r="Y421" i="11"/>
  <c r="Y422" i="11"/>
  <c r="Y423" i="11"/>
  <c r="Y424" i="11"/>
  <c r="Y425" i="11"/>
  <c r="Y426" i="11"/>
  <c r="Y427" i="11"/>
  <c r="Y428" i="11"/>
  <c r="Y429" i="11"/>
  <c r="Y430" i="11"/>
  <c r="Y431" i="11"/>
  <c r="Y432" i="11"/>
  <c r="Y433" i="11"/>
  <c r="Y434" i="11"/>
  <c r="Y435" i="11"/>
  <c r="Y436" i="11"/>
  <c r="Y437" i="11"/>
  <c r="Y438" i="11"/>
  <c r="Y439" i="11"/>
  <c r="Y440" i="11"/>
  <c r="Y441" i="11"/>
  <c r="Y442" i="11"/>
  <c r="Y443" i="11"/>
  <c r="Y444" i="11"/>
  <c r="Y445" i="11"/>
  <c r="Y446" i="11"/>
  <c r="Y447" i="11"/>
  <c r="Y448" i="11"/>
  <c r="Y449" i="11"/>
  <c r="Y450" i="11"/>
  <c r="Y451" i="11"/>
  <c r="Y452" i="11"/>
  <c r="Y453" i="11"/>
  <c r="Y454" i="11"/>
  <c r="Y455" i="11"/>
  <c r="Y456" i="11"/>
  <c r="Y457" i="11"/>
  <c r="Y458" i="11"/>
  <c r="Y459" i="11"/>
  <c r="Y460" i="11"/>
  <c r="Y461" i="11"/>
  <c r="Y462" i="11"/>
  <c r="Y463" i="11"/>
  <c r="Y464" i="11"/>
  <c r="Y465" i="11"/>
  <c r="Y466" i="11"/>
  <c r="Y467" i="11"/>
  <c r="Y468" i="11"/>
  <c r="Y469" i="11"/>
  <c r="Y470" i="11"/>
  <c r="Y471" i="11"/>
  <c r="Y472" i="11"/>
  <c r="Y473" i="11"/>
  <c r="Y474" i="11"/>
  <c r="Y475" i="11"/>
  <c r="Y476" i="11"/>
  <c r="Y477" i="11"/>
  <c r="Y478" i="11"/>
  <c r="Y479" i="11"/>
  <c r="Y480" i="11"/>
  <c r="Y481" i="11"/>
  <c r="Y482" i="11"/>
  <c r="Y483" i="11"/>
  <c r="Y484" i="11"/>
  <c r="Y485" i="11"/>
  <c r="Y486" i="11"/>
  <c r="Y487" i="11"/>
  <c r="Y488" i="11"/>
  <c r="Y489" i="11"/>
  <c r="Y490" i="11"/>
  <c r="Y491" i="11"/>
  <c r="Y492" i="11"/>
  <c r="Y493" i="11"/>
  <c r="Y494" i="11"/>
  <c r="Y495" i="11"/>
  <c r="Y496" i="11"/>
  <c r="Y497" i="11"/>
  <c r="Y2" i="11"/>
  <c r="AO494" i="9"/>
  <c r="AW494" i="9" s="1"/>
  <c r="AP494" i="9"/>
  <c r="AX494" i="9" s="1"/>
  <c r="AQ494" i="9"/>
  <c r="AR494" i="9"/>
  <c r="AT494" i="9" s="1"/>
  <c r="AS494" i="9"/>
  <c r="AZ494" i="9"/>
  <c r="BA494" i="9"/>
  <c r="BC494" i="9"/>
  <c r="AM498" i="8"/>
  <c r="AU498" i="8" s="1"/>
  <c r="AN498" i="8"/>
  <c r="AV498" i="8" s="1"/>
  <c r="AO498" i="8"/>
  <c r="AP498" i="8"/>
  <c r="AQ498" i="8"/>
  <c r="AX498" i="8"/>
  <c r="AY498" i="8"/>
  <c r="BA498" i="8"/>
  <c r="BC498" i="8"/>
  <c r="BD499" i="8"/>
  <c r="BF495" i="9"/>
  <c r="BG482" i="9"/>
  <c r="BG475" i="9"/>
  <c r="BG466" i="9"/>
  <c r="BG460" i="9"/>
  <c r="BG451" i="9"/>
  <c r="BG446" i="9"/>
  <c r="BG442" i="9"/>
  <c r="BG431" i="9"/>
  <c r="BG244" i="9"/>
  <c r="BG426" i="9"/>
  <c r="BG421" i="9"/>
  <c r="BG416" i="9"/>
  <c r="BG414" i="9"/>
  <c r="BG413" i="9"/>
  <c r="BG407" i="9"/>
  <c r="BG404" i="9"/>
  <c r="BG402" i="9"/>
  <c r="BG392" i="9"/>
  <c r="BG389" i="9"/>
  <c r="BG381" i="9"/>
  <c r="BG377" i="9"/>
  <c r="BG366" i="9"/>
  <c r="BG362" i="9"/>
  <c r="BG360" i="9"/>
  <c r="BG356" i="9"/>
  <c r="BG350" i="9"/>
  <c r="BG347" i="9"/>
  <c r="BG338" i="9"/>
  <c r="BG321" i="9"/>
  <c r="BG318" i="9"/>
  <c r="BG312" i="9"/>
  <c r="BG306" i="9"/>
  <c r="BG303" i="9"/>
  <c r="BG299" i="9"/>
  <c r="BG436" i="9"/>
  <c r="BG296" i="9"/>
  <c r="BG290" i="9"/>
  <c r="BG287" i="9"/>
  <c r="BG279" i="9"/>
  <c r="BG276" i="9"/>
  <c r="BG273" i="9"/>
  <c r="BG265" i="9"/>
  <c r="BG262" i="9"/>
  <c r="BG254" i="9"/>
  <c r="BG249" i="9"/>
  <c r="BG248" i="9"/>
  <c r="BG241" i="9"/>
  <c r="BG234" i="9"/>
  <c r="BG230" i="9"/>
  <c r="BG191" i="9"/>
  <c r="BG226" i="9"/>
  <c r="BG224" i="9"/>
  <c r="BG220" i="9"/>
  <c r="BG218" i="9"/>
  <c r="BG213" i="9"/>
  <c r="BG211" i="9"/>
  <c r="BG206" i="9"/>
  <c r="BG205" i="9"/>
  <c r="BG203" i="9"/>
  <c r="BG200" i="9"/>
  <c r="BG194" i="9"/>
  <c r="BG187" i="9"/>
  <c r="BG184" i="9"/>
  <c r="BG178" i="9"/>
  <c r="BG173" i="9"/>
  <c r="BG165" i="9"/>
  <c r="BG161" i="9"/>
  <c r="BG156" i="9"/>
  <c r="BG151" i="9"/>
  <c r="BG146" i="9"/>
  <c r="BG137" i="9"/>
  <c r="BG130" i="9"/>
  <c r="BG128" i="9"/>
  <c r="BG124" i="9"/>
  <c r="BG120" i="9"/>
  <c r="BG116" i="9"/>
  <c r="BG428" i="9"/>
  <c r="BG112" i="9"/>
  <c r="BG108" i="9"/>
  <c r="BG106" i="9"/>
  <c r="BG99" i="9"/>
  <c r="BG94" i="9"/>
  <c r="BG87" i="9"/>
  <c r="BG86" i="9"/>
  <c r="BG81" i="9"/>
  <c r="BG259" i="9"/>
  <c r="BG77" i="9"/>
  <c r="BG74" i="9"/>
  <c r="BG62" i="9"/>
  <c r="BG57" i="9"/>
  <c r="BG50" i="9"/>
  <c r="BG43" i="9"/>
  <c r="BG41" i="9"/>
  <c r="BG37" i="9"/>
  <c r="BG28" i="9"/>
  <c r="BG24" i="9"/>
  <c r="BG20" i="9"/>
  <c r="BG13" i="9"/>
  <c r="BG11" i="9"/>
  <c r="BG6" i="9"/>
  <c r="BG2" i="9"/>
  <c r="BE493" i="9"/>
  <c r="BE3" i="9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BE77" i="9"/>
  <c r="BE259" i="9"/>
  <c r="BE260" i="9"/>
  <c r="BE80" i="9"/>
  <c r="BE81" i="9"/>
  <c r="BE82" i="9"/>
  <c r="BE83" i="9"/>
  <c r="BE84" i="9"/>
  <c r="BE85" i="9"/>
  <c r="BE86" i="9"/>
  <c r="BE87" i="9"/>
  <c r="BE88" i="9"/>
  <c r="BE89" i="9"/>
  <c r="BE90" i="9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428" i="9"/>
  <c r="BE429" i="9"/>
  <c r="BE115" i="9"/>
  <c r="BE116" i="9"/>
  <c r="BE117" i="9"/>
  <c r="BE118" i="9"/>
  <c r="BE119" i="9"/>
  <c r="BE120" i="9"/>
  <c r="BE121" i="9"/>
  <c r="BE122" i="9"/>
  <c r="BE123" i="9"/>
  <c r="BE124" i="9"/>
  <c r="BE125" i="9"/>
  <c r="BE126" i="9"/>
  <c r="BE127" i="9"/>
  <c r="BE128" i="9"/>
  <c r="BE129" i="9"/>
  <c r="BE130" i="9"/>
  <c r="BE131" i="9"/>
  <c r="BE423" i="9"/>
  <c r="BE424" i="9"/>
  <c r="BE134" i="9"/>
  <c r="BE135" i="9"/>
  <c r="BE136" i="9"/>
  <c r="BE137" i="9"/>
  <c r="BE138" i="9"/>
  <c r="BE139" i="9"/>
  <c r="BE140" i="9"/>
  <c r="BE141" i="9"/>
  <c r="BE142" i="9"/>
  <c r="BE143" i="9"/>
  <c r="BE144" i="9"/>
  <c r="BE145" i="9"/>
  <c r="BE146" i="9"/>
  <c r="BE147" i="9"/>
  <c r="BE148" i="9"/>
  <c r="BE149" i="9"/>
  <c r="BE150" i="9"/>
  <c r="BE151" i="9"/>
  <c r="BE152" i="9"/>
  <c r="BE153" i="9"/>
  <c r="BE154" i="9"/>
  <c r="BE155" i="9"/>
  <c r="BE156" i="9"/>
  <c r="BE157" i="9"/>
  <c r="BE158" i="9"/>
  <c r="BE159" i="9"/>
  <c r="BE160" i="9"/>
  <c r="BE161" i="9"/>
  <c r="BE162" i="9"/>
  <c r="BE163" i="9"/>
  <c r="BE164" i="9"/>
  <c r="BE165" i="9"/>
  <c r="BE166" i="9"/>
  <c r="BE167" i="9"/>
  <c r="BE168" i="9"/>
  <c r="BE169" i="9"/>
  <c r="BE170" i="9"/>
  <c r="BE171" i="9"/>
  <c r="BE172" i="9"/>
  <c r="BE173" i="9"/>
  <c r="BE174" i="9"/>
  <c r="BE175" i="9"/>
  <c r="BE176" i="9"/>
  <c r="BE177" i="9"/>
  <c r="BE178" i="9"/>
  <c r="BE227" i="9"/>
  <c r="BE228" i="9"/>
  <c r="BE181" i="9"/>
  <c r="BE182" i="9"/>
  <c r="BE183" i="9"/>
  <c r="BE184" i="9"/>
  <c r="BE185" i="9"/>
  <c r="BE186" i="9"/>
  <c r="BE187" i="9"/>
  <c r="BE188" i="9"/>
  <c r="BE189" i="9"/>
  <c r="BE190" i="9"/>
  <c r="BE291" i="9"/>
  <c r="BE292" i="9"/>
  <c r="BE193" i="9"/>
  <c r="BE194" i="9"/>
  <c r="BE195" i="9"/>
  <c r="BE196" i="9"/>
  <c r="BE197" i="9"/>
  <c r="BE198" i="9"/>
  <c r="BE199" i="9"/>
  <c r="BE200" i="9"/>
  <c r="BE201" i="9"/>
  <c r="BE202" i="9"/>
  <c r="BE203" i="9"/>
  <c r="BE204" i="9"/>
  <c r="BE205" i="9"/>
  <c r="BE206" i="9"/>
  <c r="BE207" i="9"/>
  <c r="BE208" i="9"/>
  <c r="BE209" i="9"/>
  <c r="BE210" i="9"/>
  <c r="BE211" i="9"/>
  <c r="BE212" i="9"/>
  <c r="BE213" i="9"/>
  <c r="BE214" i="9"/>
  <c r="BE215" i="9"/>
  <c r="BE216" i="9"/>
  <c r="BE217" i="9"/>
  <c r="BE218" i="9"/>
  <c r="BE219" i="9"/>
  <c r="BE220" i="9"/>
  <c r="BE221" i="9"/>
  <c r="BE222" i="9"/>
  <c r="BE223" i="9"/>
  <c r="BE224" i="9"/>
  <c r="BE225" i="9"/>
  <c r="BE226" i="9"/>
  <c r="BE191" i="9"/>
  <c r="BE192" i="9"/>
  <c r="BE229" i="9"/>
  <c r="BE230" i="9"/>
  <c r="BE231" i="9"/>
  <c r="BE232" i="9"/>
  <c r="BE233" i="9"/>
  <c r="BE234" i="9"/>
  <c r="BE235" i="9"/>
  <c r="BE236" i="9"/>
  <c r="BE237" i="9"/>
  <c r="BE238" i="9"/>
  <c r="BE239" i="9"/>
  <c r="BE240" i="9"/>
  <c r="BE241" i="9"/>
  <c r="BE242" i="9"/>
  <c r="BE243" i="9"/>
  <c r="BE269" i="9"/>
  <c r="BE270" i="9"/>
  <c r="BE246" i="9"/>
  <c r="BE247" i="9"/>
  <c r="BE248" i="9"/>
  <c r="BE249" i="9"/>
  <c r="BE250" i="9"/>
  <c r="BE251" i="9"/>
  <c r="BE252" i="9"/>
  <c r="BE253" i="9"/>
  <c r="BE254" i="9"/>
  <c r="BE255" i="9"/>
  <c r="BE256" i="9"/>
  <c r="BE257" i="9"/>
  <c r="BE258" i="9"/>
  <c r="BE297" i="9"/>
  <c r="BE298" i="9"/>
  <c r="BE261" i="9"/>
  <c r="BE262" i="9"/>
  <c r="BE263" i="9"/>
  <c r="BE264" i="9"/>
  <c r="BE265" i="9"/>
  <c r="BE266" i="9"/>
  <c r="BE267" i="9"/>
  <c r="BE268" i="9"/>
  <c r="BE78" i="9"/>
  <c r="BE79" i="9"/>
  <c r="BE271" i="9"/>
  <c r="BE272" i="9"/>
  <c r="BE273" i="9"/>
  <c r="BE274" i="9"/>
  <c r="BE275" i="9"/>
  <c r="BE276" i="9"/>
  <c r="BE277" i="9"/>
  <c r="BE278" i="9"/>
  <c r="BE279" i="9"/>
  <c r="BE280" i="9"/>
  <c r="BE281" i="9"/>
  <c r="BE282" i="9"/>
  <c r="BE283" i="9"/>
  <c r="BE284" i="9"/>
  <c r="BE285" i="9"/>
  <c r="BE286" i="9"/>
  <c r="BE287" i="9"/>
  <c r="BE288" i="9"/>
  <c r="BE289" i="9"/>
  <c r="BE290" i="9"/>
  <c r="BE293" i="9"/>
  <c r="BE294" i="9"/>
  <c r="BE132" i="9"/>
  <c r="BE133" i="9"/>
  <c r="BE295" i="9"/>
  <c r="BE296" i="9"/>
  <c r="BE436" i="9"/>
  <c r="BE437" i="9"/>
  <c r="BE299" i="9"/>
  <c r="BE300" i="9"/>
  <c r="BE301" i="9"/>
  <c r="BE302" i="9"/>
  <c r="BE303" i="9"/>
  <c r="BE304" i="9"/>
  <c r="BE305" i="9"/>
  <c r="BE306" i="9"/>
  <c r="BE307" i="9"/>
  <c r="BE308" i="9"/>
  <c r="BE409" i="9"/>
  <c r="BE410" i="9"/>
  <c r="BE311" i="9"/>
  <c r="BE312" i="9"/>
  <c r="BE313" i="9"/>
  <c r="BE314" i="9"/>
  <c r="BE315" i="9"/>
  <c r="BE316" i="9"/>
  <c r="BE317" i="9"/>
  <c r="BE318" i="9"/>
  <c r="BE319" i="9"/>
  <c r="BE320" i="9"/>
  <c r="BE321" i="9"/>
  <c r="BE322" i="9"/>
  <c r="BE323" i="9"/>
  <c r="BE324" i="9"/>
  <c r="BE325" i="9"/>
  <c r="BE326" i="9"/>
  <c r="BE327" i="9"/>
  <c r="BE328" i="9"/>
  <c r="BE329" i="9"/>
  <c r="BE330" i="9"/>
  <c r="BE331" i="9"/>
  <c r="BE332" i="9"/>
  <c r="BE333" i="9"/>
  <c r="BE334" i="9"/>
  <c r="BE335" i="9"/>
  <c r="BE336" i="9"/>
  <c r="BE337" i="9"/>
  <c r="BE338" i="9"/>
  <c r="BE339" i="9"/>
  <c r="BE340" i="9"/>
  <c r="BE341" i="9"/>
  <c r="BE342" i="9"/>
  <c r="BE343" i="9"/>
  <c r="BE344" i="9"/>
  <c r="BE345" i="9"/>
  <c r="BE346" i="9"/>
  <c r="BE347" i="9"/>
  <c r="BE348" i="9"/>
  <c r="BE349" i="9"/>
  <c r="BE350" i="9"/>
  <c r="BE364" i="9"/>
  <c r="BE365" i="9"/>
  <c r="BE353" i="9"/>
  <c r="BE354" i="9"/>
  <c r="BE355" i="9"/>
  <c r="BE356" i="9"/>
  <c r="BE357" i="9"/>
  <c r="BE358" i="9"/>
  <c r="BE359" i="9"/>
  <c r="BE360" i="9"/>
  <c r="BE361" i="9"/>
  <c r="BE362" i="9"/>
  <c r="BE363" i="9"/>
  <c r="BE113" i="9"/>
  <c r="BE114" i="9"/>
  <c r="BE366" i="9"/>
  <c r="BE367" i="9"/>
  <c r="BE368" i="9"/>
  <c r="BE369" i="9"/>
  <c r="BE370" i="9"/>
  <c r="BE371" i="9"/>
  <c r="BE372" i="9"/>
  <c r="BE373" i="9"/>
  <c r="BE374" i="9"/>
  <c r="BE375" i="9"/>
  <c r="BE376" i="9"/>
  <c r="BE377" i="9"/>
  <c r="BE378" i="9"/>
  <c r="BE379" i="9"/>
  <c r="BE380" i="9"/>
  <c r="BE381" i="9"/>
  <c r="BE382" i="9"/>
  <c r="BE383" i="9"/>
  <c r="BE384" i="9"/>
  <c r="BE385" i="9"/>
  <c r="BE386" i="9"/>
  <c r="BE387" i="9"/>
  <c r="BE388" i="9"/>
  <c r="BE389" i="9"/>
  <c r="BE390" i="9"/>
  <c r="BE391" i="9"/>
  <c r="BE392" i="9"/>
  <c r="BE393" i="9"/>
  <c r="BE394" i="9"/>
  <c r="BE395" i="9"/>
  <c r="BE396" i="9"/>
  <c r="BE397" i="9"/>
  <c r="BE398" i="9"/>
  <c r="BE399" i="9"/>
  <c r="BE400" i="9"/>
  <c r="BE401" i="9"/>
  <c r="BE402" i="9"/>
  <c r="BE403" i="9"/>
  <c r="BE404" i="9"/>
  <c r="BE405" i="9"/>
  <c r="BE406" i="9"/>
  <c r="BE407" i="9"/>
  <c r="BE408" i="9"/>
  <c r="BE309" i="9"/>
  <c r="BE310" i="9"/>
  <c r="BE411" i="9"/>
  <c r="BE412" i="9"/>
  <c r="BE413" i="9"/>
  <c r="BE414" i="9"/>
  <c r="BE415" i="9"/>
  <c r="BE416" i="9"/>
  <c r="BE417" i="9"/>
  <c r="BE418" i="9"/>
  <c r="BE419" i="9"/>
  <c r="BE420" i="9"/>
  <c r="BE421" i="9"/>
  <c r="BE422" i="9"/>
  <c r="BE351" i="9"/>
  <c r="BE352" i="9"/>
  <c r="BE425" i="9"/>
  <c r="BE426" i="9"/>
  <c r="BE427" i="9"/>
  <c r="BE244" i="9"/>
  <c r="BE245" i="9"/>
  <c r="BE430" i="9"/>
  <c r="BE431" i="9"/>
  <c r="BE432" i="9"/>
  <c r="BE433" i="9"/>
  <c r="BE434" i="9"/>
  <c r="BE435" i="9"/>
  <c r="BE179" i="9"/>
  <c r="BE180" i="9"/>
  <c r="BE438" i="9"/>
  <c r="BE439" i="9"/>
  <c r="BE440" i="9"/>
  <c r="BE441" i="9"/>
  <c r="BE442" i="9"/>
  <c r="BE443" i="9"/>
  <c r="BE444" i="9"/>
  <c r="BE445" i="9"/>
  <c r="BE446" i="9"/>
  <c r="BE447" i="9"/>
  <c r="BE448" i="9"/>
  <c r="BE449" i="9"/>
  <c r="BE450" i="9"/>
  <c r="BE451" i="9"/>
  <c r="BE452" i="9"/>
  <c r="BE453" i="9"/>
  <c r="BE454" i="9"/>
  <c r="BE455" i="9"/>
  <c r="BE456" i="9"/>
  <c r="BE457" i="9"/>
  <c r="BE458" i="9"/>
  <c r="BE459" i="9"/>
  <c r="BE460" i="9"/>
  <c r="BE461" i="9"/>
  <c r="BE462" i="9"/>
  <c r="BE463" i="9"/>
  <c r="BE464" i="9"/>
  <c r="BE465" i="9"/>
  <c r="BE466" i="9"/>
  <c r="BE467" i="9"/>
  <c r="BE468" i="9"/>
  <c r="BE469" i="9"/>
  <c r="BE470" i="9"/>
  <c r="BE471" i="9"/>
  <c r="BE472" i="9"/>
  <c r="BE473" i="9"/>
  <c r="BE474" i="9"/>
  <c r="BE475" i="9"/>
  <c r="BE476" i="9"/>
  <c r="BE477" i="9"/>
  <c r="BE478" i="9"/>
  <c r="BE479" i="9"/>
  <c r="BE480" i="9"/>
  <c r="BE481" i="9"/>
  <c r="BE482" i="9"/>
  <c r="BE483" i="9"/>
  <c r="BE484" i="9"/>
  <c r="BE485" i="9"/>
  <c r="BE486" i="9"/>
  <c r="BE487" i="9"/>
  <c r="BE488" i="9"/>
  <c r="BE489" i="9"/>
  <c r="BE490" i="9"/>
  <c r="BE491" i="9"/>
  <c r="BE492" i="9"/>
  <c r="BE2" i="9"/>
  <c r="BB499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2" i="8"/>
  <c r="BC30" i="8"/>
  <c r="BC33" i="8"/>
  <c r="BC31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9" i="8"/>
  <c r="BC80" i="8"/>
  <c r="BC77" i="8"/>
  <c r="BC78" i="8"/>
  <c r="BC81" i="8"/>
  <c r="BC83" i="8"/>
  <c r="BC84" i="8"/>
  <c r="BC85" i="8"/>
  <c r="BC82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4" i="8"/>
  <c r="BC131" i="8"/>
  <c r="BC132" i="8"/>
  <c r="BC133" i="8"/>
  <c r="BC135" i="8"/>
  <c r="BC136" i="8"/>
  <c r="BC137" i="8"/>
  <c r="BC138" i="8"/>
  <c r="BC139" i="8"/>
  <c r="BC140" i="8"/>
  <c r="BC141" i="8"/>
  <c r="BC142" i="8"/>
  <c r="BC143" i="8"/>
  <c r="BC144" i="8"/>
  <c r="BC145" i="8"/>
  <c r="BC146" i="8"/>
  <c r="BC147" i="8"/>
  <c r="BC148" i="8"/>
  <c r="BC149" i="8"/>
  <c r="BC150" i="8"/>
  <c r="BC151" i="8"/>
  <c r="BC152" i="8"/>
  <c r="BC153" i="8"/>
  <c r="BC154" i="8"/>
  <c r="BC155" i="8"/>
  <c r="BC156" i="8"/>
  <c r="BC157" i="8"/>
  <c r="BC158" i="8"/>
  <c r="BC159" i="8"/>
  <c r="BC160" i="8"/>
  <c r="BC161" i="8"/>
  <c r="BC162" i="8"/>
  <c r="BC163" i="8"/>
  <c r="BC164" i="8"/>
  <c r="BC165" i="8"/>
  <c r="BC166" i="8"/>
  <c r="BC167" i="8"/>
  <c r="BC168" i="8"/>
  <c r="BC169" i="8"/>
  <c r="BC170" i="8"/>
  <c r="BC171" i="8"/>
  <c r="BC172" i="8"/>
  <c r="BC173" i="8"/>
  <c r="BC174" i="8"/>
  <c r="BC175" i="8"/>
  <c r="BC176" i="8"/>
  <c r="BC177" i="8"/>
  <c r="BC178" i="8"/>
  <c r="BC179" i="8"/>
  <c r="BC180" i="8"/>
  <c r="BC181" i="8"/>
  <c r="BC182" i="8"/>
  <c r="BC183" i="8"/>
  <c r="BC184" i="8"/>
  <c r="BC185" i="8"/>
  <c r="BC186" i="8"/>
  <c r="BC187" i="8"/>
  <c r="BC188" i="8"/>
  <c r="BC189" i="8"/>
  <c r="BC190" i="8"/>
  <c r="BC191" i="8"/>
  <c r="BC192" i="8"/>
  <c r="BC193" i="8"/>
  <c r="BC194" i="8"/>
  <c r="BC195" i="8"/>
  <c r="BC196" i="8"/>
  <c r="BC197" i="8"/>
  <c r="BC198" i="8"/>
  <c r="BC199" i="8"/>
  <c r="BC200" i="8"/>
  <c r="BC201" i="8"/>
  <c r="BC202" i="8"/>
  <c r="BC203" i="8"/>
  <c r="BC204" i="8"/>
  <c r="BC205" i="8"/>
  <c r="BC206" i="8"/>
  <c r="BC207" i="8"/>
  <c r="BC208" i="8"/>
  <c r="BC209" i="8"/>
  <c r="BC210" i="8"/>
  <c r="BC211" i="8"/>
  <c r="BC214" i="8"/>
  <c r="BC212" i="8"/>
  <c r="BC215" i="8"/>
  <c r="BC213" i="8"/>
  <c r="BC216" i="8"/>
  <c r="BC217" i="8"/>
  <c r="BC218" i="8"/>
  <c r="BC219" i="8"/>
  <c r="BC220" i="8"/>
  <c r="BC221" i="8"/>
  <c r="BC222" i="8"/>
  <c r="BC223" i="8"/>
  <c r="BC224" i="8"/>
  <c r="BC225" i="8"/>
  <c r="BC226" i="8"/>
  <c r="BC227" i="8"/>
  <c r="BC228" i="8"/>
  <c r="BC229" i="8"/>
  <c r="BC230" i="8"/>
  <c r="BC231" i="8"/>
  <c r="BC232" i="8"/>
  <c r="BC233" i="8"/>
  <c r="BC234" i="8"/>
  <c r="BC235" i="8"/>
  <c r="BC236" i="8"/>
  <c r="BC237" i="8"/>
  <c r="BC238" i="8"/>
  <c r="BC239" i="8"/>
  <c r="BC240" i="8"/>
  <c r="BC241" i="8"/>
  <c r="BC242" i="8"/>
  <c r="BC243" i="8"/>
  <c r="BC244" i="8"/>
  <c r="BC245" i="8"/>
  <c r="BC246" i="8"/>
  <c r="BC247" i="8"/>
  <c r="BC248" i="8"/>
  <c r="BC249" i="8"/>
  <c r="BC250" i="8"/>
  <c r="BC251" i="8"/>
  <c r="BC252" i="8"/>
  <c r="BC255" i="8"/>
  <c r="BC256" i="8"/>
  <c r="BC253" i="8"/>
  <c r="BC254" i="8"/>
  <c r="BC257" i="8"/>
  <c r="BC258" i="8"/>
  <c r="BC259" i="8"/>
  <c r="BC260" i="8"/>
  <c r="BC261" i="8"/>
  <c r="BC262" i="8"/>
  <c r="BC263" i="8"/>
  <c r="BC264" i="8"/>
  <c r="BC265" i="8"/>
  <c r="BC266" i="8"/>
  <c r="BC267" i="8"/>
  <c r="BC268" i="8"/>
  <c r="BC269" i="8"/>
  <c r="BC270" i="8"/>
  <c r="BC271" i="8"/>
  <c r="BC276" i="8"/>
  <c r="BC272" i="8"/>
  <c r="BC273" i="8"/>
  <c r="BC274" i="8"/>
  <c r="BC275" i="8"/>
  <c r="BC277" i="8"/>
  <c r="BC278" i="8"/>
  <c r="BC279" i="8"/>
  <c r="BC280" i="8"/>
  <c r="BC281" i="8"/>
  <c r="BC282" i="8"/>
  <c r="BC283" i="8"/>
  <c r="BC284" i="8"/>
  <c r="BC285" i="8"/>
  <c r="BC286" i="8"/>
  <c r="BC287" i="8"/>
  <c r="BC288" i="8"/>
  <c r="BC289" i="8"/>
  <c r="BC290" i="8"/>
  <c r="BC291" i="8"/>
  <c r="BC292" i="8"/>
  <c r="BC293" i="8"/>
  <c r="BC294" i="8"/>
  <c r="BC295" i="8"/>
  <c r="BC296" i="8"/>
  <c r="BC297" i="8"/>
  <c r="BC298" i="8"/>
  <c r="BC299" i="8"/>
  <c r="BC300" i="8"/>
  <c r="BC301" i="8"/>
  <c r="BC302" i="8"/>
  <c r="BC303" i="8"/>
  <c r="BC304" i="8"/>
  <c r="BC305" i="8"/>
  <c r="BC306" i="8"/>
  <c r="BC307" i="8"/>
  <c r="BC308" i="8"/>
  <c r="BC309" i="8"/>
  <c r="BC310" i="8"/>
  <c r="BC311" i="8"/>
  <c r="BC312" i="8"/>
  <c r="BC313" i="8"/>
  <c r="BC314" i="8"/>
  <c r="BC315" i="8"/>
  <c r="BC316" i="8"/>
  <c r="BC317" i="8"/>
  <c r="BC318" i="8"/>
  <c r="BC319" i="8"/>
  <c r="BC320" i="8"/>
  <c r="BC321" i="8"/>
  <c r="BC322" i="8"/>
  <c r="BC323" i="8"/>
  <c r="BC324" i="8"/>
  <c r="BC325" i="8"/>
  <c r="BC326" i="8"/>
  <c r="BC327" i="8"/>
  <c r="BC328" i="8"/>
  <c r="BC329" i="8"/>
  <c r="BC330" i="8"/>
  <c r="BC331" i="8"/>
  <c r="BC332" i="8"/>
  <c r="BC333" i="8"/>
  <c r="BC334" i="8"/>
  <c r="BC335" i="8"/>
  <c r="BC336" i="8"/>
  <c r="BC337" i="8"/>
  <c r="BC338" i="8"/>
  <c r="BC339" i="8"/>
  <c r="BC340" i="8"/>
  <c r="BC341" i="8"/>
  <c r="BC342" i="8"/>
  <c r="BC343" i="8"/>
  <c r="BC345" i="8"/>
  <c r="BC344" i="8"/>
  <c r="BC347" i="8"/>
  <c r="BC348" i="8"/>
  <c r="BC346" i="8"/>
  <c r="BC349" i="8"/>
  <c r="BC350" i="8"/>
  <c r="BC351" i="8"/>
  <c r="BC352" i="8"/>
  <c r="BC353" i="8"/>
  <c r="BC354" i="8"/>
  <c r="BC355" i="8"/>
  <c r="BC356" i="8"/>
  <c r="BC357" i="8"/>
  <c r="BC358" i="8"/>
  <c r="BC359" i="8"/>
  <c r="BC360" i="8"/>
  <c r="BC361" i="8"/>
  <c r="BC362" i="8"/>
  <c r="BC363" i="8"/>
  <c r="BC364" i="8"/>
  <c r="BC365" i="8"/>
  <c r="BC366" i="8"/>
  <c r="BC367" i="8"/>
  <c r="BC368" i="8"/>
  <c r="BC369" i="8"/>
  <c r="BC370" i="8"/>
  <c r="BC371" i="8"/>
  <c r="BC372" i="8"/>
  <c r="BC373" i="8"/>
  <c r="BC375" i="8"/>
  <c r="BC374" i="8"/>
  <c r="BC377" i="8"/>
  <c r="BC376" i="8"/>
  <c r="BC378" i="8"/>
  <c r="BC379" i="8"/>
  <c r="BC380" i="8"/>
  <c r="BC381" i="8"/>
  <c r="BC382" i="8"/>
  <c r="BC383" i="8"/>
  <c r="BC384" i="8"/>
  <c r="BC385" i="8"/>
  <c r="BC386" i="8"/>
  <c r="BC387" i="8"/>
  <c r="BC388" i="8"/>
  <c r="BC389" i="8"/>
  <c r="BC390" i="8"/>
  <c r="BC391" i="8"/>
  <c r="BC394" i="8"/>
  <c r="BC392" i="8"/>
  <c r="BC393" i="8"/>
  <c r="BC395" i="8"/>
  <c r="BC396" i="8"/>
  <c r="BC397" i="8"/>
  <c r="BC398" i="8"/>
  <c r="BC399" i="8"/>
  <c r="BC400" i="8"/>
  <c r="BC401" i="8"/>
  <c r="BC403" i="8"/>
  <c r="BC402" i="8"/>
  <c r="BC404" i="8"/>
  <c r="BC405" i="8"/>
  <c r="BC406" i="8"/>
  <c r="BC407" i="8"/>
  <c r="BC408" i="8"/>
  <c r="BC409" i="8"/>
  <c r="BC410" i="8"/>
  <c r="BC411" i="8"/>
  <c r="BC412" i="8"/>
  <c r="BC413" i="8"/>
  <c r="BC415" i="8"/>
  <c r="BC417" i="8"/>
  <c r="BC414" i="8"/>
  <c r="BC416" i="8"/>
  <c r="BC418" i="8"/>
  <c r="BC419" i="8"/>
  <c r="BC420" i="8"/>
  <c r="BC421" i="8"/>
  <c r="BC422" i="8"/>
  <c r="BC423" i="8"/>
  <c r="BC424" i="8"/>
  <c r="BC425" i="8"/>
  <c r="BC426" i="8"/>
  <c r="BC427" i="8"/>
  <c r="BC432" i="8"/>
  <c r="BC428" i="8"/>
  <c r="BC429" i="8"/>
  <c r="BC430" i="8"/>
  <c r="BC431" i="8"/>
  <c r="BC433" i="8"/>
  <c r="BC434" i="8"/>
  <c r="BC435" i="8"/>
  <c r="BC436" i="8"/>
  <c r="BC437" i="8"/>
  <c r="BC438" i="8"/>
  <c r="BC439" i="8"/>
  <c r="BC440" i="8"/>
  <c r="BC441" i="8"/>
  <c r="BC444" i="8"/>
  <c r="BC442" i="8"/>
  <c r="BC443" i="8"/>
  <c r="BC446" i="8"/>
  <c r="BC445" i="8"/>
  <c r="BC447" i="8"/>
  <c r="BC448" i="8"/>
  <c r="BC449" i="8"/>
  <c r="BC450" i="8"/>
  <c r="BC452" i="8"/>
  <c r="BC454" i="8"/>
  <c r="BC456" i="8"/>
  <c r="BC451" i="8"/>
  <c r="BC453" i="8"/>
  <c r="BC455" i="8"/>
  <c r="BC457" i="8"/>
  <c r="BC458" i="8"/>
  <c r="BC460" i="8"/>
  <c r="BC462" i="8"/>
  <c r="BC459" i="8"/>
  <c r="BC461" i="8"/>
  <c r="BC463" i="8"/>
  <c r="BC464" i="8"/>
  <c r="BC466" i="8"/>
  <c r="BC468" i="8"/>
  <c r="BC470" i="8"/>
  <c r="BC465" i="8"/>
  <c r="BC467" i="8"/>
  <c r="BC469" i="8"/>
  <c r="BC471" i="8"/>
  <c r="BC472" i="8"/>
  <c r="BC474" i="8"/>
  <c r="BC476" i="8"/>
  <c r="BC478" i="8"/>
  <c r="BC473" i="8"/>
  <c r="BC475" i="8"/>
  <c r="BC477" i="8"/>
  <c r="BC479" i="8"/>
  <c r="BC480" i="8"/>
  <c r="BC482" i="8"/>
  <c r="BC484" i="8"/>
  <c r="BC481" i="8"/>
  <c r="BC483" i="8"/>
  <c r="BC485" i="8"/>
  <c r="BC486" i="8"/>
  <c r="BC488" i="8"/>
  <c r="BC490" i="8"/>
  <c r="BC487" i="8"/>
  <c r="BC489" i="8"/>
  <c r="BC491" i="8"/>
  <c r="BC492" i="8"/>
  <c r="BC494" i="8"/>
  <c r="BC496" i="8"/>
  <c r="BC493" i="8"/>
  <c r="BC495" i="8"/>
  <c r="BC497" i="8"/>
  <c r="BC2" i="8"/>
  <c r="BB495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C68" i="9"/>
  <c r="BC69" i="9"/>
  <c r="BC70" i="9"/>
  <c r="BC71" i="9"/>
  <c r="BC72" i="9"/>
  <c r="BC73" i="9"/>
  <c r="BC74" i="9"/>
  <c r="BC75" i="9"/>
  <c r="BC76" i="9"/>
  <c r="BC77" i="9"/>
  <c r="BC259" i="9"/>
  <c r="BC260" i="9"/>
  <c r="BC80" i="9"/>
  <c r="BC81" i="9"/>
  <c r="BC82" i="9"/>
  <c r="BC83" i="9"/>
  <c r="BC84" i="9"/>
  <c r="BC85" i="9"/>
  <c r="BC86" i="9"/>
  <c r="BC87" i="9"/>
  <c r="BC88" i="9"/>
  <c r="BC89" i="9"/>
  <c r="BC90" i="9"/>
  <c r="BC91" i="9"/>
  <c r="BC92" i="9"/>
  <c r="BC93" i="9"/>
  <c r="BC94" i="9"/>
  <c r="BC95" i="9"/>
  <c r="BC96" i="9"/>
  <c r="BC97" i="9"/>
  <c r="BC98" i="9"/>
  <c r="BC99" i="9"/>
  <c r="BC100" i="9"/>
  <c r="BC101" i="9"/>
  <c r="BC102" i="9"/>
  <c r="BC103" i="9"/>
  <c r="BC104" i="9"/>
  <c r="BC105" i="9"/>
  <c r="BC106" i="9"/>
  <c r="BC107" i="9"/>
  <c r="BC108" i="9"/>
  <c r="BC109" i="9"/>
  <c r="BC110" i="9"/>
  <c r="BC111" i="9"/>
  <c r="BC112" i="9"/>
  <c r="BC428" i="9"/>
  <c r="BC429" i="9"/>
  <c r="BC115" i="9"/>
  <c r="BC116" i="9"/>
  <c r="BC117" i="9"/>
  <c r="BC118" i="9"/>
  <c r="BC119" i="9"/>
  <c r="BC120" i="9"/>
  <c r="BC121" i="9"/>
  <c r="BC122" i="9"/>
  <c r="BC123" i="9"/>
  <c r="BC124" i="9"/>
  <c r="BC125" i="9"/>
  <c r="BC126" i="9"/>
  <c r="BC127" i="9"/>
  <c r="BC128" i="9"/>
  <c r="BC129" i="9"/>
  <c r="BC130" i="9"/>
  <c r="BC131" i="9"/>
  <c r="BC423" i="9"/>
  <c r="BC424" i="9"/>
  <c r="BC134" i="9"/>
  <c r="BC135" i="9"/>
  <c r="BC136" i="9"/>
  <c r="BC137" i="9"/>
  <c r="BC138" i="9"/>
  <c r="BC139" i="9"/>
  <c r="BC140" i="9"/>
  <c r="BC141" i="9"/>
  <c r="BC142" i="9"/>
  <c r="BC143" i="9"/>
  <c r="BC144" i="9"/>
  <c r="BC145" i="9"/>
  <c r="BC146" i="9"/>
  <c r="BC147" i="9"/>
  <c r="BC148" i="9"/>
  <c r="BC149" i="9"/>
  <c r="BC150" i="9"/>
  <c r="BC151" i="9"/>
  <c r="BC152" i="9"/>
  <c r="BC153" i="9"/>
  <c r="BC154" i="9"/>
  <c r="BC155" i="9"/>
  <c r="BC156" i="9"/>
  <c r="BC157" i="9"/>
  <c r="BC158" i="9"/>
  <c r="BC159" i="9"/>
  <c r="BC160" i="9"/>
  <c r="BC161" i="9"/>
  <c r="BC162" i="9"/>
  <c r="BC163" i="9"/>
  <c r="BC164" i="9"/>
  <c r="BC165" i="9"/>
  <c r="BC166" i="9"/>
  <c r="BC167" i="9"/>
  <c r="BC168" i="9"/>
  <c r="BC169" i="9"/>
  <c r="BC170" i="9"/>
  <c r="BC171" i="9"/>
  <c r="BC172" i="9"/>
  <c r="BC173" i="9"/>
  <c r="BC174" i="9"/>
  <c r="BC175" i="9"/>
  <c r="BC176" i="9"/>
  <c r="BC177" i="9"/>
  <c r="BC178" i="9"/>
  <c r="BC227" i="9"/>
  <c r="BC228" i="9"/>
  <c r="BC181" i="9"/>
  <c r="BC182" i="9"/>
  <c r="BC183" i="9"/>
  <c r="BC184" i="9"/>
  <c r="BC185" i="9"/>
  <c r="BC186" i="9"/>
  <c r="BC187" i="9"/>
  <c r="BC188" i="9"/>
  <c r="BC189" i="9"/>
  <c r="BC190" i="9"/>
  <c r="BC291" i="9"/>
  <c r="BC292" i="9"/>
  <c r="BC193" i="9"/>
  <c r="BC194" i="9"/>
  <c r="BC195" i="9"/>
  <c r="BC196" i="9"/>
  <c r="BC197" i="9"/>
  <c r="BC198" i="9"/>
  <c r="BC199" i="9"/>
  <c r="BC200" i="9"/>
  <c r="BC201" i="9"/>
  <c r="BC202" i="9"/>
  <c r="BC203" i="9"/>
  <c r="BC204" i="9"/>
  <c r="BC205" i="9"/>
  <c r="BC206" i="9"/>
  <c r="BC207" i="9"/>
  <c r="BC208" i="9"/>
  <c r="BC209" i="9"/>
  <c r="BC210" i="9"/>
  <c r="BC211" i="9"/>
  <c r="BC212" i="9"/>
  <c r="BC213" i="9"/>
  <c r="BC214" i="9"/>
  <c r="BC215" i="9"/>
  <c r="BC216" i="9"/>
  <c r="BC217" i="9"/>
  <c r="BC218" i="9"/>
  <c r="BC219" i="9"/>
  <c r="BC220" i="9"/>
  <c r="BC221" i="9"/>
  <c r="BC222" i="9"/>
  <c r="BC223" i="9"/>
  <c r="BC224" i="9"/>
  <c r="BC225" i="9"/>
  <c r="BC226" i="9"/>
  <c r="BC191" i="9"/>
  <c r="BC192" i="9"/>
  <c r="BC229" i="9"/>
  <c r="BC230" i="9"/>
  <c r="BC231" i="9"/>
  <c r="BC232" i="9"/>
  <c r="BC233" i="9"/>
  <c r="BC234" i="9"/>
  <c r="BC235" i="9"/>
  <c r="BC236" i="9"/>
  <c r="BC237" i="9"/>
  <c r="BC238" i="9"/>
  <c r="BC239" i="9"/>
  <c r="BC240" i="9"/>
  <c r="BC241" i="9"/>
  <c r="BC242" i="9"/>
  <c r="BC243" i="9"/>
  <c r="BC269" i="9"/>
  <c r="BC270" i="9"/>
  <c r="BC246" i="9"/>
  <c r="BC247" i="9"/>
  <c r="BC248" i="9"/>
  <c r="BC249" i="9"/>
  <c r="BC250" i="9"/>
  <c r="BC251" i="9"/>
  <c r="BC252" i="9"/>
  <c r="BC253" i="9"/>
  <c r="BC254" i="9"/>
  <c r="BC255" i="9"/>
  <c r="BC256" i="9"/>
  <c r="BC257" i="9"/>
  <c r="BC258" i="9"/>
  <c r="BC297" i="9"/>
  <c r="BC298" i="9"/>
  <c r="BC261" i="9"/>
  <c r="BC262" i="9"/>
  <c r="BC263" i="9"/>
  <c r="BC264" i="9"/>
  <c r="BC265" i="9"/>
  <c r="BC266" i="9"/>
  <c r="BC267" i="9"/>
  <c r="BC268" i="9"/>
  <c r="BC78" i="9"/>
  <c r="BC79" i="9"/>
  <c r="BC271" i="9"/>
  <c r="BC272" i="9"/>
  <c r="BC273" i="9"/>
  <c r="BC274" i="9"/>
  <c r="BC275" i="9"/>
  <c r="BC276" i="9"/>
  <c r="BC277" i="9"/>
  <c r="BC278" i="9"/>
  <c r="BC279" i="9"/>
  <c r="BC280" i="9"/>
  <c r="BC281" i="9"/>
  <c r="BC282" i="9"/>
  <c r="BC283" i="9"/>
  <c r="BC284" i="9"/>
  <c r="BC285" i="9"/>
  <c r="BC286" i="9"/>
  <c r="BC287" i="9"/>
  <c r="BC288" i="9"/>
  <c r="BC289" i="9"/>
  <c r="BC290" i="9"/>
  <c r="BC293" i="9"/>
  <c r="BC294" i="9"/>
  <c r="BC132" i="9"/>
  <c r="BC133" i="9"/>
  <c r="BC295" i="9"/>
  <c r="BC296" i="9"/>
  <c r="BC436" i="9"/>
  <c r="BC437" i="9"/>
  <c r="BC299" i="9"/>
  <c r="BC300" i="9"/>
  <c r="BC301" i="9"/>
  <c r="BC302" i="9"/>
  <c r="BC303" i="9"/>
  <c r="BC304" i="9"/>
  <c r="BC305" i="9"/>
  <c r="BC306" i="9"/>
  <c r="BC307" i="9"/>
  <c r="BC308" i="9"/>
  <c r="BC409" i="9"/>
  <c r="BC410" i="9"/>
  <c r="BC311" i="9"/>
  <c r="BC312" i="9"/>
  <c r="BC313" i="9"/>
  <c r="BC314" i="9"/>
  <c r="BC315" i="9"/>
  <c r="BC316" i="9"/>
  <c r="BC317" i="9"/>
  <c r="BC318" i="9"/>
  <c r="BC319" i="9"/>
  <c r="BC320" i="9"/>
  <c r="BC321" i="9"/>
  <c r="BC322" i="9"/>
  <c r="BC323" i="9"/>
  <c r="BC324" i="9"/>
  <c r="BC325" i="9"/>
  <c r="BC326" i="9"/>
  <c r="BC327" i="9"/>
  <c r="BC328" i="9"/>
  <c r="BC329" i="9"/>
  <c r="BC330" i="9"/>
  <c r="BC331" i="9"/>
  <c r="BC332" i="9"/>
  <c r="BC333" i="9"/>
  <c r="BC334" i="9"/>
  <c r="BC335" i="9"/>
  <c r="BC336" i="9"/>
  <c r="BC337" i="9"/>
  <c r="BC338" i="9"/>
  <c r="BC339" i="9"/>
  <c r="BC340" i="9"/>
  <c r="BC341" i="9"/>
  <c r="BC342" i="9"/>
  <c r="BC343" i="9"/>
  <c r="BC344" i="9"/>
  <c r="BC345" i="9"/>
  <c r="BC346" i="9"/>
  <c r="BC347" i="9"/>
  <c r="BC348" i="9"/>
  <c r="BC349" i="9"/>
  <c r="BC350" i="9"/>
  <c r="BC364" i="9"/>
  <c r="BC365" i="9"/>
  <c r="BC353" i="9"/>
  <c r="BC354" i="9"/>
  <c r="BC355" i="9"/>
  <c r="BC356" i="9"/>
  <c r="BC357" i="9"/>
  <c r="BC358" i="9"/>
  <c r="BC359" i="9"/>
  <c r="BC360" i="9"/>
  <c r="BC361" i="9"/>
  <c r="BC362" i="9"/>
  <c r="BC363" i="9"/>
  <c r="BC113" i="9"/>
  <c r="BC114" i="9"/>
  <c r="BC366" i="9"/>
  <c r="BC367" i="9"/>
  <c r="BC368" i="9"/>
  <c r="BC369" i="9"/>
  <c r="BC370" i="9"/>
  <c r="BC371" i="9"/>
  <c r="BC372" i="9"/>
  <c r="BC373" i="9"/>
  <c r="BC374" i="9"/>
  <c r="BC375" i="9"/>
  <c r="BC376" i="9"/>
  <c r="BC377" i="9"/>
  <c r="BC378" i="9"/>
  <c r="BC379" i="9"/>
  <c r="BC380" i="9"/>
  <c r="BC381" i="9"/>
  <c r="BC382" i="9"/>
  <c r="BC383" i="9"/>
  <c r="BC384" i="9"/>
  <c r="BC385" i="9"/>
  <c r="BC386" i="9"/>
  <c r="BC387" i="9"/>
  <c r="BC388" i="9"/>
  <c r="BC389" i="9"/>
  <c r="BC390" i="9"/>
  <c r="BC391" i="9"/>
  <c r="BC392" i="9"/>
  <c r="BC393" i="9"/>
  <c r="BC394" i="9"/>
  <c r="BC395" i="9"/>
  <c r="BC396" i="9"/>
  <c r="BC397" i="9"/>
  <c r="BC398" i="9"/>
  <c r="BC399" i="9"/>
  <c r="BC400" i="9"/>
  <c r="BC401" i="9"/>
  <c r="BC402" i="9"/>
  <c r="BC403" i="9"/>
  <c r="BC404" i="9"/>
  <c r="BC405" i="9"/>
  <c r="BC406" i="9"/>
  <c r="BC407" i="9"/>
  <c r="BC408" i="9"/>
  <c r="BC309" i="9"/>
  <c r="BC310" i="9"/>
  <c r="BC411" i="9"/>
  <c r="BC412" i="9"/>
  <c r="BC413" i="9"/>
  <c r="BC414" i="9"/>
  <c r="BC415" i="9"/>
  <c r="BC416" i="9"/>
  <c r="BC417" i="9"/>
  <c r="BC418" i="9"/>
  <c r="BC419" i="9"/>
  <c r="BC420" i="9"/>
  <c r="BC421" i="9"/>
  <c r="BC422" i="9"/>
  <c r="BC351" i="9"/>
  <c r="BC352" i="9"/>
  <c r="BC425" i="9"/>
  <c r="BC426" i="9"/>
  <c r="BC427" i="9"/>
  <c r="BC244" i="9"/>
  <c r="BC245" i="9"/>
  <c r="BC430" i="9"/>
  <c r="BC431" i="9"/>
  <c r="BC432" i="9"/>
  <c r="BC433" i="9"/>
  <c r="BC434" i="9"/>
  <c r="BC435" i="9"/>
  <c r="BC179" i="9"/>
  <c r="BC180" i="9"/>
  <c r="BC438" i="9"/>
  <c r="BC439" i="9"/>
  <c r="BC440" i="9"/>
  <c r="BC441" i="9"/>
  <c r="BC442" i="9"/>
  <c r="BC443" i="9"/>
  <c r="BC444" i="9"/>
  <c r="BC445" i="9"/>
  <c r="BC446" i="9"/>
  <c r="BC447" i="9"/>
  <c r="BC448" i="9"/>
  <c r="BC449" i="9"/>
  <c r="BC450" i="9"/>
  <c r="BC451" i="9"/>
  <c r="BC452" i="9"/>
  <c r="BC453" i="9"/>
  <c r="BC454" i="9"/>
  <c r="BC455" i="9"/>
  <c r="BC456" i="9"/>
  <c r="BC457" i="9"/>
  <c r="BC458" i="9"/>
  <c r="BC459" i="9"/>
  <c r="BC460" i="9"/>
  <c r="BC461" i="9"/>
  <c r="BC462" i="9"/>
  <c r="BC463" i="9"/>
  <c r="BC464" i="9"/>
  <c r="BC465" i="9"/>
  <c r="BC466" i="9"/>
  <c r="BC467" i="9"/>
  <c r="BC468" i="9"/>
  <c r="BC469" i="9"/>
  <c r="BC470" i="9"/>
  <c r="BC471" i="9"/>
  <c r="BC472" i="9"/>
  <c r="BC473" i="9"/>
  <c r="BC474" i="9"/>
  <c r="BC475" i="9"/>
  <c r="BC476" i="9"/>
  <c r="BC477" i="9"/>
  <c r="BC478" i="9"/>
  <c r="BC479" i="9"/>
  <c r="BC480" i="9"/>
  <c r="BC481" i="9"/>
  <c r="BC482" i="9"/>
  <c r="BC483" i="9"/>
  <c r="BC484" i="9"/>
  <c r="BC485" i="9"/>
  <c r="BC486" i="9"/>
  <c r="BC487" i="9"/>
  <c r="BC488" i="9"/>
  <c r="BC489" i="9"/>
  <c r="BC490" i="9"/>
  <c r="BC491" i="9"/>
  <c r="BC492" i="9"/>
  <c r="BC493" i="9"/>
  <c r="BC2" i="9"/>
  <c r="AZ499" i="8"/>
  <c r="BA3" i="8"/>
  <c r="BA4" i="8"/>
  <c r="BA5" i="8"/>
  <c r="BA6" i="8"/>
  <c r="BA7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2" i="8"/>
  <c r="BA30" i="8"/>
  <c r="BA33" i="8"/>
  <c r="BA31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9" i="8"/>
  <c r="BA80" i="8"/>
  <c r="BA77" i="8"/>
  <c r="BA78" i="8"/>
  <c r="BA81" i="8"/>
  <c r="BA83" i="8"/>
  <c r="BA84" i="8"/>
  <c r="BA85" i="8"/>
  <c r="BA82" i="8"/>
  <c r="BA86" i="8"/>
  <c r="BA87" i="8"/>
  <c r="BA88" i="8"/>
  <c r="BA89" i="8"/>
  <c r="BA90" i="8"/>
  <c r="BA91" i="8"/>
  <c r="BA92" i="8"/>
  <c r="BA93" i="8"/>
  <c r="BA94" i="8"/>
  <c r="BA95" i="8"/>
  <c r="BA96" i="8"/>
  <c r="BA97" i="8"/>
  <c r="BA98" i="8"/>
  <c r="BA99" i="8"/>
  <c r="BA100" i="8"/>
  <c r="BA101" i="8"/>
  <c r="BA102" i="8"/>
  <c r="BA103" i="8"/>
  <c r="BA104" i="8"/>
  <c r="BA105" i="8"/>
  <c r="BA106" i="8"/>
  <c r="BA107" i="8"/>
  <c r="BA108" i="8"/>
  <c r="BA109" i="8"/>
  <c r="BA110" i="8"/>
  <c r="BA111" i="8"/>
  <c r="BA112" i="8"/>
  <c r="BA113" i="8"/>
  <c r="BA114" i="8"/>
  <c r="BA115" i="8"/>
  <c r="BA116" i="8"/>
  <c r="BA117" i="8"/>
  <c r="BA118" i="8"/>
  <c r="BA119" i="8"/>
  <c r="BA120" i="8"/>
  <c r="BA121" i="8"/>
  <c r="BA122" i="8"/>
  <c r="BA123" i="8"/>
  <c r="BA124" i="8"/>
  <c r="BA125" i="8"/>
  <c r="BA126" i="8"/>
  <c r="BA127" i="8"/>
  <c r="BA128" i="8"/>
  <c r="BA129" i="8"/>
  <c r="BA130" i="8"/>
  <c r="BA134" i="8"/>
  <c r="BA131" i="8"/>
  <c r="BA132" i="8"/>
  <c r="BA133" i="8"/>
  <c r="BA135" i="8"/>
  <c r="BA136" i="8"/>
  <c r="BA137" i="8"/>
  <c r="BA138" i="8"/>
  <c r="BA139" i="8"/>
  <c r="BA140" i="8"/>
  <c r="BA141" i="8"/>
  <c r="BA142" i="8"/>
  <c r="BA143" i="8"/>
  <c r="BA144" i="8"/>
  <c r="BA145" i="8"/>
  <c r="BA146" i="8"/>
  <c r="BA147" i="8"/>
  <c r="BA148" i="8"/>
  <c r="BA149" i="8"/>
  <c r="BA150" i="8"/>
  <c r="BA151" i="8"/>
  <c r="BA152" i="8"/>
  <c r="BA153" i="8"/>
  <c r="BA154" i="8"/>
  <c r="BA155" i="8"/>
  <c r="BA156" i="8"/>
  <c r="BA157" i="8"/>
  <c r="BA158" i="8"/>
  <c r="BA159" i="8"/>
  <c r="BA160" i="8"/>
  <c r="BA161" i="8"/>
  <c r="BA162" i="8"/>
  <c r="BA163" i="8"/>
  <c r="BA164" i="8"/>
  <c r="BA165" i="8"/>
  <c r="BA166" i="8"/>
  <c r="BA167" i="8"/>
  <c r="BA168" i="8"/>
  <c r="BA169" i="8"/>
  <c r="BA170" i="8"/>
  <c r="BA171" i="8"/>
  <c r="BA172" i="8"/>
  <c r="BA173" i="8"/>
  <c r="BA174" i="8"/>
  <c r="BA175" i="8"/>
  <c r="BA176" i="8"/>
  <c r="BA177" i="8"/>
  <c r="BA178" i="8"/>
  <c r="BA179" i="8"/>
  <c r="BA180" i="8"/>
  <c r="BA181" i="8"/>
  <c r="BA182" i="8"/>
  <c r="BA183" i="8"/>
  <c r="BA184" i="8"/>
  <c r="BA185" i="8"/>
  <c r="BA186" i="8"/>
  <c r="BA187" i="8"/>
  <c r="BA188" i="8"/>
  <c r="BA189" i="8"/>
  <c r="BA190" i="8"/>
  <c r="BA191" i="8"/>
  <c r="BA192" i="8"/>
  <c r="BA193" i="8"/>
  <c r="BA194" i="8"/>
  <c r="BA195" i="8"/>
  <c r="BA196" i="8"/>
  <c r="BA197" i="8"/>
  <c r="BA198" i="8"/>
  <c r="BA199" i="8"/>
  <c r="BA200" i="8"/>
  <c r="BA201" i="8"/>
  <c r="BA202" i="8"/>
  <c r="BA203" i="8"/>
  <c r="BA204" i="8"/>
  <c r="BA205" i="8"/>
  <c r="BA206" i="8"/>
  <c r="BA207" i="8"/>
  <c r="BA208" i="8"/>
  <c r="BA209" i="8"/>
  <c r="BA210" i="8"/>
  <c r="BA211" i="8"/>
  <c r="BA214" i="8"/>
  <c r="BA212" i="8"/>
  <c r="BA215" i="8"/>
  <c r="BA213" i="8"/>
  <c r="BA216" i="8"/>
  <c r="BA217" i="8"/>
  <c r="BA218" i="8"/>
  <c r="BA219" i="8"/>
  <c r="BA220" i="8"/>
  <c r="BA221" i="8"/>
  <c r="BA222" i="8"/>
  <c r="BA223" i="8"/>
  <c r="BA224" i="8"/>
  <c r="BA225" i="8"/>
  <c r="BA226" i="8"/>
  <c r="BA227" i="8"/>
  <c r="BA228" i="8"/>
  <c r="BA229" i="8"/>
  <c r="BA230" i="8"/>
  <c r="BA231" i="8"/>
  <c r="BA232" i="8"/>
  <c r="BA233" i="8"/>
  <c r="BA234" i="8"/>
  <c r="BA235" i="8"/>
  <c r="BA236" i="8"/>
  <c r="BA237" i="8"/>
  <c r="BA238" i="8"/>
  <c r="BA239" i="8"/>
  <c r="BA240" i="8"/>
  <c r="BA241" i="8"/>
  <c r="BA242" i="8"/>
  <c r="BA243" i="8"/>
  <c r="BA244" i="8"/>
  <c r="BA245" i="8"/>
  <c r="BA246" i="8"/>
  <c r="BA247" i="8"/>
  <c r="BA248" i="8"/>
  <c r="BA249" i="8"/>
  <c r="BA250" i="8"/>
  <c r="BA251" i="8"/>
  <c r="BA252" i="8"/>
  <c r="BA255" i="8"/>
  <c r="BA256" i="8"/>
  <c r="BA253" i="8"/>
  <c r="BA254" i="8"/>
  <c r="BA257" i="8"/>
  <c r="BA258" i="8"/>
  <c r="BA259" i="8"/>
  <c r="BA260" i="8"/>
  <c r="BA261" i="8"/>
  <c r="BA262" i="8"/>
  <c r="BA263" i="8"/>
  <c r="BA264" i="8"/>
  <c r="BA265" i="8"/>
  <c r="BA266" i="8"/>
  <c r="BA267" i="8"/>
  <c r="BA268" i="8"/>
  <c r="BA269" i="8"/>
  <c r="BA270" i="8"/>
  <c r="BA271" i="8"/>
  <c r="BA276" i="8"/>
  <c r="BA272" i="8"/>
  <c r="BA273" i="8"/>
  <c r="BA274" i="8"/>
  <c r="BA275" i="8"/>
  <c r="BA277" i="8"/>
  <c r="BA278" i="8"/>
  <c r="BA279" i="8"/>
  <c r="BA280" i="8"/>
  <c r="BA281" i="8"/>
  <c r="BA282" i="8"/>
  <c r="BA283" i="8"/>
  <c r="BA284" i="8"/>
  <c r="BA285" i="8"/>
  <c r="BA286" i="8"/>
  <c r="BA287" i="8"/>
  <c r="BA288" i="8"/>
  <c r="BA289" i="8"/>
  <c r="BA290" i="8"/>
  <c r="BA291" i="8"/>
  <c r="BA292" i="8"/>
  <c r="BA293" i="8"/>
  <c r="BA294" i="8"/>
  <c r="BA295" i="8"/>
  <c r="BA296" i="8"/>
  <c r="BA297" i="8"/>
  <c r="BA298" i="8"/>
  <c r="BA299" i="8"/>
  <c r="BA300" i="8"/>
  <c r="BA301" i="8"/>
  <c r="BA302" i="8"/>
  <c r="BA303" i="8"/>
  <c r="BA304" i="8"/>
  <c r="BA305" i="8"/>
  <c r="BA306" i="8"/>
  <c r="BA307" i="8"/>
  <c r="BA308" i="8"/>
  <c r="BA309" i="8"/>
  <c r="BA310" i="8"/>
  <c r="BA311" i="8"/>
  <c r="BA312" i="8"/>
  <c r="BA313" i="8"/>
  <c r="BA314" i="8"/>
  <c r="BA315" i="8"/>
  <c r="BA316" i="8"/>
  <c r="BA317" i="8"/>
  <c r="BA318" i="8"/>
  <c r="BA319" i="8"/>
  <c r="BA320" i="8"/>
  <c r="BA321" i="8"/>
  <c r="BA322" i="8"/>
  <c r="BA323" i="8"/>
  <c r="BA324" i="8"/>
  <c r="BA325" i="8"/>
  <c r="BA326" i="8"/>
  <c r="BA327" i="8"/>
  <c r="BA328" i="8"/>
  <c r="BA329" i="8"/>
  <c r="BA330" i="8"/>
  <c r="BA331" i="8"/>
  <c r="BA332" i="8"/>
  <c r="BA333" i="8"/>
  <c r="BA334" i="8"/>
  <c r="BA335" i="8"/>
  <c r="BA336" i="8"/>
  <c r="BA337" i="8"/>
  <c r="BA338" i="8"/>
  <c r="BA339" i="8"/>
  <c r="BA340" i="8"/>
  <c r="BA341" i="8"/>
  <c r="BA342" i="8"/>
  <c r="BA343" i="8"/>
  <c r="BA345" i="8"/>
  <c r="BA344" i="8"/>
  <c r="BA347" i="8"/>
  <c r="BA348" i="8"/>
  <c r="BA346" i="8"/>
  <c r="BA349" i="8"/>
  <c r="BA350" i="8"/>
  <c r="BA351" i="8"/>
  <c r="BA352" i="8"/>
  <c r="BA353" i="8"/>
  <c r="BA354" i="8"/>
  <c r="BA355" i="8"/>
  <c r="BA356" i="8"/>
  <c r="BA357" i="8"/>
  <c r="BA358" i="8"/>
  <c r="BA359" i="8"/>
  <c r="BA360" i="8"/>
  <c r="BA361" i="8"/>
  <c r="BA362" i="8"/>
  <c r="BA363" i="8"/>
  <c r="BA364" i="8"/>
  <c r="BA365" i="8"/>
  <c r="BA366" i="8"/>
  <c r="BA367" i="8"/>
  <c r="BA368" i="8"/>
  <c r="BA369" i="8"/>
  <c r="BA370" i="8"/>
  <c r="BA371" i="8"/>
  <c r="BA372" i="8"/>
  <c r="BA373" i="8"/>
  <c r="BA375" i="8"/>
  <c r="BA374" i="8"/>
  <c r="BA377" i="8"/>
  <c r="BA376" i="8"/>
  <c r="BA378" i="8"/>
  <c r="BA379" i="8"/>
  <c r="BA380" i="8"/>
  <c r="BA381" i="8"/>
  <c r="BA382" i="8"/>
  <c r="BA383" i="8"/>
  <c r="BA384" i="8"/>
  <c r="BA385" i="8"/>
  <c r="BA386" i="8"/>
  <c r="BA387" i="8"/>
  <c r="BA388" i="8"/>
  <c r="BA389" i="8"/>
  <c r="BA390" i="8"/>
  <c r="BA391" i="8"/>
  <c r="BA394" i="8"/>
  <c r="BA392" i="8"/>
  <c r="BA393" i="8"/>
  <c r="BA395" i="8"/>
  <c r="BA396" i="8"/>
  <c r="BA397" i="8"/>
  <c r="BA398" i="8"/>
  <c r="BA399" i="8"/>
  <c r="BA400" i="8"/>
  <c r="BA401" i="8"/>
  <c r="BA403" i="8"/>
  <c r="BA402" i="8"/>
  <c r="BA404" i="8"/>
  <c r="BA405" i="8"/>
  <c r="BA406" i="8"/>
  <c r="BA407" i="8"/>
  <c r="BA408" i="8"/>
  <c r="BA409" i="8"/>
  <c r="BA410" i="8"/>
  <c r="BA411" i="8"/>
  <c r="BA412" i="8"/>
  <c r="BA413" i="8"/>
  <c r="BA415" i="8"/>
  <c r="BA417" i="8"/>
  <c r="BA414" i="8"/>
  <c r="BA416" i="8"/>
  <c r="BA418" i="8"/>
  <c r="BA419" i="8"/>
  <c r="BA420" i="8"/>
  <c r="BA421" i="8"/>
  <c r="BA422" i="8"/>
  <c r="BA423" i="8"/>
  <c r="BA424" i="8"/>
  <c r="BA425" i="8"/>
  <c r="BA426" i="8"/>
  <c r="BA427" i="8"/>
  <c r="BA432" i="8"/>
  <c r="BA428" i="8"/>
  <c r="BA429" i="8"/>
  <c r="BA430" i="8"/>
  <c r="BA431" i="8"/>
  <c r="BA433" i="8"/>
  <c r="BA434" i="8"/>
  <c r="BA435" i="8"/>
  <c r="BA436" i="8"/>
  <c r="BA437" i="8"/>
  <c r="BA438" i="8"/>
  <c r="BA439" i="8"/>
  <c r="BA440" i="8"/>
  <c r="BA441" i="8"/>
  <c r="BA444" i="8"/>
  <c r="BA442" i="8"/>
  <c r="BA443" i="8"/>
  <c r="BA446" i="8"/>
  <c r="BA445" i="8"/>
  <c r="BA447" i="8"/>
  <c r="BA448" i="8"/>
  <c r="BA449" i="8"/>
  <c r="BA450" i="8"/>
  <c r="BA452" i="8"/>
  <c r="BA454" i="8"/>
  <c r="BA456" i="8"/>
  <c r="BA451" i="8"/>
  <c r="BA453" i="8"/>
  <c r="BA455" i="8"/>
  <c r="BA457" i="8"/>
  <c r="BA458" i="8"/>
  <c r="BA460" i="8"/>
  <c r="BA462" i="8"/>
  <c r="BA459" i="8"/>
  <c r="BA461" i="8"/>
  <c r="BA463" i="8"/>
  <c r="BA464" i="8"/>
  <c r="BA466" i="8"/>
  <c r="BA468" i="8"/>
  <c r="BA470" i="8"/>
  <c r="BA465" i="8"/>
  <c r="BA467" i="8"/>
  <c r="BA469" i="8"/>
  <c r="BA471" i="8"/>
  <c r="BA472" i="8"/>
  <c r="BA474" i="8"/>
  <c r="BA476" i="8"/>
  <c r="BA478" i="8"/>
  <c r="BA473" i="8"/>
  <c r="BA475" i="8"/>
  <c r="BA477" i="8"/>
  <c r="BA479" i="8"/>
  <c r="BA480" i="8"/>
  <c r="BA482" i="8"/>
  <c r="BA484" i="8"/>
  <c r="BA481" i="8"/>
  <c r="BA483" i="8"/>
  <c r="BA485" i="8"/>
  <c r="BA486" i="8"/>
  <c r="BA488" i="8"/>
  <c r="BA490" i="8"/>
  <c r="BA487" i="8"/>
  <c r="BA489" i="8"/>
  <c r="BA491" i="8"/>
  <c r="BA492" i="8"/>
  <c r="BA494" i="8"/>
  <c r="BA496" i="8"/>
  <c r="BA493" i="8"/>
  <c r="BA495" i="8"/>
  <c r="BA497" i="8"/>
  <c r="BA2" i="8"/>
  <c r="AY495" i="9"/>
  <c r="AZ3" i="9"/>
  <c r="BA3" i="9"/>
  <c r="AZ4" i="9"/>
  <c r="BA4" i="9"/>
  <c r="AZ5" i="9"/>
  <c r="BA5" i="9"/>
  <c r="AZ6" i="9"/>
  <c r="BA6" i="9"/>
  <c r="AZ7" i="9"/>
  <c r="BA7" i="9"/>
  <c r="AZ8" i="9"/>
  <c r="BA8" i="9"/>
  <c r="AZ9" i="9"/>
  <c r="BA9" i="9"/>
  <c r="AZ10" i="9"/>
  <c r="BA10" i="9"/>
  <c r="AZ11" i="9"/>
  <c r="BA11" i="9"/>
  <c r="AZ12" i="9"/>
  <c r="BA12" i="9"/>
  <c r="AZ13" i="9"/>
  <c r="BA13" i="9"/>
  <c r="AZ14" i="9"/>
  <c r="BA14" i="9"/>
  <c r="AZ15" i="9"/>
  <c r="BA15" i="9"/>
  <c r="AZ16" i="9"/>
  <c r="BA16" i="9"/>
  <c r="AZ17" i="9"/>
  <c r="BA17" i="9"/>
  <c r="AZ18" i="9"/>
  <c r="BA18" i="9"/>
  <c r="AZ19" i="9"/>
  <c r="BA19" i="9"/>
  <c r="AZ20" i="9"/>
  <c r="BA20" i="9"/>
  <c r="AZ21" i="9"/>
  <c r="BA21" i="9"/>
  <c r="AZ22" i="9"/>
  <c r="BA22" i="9"/>
  <c r="AZ23" i="9"/>
  <c r="BA23" i="9"/>
  <c r="AZ24" i="9"/>
  <c r="BA24" i="9"/>
  <c r="AZ25" i="9"/>
  <c r="BA25" i="9"/>
  <c r="AZ26" i="9"/>
  <c r="BA26" i="9"/>
  <c r="AZ27" i="9"/>
  <c r="BA27" i="9"/>
  <c r="AZ28" i="9"/>
  <c r="BA28" i="9"/>
  <c r="AZ29" i="9"/>
  <c r="BA29" i="9"/>
  <c r="AZ30" i="9"/>
  <c r="BA30" i="9"/>
  <c r="AZ31" i="9"/>
  <c r="BA31" i="9"/>
  <c r="AZ32" i="9"/>
  <c r="BA32" i="9"/>
  <c r="AZ33" i="9"/>
  <c r="BA33" i="9"/>
  <c r="AZ34" i="9"/>
  <c r="BA34" i="9"/>
  <c r="AZ35" i="9"/>
  <c r="BA35" i="9"/>
  <c r="AZ36" i="9"/>
  <c r="BA36" i="9"/>
  <c r="AZ37" i="9"/>
  <c r="BA37" i="9"/>
  <c r="AZ38" i="9"/>
  <c r="BA38" i="9"/>
  <c r="AZ39" i="9"/>
  <c r="BA39" i="9"/>
  <c r="AZ40" i="9"/>
  <c r="BA40" i="9"/>
  <c r="AZ41" i="9"/>
  <c r="BA41" i="9"/>
  <c r="AZ42" i="9"/>
  <c r="BA42" i="9"/>
  <c r="AZ43" i="9"/>
  <c r="BA43" i="9"/>
  <c r="AZ44" i="9"/>
  <c r="BA44" i="9"/>
  <c r="AZ45" i="9"/>
  <c r="BA45" i="9"/>
  <c r="AZ46" i="9"/>
  <c r="BA46" i="9"/>
  <c r="AZ47" i="9"/>
  <c r="BA47" i="9"/>
  <c r="AZ48" i="9"/>
  <c r="BA48" i="9"/>
  <c r="AZ49" i="9"/>
  <c r="BA49" i="9"/>
  <c r="AZ50" i="9"/>
  <c r="BA50" i="9"/>
  <c r="AZ51" i="9"/>
  <c r="BA51" i="9"/>
  <c r="AZ52" i="9"/>
  <c r="BA52" i="9"/>
  <c r="AZ53" i="9"/>
  <c r="BA53" i="9"/>
  <c r="AZ54" i="9"/>
  <c r="BA54" i="9"/>
  <c r="AZ55" i="9"/>
  <c r="BA55" i="9"/>
  <c r="AZ56" i="9"/>
  <c r="BA56" i="9"/>
  <c r="AZ57" i="9"/>
  <c r="BA57" i="9"/>
  <c r="AZ58" i="9"/>
  <c r="BA58" i="9"/>
  <c r="AZ59" i="9"/>
  <c r="BA59" i="9"/>
  <c r="AZ60" i="9"/>
  <c r="BA60" i="9"/>
  <c r="AZ61" i="9"/>
  <c r="BA61" i="9"/>
  <c r="AZ62" i="9"/>
  <c r="BA62" i="9"/>
  <c r="AZ63" i="9"/>
  <c r="BA63" i="9"/>
  <c r="AZ64" i="9"/>
  <c r="BA64" i="9"/>
  <c r="AZ65" i="9"/>
  <c r="BA65" i="9"/>
  <c r="AZ66" i="9"/>
  <c r="BA66" i="9"/>
  <c r="AZ67" i="9"/>
  <c r="BA67" i="9"/>
  <c r="AZ68" i="9"/>
  <c r="BA68" i="9"/>
  <c r="AZ69" i="9"/>
  <c r="BA69" i="9"/>
  <c r="AZ70" i="9"/>
  <c r="BA70" i="9"/>
  <c r="AZ71" i="9"/>
  <c r="BA71" i="9"/>
  <c r="AZ72" i="9"/>
  <c r="BA72" i="9"/>
  <c r="AZ73" i="9"/>
  <c r="BA73" i="9"/>
  <c r="AZ74" i="9"/>
  <c r="BA74" i="9"/>
  <c r="AZ75" i="9"/>
  <c r="BA75" i="9"/>
  <c r="AZ76" i="9"/>
  <c r="BA76" i="9"/>
  <c r="AZ77" i="9"/>
  <c r="BA77" i="9"/>
  <c r="AZ259" i="9"/>
  <c r="BA259" i="9"/>
  <c r="AZ260" i="9"/>
  <c r="BA260" i="9"/>
  <c r="AZ80" i="9"/>
  <c r="BA80" i="9"/>
  <c r="AZ81" i="9"/>
  <c r="BA81" i="9"/>
  <c r="AZ82" i="9"/>
  <c r="BA82" i="9"/>
  <c r="AZ83" i="9"/>
  <c r="BA83" i="9"/>
  <c r="AZ84" i="9"/>
  <c r="BA84" i="9"/>
  <c r="AZ85" i="9"/>
  <c r="BA85" i="9"/>
  <c r="AZ86" i="9"/>
  <c r="BA86" i="9"/>
  <c r="AZ87" i="9"/>
  <c r="BA87" i="9"/>
  <c r="AZ88" i="9"/>
  <c r="BA88" i="9"/>
  <c r="AZ89" i="9"/>
  <c r="BA89" i="9"/>
  <c r="AZ90" i="9"/>
  <c r="BA90" i="9"/>
  <c r="AZ91" i="9"/>
  <c r="BA91" i="9"/>
  <c r="AZ92" i="9"/>
  <c r="BA92" i="9"/>
  <c r="AZ93" i="9"/>
  <c r="BA93" i="9"/>
  <c r="AZ94" i="9"/>
  <c r="BA94" i="9"/>
  <c r="AZ95" i="9"/>
  <c r="BA95" i="9"/>
  <c r="AZ96" i="9"/>
  <c r="BA96" i="9"/>
  <c r="AZ97" i="9"/>
  <c r="BA97" i="9"/>
  <c r="AZ98" i="9"/>
  <c r="BA98" i="9"/>
  <c r="AZ99" i="9"/>
  <c r="BA99" i="9"/>
  <c r="AZ100" i="9"/>
  <c r="BA100" i="9"/>
  <c r="AZ101" i="9"/>
  <c r="BA101" i="9"/>
  <c r="AZ102" i="9"/>
  <c r="BA102" i="9"/>
  <c r="AZ103" i="9"/>
  <c r="BA103" i="9"/>
  <c r="AZ104" i="9"/>
  <c r="BA104" i="9"/>
  <c r="AZ105" i="9"/>
  <c r="BA105" i="9"/>
  <c r="AZ106" i="9"/>
  <c r="BA106" i="9"/>
  <c r="AZ107" i="9"/>
  <c r="BA107" i="9"/>
  <c r="AZ108" i="9"/>
  <c r="BA108" i="9"/>
  <c r="AZ109" i="9"/>
  <c r="BA109" i="9"/>
  <c r="AZ110" i="9"/>
  <c r="BA110" i="9"/>
  <c r="AZ111" i="9"/>
  <c r="BA111" i="9"/>
  <c r="AZ112" i="9"/>
  <c r="BA112" i="9"/>
  <c r="AZ428" i="9"/>
  <c r="BA428" i="9"/>
  <c r="AZ429" i="9"/>
  <c r="BA429" i="9"/>
  <c r="AZ115" i="9"/>
  <c r="BA115" i="9"/>
  <c r="AZ116" i="9"/>
  <c r="BA116" i="9"/>
  <c r="AZ117" i="9"/>
  <c r="BA117" i="9"/>
  <c r="AZ118" i="9"/>
  <c r="BA118" i="9"/>
  <c r="AZ119" i="9"/>
  <c r="BA119" i="9"/>
  <c r="AZ120" i="9"/>
  <c r="BA120" i="9"/>
  <c r="AZ121" i="9"/>
  <c r="BA121" i="9"/>
  <c r="AZ122" i="9"/>
  <c r="BA122" i="9"/>
  <c r="AZ123" i="9"/>
  <c r="BA123" i="9"/>
  <c r="AZ124" i="9"/>
  <c r="BA124" i="9"/>
  <c r="AZ125" i="9"/>
  <c r="BA125" i="9"/>
  <c r="AZ126" i="9"/>
  <c r="BA126" i="9"/>
  <c r="AZ127" i="9"/>
  <c r="BA127" i="9"/>
  <c r="AZ128" i="9"/>
  <c r="BA128" i="9"/>
  <c r="AZ129" i="9"/>
  <c r="BA129" i="9"/>
  <c r="AZ130" i="9"/>
  <c r="BA130" i="9"/>
  <c r="AZ131" i="9"/>
  <c r="BA131" i="9"/>
  <c r="AZ423" i="9"/>
  <c r="BA423" i="9"/>
  <c r="AZ424" i="9"/>
  <c r="BA424" i="9"/>
  <c r="AZ134" i="9"/>
  <c r="BA134" i="9"/>
  <c r="AZ135" i="9"/>
  <c r="BA135" i="9"/>
  <c r="AZ136" i="9"/>
  <c r="BA136" i="9"/>
  <c r="AZ137" i="9"/>
  <c r="BA137" i="9"/>
  <c r="AZ138" i="9"/>
  <c r="BA138" i="9"/>
  <c r="AZ139" i="9"/>
  <c r="BA139" i="9"/>
  <c r="AZ140" i="9"/>
  <c r="BA140" i="9"/>
  <c r="AZ141" i="9"/>
  <c r="BA141" i="9"/>
  <c r="AZ142" i="9"/>
  <c r="BA142" i="9"/>
  <c r="AZ143" i="9"/>
  <c r="BA143" i="9"/>
  <c r="AZ144" i="9"/>
  <c r="BA144" i="9"/>
  <c r="AZ145" i="9"/>
  <c r="BA145" i="9"/>
  <c r="AZ146" i="9"/>
  <c r="BA146" i="9"/>
  <c r="AZ147" i="9"/>
  <c r="BA147" i="9"/>
  <c r="AZ148" i="9"/>
  <c r="BA148" i="9"/>
  <c r="AZ149" i="9"/>
  <c r="BA149" i="9"/>
  <c r="AZ150" i="9"/>
  <c r="BA150" i="9"/>
  <c r="AZ151" i="9"/>
  <c r="BA151" i="9"/>
  <c r="AZ152" i="9"/>
  <c r="BA152" i="9"/>
  <c r="AZ153" i="9"/>
  <c r="BA153" i="9"/>
  <c r="AZ154" i="9"/>
  <c r="BA154" i="9"/>
  <c r="AZ155" i="9"/>
  <c r="BA155" i="9"/>
  <c r="AZ156" i="9"/>
  <c r="BA156" i="9"/>
  <c r="AZ157" i="9"/>
  <c r="BA157" i="9"/>
  <c r="AZ158" i="9"/>
  <c r="BA158" i="9"/>
  <c r="AZ159" i="9"/>
  <c r="BA159" i="9"/>
  <c r="AZ160" i="9"/>
  <c r="BA160" i="9"/>
  <c r="AZ161" i="9"/>
  <c r="BA161" i="9"/>
  <c r="AZ162" i="9"/>
  <c r="BA162" i="9"/>
  <c r="AZ163" i="9"/>
  <c r="BA163" i="9"/>
  <c r="AZ164" i="9"/>
  <c r="BA164" i="9"/>
  <c r="AZ165" i="9"/>
  <c r="BA165" i="9"/>
  <c r="AZ166" i="9"/>
  <c r="BA166" i="9"/>
  <c r="AZ167" i="9"/>
  <c r="BA167" i="9"/>
  <c r="AZ168" i="9"/>
  <c r="BA168" i="9"/>
  <c r="AZ169" i="9"/>
  <c r="BA169" i="9"/>
  <c r="AZ170" i="9"/>
  <c r="BA170" i="9"/>
  <c r="AZ171" i="9"/>
  <c r="BA171" i="9"/>
  <c r="AZ172" i="9"/>
  <c r="BA172" i="9"/>
  <c r="AZ173" i="9"/>
  <c r="BA173" i="9"/>
  <c r="AZ174" i="9"/>
  <c r="BA174" i="9"/>
  <c r="AZ175" i="9"/>
  <c r="BA175" i="9"/>
  <c r="AZ176" i="9"/>
  <c r="BA176" i="9"/>
  <c r="AZ177" i="9"/>
  <c r="BA177" i="9"/>
  <c r="AZ178" i="9"/>
  <c r="BA178" i="9"/>
  <c r="AZ227" i="9"/>
  <c r="BA227" i="9"/>
  <c r="AZ228" i="9"/>
  <c r="BA228" i="9"/>
  <c r="AZ181" i="9"/>
  <c r="BA181" i="9"/>
  <c r="AZ182" i="9"/>
  <c r="BA182" i="9"/>
  <c r="AZ183" i="9"/>
  <c r="BA183" i="9"/>
  <c r="AZ184" i="9"/>
  <c r="BA184" i="9"/>
  <c r="AZ185" i="9"/>
  <c r="BA185" i="9"/>
  <c r="AZ186" i="9"/>
  <c r="BA186" i="9"/>
  <c r="AZ187" i="9"/>
  <c r="BA187" i="9"/>
  <c r="AZ188" i="9"/>
  <c r="BA188" i="9"/>
  <c r="AZ189" i="9"/>
  <c r="BA189" i="9"/>
  <c r="AZ190" i="9"/>
  <c r="BA190" i="9"/>
  <c r="AZ291" i="9"/>
  <c r="BA291" i="9"/>
  <c r="AZ292" i="9"/>
  <c r="BA292" i="9"/>
  <c r="AZ193" i="9"/>
  <c r="BA193" i="9"/>
  <c r="AZ194" i="9"/>
  <c r="BA194" i="9"/>
  <c r="AZ195" i="9"/>
  <c r="BA195" i="9"/>
  <c r="AZ196" i="9"/>
  <c r="BA196" i="9"/>
  <c r="AZ197" i="9"/>
  <c r="BA197" i="9"/>
  <c r="AZ198" i="9"/>
  <c r="BA198" i="9"/>
  <c r="AZ199" i="9"/>
  <c r="BA199" i="9"/>
  <c r="AZ200" i="9"/>
  <c r="BA200" i="9"/>
  <c r="AZ201" i="9"/>
  <c r="BA201" i="9"/>
  <c r="AZ202" i="9"/>
  <c r="BA202" i="9"/>
  <c r="AZ203" i="9"/>
  <c r="BA203" i="9"/>
  <c r="AZ204" i="9"/>
  <c r="BA204" i="9"/>
  <c r="AZ205" i="9"/>
  <c r="BA205" i="9"/>
  <c r="AZ206" i="9"/>
  <c r="BA206" i="9"/>
  <c r="AZ207" i="9"/>
  <c r="BA207" i="9"/>
  <c r="AZ208" i="9"/>
  <c r="BA208" i="9"/>
  <c r="AZ209" i="9"/>
  <c r="BA209" i="9"/>
  <c r="AZ210" i="9"/>
  <c r="BA210" i="9"/>
  <c r="AZ211" i="9"/>
  <c r="BA211" i="9"/>
  <c r="AZ212" i="9"/>
  <c r="BA212" i="9"/>
  <c r="AZ213" i="9"/>
  <c r="BA213" i="9"/>
  <c r="AZ214" i="9"/>
  <c r="BA214" i="9"/>
  <c r="AZ215" i="9"/>
  <c r="BA215" i="9"/>
  <c r="AZ216" i="9"/>
  <c r="BA216" i="9"/>
  <c r="AZ217" i="9"/>
  <c r="BA217" i="9"/>
  <c r="AZ218" i="9"/>
  <c r="BA218" i="9"/>
  <c r="AZ219" i="9"/>
  <c r="BA219" i="9"/>
  <c r="AZ220" i="9"/>
  <c r="BA220" i="9"/>
  <c r="AZ221" i="9"/>
  <c r="BA221" i="9"/>
  <c r="AZ222" i="9"/>
  <c r="BA222" i="9"/>
  <c r="AZ223" i="9"/>
  <c r="BA223" i="9"/>
  <c r="AZ224" i="9"/>
  <c r="BA224" i="9"/>
  <c r="AZ225" i="9"/>
  <c r="BA225" i="9"/>
  <c r="AZ226" i="9"/>
  <c r="BA226" i="9"/>
  <c r="AZ191" i="9"/>
  <c r="BA191" i="9"/>
  <c r="AZ192" i="9"/>
  <c r="BA192" i="9"/>
  <c r="AZ229" i="9"/>
  <c r="BA229" i="9"/>
  <c r="AZ230" i="9"/>
  <c r="BA230" i="9"/>
  <c r="AZ231" i="9"/>
  <c r="BA231" i="9"/>
  <c r="AZ232" i="9"/>
  <c r="BA232" i="9"/>
  <c r="AZ233" i="9"/>
  <c r="BA233" i="9"/>
  <c r="AZ234" i="9"/>
  <c r="BA234" i="9"/>
  <c r="AZ235" i="9"/>
  <c r="BA235" i="9"/>
  <c r="AZ236" i="9"/>
  <c r="BA236" i="9"/>
  <c r="AZ237" i="9"/>
  <c r="BA237" i="9"/>
  <c r="AZ238" i="9"/>
  <c r="BA238" i="9"/>
  <c r="AZ239" i="9"/>
  <c r="BA239" i="9"/>
  <c r="AZ240" i="9"/>
  <c r="BA240" i="9"/>
  <c r="AZ241" i="9"/>
  <c r="BA241" i="9"/>
  <c r="AZ242" i="9"/>
  <c r="BA242" i="9"/>
  <c r="AZ243" i="9"/>
  <c r="BA243" i="9"/>
  <c r="AZ269" i="9"/>
  <c r="BA269" i="9"/>
  <c r="AZ270" i="9"/>
  <c r="BA270" i="9"/>
  <c r="AZ246" i="9"/>
  <c r="BA246" i="9"/>
  <c r="AZ247" i="9"/>
  <c r="BA247" i="9"/>
  <c r="AZ248" i="9"/>
  <c r="BA248" i="9"/>
  <c r="AZ249" i="9"/>
  <c r="BA249" i="9"/>
  <c r="AZ250" i="9"/>
  <c r="BA250" i="9"/>
  <c r="AZ251" i="9"/>
  <c r="BA251" i="9"/>
  <c r="AZ252" i="9"/>
  <c r="BA252" i="9"/>
  <c r="AZ253" i="9"/>
  <c r="BA253" i="9"/>
  <c r="AZ254" i="9"/>
  <c r="BA254" i="9"/>
  <c r="AZ255" i="9"/>
  <c r="BA255" i="9"/>
  <c r="AZ256" i="9"/>
  <c r="BA256" i="9"/>
  <c r="AZ257" i="9"/>
  <c r="BA257" i="9"/>
  <c r="AZ258" i="9"/>
  <c r="BA258" i="9"/>
  <c r="AZ297" i="9"/>
  <c r="BA297" i="9"/>
  <c r="AZ298" i="9"/>
  <c r="BA298" i="9"/>
  <c r="AZ261" i="9"/>
  <c r="BA261" i="9"/>
  <c r="AZ262" i="9"/>
  <c r="BA262" i="9"/>
  <c r="AZ263" i="9"/>
  <c r="BA263" i="9"/>
  <c r="AZ264" i="9"/>
  <c r="BA264" i="9"/>
  <c r="AZ265" i="9"/>
  <c r="BA265" i="9"/>
  <c r="AZ266" i="9"/>
  <c r="BA266" i="9"/>
  <c r="AZ267" i="9"/>
  <c r="BA267" i="9"/>
  <c r="AZ268" i="9"/>
  <c r="BA268" i="9"/>
  <c r="AZ78" i="9"/>
  <c r="BA78" i="9"/>
  <c r="AZ79" i="9"/>
  <c r="BA79" i="9"/>
  <c r="AZ271" i="9"/>
  <c r="BA271" i="9"/>
  <c r="AZ272" i="9"/>
  <c r="BA272" i="9"/>
  <c r="AZ273" i="9"/>
  <c r="BA273" i="9"/>
  <c r="AZ274" i="9"/>
  <c r="BA274" i="9"/>
  <c r="AZ275" i="9"/>
  <c r="BA275" i="9"/>
  <c r="AZ276" i="9"/>
  <c r="BA276" i="9"/>
  <c r="AZ277" i="9"/>
  <c r="BA277" i="9"/>
  <c r="AZ278" i="9"/>
  <c r="BA278" i="9"/>
  <c r="AZ279" i="9"/>
  <c r="BA279" i="9"/>
  <c r="AZ280" i="9"/>
  <c r="BA280" i="9"/>
  <c r="AZ281" i="9"/>
  <c r="BA281" i="9"/>
  <c r="AZ282" i="9"/>
  <c r="BA282" i="9"/>
  <c r="AZ283" i="9"/>
  <c r="BA283" i="9"/>
  <c r="AZ284" i="9"/>
  <c r="BA284" i="9"/>
  <c r="AZ285" i="9"/>
  <c r="BA285" i="9"/>
  <c r="AZ286" i="9"/>
  <c r="BA286" i="9"/>
  <c r="AZ287" i="9"/>
  <c r="BA287" i="9"/>
  <c r="AZ288" i="9"/>
  <c r="BA288" i="9"/>
  <c r="AZ289" i="9"/>
  <c r="BA289" i="9"/>
  <c r="AZ290" i="9"/>
  <c r="BA290" i="9"/>
  <c r="AZ293" i="9"/>
  <c r="BA293" i="9"/>
  <c r="AZ294" i="9"/>
  <c r="BA294" i="9"/>
  <c r="AZ132" i="9"/>
  <c r="BA132" i="9"/>
  <c r="AZ133" i="9"/>
  <c r="BA133" i="9"/>
  <c r="AZ295" i="9"/>
  <c r="BA295" i="9"/>
  <c r="AZ296" i="9"/>
  <c r="BA296" i="9"/>
  <c r="AZ436" i="9"/>
  <c r="BA436" i="9"/>
  <c r="AZ437" i="9"/>
  <c r="BA437" i="9"/>
  <c r="AZ299" i="9"/>
  <c r="BA299" i="9"/>
  <c r="AZ300" i="9"/>
  <c r="BA300" i="9"/>
  <c r="AZ301" i="9"/>
  <c r="BA301" i="9"/>
  <c r="AZ302" i="9"/>
  <c r="BA302" i="9"/>
  <c r="AZ303" i="9"/>
  <c r="BA303" i="9"/>
  <c r="AZ304" i="9"/>
  <c r="BA304" i="9"/>
  <c r="AZ305" i="9"/>
  <c r="BA305" i="9"/>
  <c r="AZ306" i="9"/>
  <c r="BA306" i="9"/>
  <c r="AZ307" i="9"/>
  <c r="BA307" i="9"/>
  <c r="AZ308" i="9"/>
  <c r="BA308" i="9"/>
  <c r="AZ409" i="9"/>
  <c r="BA409" i="9"/>
  <c r="AZ410" i="9"/>
  <c r="BA410" i="9"/>
  <c r="AZ311" i="9"/>
  <c r="BA311" i="9"/>
  <c r="AZ312" i="9"/>
  <c r="BA312" i="9"/>
  <c r="AZ313" i="9"/>
  <c r="BA313" i="9"/>
  <c r="AZ314" i="9"/>
  <c r="BA314" i="9"/>
  <c r="AZ315" i="9"/>
  <c r="BA315" i="9"/>
  <c r="AZ316" i="9"/>
  <c r="BA316" i="9"/>
  <c r="AZ317" i="9"/>
  <c r="BA317" i="9"/>
  <c r="AZ318" i="9"/>
  <c r="BA318" i="9"/>
  <c r="AZ319" i="9"/>
  <c r="BA319" i="9"/>
  <c r="AZ320" i="9"/>
  <c r="BA320" i="9"/>
  <c r="AZ321" i="9"/>
  <c r="BA321" i="9"/>
  <c r="AZ322" i="9"/>
  <c r="BA322" i="9"/>
  <c r="AZ323" i="9"/>
  <c r="BA323" i="9"/>
  <c r="AZ324" i="9"/>
  <c r="BA324" i="9"/>
  <c r="AZ325" i="9"/>
  <c r="BA325" i="9"/>
  <c r="AZ326" i="9"/>
  <c r="BA326" i="9"/>
  <c r="AZ327" i="9"/>
  <c r="BA327" i="9"/>
  <c r="AZ328" i="9"/>
  <c r="BA328" i="9"/>
  <c r="AZ329" i="9"/>
  <c r="BA329" i="9"/>
  <c r="AZ330" i="9"/>
  <c r="BA330" i="9"/>
  <c r="AZ331" i="9"/>
  <c r="BA331" i="9"/>
  <c r="AZ332" i="9"/>
  <c r="BA332" i="9"/>
  <c r="AZ333" i="9"/>
  <c r="BA333" i="9"/>
  <c r="AZ334" i="9"/>
  <c r="BA334" i="9"/>
  <c r="AZ335" i="9"/>
  <c r="BA335" i="9"/>
  <c r="AZ336" i="9"/>
  <c r="BA336" i="9"/>
  <c r="AZ337" i="9"/>
  <c r="BA337" i="9"/>
  <c r="AZ338" i="9"/>
  <c r="BA338" i="9"/>
  <c r="AZ339" i="9"/>
  <c r="BA339" i="9"/>
  <c r="AZ340" i="9"/>
  <c r="BA340" i="9"/>
  <c r="AZ341" i="9"/>
  <c r="BA341" i="9"/>
  <c r="AZ342" i="9"/>
  <c r="BA342" i="9"/>
  <c r="AZ343" i="9"/>
  <c r="BA343" i="9"/>
  <c r="AZ344" i="9"/>
  <c r="BA344" i="9"/>
  <c r="AZ345" i="9"/>
  <c r="BA345" i="9"/>
  <c r="AZ346" i="9"/>
  <c r="BA346" i="9"/>
  <c r="AZ347" i="9"/>
  <c r="BA347" i="9"/>
  <c r="AZ348" i="9"/>
  <c r="BA348" i="9"/>
  <c r="AZ349" i="9"/>
  <c r="BA349" i="9"/>
  <c r="AZ350" i="9"/>
  <c r="BA350" i="9"/>
  <c r="AZ364" i="9"/>
  <c r="BA364" i="9"/>
  <c r="AZ365" i="9"/>
  <c r="BA365" i="9"/>
  <c r="AZ353" i="9"/>
  <c r="BA353" i="9"/>
  <c r="AZ354" i="9"/>
  <c r="BA354" i="9"/>
  <c r="AZ355" i="9"/>
  <c r="BA355" i="9"/>
  <c r="AZ356" i="9"/>
  <c r="BA356" i="9"/>
  <c r="AZ357" i="9"/>
  <c r="BA357" i="9"/>
  <c r="AZ358" i="9"/>
  <c r="BA358" i="9"/>
  <c r="AZ359" i="9"/>
  <c r="BA359" i="9"/>
  <c r="AZ360" i="9"/>
  <c r="BA360" i="9"/>
  <c r="AZ361" i="9"/>
  <c r="BA361" i="9"/>
  <c r="AZ362" i="9"/>
  <c r="BA362" i="9"/>
  <c r="AZ363" i="9"/>
  <c r="BA363" i="9"/>
  <c r="AZ113" i="9"/>
  <c r="BA113" i="9"/>
  <c r="AZ114" i="9"/>
  <c r="BA114" i="9"/>
  <c r="AZ366" i="9"/>
  <c r="BA366" i="9"/>
  <c r="AZ367" i="9"/>
  <c r="BA367" i="9"/>
  <c r="AZ368" i="9"/>
  <c r="BA368" i="9"/>
  <c r="AZ369" i="9"/>
  <c r="BA369" i="9"/>
  <c r="AZ370" i="9"/>
  <c r="BA370" i="9"/>
  <c r="AZ371" i="9"/>
  <c r="BA371" i="9"/>
  <c r="AZ372" i="9"/>
  <c r="BA372" i="9"/>
  <c r="AZ373" i="9"/>
  <c r="BA373" i="9"/>
  <c r="AZ374" i="9"/>
  <c r="BA374" i="9"/>
  <c r="AZ375" i="9"/>
  <c r="BA375" i="9"/>
  <c r="AZ376" i="9"/>
  <c r="BA376" i="9"/>
  <c r="AZ377" i="9"/>
  <c r="BA377" i="9"/>
  <c r="AZ378" i="9"/>
  <c r="BA378" i="9"/>
  <c r="AZ379" i="9"/>
  <c r="BA379" i="9"/>
  <c r="AZ380" i="9"/>
  <c r="BA380" i="9"/>
  <c r="AZ381" i="9"/>
  <c r="BA381" i="9"/>
  <c r="AZ382" i="9"/>
  <c r="BA382" i="9"/>
  <c r="AZ383" i="9"/>
  <c r="BA383" i="9"/>
  <c r="AZ384" i="9"/>
  <c r="BA384" i="9"/>
  <c r="AZ385" i="9"/>
  <c r="BA385" i="9"/>
  <c r="AZ386" i="9"/>
  <c r="BA386" i="9"/>
  <c r="AZ387" i="9"/>
  <c r="BA387" i="9"/>
  <c r="AZ388" i="9"/>
  <c r="BA388" i="9"/>
  <c r="AZ389" i="9"/>
  <c r="BA389" i="9"/>
  <c r="AZ390" i="9"/>
  <c r="BA390" i="9"/>
  <c r="AZ391" i="9"/>
  <c r="BA391" i="9"/>
  <c r="AZ392" i="9"/>
  <c r="BA392" i="9"/>
  <c r="AZ393" i="9"/>
  <c r="BA393" i="9"/>
  <c r="AZ394" i="9"/>
  <c r="BA394" i="9"/>
  <c r="AZ395" i="9"/>
  <c r="BA395" i="9"/>
  <c r="AZ396" i="9"/>
  <c r="BA396" i="9"/>
  <c r="AZ397" i="9"/>
  <c r="BA397" i="9"/>
  <c r="AZ398" i="9"/>
  <c r="BA398" i="9"/>
  <c r="AZ399" i="9"/>
  <c r="BA399" i="9"/>
  <c r="AZ400" i="9"/>
  <c r="BA400" i="9"/>
  <c r="AZ401" i="9"/>
  <c r="BA401" i="9"/>
  <c r="AZ402" i="9"/>
  <c r="BA402" i="9"/>
  <c r="AZ403" i="9"/>
  <c r="BA403" i="9"/>
  <c r="AZ404" i="9"/>
  <c r="BA404" i="9"/>
  <c r="AZ405" i="9"/>
  <c r="BA405" i="9"/>
  <c r="AZ406" i="9"/>
  <c r="BA406" i="9"/>
  <c r="AZ407" i="9"/>
  <c r="BA407" i="9"/>
  <c r="AZ408" i="9"/>
  <c r="BA408" i="9"/>
  <c r="AZ309" i="9"/>
  <c r="BA309" i="9"/>
  <c r="AZ310" i="9"/>
  <c r="BA310" i="9"/>
  <c r="AZ411" i="9"/>
  <c r="BA411" i="9"/>
  <c r="AZ412" i="9"/>
  <c r="BA412" i="9"/>
  <c r="AZ413" i="9"/>
  <c r="BA413" i="9"/>
  <c r="AZ414" i="9"/>
  <c r="BA414" i="9"/>
  <c r="AZ415" i="9"/>
  <c r="BA415" i="9"/>
  <c r="AZ416" i="9"/>
  <c r="BA416" i="9"/>
  <c r="AZ417" i="9"/>
  <c r="BA417" i="9"/>
  <c r="AZ418" i="9"/>
  <c r="BA418" i="9"/>
  <c r="AZ419" i="9"/>
  <c r="BA419" i="9"/>
  <c r="AZ420" i="9"/>
  <c r="BA420" i="9"/>
  <c r="AZ421" i="9"/>
  <c r="BA421" i="9"/>
  <c r="AZ422" i="9"/>
  <c r="BA422" i="9"/>
  <c r="AZ351" i="9"/>
  <c r="BA351" i="9"/>
  <c r="AZ352" i="9"/>
  <c r="BA352" i="9"/>
  <c r="AZ425" i="9"/>
  <c r="BA425" i="9"/>
  <c r="AZ426" i="9"/>
  <c r="BA426" i="9"/>
  <c r="AZ427" i="9"/>
  <c r="BA427" i="9"/>
  <c r="AZ244" i="9"/>
  <c r="BA244" i="9"/>
  <c r="AZ245" i="9"/>
  <c r="BA245" i="9"/>
  <c r="AZ430" i="9"/>
  <c r="BA430" i="9"/>
  <c r="AZ431" i="9"/>
  <c r="BA431" i="9"/>
  <c r="AZ432" i="9"/>
  <c r="BA432" i="9"/>
  <c r="AZ433" i="9"/>
  <c r="BA433" i="9"/>
  <c r="AZ434" i="9"/>
  <c r="BA434" i="9"/>
  <c r="AZ435" i="9"/>
  <c r="BA435" i="9"/>
  <c r="AZ179" i="9"/>
  <c r="BA179" i="9"/>
  <c r="AZ180" i="9"/>
  <c r="BA180" i="9"/>
  <c r="AZ438" i="9"/>
  <c r="BA438" i="9"/>
  <c r="AZ439" i="9"/>
  <c r="BA439" i="9"/>
  <c r="AZ440" i="9"/>
  <c r="BA440" i="9"/>
  <c r="AZ441" i="9"/>
  <c r="BA441" i="9"/>
  <c r="AZ442" i="9"/>
  <c r="BA442" i="9"/>
  <c r="AZ443" i="9"/>
  <c r="BA443" i="9"/>
  <c r="AZ444" i="9"/>
  <c r="BA444" i="9"/>
  <c r="AZ445" i="9"/>
  <c r="BA445" i="9"/>
  <c r="AZ446" i="9"/>
  <c r="BA446" i="9"/>
  <c r="AZ447" i="9"/>
  <c r="BA447" i="9"/>
  <c r="AZ448" i="9"/>
  <c r="BA448" i="9"/>
  <c r="AZ449" i="9"/>
  <c r="BA449" i="9"/>
  <c r="AZ450" i="9"/>
  <c r="BA450" i="9"/>
  <c r="AZ451" i="9"/>
  <c r="BA451" i="9"/>
  <c r="AZ452" i="9"/>
  <c r="BA452" i="9"/>
  <c r="AZ453" i="9"/>
  <c r="BA453" i="9"/>
  <c r="AZ454" i="9"/>
  <c r="BA454" i="9"/>
  <c r="AZ455" i="9"/>
  <c r="BA455" i="9"/>
  <c r="AZ456" i="9"/>
  <c r="BA456" i="9"/>
  <c r="AZ457" i="9"/>
  <c r="BA457" i="9"/>
  <c r="AZ458" i="9"/>
  <c r="BA458" i="9"/>
  <c r="AZ459" i="9"/>
  <c r="BA459" i="9"/>
  <c r="AZ460" i="9"/>
  <c r="BA460" i="9"/>
  <c r="AZ461" i="9"/>
  <c r="BA461" i="9"/>
  <c r="AZ462" i="9"/>
  <c r="BA462" i="9"/>
  <c r="AZ463" i="9"/>
  <c r="BA463" i="9"/>
  <c r="AZ464" i="9"/>
  <c r="BA464" i="9"/>
  <c r="AZ465" i="9"/>
  <c r="BA465" i="9"/>
  <c r="AZ466" i="9"/>
  <c r="BA466" i="9"/>
  <c r="AZ467" i="9"/>
  <c r="BA467" i="9"/>
  <c r="AZ468" i="9"/>
  <c r="BA468" i="9"/>
  <c r="AZ469" i="9"/>
  <c r="BA469" i="9"/>
  <c r="AZ470" i="9"/>
  <c r="BA470" i="9"/>
  <c r="AZ471" i="9"/>
  <c r="BA471" i="9"/>
  <c r="AZ472" i="9"/>
  <c r="BA472" i="9"/>
  <c r="AZ473" i="9"/>
  <c r="BA473" i="9"/>
  <c r="AZ474" i="9"/>
  <c r="BA474" i="9"/>
  <c r="AZ475" i="9"/>
  <c r="BA475" i="9"/>
  <c r="AZ476" i="9"/>
  <c r="BA476" i="9"/>
  <c r="AZ477" i="9"/>
  <c r="BA477" i="9"/>
  <c r="AZ478" i="9"/>
  <c r="BA478" i="9"/>
  <c r="AZ479" i="9"/>
  <c r="BA479" i="9"/>
  <c r="AZ480" i="9"/>
  <c r="BA480" i="9"/>
  <c r="AZ481" i="9"/>
  <c r="BA481" i="9"/>
  <c r="AZ482" i="9"/>
  <c r="BA482" i="9"/>
  <c r="AZ483" i="9"/>
  <c r="BA483" i="9"/>
  <c r="AZ484" i="9"/>
  <c r="BA484" i="9"/>
  <c r="AZ485" i="9"/>
  <c r="BA485" i="9"/>
  <c r="AZ486" i="9"/>
  <c r="BA486" i="9"/>
  <c r="AZ487" i="9"/>
  <c r="BA487" i="9"/>
  <c r="AZ488" i="9"/>
  <c r="BA488" i="9"/>
  <c r="AZ489" i="9"/>
  <c r="BA489" i="9"/>
  <c r="AZ490" i="9"/>
  <c r="BA490" i="9"/>
  <c r="AZ491" i="9"/>
  <c r="BA491" i="9"/>
  <c r="AZ492" i="9"/>
  <c r="BA492" i="9"/>
  <c r="AZ493" i="9"/>
  <c r="BA493" i="9"/>
  <c r="BA2" i="9"/>
  <c r="AZ2" i="9"/>
  <c r="AW499" i="8"/>
  <c r="AL499" i="8"/>
  <c r="AK499" i="8"/>
  <c r="AJ499" i="8"/>
  <c r="AI499" i="8"/>
  <c r="AH499" i="8"/>
  <c r="AG499" i="8"/>
  <c r="AF499" i="8"/>
  <c r="AE499" i="8"/>
  <c r="AT499" i="8"/>
  <c r="AS499" i="8"/>
  <c r="AW501" i="8"/>
  <c r="AW504" i="8"/>
  <c r="AW503" i="8"/>
  <c r="AW502" i="8"/>
  <c r="AY3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2" i="8"/>
  <c r="AY30" i="8"/>
  <c r="AY33" i="8"/>
  <c r="AY31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9" i="8"/>
  <c r="AY80" i="8"/>
  <c r="AY77" i="8"/>
  <c r="AY78" i="8"/>
  <c r="AY81" i="8"/>
  <c r="AY83" i="8"/>
  <c r="AY84" i="8"/>
  <c r="AY85" i="8"/>
  <c r="AY82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4" i="8"/>
  <c r="AY131" i="8"/>
  <c r="AY132" i="8"/>
  <c r="AY133" i="8"/>
  <c r="AY135" i="8"/>
  <c r="AY136" i="8"/>
  <c r="AY137" i="8"/>
  <c r="AY138" i="8"/>
  <c r="AY139" i="8"/>
  <c r="AY140" i="8"/>
  <c r="AY141" i="8"/>
  <c r="AY142" i="8"/>
  <c r="AY143" i="8"/>
  <c r="AY144" i="8"/>
  <c r="AY145" i="8"/>
  <c r="AY146" i="8"/>
  <c r="AY147" i="8"/>
  <c r="AY148" i="8"/>
  <c r="AY149" i="8"/>
  <c r="AY150" i="8"/>
  <c r="AY151" i="8"/>
  <c r="AY152" i="8"/>
  <c r="AY153" i="8"/>
  <c r="AY154" i="8"/>
  <c r="AY155" i="8"/>
  <c r="AY156" i="8"/>
  <c r="AY157" i="8"/>
  <c r="AY158" i="8"/>
  <c r="AY159" i="8"/>
  <c r="AY160" i="8"/>
  <c r="AY161" i="8"/>
  <c r="AY162" i="8"/>
  <c r="AY163" i="8"/>
  <c r="AY164" i="8"/>
  <c r="AY165" i="8"/>
  <c r="AY166" i="8"/>
  <c r="AY167" i="8"/>
  <c r="AY168" i="8"/>
  <c r="AY169" i="8"/>
  <c r="AY170" i="8"/>
  <c r="AY171" i="8"/>
  <c r="AY172" i="8"/>
  <c r="AY173" i="8"/>
  <c r="AY174" i="8"/>
  <c r="AY175" i="8"/>
  <c r="AY176" i="8"/>
  <c r="AY177" i="8"/>
  <c r="AY178" i="8"/>
  <c r="AY179" i="8"/>
  <c r="AY180" i="8"/>
  <c r="AY181" i="8"/>
  <c r="AY182" i="8"/>
  <c r="AY183" i="8"/>
  <c r="AY184" i="8"/>
  <c r="AY185" i="8"/>
  <c r="AY186" i="8"/>
  <c r="AY187" i="8"/>
  <c r="AY188" i="8"/>
  <c r="AY189" i="8"/>
  <c r="AY190" i="8"/>
  <c r="AY191" i="8"/>
  <c r="AY192" i="8"/>
  <c r="AY193" i="8"/>
  <c r="AY194" i="8"/>
  <c r="AY195" i="8"/>
  <c r="AY196" i="8"/>
  <c r="AY197" i="8"/>
  <c r="AY198" i="8"/>
  <c r="AY199" i="8"/>
  <c r="AY200" i="8"/>
  <c r="AY201" i="8"/>
  <c r="AY202" i="8"/>
  <c r="AY203" i="8"/>
  <c r="AY204" i="8"/>
  <c r="AY205" i="8"/>
  <c r="AY206" i="8"/>
  <c r="AY207" i="8"/>
  <c r="AY208" i="8"/>
  <c r="AY209" i="8"/>
  <c r="AY210" i="8"/>
  <c r="AY211" i="8"/>
  <c r="AY214" i="8"/>
  <c r="AY212" i="8"/>
  <c r="AY215" i="8"/>
  <c r="AY213" i="8"/>
  <c r="AY216" i="8"/>
  <c r="AY217" i="8"/>
  <c r="AY218" i="8"/>
  <c r="AY219" i="8"/>
  <c r="AY220" i="8"/>
  <c r="AY221" i="8"/>
  <c r="AY222" i="8"/>
  <c r="AY223" i="8"/>
  <c r="AY224" i="8"/>
  <c r="AY225" i="8"/>
  <c r="AY226" i="8"/>
  <c r="AY227" i="8"/>
  <c r="AY228" i="8"/>
  <c r="AY229" i="8"/>
  <c r="AY230" i="8"/>
  <c r="AY231" i="8"/>
  <c r="AY232" i="8"/>
  <c r="AY233" i="8"/>
  <c r="AY234" i="8"/>
  <c r="AY235" i="8"/>
  <c r="AY236" i="8"/>
  <c r="AY237" i="8"/>
  <c r="AY238" i="8"/>
  <c r="AY239" i="8"/>
  <c r="AY240" i="8"/>
  <c r="AY241" i="8"/>
  <c r="AY242" i="8"/>
  <c r="AY243" i="8"/>
  <c r="AY244" i="8"/>
  <c r="AY245" i="8"/>
  <c r="AY246" i="8"/>
  <c r="AY247" i="8"/>
  <c r="AY248" i="8"/>
  <c r="AY249" i="8"/>
  <c r="AY250" i="8"/>
  <c r="AY251" i="8"/>
  <c r="AY252" i="8"/>
  <c r="AY255" i="8"/>
  <c r="AY256" i="8"/>
  <c r="AY253" i="8"/>
  <c r="AY254" i="8"/>
  <c r="AY257" i="8"/>
  <c r="AY258" i="8"/>
  <c r="AY259" i="8"/>
  <c r="AY260" i="8"/>
  <c r="AY261" i="8"/>
  <c r="AY262" i="8"/>
  <c r="AY263" i="8"/>
  <c r="AY264" i="8"/>
  <c r="AY265" i="8"/>
  <c r="AY266" i="8"/>
  <c r="AY267" i="8"/>
  <c r="AY268" i="8"/>
  <c r="AY269" i="8"/>
  <c r="AY270" i="8"/>
  <c r="AY271" i="8"/>
  <c r="AY276" i="8"/>
  <c r="AY272" i="8"/>
  <c r="AY273" i="8"/>
  <c r="AY274" i="8"/>
  <c r="AY275" i="8"/>
  <c r="AY277" i="8"/>
  <c r="AY278" i="8"/>
  <c r="AY279" i="8"/>
  <c r="AY280" i="8"/>
  <c r="AY281" i="8"/>
  <c r="AY282" i="8"/>
  <c r="AY283" i="8"/>
  <c r="AY284" i="8"/>
  <c r="AY285" i="8"/>
  <c r="AY286" i="8"/>
  <c r="AY287" i="8"/>
  <c r="AY288" i="8"/>
  <c r="AY289" i="8"/>
  <c r="AY290" i="8"/>
  <c r="AY291" i="8"/>
  <c r="AY292" i="8"/>
  <c r="AY293" i="8"/>
  <c r="AY294" i="8"/>
  <c r="AY295" i="8"/>
  <c r="AY296" i="8"/>
  <c r="AY297" i="8"/>
  <c r="AY298" i="8"/>
  <c r="AY299" i="8"/>
  <c r="AY300" i="8"/>
  <c r="AY301" i="8"/>
  <c r="AY302" i="8"/>
  <c r="AY303" i="8"/>
  <c r="AY304" i="8"/>
  <c r="AY305" i="8"/>
  <c r="AY306" i="8"/>
  <c r="AY307" i="8"/>
  <c r="AY308" i="8"/>
  <c r="AY309" i="8"/>
  <c r="AY310" i="8"/>
  <c r="AY311" i="8"/>
  <c r="AY312" i="8"/>
  <c r="AY313" i="8"/>
  <c r="AY314" i="8"/>
  <c r="AY315" i="8"/>
  <c r="AY316" i="8"/>
  <c r="AY317" i="8"/>
  <c r="AY318" i="8"/>
  <c r="AY319" i="8"/>
  <c r="AY320" i="8"/>
  <c r="AY321" i="8"/>
  <c r="AY322" i="8"/>
  <c r="AY323" i="8"/>
  <c r="AY324" i="8"/>
  <c r="AY325" i="8"/>
  <c r="AY326" i="8"/>
  <c r="AY327" i="8"/>
  <c r="AY328" i="8"/>
  <c r="AY329" i="8"/>
  <c r="AY330" i="8"/>
  <c r="AY331" i="8"/>
  <c r="AY332" i="8"/>
  <c r="AY333" i="8"/>
  <c r="AY334" i="8"/>
  <c r="AY335" i="8"/>
  <c r="AY336" i="8"/>
  <c r="AY337" i="8"/>
  <c r="AY338" i="8"/>
  <c r="AY339" i="8"/>
  <c r="AY340" i="8"/>
  <c r="AY341" i="8"/>
  <c r="AY342" i="8"/>
  <c r="AY343" i="8"/>
  <c r="AY345" i="8"/>
  <c r="AY344" i="8"/>
  <c r="AY347" i="8"/>
  <c r="AY348" i="8"/>
  <c r="AY346" i="8"/>
  <c r="AY349" i="8"/>
  <c r="AY350" i="8"/>
  <c r="AY351" i="8"/>
  <c r="AY352" i="8"/>
  <c r="AY353" i="8"/>
  <c r="AY354" i="8"/>
  <c r="AY355" i="8"/>
  <c r="AY356" i="8"/>
  <c r="AY357" i="8"/>
  <c r="AY358" i="8"/>
  <c r="AY359" i="8"/>
  <c r="AY360" i="8"/>
  <c r="AY361" i="8"/>
  <c r="AY362" i="8"/>
  <c r="AY363" i="8"/>
  <c r="AY364" i="8"/>
  <c r="AY365" i="8"/>
  <c r="AY366" i="8"/>
  <c r="AY367" i="8"/>
  <c r="AY368" i="8"/>
  <c r="AY369" i="8"/>
  <c r="AY370" i="8"/>
  <c r="AY371" i="8"/>
  <c r="AY372" i="8"/>
  <c r="AY373" i="8"/>
  <c r="AY375" i="8"/>
  <c r="AY374" i="8"/>
  <c r="AY377" i="8"/>
  <c r="AY376" i="8"/>
  <c r="AY378" i="8"/>
  <c r="AY379" i="8"/>
  <c r="AY380" i="8"/>
  <c r="AY381" i="8"/>
  <c r="AY382" i="8"/>
  <c r="AY383" i="8"/>
  <c r="AY384" i="8"/>
  <c r="AY385" i="8"/>
  <c r="AY386" i="8"/>
  <c r="AY387" i="8"/>
  <c r="AY388" i="8"/>
  <c r="AY389" i="8"/>
  <c r="AY390" i="8"/>
  <c r="AY391" i="8"/>
  <c r="AY394" i="8"/>
  <c r="AY392" i="8"/>
  <c r="AY393" i="8"/>
  <c r="AY395" i="8"/>
  <c r="AY396" i="8"/>
  <c r="AY397" i="8"/>
  <c r="AY398" i="8"/>
  <c r="AY399" i="8"/>
  <c r="AY400" i="8"/>
  <c r="AY401" i="8"/>
  <c r="AY403" i="8"/>
  <c r="AY402" i="8"/>
  <c r="AY404" i="8"/>
  <c r="AY405" i="8"/>
  <c r="AY406" i="8"/>
  <c r="AY407" i="8"/>
  <c r="AY408" i="8"/>
  <c r="AY409" i="8"/>
  <c r="AY410" i="8"/>
  <c r="AY411" i="8"/>
  <c r="AY412" i="8"/>
  <c r="AY413" i="8"/>
  <c r="AY415" i="8"/>
  <c r="AY417" i="8"/>
  <c r="AY414" i="8"/>
  <c r="AY416" i="8"/>
  <c r="AY418" i="8"/>
  <c r="AY419" i="8"/>
  <c r="AY420" i="8"/>
  <c r="AY421" i="8"/>
  <c r="AY422" i="8"/>
  <c r="AY423" i="8"/>
  <c r="AY424" i="8"/>
  <c r="AY425" i="8"/>
  <c r="AY426" i="8"/>
  <c r="AY427" i="8"/>
  <c r="AY432" i="8"/>
  <c r="AY428" i="8"/>
  <c r="AY429" i="8"/>
  <c r="AY430" i="8"/>
  <c r="AY431" i="8"/>
  <c r="AY433" i="8"/>
  <c r="AY434" i="8"/>
  <c r="AY435" i="8"/>
  <c r="AY436" i="8"/>
  <c r="AY437" i="8"/>
  <c r="AY438" i="8"/>
  <c r="AY439" i="8"/>
  <c r="AY440" i="8"/>
  <c r="AY441" i="8"/>
  <c r="AY444" i="8"/>
  <c r="AY442" i="8"/>
  <c r="AY443" i="8"/>
  <c r="AY446" i="8"/>
  <c r="AY445" i="8"/>
  <c r="AY447" i="8"/>
  <c r="AY448" i="8"/>
  <c r="AY449" i="8"/>
  <c r="AY450" i="8"/>
  <c r="AY452" i="8"/>
  <c r="AY454" i="8"/>
  <c r="AY456" i="8"/>
  <c r="AY451" i="8"/>
  <c r="AY453" i="8"/>
  <c r="AY455" i="8"/>
  <c r="AY457" i="8"/>
  <c r="AY458" i="8"/>
  <c r="AY460" i="8"/>
  <c r="AY462" i="8"/>
  <c r="AY459" i="8"/>
  <c r="AY461" i="8"/>
  <c r="AY463" i="8"/>
  <c r="AY464" i="8"/>
  <c r="AY466" i="8"/>
  <c r="AY468" i="8"/>
  <c r="AY470" i="8"/>
  <c r="AY465" i="8"/>
  <c r="AY467" i="8"/>
  <c r="AY469" i="8"/>
  <c r="AY471" i="8"/>
  <c r="AY472" i="8"/>
  <c r="AY474" i="8"/>
  <c r="AY476" i="8"/>
  <c r="AY478" i="8"/>
  <c r="AY473" i="8"/>
  <c r="AY475" i="8"/>
  <c r="AY477" i="8"/>
  <c r="AY479" i="8"/>
  <c r="AY480" i="8"/>
  <c r="AY482" i="8"/>
  <c r="AY484" i="8"/>
  <c r="AY481" i="8"/>
  <c r="AY483" i="8"/>
  <c r="AY485" i="8"/>
  <c r="AY486" i="8"/>
  <c r="AY488" i="8"/>
  <c r="AY490" i="8"/>
  <c r="AY487" i="8"/>
  <c r="AY489" i="8"/>
  <c r="AY491" i="8"/>
  <c r="AY492" i="8"/>
  <c r="AY494" i="8"/>
  <c r="AY496" i="8"/>
  <c r="AY493" i="8"/>
  <c r="AY495" i="8"/>
  <c r="AY497" i="8"/>
  <c r="AY2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2" i="8"/>
  <c r="AX30" i="8"/>
  <c r="AX33" i="8"/>
  <c r="AX31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9" i="8"/>
  <c r="AX80" i="8"/>
  <c r="AX77" i="8"/>
  <c r="AX78" i="8"/>
  <c r="AX81" i="8"/>
  <c r="AX83" i="8"/>
  <c r="AX84" i="8"/>
  <c r="AX85" i="8"/>
  <c r="AX82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X99" i="8"/>
  <c r="AX100" i="8"/>
  <c r="AX101" i="8"/>
  <c r="AX102" i="8"/>
  <c r="AX103" i="8"/>
  <c r="AX104" i="8"/>
  <c r="AX105" i="8"/>
  <c r="AX106" i="8"/>
  <c r="AX107" i="8"/>
  <c r="AX108" i="8"/>
  <c r="AX109" i="8"/>
  <c r="AX110" i="8"/>
  <c r="AX111" i="8"/>
  <c r="AX112" i="8"/>
  <c r="AX113" i="8"/>
  <c r="AX114" i="8"/>
  <c r="AX115" i="8"/>
  <c r="AX116" i="8"/>
  <c r="AX117" i="8"/>
  <c r="AX118" i="8"/>
  <c r="AX119" i="8"/>
  <c r="AX120" i="8"/>
  <c r="AX121" i="8"/>
  <c r="AX122" i="8"/>
  <c r="AX123" i="8"/>
  <c r="AX124" i="8"/>
  <c r="AX125" i="8"/>
  <c r="AX126" i="8"/>
  <c r="AX127" i="8"/>
  <c r="AX128" i="8"/>
  <c r="AX129" i="8"/>
  <c r="AX130" i="8"/>
  <c r="AX134" i="8"/>
  <c r="AX131" i="8"/>
  <c r="AX132" i="8"/>
  <c r="AX133" i="8"/>
  <c r="AX135" i="8"/>
  <c r="AX136" i="8"/>
  <c r="AX137" i="8"/>
  <c r="AX138" i="8"/>
  <c r="AX139" i="8"/>
  <c r="AX140" i="8"/>
  <c r="AX141" i="8"/>
  <c r="AX142" i="8"/>
  <c r="AX143" i="8"/>
  <c r="AX144" i="8"/>
  <c r="AX145" i="8"/>
  <c r="AX146" i="8"/>
  <c r="AX147" i="8"/>
  <c r="AX148" i="8"/>
  <c r="AX149" i="8"/>
  <c r="AX150" i="8"/>
  <c r="AX151" i="8"/>
  <c r="AX152" i="8"/>
  <c r="AX153" i="8"/>
  <c r="AX154" i="8"/>
  <c r="AX155" i="8"/>
  <c r="AX156" i="8"/>
  <c r="AX157" i="8"/>
  <c r="AX158" i="8"/>
  <c r="AX159" i="8"/>
  <c r="AX160" i="8"/>
  <c r="AX161" i="8"/>
  <c r="AX162" i="8"/>
  <c r="AX163" i="8"/>
  <c r="AX164" i="8"/>
  <c r="AX165" i="8"/>
  <c r="AX166" i="8"/>
  <c r="AX167" i="8"/>
  <c r="AX168" i="8"/>
  <c r="AX169" i="8"/>
  <c r="AX170" i="8"/>
  <c r="AX171" i="8"/>
  <c r="AX172" i="8"/>
  <c r="AX173" i="8"/>
  <c r="AX174" i="8"/>
  <c r="AX175" i="8"/>
  <c r="AX176" i="8"/>
  <c r="AX177" i="8"/>
  <c r="AX178" i="8"/>
  <c r="AX179" i="8"/>
  <c r="AX180" i="8"/>
  <c r="AX181" i="8"/>
  <c r="AX182" i="8"/>
  <c r="AX183" i="8"/>
  <c r="AX184" i="8"/>
  <c r="AX185" i="8"/>
  <c r="AX186" i="8"/>
  <c r="AX187" i="8"/>
  <c r="AX188" i="8"/>
  <c r="AX189" i="8"/>
  <c r="AX190" i="8"/>
  <c r="AX191" i="8"/>
  <c r="AX192" i="8"/>
  <c r="AX193" i="8"/>
  <c r="AX194" i="8"/>
  <c r="AX195" i="8"/>
  <c r="AX196" i="8"/>
  <c r="AX197" i="8"/>
  <c r="AX198" i="8"/>
  <c r="AX199" i="8"/>
  <c r="AX200" i="8"/>
  <c r="AX201" i="8"/>
  <c r="AX202" i="8"/>
  <c r="AX203" i="8"/>
  <c r="AX204" i="8"/>
  <c r="AX205" i="8"/>
  <c r="AX206" i="8"/>
  <c r="AX207" i="8"/>
  <c r="AX208" i="8"/>
  <c r="AX209" i="8"/>
  <c r="AX210" i="8"/>
  <c r="AX211" i="8"/>
  <c r="AX214" i="8"/>
  <c r="AX212" i="8"/>
  <c r="AX215" i="8"/>
  <c r="AX213" i="8"/>
  <c r="AX216" i="8"/>
  <c r="AX217" i="8"/>
  <c r="AX218" i="8"/>
  <c r="AX219" i="8"/>
  <c r="AX220" i="8"/>
  <c r="AX221" i="8"/>
  <c r="AX222" i="8"/>
  <c r="AX223" i="8"/>
  <c r="AX224" i="8"/>
  <c r="AX225" i="8"/>
  <c r="AX226" i="8"/>
  <c r="AX227" i="8"/>
  <c r="AX228" i="8"/>
  <c r="AX229" i="8"/>
  <c r="AX230" i="8"/>
  <c r="AX231" i="8"/>
  <c r="AX232" i="8"/>
  <c r="AX233" i="8"/>
  <c r="AX234" i="8"/>
  <c r="AX235" i="8"/>
  <c r="AX236" i="8"/>
  <c r="AX237" i="8"/>
  <c r="AX238" i="8"/>
  <c r="AX239" i="8"/>
  <c r="AX240" i="8"/>
  <c r="AX241" i="8"/>
  <c r="AX242" i="8"/>
  <c r="AX243" i="8"/>
  <c r="AX244" i="8"/>
  <c r="AX245" i="8"/>
  <c r="AX246" i="8"/>
  <c r="AX247" i="8"/>
  <c r="AX248" i="8"/>
  <c r="AX249" i="8"/>
  <c r="AX250" i="8"/>
  <c r="AX251" i="8"/>
  <c r="AX252" i="8"/>
  <c r="AX255" i="8"/>
  <c r="AX256" i="8"/>
  <c r="AX253" i="8"/>
  <c r="AX254" i="8"/>
  <c r="AX257" i="8"/>
  <c r="AX258" i="8"/>
  <c r="AX259" i="8"/>
  <c r="AX260" i="8"/>
  <c r="AX261" i="8"/>
  <c r="AX262" i="8"/>
  <c r="AX263" i="8"/>
  <c r="AX264" i="8"/>
  <c r="AX265" i="8"/>
  <c r="AX266" i="8"/>
  <c r="AX267" i="8"/>
  <c r="AX268" i="8"/>
  <c r="AX269" i="8"/>
  <c r="AX270" i="8"/>
  <c r="AX271" i="8"/>
  <c r="AX276" i="8"/>
  <c r="AX272" i="8"/>
  <c r="AX273" i="8"/>
  <c r="AX274" i="8"/>
  <c r="AX275" i="8"/>
  <c r="AX277" i="8"/>
  <c r="AX278" i="8"/>
  <c r="AX279" i="8"/>
  <c r="AX280" i="8"/>
  <c r="AX281" i="8"/>
  <c r="AX282" i="8"/>
  <c r="AX283" i="8"/>
  <c r="AX284" i="8"/>
  <c r="AX285" i="8"/>
  <c r="AX286" i="8"/>
  <c r="AX287" i="8"/>
  <c r="AX288" i="8"/>
  <c r="AX289" i="8"/>
  <c r="AX290" i="8"/>
  <c r="AX291" i="8"/>
  <c r="AX292" i="8"/>
  <c r="AX293" i="8"/>
  <c r="AX294" i="8"/>
  <c r="AX295" i="8"/>
  <c r="AX296" i="8"/>
  <c r="AX297" i="8"/>
  <c r="AX298" i="8"/>
  <c r="AX299" i="8"/>
  <c r="AX300" i="8"/>
  <c r="AX301" i="8"/>
  <c r="AX302" i="8"/>
  <c r="AX303" i="8"/>
  <c r="AX304" i="8"/>
  <c r="AX305" i="8"/>
  <c r="AX306" i="8"/>
  <c r="AX307" i="8"/>
  <c r="AX308" i="8"/>
  <c r="AX309" i="8"/>
  <c r="AX310" i="8"/>
  <c r="AX311" i="8"/>
  <c r="AX312" i="8"/>
  <c r="AX313" i="8"/>
  <c r="AX314" i="8"/>
  <c r="AX315" i="8"/>
  <c r="AX316" i="8"/>
  <c r="AX317" i="8"/>
  <c r="AX318" i="8"/>
  <c r="AX319" i="8"/>
  <c r="AX320" i="8"/>
  <c r="AX321" i="8"/>
  <c r="AX322" i="8"/>
  <c r="AX323" i="8"/>
  <c r="AX324" i="8"/>
  <c r="AX325" i="8"/>
  <c r="AX326" i="8"/>
  <c r="AX327" i="8"/>
  <c r="AX328" i="8"/>
  <c r="AX329" i="8"/>
  <c r="AX330" i="8"/>
  <c r="AX331" i="8"/>
  <c r="AX332" i="8"/>
  <c r="AX333" i="8"/>
  <c r="AX334" i="8"/>
  <c r="AX335" i="8"/>
  <c r="AX336" i="8"/>
  <c r="AX337" i="8"/>
  <c r="AX338" i="8"/>
  <c r="AX339" i="8"/>
  <c r="AX340" i="8"/>
  <c r="AX341" i="8"/>
  <c r="AX342" i="8"/>
  <c r="AX343" i="8"/>
  <c r="AX345" i="8"/>
  <c r="AX344" i="8"/>
  <c r="AX347" i="8"/>
  <c r="AX348" i="8"/>
  <c r="AX346" i="8"/>
  <c r="AX349" i="8"/>
  <c r="AX350" i="8"/>
  <c r="AX351" i="8"/>
  <c r="AX352" i="8"/>
  <c r="AX353" i="8"/>
  <c r="AX354" i="8"/>
  <c r="AX355" i="8"/>
  <c r="AX356" i="8"/>
  <c r="AX357" i="8"/>
  <c r="AX358" i="8"/>
  <c r="AX359" i="8"/>
  <c r="AX360" i="8"/>
  <c r="AX361" i="8"/>
  <c r="AX362" i="8"/>
  <c r="AX363" i="8"/>
  <c r="AX364" i="8"/>
  <c r="AX365" i="8"/>
  <c r="AX366" i="8"/>
  <c r="AX367" i="8"/>
  <c r="AX368" i="8"/>
  <c r="AX369" i="8"/>
  <c r="AX370" i="8"/>
  <c r="AX371" i="8"/>
  <c r="AX372" i="8"/>
  <c r="AX373" i="8"/>
  <c r="AX375" i="8"/>
  <c r="AX374" i="8"/>
  <c r="AX377" i="8"/>
  <c r="AX376" i="8"/>
  <c r="AX378" i="8"/>
  <c r="AX379" i="8"/>
  <c r="AX380" i="8"/>
  <c r="AX381" i="8"/>
  <c r="AX382" i="8"/>
  <c r="AX383" i="8"/>
  <c r="AX384" i="8"/>
  <c r="AX385" i="8"/>
  <c r="AX386" i="8"/>
  <c r="AX387" i="8"/>
  <c r="AX388" i="8"/>
  <c r="AX389" i="8"/>
  <c r="AX390" i="8"/>
  <c r="AX391" i="8"/>
  <c r="AX394" i="8"/>
  <c r="AX392" i="8"/>
  <c r="AX393" i="8"/>
  <c r="AX395" i="8"/>
  <c r="AX396" i="8"/>
  <c r="AX397" i="8"/>
  <c r="AX398" i="8"/>
  <c r="AX399" i="8"/>
  <c r="AX400" i="8"/>
  <c r="AX401" i="8"/>
  <c r="AX403" i="8"/>
  <c r="AX402" i="8"/>
  <c r="AX404" i="8"/>
  <c r="AX405" i="8"/>
  <c r="AX406" i="8"/>
  <c r="AX407" i="8"/>
  <c r="AX408" i="8"/>
  <c r="AX409" i="8"/>
  <c r="AX410" i="8"/>
  <c r="AX411" i="8"/>
  <c r="AX412" i="8"/>
  <c r="AX413" i="8"/>
  <c r="AX415" i="8"/>
  <c r="AX417" i="8"/>
  <c r="AX414" i="8"/>
  <c r="AX416" i="8"/>
  <c r="AX418" i="8"/>
  <c r="AX419" i="8"/>
  <c r="AX420" i="8"/>
  <c r="AX421" i="8"/>
  <c r="AX422" i="8"/>
  <c r="AX423" i="8"/>
  <c r="AX424" i="8"/>
  <c r="AX425" i="8"/>
  <c r="AX426" i="8"/>
  <c r="AX427" i="8"/>
  <c r="AX432" i="8"/>
  <c r="AX428" i="8"/>
  <c r="AX429" i="8"/>
  <c r="AX430" i="8"/>
  <c r="AX431" i="8"/>
  <c r="AX433" i="8"/>
  <c r="AX434" i="8"/>
  <c r="AX435" i="8"/>
  <c r="AX436" i="8"/>
  <c r="AX437" i="8"/>
  <c r="AX438" i="8"/>
  <c r="AX439" i="8"/>
  <c r="AX440" i="8"/>
  <c r="AX441" i="8"/>
  <c r="AX444" i="8"/>
  <c r="AX442" i="8"/>
  <c r="AX443" i="8"/>
  <c r="AX446" i="8"/>
  <c r="AX445" i="8"/>
  <c r="AX447" i="8"/>
  <c r="AX448" i="8"/>
  <c r="AX449" i="8"/>
  <c r="AX450" i="8"/>
  <c r="AX452" i="8"/>
  <c r="AX454" i="8"/>
  <c r="AX456" i="8"/>
  <c r="AX451" i="8"/>
  <c r="AX453" i="8"/>
  <c r="AX455" i="8"/>
  <c r="AX457" i="8"/>
  <c r="AX458" i="8"/>
  <c r="AX460" i="8"/>
  <c r="AX462" i="8"/>
  <c r="AX459" i="8"/>
  <c r="AX461" i="8"/>
  <c r="AX463" i="8"/>
  <c r="AX464" i="8"/>
  <c r="AX466" i="8"/>
  <c r="AX468" i="8"/>
  <c r="AX470" i="8"/>
  <c r="AX465" i="8"/>
  <c r="AX467" i="8"/>
  <c r="AX469" i="8"/>
  <c r="AX471" i="8"/>
  <c r="AX472" i="8"/>
  <c r="AX474" i="8"/>
  <c r="AX476" i="8"/>
  <c r="AX478" i="8"/>
  <c r="AX473" i="8"/>
  <c r="AX475" i="8"/>
  <c r="AX477" i="8"/>
  <c r="AX479" i="8"/>
  <c r="AX480" i="8"/>
  <c r="AX482" i="8"/>
  <c r="AX484" i="8"/>
  <c r="AX481" i="8"/>
  <c r="AX483" i="8"/>
  <c r="AX485" i="8"/>
  <c r="AX486" i="8"/>
  <c r="AX488" i="8"/>
  <c r="AX490" i="8"/>
  <c r="AX487" i="8"/>
  <c r="AX489" i="8"/>
  <c r="AX491" i="8"/>
  <c r="AX492" i="8"/>
  <c r="AX494" i="8"/>
  <c r="AX496" i="8"/>
  <c r="AX493" i="8"/>
  <c r="AX495" i="8"/>
  <c r="AX497" i="8"/>
  <c r="AX3" i="8"/>
  <c r="AX4" i="8"/>
  <c r="AX5" i="8"/>
  <c r="AX6" i="8"/>
  <c r="AX7" i="8"/>
  <c r="AX2" i="8"/>
  <c r="AQ480" i="8"/>
  <c r="AQ497" i="8"/>
  <c r="AP497" i="8"/>
  <c r="AO497" i="8"/>
  <c r="AN497" i="8"/>
  <c r="AV497" i="8" s="1"/>
  <c r="AM497" i="8"/>
  <c r="AU497" i="8" s="1"/>
  <c r="AQ495" i="8"/>
  <c r="AP495" i="8"/>
  <c r="AO495" i="8"/>
  <c r="AN495" i="8"/>
  <c r="AV495" i="8" s="1"/>
  <c r="AM495" i="8"/>
  <c r="AU495" i="8" s="1"/>
  <c r="AQ493" i="8"/>
  <c r="AP493" i="8"/>
  <c r="AO493" i="8"/>
  <c r="AN493" i="8"/>
  <c r="AV493" i="8" s="1"/>
  <c r="AM493" i="8"/>
  <c r="AU493" i="8" s="1"/>
  <c r="AQ496" i="8"/>
  <c r="AP496" i="8"/>
  <c r="AO496" i="8"/>
  <c r="AN496" i="8"/>
  <c r="AV496" i="8" s="1"/>
  <c r="AM496" i="8"/>
  <c r="AU496" i="8" s="1"/>
  <c r="AQ494" i="8"/>
  <c r="AP494" i="8"/>
  <c r="AO494" i="8"/>
  <c r="AN494" i="8"/>
  <c r="AV494" i="8" s="1"/>
  <c r="AM494" i="8"/>
  <c r="AU494" i="8" s="1"/>
  <c r="AQ492" i="8"/>
  <c r="AP492" i="8"/>
  <c r="AO492" i="8"/>
  <c r="AN492" i="8"/>
  <c r="AV492" i="8" s="1"/>
  <c r="AM492" i="8"/>
  <c r="AU492" i="8" s="1"/>
  <c r="AQ491" i="8"/>
  <c r="AP491" i="8"/>
  <c r="AO491" i="8"/>
  <c r="AN491" i="8"/>
  <c r="AV491" i="8" s="1"/>
  <c r="AM491" i="8"/>
  <c r="AU491" i="8" s="1"/>
  <c r="AV489" i="8"/>
  <c r="AQ489" i="8"/>
  <c r="AP489" i="8"/>
  <c r="AO489" i="8"/>
  <c r="AN489" i="8"/>
  <c r="AM489" i="8"/>
  <c r="AU489" i="8" s="1"/>
  <c r="AQ487" i="8"/>
  <c r="AP487" i="8"/>
  <c r="AO487" i="8"/>
  <c r="AN487" i="8"/>
  <c r="AV487" i="8" s="1"/>
  <c r="AM487" i="8"/>
  <c r="AU487" i="8" s="1"/>
  <c r="AQ490" i="8"/>
  <c r="AP490" i="8"/>
  <c r="AO490" i="8"/>
  <c r="AN490" i="8"/>
  <c r="AV490" i="8" s="1"/>
  <c r="AM490" i="8"/>
  <c r="AU490" i="8" s="1"/>
  <c r="AQ488" i="8"/>
  <c r="AP488" i="8"/>
  <c r="AO488" i="8"/>
  <c r="AN488" i="8"/>
  <c r="AV488" i="8" s="1"/>
  <c r="AM488" i="8"/>
  <c r="AU488" i="8" s="1"/>
  <c r="AQ486" i="8"/>
  <c r="AP486" i="8"/>
  <c r="AO486" i="8"/>
  <c r="AN486" i="8"/>
  <c r="AV486" i="8" s="1"/>
  <c r="AM486" i="8"/>
  <c r="AU486" i="8" s="1"/>
  <c r="AQ485" i="8"/>
  <c r="AP485" i="8"/>
  <c r="AO485" i="8"/>
  <c r="AN485" i="8"/>
  <c r="AV485" i="8" s="1"/>
  <c r="AM485" i="8"/>
  <c r="AU485" i="8" s="1"/>
  <c r="AU483" i="8"/>
  <c r="AQ483" i="8"/>
  <c r="AP483" i="8"/>
  <c r="AO483" i="8"/>
  <c r="AN483" i="8"/>
  <c r="AV483" i="8" s="1"/>
  <c r="AM483" i="8"/>
  <c r="AQ481" i="8"/>
  <c r="AP481" i="8"/>
  <c r="AO481" i="8"/>
  <c r="AN481" i="8"/>
  <c r="AV481" i="8" s="1"/>
  <c r="AM481" i="8"/>
  <c r="AU481" i="8" s="1"/>
  <c r="AU484" i="8"/>
  <c r="AQ484" i="8"/>
  <c r="AP484" i="8"/>
  <c r="AO484" i="8"/>
  <c r="AN484" i="8"/>
  <c r="AV484" i="8" s="1"/>
  <c r="AM484" i="8"/>
  <c r="AQ482" i="8"/>
  <c r="AP482" i="8"/>
  <c r="AO482" i="8"/>
  <c r="AN482" i="8"/>
  <c r="AV482" i="8" s="1"/>
  <c r="AM482" i="8"/>
  <c r="AU482" i="8" s="1"/>
  <c r="AP480" i="8"/>
  <c r="AO480" i="8"/>
  <c r="AN480" i="8"/>
  <c r="AV480" i="8" s="1"/>
  <c r="AM480" i="8"/>
  <c r="AU480" i="8" s="1"/>
  <c r="AQ479" i="8"/>
  <c r="AP479" i="8"/>
  <c r="AO479" i="8"/>
  <c r="AN479" i="8"/>
  <c r="AV479" i="8" s="1"/>
  <c r="AM479" i="8"/>
  <c r="AU479" i="8" s="1"/>
  <c r="AQ477" i="8"/>
  <c r="AP477" i="8"/>
  <c r="AO477" i="8"/>
  <c r="AN477" i="8"/>
  <c r="AV477" i="8" s="1"/>
  <c r="AM477" i="8"/>
  <c r="AU477" i="8" s="1"/>
  <c r="AV475" i="8"/>
  <c r="AQ475" i="8"/>
  <c r="AP475" i="8"/>
  <c r="AO475" i="8"/>
  <c r="AN475" i="8"/>
  <c r="AM475" i="8"/>
  <c r="AU475" i="8" s="1"/>
  <c r="AQ473" i="8"/>
  <c r="AP473" i="8"/>
  <c r="AO473" i="8"/>
  <c r="AN473" i="8"/>
  <c r="AV473" i="8" s="1"/>
  <c r="AM473" i="8"/>
  <c r="AU473" i="8" s="1"/>
  <c r="AV478" i="8"/>
  <c r="AQ478" i="8"/>
  <c r="AP478" i="8"/>
  <c r="AO478" i="8"/>
  <c r="AN478" i="8"/>
  <c r="AM478" i="8"/>
  <c r="AU478" i="8" s="1"/>
  <c r="AQ476" i="8"/>
  <c r="AP476" i="8"/>
  <c r="AO476" i="8"/>
  <c r="AN476" i="8"/>
  <c r="AV476" i="8" s="1"/>
  <c r="AM476" i="8"/>
  <c r="AU476" i="8" s="1"/>
  <c r="AQ474" i="8"/>
  <c r="AP474" i="8"/>
  <c r="AO474" i="8"/>
  <c r="AN474" i="8"/>
  <c r="AV474" i="8" s="1"/>
  <c r="AM474" i="8"/>
  <c r="AU474" i="8" s="1"/>
  <c r="AQ472" i="8"/>
  <c r="AP472" i="8"/>
  <c r="AO472" i="8"/>
  <c r="AN472" i="8"/>
  <c r="AV472" i="8" s="1"/>
  <c r="AM472" i="8"/>
  <c r="AU472" i="8" s="1"/>
  <c r="AQ471" i="8"/>
  <c r="AP471" i="8"/>
  <c r="AO471" i="8"/>
  <c r="AN471" i="8"/>
  <c r="AV471" i="8" s="1"/>
  <c r="AM471" i="8"/>
  <c r="AU471" i="8" s="1"/>
  <c r="AQ469" i="8"/>
  <c r="AP469" i="8"/>
  <c r="AO469" i="8"/>
  <c r="AN469" i="8"/>
  <c r="AV469" i="8" s="1"/>
  <c r="AM469" i="8"/>
  <c r="AU469" i="8" s="1"/>
  <c r="AQ467" i="8"/>
  <c r="AP467" i="8"/>
  <c r="AO467" i="8"/>
  <c r="AN467" i="8"/>
  <c r="AV467" i="8" s="1"/>
  <c r="AM467" i="8"/>
  <c r="AU467" i="8" s="1"/>
  <c r="AU465" i="8"/>
  <c r="AQ465" i="8"/>
  <c r="AP465" i="8"/>
  <c r="AO465" i="8"/>
  <c r="AN465" i="8"/>
  <c r="AV465" i="8" s="1"/>
  <c r="AM465" i="8"/>
  <c r="AU470" i="8"/>
  <c r="AQ470" i="8"/>
  <c r="AP470" i="8"/>
  <c r="AO470" i="8"/>
  <c r="AN470" i="8"/>
  <c r="AV470" i="8" s="1"/>
  <c r="AM470" i="8"/>
  <c r="AQ468" i="8"/>
  <c r="AP468" i="8"/>
  <c r="AO468" i="8"/>
  <c r="AN468" i="8"/>
  <c r="AV468" i="8" s="1"/>
  <c r="AM468" i="8"/>
  <c r="AU468" i="8" s="1"/>
  <c r="AQ466" i="8"/>
  <c r="AP466" i="8"/>
  <c r="AO466" i="8"/>
  <c r="AN466" i="8"/>
  <c r="AV466" i="8" s="1"/>
  <c r="AM466" i="8"/>
  <c r="AU466" i="8" s="1"/>
  <c r="AQ464" i="8"/>
  <c r="AP464" i="8"/>
  <c r="AO464" i="8"/>
  <c r="AN464" i="8"/>
  <c r="AV464" i="8" s="1"/>
  <c r="AM464" i="8"/>
  <c r="AU464" i="8" s="1"/>
  <c r="AQ463" i="8"/>
  <c r="AP463" i="8"/>
  <c r="AO463" i="8"/>
  <c r="AN463" i="8"/>
  <c r="AV463" i="8" s="1"/>
  <c r="AM463" i="8"/>
  <c r="AU463" i="8" s="1"/>
  <c r="AQ461" i="8"/>
  <c r="AP461" i="8"/>
  <c r="AO461" i="8"/>
  <c r="AN461" i="8"/>
  <c r="AV461" i="8" s="1"/>
  <c r="AM461" i="8"/>
  <c r="AU461" i="8" s="1"/>
  <c r="AV459" i="8"/>
  <c r="AQ459" i="8"/>
  <c r="AP459" i="8"/>
  <c r="AO459" i="8"/>
  <c r="AN459" i="8"/>
  <c r="AM459" i="8"/>
  <c r="AU459" i="8" s="1"/>
  <c r="AU462" i="8"/>
  <c r="AQ462" i="8"/>
  <c r="AP462" i="8"/>
  <c r="AO462" i="8"/>
  <c r="AN462" i="8"/>
  <c r="AV462" i="8" s="1"/>
  <c r="AM462" i="8"/>
  <c r="AQ460" i="8"/>
  <c r="AP460" i="8"/>
  <c r="AO460" i="8"/>
  <c r="AN460" i="8"/>
  <c r="AV460" i="8" s="1"/>
  <c r="AM460" i="8"/>
  <c r="AU460" i="8" s="1"/>
  <c r="AQ458" i="8"/>
  <c r="AP458" i="8"/>
  <c r="AO458" i="8"/>
  <c r="AN458" i="8"/>
  <c r="AV458" i="8" s="1"/>
  <c r="AM458" i="8"/>
  <c r="AU458" i="8" s="1"/>
  <c r="AU457" i="8"/>
  <c r="AQ457" i="8"/>
  <c r="AP457" i="8"/>
  <c r="AO457" i="8"/>
  <c r="AN457" i="8"/>
  <c r="AV457" i="8" s="1"/>
  <c r="AM457" i="8"/>
  <c r="AQ455" i="8"/>
  <c r="AP455" i="8"/>
  <c r="AO455" i="8"/>
  <c r="AN455" i="8"/>
  <c r="AV455" i="8" s="1"/>
  <c r="AM455" i="8"/>
  <c r="AU455" i="8" s="1"/>
  <c r="AQ453" i="8"/>
  <c r="AP453" i="8"/>
  <c r="AO453" i="8"/>
  <c r="AN453" i="8"/>
  <c r="AV453" i="8" s="1"/>
  <c r="AM453" i="8"/>
  <c r="AU453" i="8" s="1"/>
  <c r="AQ451" i="8"/>
  <c r="AP451" i="8"/>
  <c r="AO451" i="8"/>
  <c r="AN451" i="8"/>
  <c r="AV451" i="8" s="1"/>
  <c r="AM451" i="8"/>
  <c r="AU451" i="8" s="1"/>
  <c r="AU456" i="8"/>
  <c r="AQ456" i="8"/>
  <c r="AP456" i="8"/>
  <c r="AO456" i="8"/>
  <c r="AN456" i="8"/>
  <c r="AV456" i="8" s="1"/>
  <c r="AM456" i="8"/>
  <c r="AU454" i="8"/>
  <c r="AQ454" i="8"/>
  <c r="AP454" i="8"/>
  <c r="AO454" i="8"/>
  <c r="AN454" i="8"/>
  <c r="AV454" i="8" s="1"/>
  <c r="AM454" i="8"/>
  <c r="AV452" i="8"/>
  <c r="AU452" i="8"/>
  <c r="AQ452" i="8"/>
  <c r="AP452" i="8"/>
  <c r="AO452" i="8"/>
  <c r="AN452" i="8"/>
  <c r="AM452" i="8"/>
  <c r="AQ450" i="8"/>
  <c r="AP450" i="8"/>
  <c r="AO450" i="8"/>
  <c r="AN450" i="8"/>
  <c r="AV450" i="8" s="1"/>
  <c r="AM450" i="8"/>
  <c r="AU450" i="8" s="1"/>
  <c r="AQ449" i="8"/>
  <c r="AP449" i="8"/>
  <c r="AO449" i="8"/>
  <c r="AN449" i="8"/>
  <c r="AV449" i="8" s="1"/>
  <c r="AM449" i="8"/>
  <c r="AU449" i="8" s="1"/>
  <c r="AQ448" i="8"/>
  <c r="AP448" i="8"/>
  <c r="AO448" i="8"/>
  <c r="AN448" i="8"/>
  <c r="AV448" i="8" s="1"/>
  <c r="AM448" i="8"/>
  <c r="AU448" i="8" s="1"/>
  <c r="AU447" i="8"/>
  <c r="AQ447" i="8"/>
  <c r="AP447" i="8"/>
  <c r="AO447" i="8"/>
  <c r="AN447" i="8"/>
  <c r="AV447" i="8" s="1"/>
  <c r="AM447" i="8"/>
  <c r="AQ445" i="8"/>
  <c r="AP445" i="8"/>
  <c r="AO445" i="8"/>
  <c r="AN445" i="8"/>
  <c r="AV445" i="8" s="1"/>
  <c r="AM445" i="8"/>
  <c r="AU445" i="8" s="1"/>
  <c r="AU446" i="8"/>
  <c r="AQ446" i="8"/>
  <c r="AP446" i="8"/>
  <c r="AO446" i="8"/>
  <c r="AN446" i="8"/>
  <c r="AV446" i="8" s="1"/>
  <c r="AM446" i="8"/>
  <c r="AU443" i="8"/>
  <c r="AQ443" i="8"/>
  <c r="AP443" i="8"/>
  <c r="AO443" i="8"/>
  <c r="AN443" i="8"/>
  <c r="AV443" i="8" s="1"/>
  <c r="AM443" i="8"/>
  <c r="AQ442" i="8"/>
  <c r="AP442" i="8"/>
  <c r="AO442" i="8"/>
  <c r="AN442" i="8"/>
  <c r="AV442" i="8" s="1"/>
  <c r="AM442" i="8"/>
  <c r="AU442" i="8" s="1"/>
  <c r="AQ444" i="8"/>
  <c r="AP444" i="8"/>
  <c r="AO444" i="8"/>
  <c r="AN444" i="8"/>
  <c r="AV444" i="8" s="1"/>
  <c r="AM444" i="8"/>
  <c r="AU444" i="8" s="1"/>
  <c r="AQ441" i="8"/>
  <c r="AP441" i="8"/>
  <c r="AO441" i="8"/>
  <c r="AN441" i="8"/>
  <c r="AV441" i="8" s="1"/>
  <c r="AM441" i="8"/>
  <c r="AU441" i="8" s="1"/>
  <c r="AQ440" i="8"/>
  <c r="AP440" i="8"/>
  <c r="AO440" i="8"/>
  <c r="AN440" i="8"/>
  <c r="AV440" i="8" s="1"/>
  <c r="AM440" i="8"/>
  <c r="AU440" i="8" s="1"/>
  <c r="AU439" i="8"/>
  <c r="AQ439" i="8"/>
  <c r="AP439" i="8"/>
  <c r="AO439" i="8"/>
  <c r="AN439" i="8"/>
  <c r="AV439" i="8" s="1"/>
  <c r="AM439" i="8"/>
  <c r="AQ438" i="8"/>
  <c r="AP438" i="8"/>
  <c r="AO438" i="8"/>
  <c r="AN438" i="8"/>
  <c r="AV438" i="8" s="1"/>
  <c r="AM438" i="8"/>
  <c r="AU438" i="8" s="1"/>
  <c r="AQ437" i="8"/>
  <c r="AP437" i="8"/>
  <c r="AO437" i="8"/>
  <c r="AN437" i="8"/>
  <c r="AV437" i="8" s="1"/>
  <c r="AM437" i="8"/>
  <c r="AU437" i="8" s="1"/>
  <c r="AQ436" i="8"/>
  <c r="AP436" i="8"/>
  <c r="AO436" i="8"/>
  <c r="AN436" i="8"/>
  <c r="AV436" i="8" s="1"/>
  <c r="AM436" i="8"/>
  <c r="AU436" i="8" s="1"/>
  <c r="AQ435" i="8"/>
  <c r="AP435" i="8"/>
  <c r="AO435" i="8"/>
  <c r="AN435" i="8"/>
  <c r="AV435" i="8" s="1"/>
  <c r="AM435" i="8"/>
  <c r="AU435" i="8" s="1"/>
  <c r="AQ434" i="8"/>
  <c r="AP434" i="8"/>
  <c r="AO434" i="8"/>
  <c r="AN434" i="8"/>
  <c r="AV434" i="8" s="1"/>
  <c r="AM434" i="8"/>
  <c r="AU434" i="8" s="1"/>
  <c r="AQ433" i="8"/>
  <c r="AP433" i="8"/>
  <c r="AO433" i="8"/>
  <c r="AN433" i="8"/>
  <c r="AV433" i="8" s="1"/>
  <c r="AM433" i="8"/>
  <c r="AU433" i="8" s="1"/>
  <c r="AQ431" i="8"/>
  <c r="AP431" i="8"/>
  <c r="AO431" i="8"/>
  <c r="AN431" i="8"/>
  <c r="AV431" i="8" s="1"/>
  <c r="AM431" i="8"/>
  <c r="AU431" i="8" s="1"/>
  <c r="AQ430" i="8"/>
  <c r="AP430" i="8"/>
  <c r="AO430" i="8"/>
  <c r="AN430" i="8"/>
  <c r="AV430" i="8" s="1"/>
  <c r="AM430" i="8"/>
  <c r="AU430" i="8" s="1"/>
  <c r="AU429" i="8"/>
  <c r="AQ429" i="8"/>
  <c r="AP429" i="8"/>
  <c r="AO429" i="8"/>
  <c r="AN429" i="8"/>
  <c r="AV429" i="8" s="1"/>
  <c r="AM429" i="8"/>
  <c r="AQ428" i="8"/>
  <c r="AP428" i="8"/>
  <c r="AO428" i="8"/>
  <c r="AN428" i="8"/>
  <c r="AV428" i="8" s="1"/>
  <c r="AM428" i="8"/>
  <c r="AU428" i="8" s="1"/>
  <c r="AU432" i="8"/>
  <c r="AQ432" i="8"/>
  <c r="AP432" i="8"/>
  <c r="AO432" i="8"/>
  <c r="AN432" i="8"/>
  <c r="AV432" i="8" s="1"/>
  <c r="AM432" i="8"/>
  <c r="AV427" i="8"/>
  <c r="AU427" i="8"/>
  <c r="AQ427" i="8"/>
  <c r="AP427" i="8"/>
  <c r="AO427" i="8"/>
  <c r="AN427" i="8"/>
  <c r="AM427" i="8"/>
  <c r="AU426" i="8"/>
  <c r="AQ426" i="8"/>
  <c r="AP426" i="8"/>
  <c r="AO426" i="8"/>
  <c r="AN426" i="8"/>
  <c r="AV426" i="8" s="1"/>
  <c r="AM426" i="8"/>
  <c r="AU425" i="8"/>
  <c r="AQ425" i="8"/>
  <c r="AP425" i="8"/>
  <c r="AO425" i="8"/>
  <c r="AN425" i="8"/>
  <c r="AV425" i="8" s="1"/>
  <c r="AM425" i="8"/>
  <c r="AQ424" i="8"/>
  <c r="AP424" i="8"/>
  <c r="AO424" i="8"/>
  <c r="AN424" i="8"/>
  <c r="AV424" i="8" s="1"/>
  <c r="AM424" i="8"/>
  <c r="AU424" i="8" s="1"/>
  <c r="AQ423" i="8"/>
  <c r="AP423" i="8"/>
  <c r="AO423" i="8"/>
  <c r="AN423" i="8"/>
  <c r="AV423" i="8" s="1"/>
  <c r="AM423" i="8"/>
  <c r="AU423" i="8" s="1"/>
  <c r="AQ422" i="8"/>
  <c r="AP422" i="8"/>
  <c r="AO422" i="8"/>
  <c r="AN422" i="8"/>
  <c r="AV422" i="8" s="1"/>
  <c r="AM422" i="8"/>
  <c r="AU422" i="8" s="1"/>
  <c r="AQ421" i="8"/>
  <c r="AP421" i="8"/>
  <c r="AO421" i="8"/>
  <c r="AN421" i="8"/>
  <c r="AV421" i="8" s="1"/>
  <c r="AM421" i="8"/>
  <c r="AU421" i="8" s="1"/>
  <c r="AQ420" i="8"/>
  <c r="AP420" i="8"/>
  <c r="AO420" i="8"/>
  <c r="AN420" i="8"/>
  <c r="AV420" i="8" s="1"/>
  <c r="AM420" i="8"/>
  <c r="AU420" i="8" s="1"/>
  <c r="AV419" i="8"/>
  <c r="AQ419" i="8"/>
  <c r="AP419" i="8"/>
  <c r="AO419" i="8"/>
  <c r="AN419" i="8"/>
  <c r="AM419" i="8"/>
  <c r="AU419" i="8" s="1"/>
  <c r="AQ418" i="8"/>
  <c r="AP418" i="8"/>
  <c r="AO418" i="8"/>
  <c r="AN418" i="8"/>
  <c r="AV418" i="8" s="1"/>
  <c r="AM418" i="8"/>
  <c r="AU418" i="8" s="1"/>
  <c r="AQ416" i="8"/>
  <c r="AP416" i="8"/>
  <c r="AO416" i="8"/>
  <c r="AN416" i="8"/>
  <c r="AV416" i="8" s="1"/>
  <c r="AM416" i="8"/>
  <c r="AU416" i="8" s="1"/>
  <c r="AQ414" i="8"/>
  <c r="AP414" i="8"/>
  <c r="AO414" i="8"/>
  <c r="AN414" i="8"/>
  <c r="AV414" i="8" s="1"/>
  <c r="AM414" i="8"/>
  <c r="AU414" i="8" s="1"/>
  <c r="AU417" i="8"/>
  <c r="AQ417" i="8"/>
  <c r="AP417" i="8"/>
  <c r="AO417" i="8"/>
  <c r="AN417" i="8"/>
  <c r="AV417" i="8" s="1"/>
  <c r="AM417" i="8"/>
  <c r="AQ415" i="8"/>
  <c r="AP415" i="8"/>
  <c r="AO415" i="8"/>
  <c r="AN415" i="8"/>
  <c r="AV415" i="8" s="1"/>
  <c r="AM415" i="8"/>
  <c r="AU415" i="8" s="1"/>
  <c r="AV413" i="8"/>
  <c r="AU413" i="8"/>
  <c r="AQ413" i="8"/>
  <c r="AP413" i="8"/>
  <c r="AO413" i="8"/>
  <c r="AN413" i="8"/>
  <c r="AM413" i="8"/>
  <c r="AQ412" i="8"/>
  <c r="AP412" i="8"/>
  <c r="AO412" i="8"/>
  <c r="AN412" i="8"/>
  <c r="AV412" i="8" s="1"/>
  <c r="AM412" i="8"/>
  <c r="AU412" i="8" s="1"/>
  <c r="AQ411" i="8"/>
  <c r="AP411" i="8"/>
  <c r="AO411" i="8"/>
  <c r="AN411" i="8"/>
  <c r="AV411" i="8" s="1"/>
  <c r="AM411" i="8"/>
  <c r="AU411" i="8" s="1"/>
  <c r="AQ410" i="8"/>
  <c r="AP410" i="8"/>
  <c r="AO410" i="8"/>
  <c r="AN410" i="8"/>
  <c r="AV410" i="8" s="1"/>
  <c r="AM410" i="8"/>
  <c r="AU410" i="8" s="1"/>
  <c r="AU409" i="8"/>
  <c r="AQ409" i="8"/>
  <c r="AP409" i="8"/>
  <c r="AO409" i="8"/>
  <c r="AN409" i="8"/>
  <c r="AV409" i="8" s="1"/>
  <c r="AM409" i="8"/>
  <c r="AQ408" i="8"/>
  <c r="AP408" i="8"/>
  <c r="AO408" i="8"/>
  <c r="AN408" i="8"/>
  <c r="AV408" i="8" s="1"/>
  <c r="AM408" i="8"/>
  <c r="AU408" i="8" s="1"/>
  <c r="AV407" i="8"/>
  <c r="AQ407" i="8"/>
  <c r="AP407" i="8"/>
  <c r="AO407" i="8"/>
  <c r="AN407" i="8"/>
  <c r="AM407" i="8"/>
  <c r="AU407" i="8" s="1"/>
  <c r="AQ406" i="8"/>
  <c r="AP406" i="8"/>
  <c r="AO406" i="8"/>
  <c r="AN406" i="8"/>
  <c r="AV406" i="8" s="1"/>
  <c r="AM406" i="8"/>
  <c r="AU406" i="8" s="1"/>
  <c r="AV405" i="8"/>
  <c r="AU405" i="8"/>
  <c r="AQ405" i="8"/>
  <c r="AP405" i="8"/>
  <c r="AO405" i="8"/>
  <c r="AN405" i="8"/>
  <c r="AM405" i="8"/>
  <c r="AV404" i="8"/>
  <c r="AQ404" i="8"/>
  <c r="AP404" i="8"/>
  <c r="AO404" i="8"/>
  <c r="AN404" i="8"/>
  <c r="AM404" i="8"/>
  <c r="AU404" i="8" s="1"/>
  <c r="AQ402" i="8"/>
  <c r="AP402" i="8"/>
  <c r="AO402" i="8"/>
  <c r="AN402" i="8"/>
  <c r="AV402" i="8" s="1"/>
  <c r="AM402" i="8"/>
  <c r="AU402" i="8" s="1"/>
  <c r="AV403" i="8"/>
  <c r="AQ403" i="8"/>
  <c r="AP403" i="8"/>
  <c r="AO403" i="8"/>
  <c r="AN403" i="8"/>
  <c r="AM403" i="8"/>
  <c r="AU403" i="8" s="1"/>
  <c r="AQ401" i="8"/>
  <c r="AP401" i="8"/>
  <c r="AO401" i="8"/>
  <c r="AN401" i="8"/>
  <c r="AV401" i="8" s="1"/>
  <c r="AM401" i="8"/>
  <c r="AU401" i="8" s="1"/>
  <c r="AU400" i="8"/>
  <c r="AQ400" i="8"/>
  <c r="AP400" i="8"/>
  <c r="AO400" i="8"/>
  <c r="AN400" i="8"/>
  <c r="AV400" i="8" s="1"/>
  <c r="AM400" i="8"/>
  <c r="AQ399" i="8"/>
  <c r="AP399" i="8"/>
  <c r="AO399" i="8"/>
  <c r="AN399" i="8"/>
  <c r="AV399" i="8" s="1"/>
  <c r="AM399" i="8"/>
  <c r="AU399" i="8" s="1"/>
  <c r="AQ398" i="8"/>
  <c r="AP398" i="8"/>
  <c r="AO398" i="8"/>
  <c r="AN398" i="8"/>
  <c r="AV398" i="8" s="1"/>
  <c r="AM398" i="8"/>
  <c r="AU398" i="8" s="1"/>
  <c r="AV397" i="8"/>
  <c r="AU397" i="8"/>
  <c r="AQ397" i="8"/>
  <c r="AP397" i="8"/>
  <c r="AO397" i="8"/>
  <c r="AN397" i="8"/>
  <c r="AM397" i="8"/>
  <c r="AQ396" i="8"/>
  <c r="AP396" i="8"/>
  <c r="AO396" i="8"/>
  <c r="AN396" i="8"/>
  <c r="AV396" i="8" s="1"/>
  <c r="AM396" i="8"/>
  <c r="AU396" i="8" s="1"/>
  <c r="AQ395" i="8"/>
  <c r="AP395" i="8"/>
  <c r="AO395" i="8"/>
  <c r="AN395" i="8"/>
  <c r="AV395" i="8" s="1"/>
  <c r="AM395" i="8"/>
  <c r="AU395" i="8" s="1"/>
  <c r="AQ393" i="8"/>
  <c r="AP393" i="8"/>
  <c r="AO393" i="8"/>
  <c r="AN393" i="8"/>
  <c r="AV393" i="8" s="1"/>
  <c r="AM393" i="8"/>
  <c r="AU393" i="8" s="1"/>
  <c r="AV392" i="8"/>
  <c r="AQ392" i="8"/>
  <c r="AP392" i="8"/>
  <c r="AO392" i="8"/>
  <c r="AN392" i="8"/>
  <c r="AM392" i="8"/>
  <c r="AU392" i="8" s="1"/>
  <c r="AQ394" i="8"/>
  <c r="AP394" i="8"/>
  <c r="AO394" i="8"/>
  <c r="AN394" i="8"/>
  <c r="AV394" i="8" s="1"/>
  <c r="AM394" i="8"/>
  <c r="AU394" i="8" s="1"/>
  <c r="AQ391" i="8"/>
  <c r="AP391" i="8"/>
  <c r="AO391" i="8"/>
  <c r="AN391" i="8"/>
  <c r="AV391" i="8" s="1"/>
  <c r="AM391" i="8"/>
  <c r="AU391" i="8" s="1"/>
  <c r="AQ390" i="8"/>
  <c r="AP390" i="8"/>
  <c r="AO390" i="8"/>
  <c r="AN390" i="8"/>
  <c r="AV390" i="8" s="1"/>
  <c r="AM390" i="8"/>
  <c r="AU390" i="8" s="1"/>
  <c r="AQ389" i="8"/>
  <c r="AP389" i="8"/>
  <c r="AO389" i="8"/>
  <c r="AN389" i="8"/>
  <c r="AV389" i="8" s="1"/>
  <c r="AM389" i="8"/>
  <c r="AU389" i="8" s="1"/>
  <c r="AQ388" i="8"/>
  <c r="AP388" i="8"/>
  <c r="AO388" i="8"/>
  <c r="AN388" i="8"/>
  <c r="AV388" i="8" s="1"/>
  <c r="AM388" i="8"/>
  <c r="AU388" i="8" s="1"/>
  <c r="AU387" i="8"/>
  <c r="AQ387" i="8"/>
  <c r="AP387" i="8"/>
  <c r="AO387" i="8"/>
  <c r="AN387" i="8"/>
  <c r="AV387" i="8" s="1"/>
  <c r="AM387" i="8"/>
  <c r="AQ386" i="8"/>
  <c r="AP386" i="8"/>
  <c r="AO386" i="8"/>
  <c r="AN386" i="8"/>
  <c r="AV386" i="8" s="1"/>
  <c r="AM386" i="8"/>
  <c r="AU386" i="8" s="1"/>
  <c r="AV385" i="8"/>
  <c r="AU385" i="8"/>
  <c r="AQ385" i="8"/>
  <c r="AP385" i="8"/>
  <c r="AO385" i="8"/>
  <c r="AN385" i="8"/>
  <c r="AM385" i="8"/>
  <c r="AQ384" i="8"/>
  <c r="AP384" i="8"/>
  <c r="AO384" i="8"/>
  <c r="AN384" i="8"/>
  <c r="AV384" i="8" s="1"/>
  <c r="AM384" i="8"/>
  <c r="AU384" i="8" s="1"/>
  <c r="AQ383" i="8"/>
  <c r="AP383" i="8"/>
  <c r="AO383" i="8"/>
  <c r="AN383" i="8"/>
  <c r="AV383" i="8" s="1"/>
  <c r="AM383" i="8"/>
  <c r="AU383" i="8" s="1"/>
  <c r="AQ382" i="8"/>
  <c r="AP382" i="8"/>
  <c r="AO382" i="8"/>
  <c r="AN382" i="8"/>
  <c r="AV382" i="8" s="1"/>
  <c r="AM382" i="8"/>
  <c r="AU382" i="8" s="1"/>
  <c r="AQ381" i="8"/>
  <c r="AP381" i="8"/>
  <c r="AO381" i="8"/>
  <c r="AN381" i="8"/>
  <c r="AV381" i="8" s="1"/>
  <c r="AM381" i="8"/>
  <c r="AU381" i="8" s="1"/>
  <c r="AU380" i="8"/>
  <c r="AQ380" i="8"/>
  <c r="AP380" i="8"/>
  <c r="AO380" i="8"/>
  <c r="AN380" i="8"/>
  <c r="AV380" i="8" s="1"/>
  <c r="AM380" i="8"/>
  <c r="AU379" i="8"/>
  <c r="AQ379" i="8"/>
  <c r="AP379" i="8"/>
  <c r="AO379" i="8"/>
  <c r="AN379" i="8"/>
  <c r="AV379" i="8" s="1"/>
  <c r="AM379" i="8"/>
  <c r="AV378" i="8"/>
  <c r="AQ378" i="8"/>
  <c r="AP378" i="8"/>
  <c r="AO378" i="8"/>
  <c r="AN378" i="8"/>
  <c r="AM378" i="8"/>
  <c r="AU378" i="8" s="1"/>
  <c r="AQ376" i="8"/>
  <c r="AP376" i="8"/>
  <c r="AO376" i="8"/>
  <c r="AN376" i="8"/>
  <c r="AV376" i="8" s="1"/>
  <c r="AM376" i="8"/>
  <c r="AU376" i="8" s="1"/>
  <c r="AU377" i="8"/>
  <c r="AQ377" i="8"/>
  <c r="AP377" i="8"/>
  <c r="AO377" i="8"/>
  <c r="AN377" i="8"/>
  <c r="AV377" i="8" s="1"/>
  <c r="AM377" i="8"/>
  <c r="AQ374" i="8"/>
  <c r="AP374" i="8"/>
  <c r="AO374" i="8"/>
  <c r="AN374" i="8"/>
  <c r="AV374" i="8" s="1"/>
  <c r="AM374" i="8"/>
  <c r="AU374" i="8" s="1"/>
  <c r="AU375" i="8"/>
  <c r="AQ375" i="8"/>
  <c r="AP375" i="8"/>
  <c r="AO375" i="8"/>
  <c r="AN375" i="8"/>
  <c r="AV375" i="8" s="1"/>
  <c r="AM375" i="8"/>
  <c r="AQ373" i="8"/>
  <c r="AP373" i="8"/>
  <c r="AO373" i="8"/>
  <c r="AN373" i="8"/>
  <c r="AV373" i="8" s="1"/>
  <c r="AM373" i="8"/>
  <c r="AU373" i="8" s="1"/>
  <c r="AQ372" i="8"/>
  <c r="AP372" i="8"/>
  <c r="AO372" i="8"/>
  <c r="AN372" i="8"/>
  <c r="AV372" i="8" s="1"/>
  <c r="AM372" i="8"/>
  <c r="AU372" i="8" s="1"/>
  <c r="AQ371" i="8"/>
  <c r="AP371" i="8"/>
  <c r="AO371" i="8"/>
  <c r="AN371" i="8"/>
  <c r="AV371" i="8" s="1"/>
  <c r="AM371" i="8"/>
  <c r="AU371" i="8" s="1"/>
  <c r="AQ370" i="8"/>
  <c r="AP370" i="8"/>
  <c r="AO370" i="8"/>
  <c r="AN370" i="8"/>
  <c r="AV370" i="8" s="1"/>
  <c r="AM370" i="8"/>
  <c r="AU370" i="8" s="1"/>
  <c r="AU369" i="8"/>
  <c r="AQ369" i="8"/>
  <c r="AP369" i="8"/>
  <c r="AO369" i="8"/>
  <c r="AN369" i="8"/>
  <c r="AV369" i="8" s="1"/>
  <c r="AM369" i="8"/>
  <c r="AU368" i="8"/>
  <c r="AQ368" i="8"/>
  <c r="AP368" i="8"/>
  <c r="AO368" i="8"/>
  <c r="AN368" i="8"/>
  <c r="AV368" i="8" s="1"/>
  <c r="AM368" i="8"/>
  <c r="AU367" i="8"/>
  <c r="AQ367" i="8"/>
  <c r="AP367" i="8"/>
  <c r="AO367" i="8"/>
  <c r="AN367" i="8"/>
  <c r="AV367" i="8" s="1"/>
  <c r="AM367" i="8"/>
  <c r="AQ366" i="8"/>
  <c r="AP366" i="8"/>
  <c r="AO366" i="8"/>
  <c r="AN366" i="8"/>
  <c r="AV366" i="8" s="1"/>
  <c r="AM366" i="8"/>
  <c r="AU366" i="8" s="1"/>
  <c r="AQ365" i="8"/>
  <c r="AP365" i="8"/>
  <c r="AO365" i="8"/>
  <c r="AN365" i="8"/>
  <c r="AV365" i="8" s="1"/>
  <c r="AM365" i="8"/>
  <c r="AU365" i="8" s="1"/>
  <c r="AQ364" i="8"/>
  <c r="AP364" i="8"/>
  <c r="AO364" i="8"/>
  <c r="AN364" i="8"/>
  <c r="AV364" i="8" s="1"/>
  <c r="AM364" i="8"/>
  <c r="AU364" i="8" s="1"/>
  <c r="AQ363" i="8"/>
  <c r="AP363" i="8"/>
  <c r="AO363" i="8"/>
  <c r="AN363" i="8"/>
  <c r="AV363" i="8" s="1"/>
  <c r="AM363" i="8"/>
  <c r="AU363" i="8" s="1"/>
  <c r="AV362" i="8"/>
  <c r="AU362" i="8"/>
  <c r="AQ362" i="8"/>
  <c r="AP362" i="8"/>
  <c r="AO362" i="8"/>
  <c r="AN362" i="8"/>
  <c r="AM362" i="8"/>
  <c r="AQ361" i="8"/>
  <c r="AP361" i="8"/>
  <c r="AO361" i="8"/>
  <c r="AN361" i="8"/>
  <c r="AV361" i="8" s="1"/>
  <c r="AM361" i="8"/>
  <c r="AU361" i="8" s="1"/>
  <c r="AV360" i="8"/>
  <c r="AQ360" i="8"/>
  <c r="AP360" i="8"/>
  <c r="AO360" i="8"/>
  <c r="AN360" i="8"/>
  <c r="AM360" i="8"/>
  <c r="AU360" i="8" s="1"/>
  <c r="AQ359" i="8"/>
  <c r="AP359" i="8"/>
  <c r="AO359" i="8"/>
  <c r="AN359" i="8"/>
  <c r="AV359" i="8" s="1"/>
  <c r="AM359" i="8"/>
  <c r="AU359" i="8" s="1"/>
  <c r="AV358" i="8"/>
  <c r="AQ358" i="8"/>
  <c r="AP358" i="8"/>
  <c r="AO358" i="8"/>
  <c r="AN358" i="8"/>
  <c r="AM358" i="8"/>
  <c r="AU358" i="8" s="1"/>
  <c r="AU357" i="8"/>
  <c r="AQ357" i="8"/>
  <c r="AP357" i="8"/>
  <c r="AO357" i="8"/>
  <c r="AN357" i="8"/>
  <c r="AV357" i="8" s="1"/>
  <c r="AM357" i="8"/>
  <c r="AU356" i="8"/>
  <c r="AQ356" i="8"/>
  <c r="AP356" i="8"/>
  <c r="AO356" i="8"/>
  <c r="AN356" i="8"/>
  <c r="AV356" i="8" s="1"/>
  <c r="AM356" i="8"/>
  <c r="AQ355" i="8"/>
  <c r="AP355" i="8"/>
  <c r="AO355" i="8"/>
  <c r="AN355" i="8"/>
  <c r="AV355" i="8" s="1"/>
  <c r="AM355" i="8"/>
  <c r="AU355" i="8" s="1"/>
  <c r="AQ354" i="8"/>
  <c r="AP354" i="8"/>
  <c r="AO354" i="8"/>
  <c r="AN354" i="8"/>
  <c r="AV354" i="8" s="1"/>
  <c r="AM354" i="8"/>
  <c r="AU354" i="8" s="1"/>
  <c r="AQ353" i="8"/>
  <c r="AP353" i="8"/>
  <c r="AO353" i="8"/>
  <c r="AN353" i="8"/>
  <c r="AV353" i="8" s="1"/>
  <c r="AM353" i="8"/>
  <c r="AU353" i="8" s="1"/>
  <c r="AQ352" i="8"/>
  <c r="AP352" i="8"/>
  <c r="AO352" i="8"/>
  <c r="AN352" i="8"/>
  <c r="AV352" i="8" s="1"/>
  <c r="AM352" i="8"/>
  <c r="AU352" i="8" s="1"/>
  <c r="AQ351" i="8"/>
  <c r="AP351" i="8"/>
  <c r="AO351" i="8"/>
  <c r="AN351" i="8"/>
  <c r="AV351" i="8" s="1"/>
  <c r="AM351" i="8"/>
  <c r="AU351" i="8" s="1"/>
  <c r="AQ350" i="8"/>
  <c r="AP350" i="8"/>
  <c r="AO350" i="8"/>
  <c r="AN350" i="8"/>
  <c r="AV350" i="8" s="1"/>
  <c r="AM350" i="8"/>
  <c r="AU350" i="8" s="1"/>
  <c r="AU349" i="8"/>
  <c r="AQ349" i="8"/>
  <c r="AP349" i="8"/>
  <c r="AO349" i="8"/>
  <c r="AN349" i="8"/>
  <c r="AV349" i="8" s="1"/>
  <c r="AM349" i="8"/>
  <c r="AU346" i="8"/>
  <c r="AQ346" i="8"/>
  <c r="AP346" i="8"/>
  <c r="AO346" i="8"/>
  <c r="AN346" i="8"/>
  <c r="AV346" i="8" s="1"/>
  <c r="AM346" i="8"/>
  <c r="AQ348" i="8"/>
  <c r="AP348" i="8"/>
  <c r="AO348" i="8"/>
  <c r="AN348" i="8"/>
  <c r="AV348" i="8" s="1"/>
  <c r="AM348" i="8"/>
  <c r="AU348" i="8" s="1"/>
  <c r="AU347" i="8"/>
  <c r="AQ347" i="8"/>
  <c r="AP347" i="8"/>
  <c r="AO347" i="8"/>
  <c r="AN347" i="8"/>
  <c r="AV347" i="8" s="1"/>
  <c r="AM347" i="8"/>
  <c r="AV344" i="8"/>
  <c r="AQ344" i="8"/>
  <c r="AP344" i="8"/>
  <c r="AO344" i="8"/>
  <c r="AN344" i="8"/>
  <c r="AM344" i="8"/>
  <c r="AU344" i="8" s="1"/>
  <c r="AV345" i="8"/>
  <c r="AQ345" i="8"/>
  <c r="AP345" i="8"/>
  <c r="AO345" i="8"/>
  <c r="AN345" i="8"/>
  <c r="AM345" i="8"/>
  <c r="AU345" i="8" s="1"/>
  <c r="AQ343" i="8"/>
  <c r="AP343" i="8"/>
  <c r="AO343" i="8"/>
  <c r="AN343" i="8"/>
  <c r="AV343" i="8" s="1"/>
  <c r="AM343" i="8"/>
  <c r="AU343" i="8" s="1"/>
  <c r="AQ342" i="8"/>
  <c r="AP342" i="8"/>
  <c r="AO342" i="8"/>
  <c r="AN342" i="8"/>
  <c r="AV342" i="8" s="1"/>
  <c r="AM342" i="8"/>
  <c r="AU342" i="8" s="1"/>
  <c r="AU341" i="8"/>
  <c r="AQ341" i="8"/>
  <c r="AP341" i="8"/>
  <c r="AO341" i="8"/>
  <c r="AN341" i="8"/>
  <c r="AV341" i="8" s="1"/>
  <c r="AM341" i="8"/>
  <c r="AQ340" i="8"/>
  <c r="AP340" i="8"/>
  <c r="AO340" i="8"/>
  <c r="AN340" i="8"/>
  <c r="AV340" i="8" s="1"/>
  <c r="AM340" i="8"/>
  <c r="AU340" i="8" s="1"/>
  <c r="AQ339" i="8"/>
  <c r="AP339" i="8"/>
  <c r="AO339" i="8"/>
  <c r="AN339" i="8"/>
  <c r="AV339" i="8" s="1"/>
  <c r="AM339" i="8"/>
  <c r="AU339" i="8" s="1"/>
  <c r="AV338" i="8"/>
  <c r="AQ338" i="8"/>
  <c r="AP338" i="8"/>
  <c r="AO338" i="8"/>
  <c r="AN338" i="8"/>
  <c r="AM338" i="8"/>
  <c r="AU338" i="8" s="1"/>
  <c r="AQ337" i="8"/>
  <c r="AP337" i="8"/>
  <c r="AO337" i="8"/>
  <c r="AN337" i="8"/>
  <c r="AV337" i="8" s="1"/>
  <c r="AM337" i="8"/>
  <c r="AU337" i="8" s="1"/>
  <c r="AQ336" i="8"/>
  <c r="AP336" i="8"/>
  <c r="AO336" i="8"/>
  <c r="AN336" i="8"/>
  <c r="AV336" i="8" s="1"/>
  <c r="AM336" i="8"/>
  <c r="AU336" i="8" s="1"/>
  <c r="AU335" i="8"/>
  <c r="AQ335" i="8"/>
  <c r="AP335" i="8"/>
  <c r="AO335" i="8"/>
  <c r="AN335" i="8"/>
  <c r="AV335" i="8" s="1"/>
  <c r="AM335" i="8"/>
  <c r="AU334" i="8"/>
  <c r="AQ334" i="8"/>
  <c r="AP334" i="8"/>
  <c r="AO334" i="8"/>
  <c r="AN334" i="8"/>
  <c r="AV334" i="8" s="1"/>
  <c r="AM334" i="8"/>
  <c r="AV333" i="8"/>
  <c r="AQ333" i="8"/>
  <c r="AP333" i="8"/>
  <c r="AO333" i="8"/>
  <c r="AN333" i="8"/>
  <c r="AM333" i="8"/>
  <c r="AU333" i="8" s="1"/>
  <c r="AQ332" i="8"/>
  <c r="AP332" i="8"/>
  <c r="AO332" i="8"/>
  <c r="AN332" i="8"/>
  <c r="AV332" i="8" s="1"/>
  <c r="AM332" i="8"/>
  <c r="AU332" i="8" s="1"/>
  <c r="AQ331" i="8"/>
  <c r="AP331" i="8"/>
  <c r="AO331" i="8"/>
  <c r="AN331" i="8"/>
  <c r="AV331" i="8" s="1"/>
  <c r="AM331" i="8"/>
  <c r="AU331" i="8" s="1"/>
  <c r="AU330" i="8"/>
  <c r="AQ330" i="8"/>
  <c r="AP330" i="8"/>
  <c r="AO330" i="8"/>
  <c r="AN330" i="8"/>
  <c r="AV330" i="8" s="1"/>
  <c r="AM330" i="8"/>
  <c r="AU329" i="8"/>
  <c r="AQ329" i="8"/>
  <c r="AP329" i="8"/>
  <c r="AO329" i="8"/>
  <c r="AN329" i="8"/>
  <c r="AV329" i="8" s="1"/>
  <c r="AM329" i="8"/>
  <c r="AU328" i="8"/>
  <c r="AQ328" i="8"/>
  <c r="AP328" i="8"/>
  <c r="AO328" i="8"/>
  <c r="AN328" i="8"/>
  <c r="AV328" i="8" s="1"/>
  <c r="AM328" i="8"/>
  <c r="AQ327" i="8"/>
  <c r="AP327" i="8"/>
  <c r="AO327" i="8"/>
  <c r="AN327" i="8"/>
  <c r="AV327" i="8" s="1"/>
  <c r="AM327" i="8"/>
  <c r="AU327" i="8" s="1"/>
  <c r="AQ326" i="8"/>
  <c r="AP326" i="8"/>
  <c r="AO326" i="8"/>
  <c r="AN326" i="8"/>
  <c r="AV326" i="8" s="1"/>
  <c r="AM326" i="8"/>
  <c r="AU326" i="8" s="1"/>
  <c r="AQ325" i="8"/>
  <c r="AP325" i="8"/>
  <c r="AO325" i="8"/>
  <c r="AN325" i="8"/>
  <c r="AV325" i="8" s="1"/>
  <c r="AM325" i="8"/>
  <c r="AU325" i="8" s="1"/>
  <c r="AV324" i="8"/>
  <c r="AQ324" i="8"/>
  <c r="AP324" i="8"/>
  <c r="AO324" i="8"/>
  <c r="AN324" i="8"/>
  <c r="AM324" i="8"/>
  <c r="AU324" i="8" s="1"/>
  <c r="AQ323" i="8"/>
  <c r="AP323" i="8"/>
  <c r="AO323" i="8"/>
  <c r="AN323" i="8"/>
  <c r="AV323" i="8" s="1"/>
  <c r="AM323" i="8"/>
  <c r="AU323" i="8" s="1"/>
  <c r="AQ322" i="8"/>
  <c r="AP322" i="8"/>
  <c r="AO322" i="8"/>
  <c r="AN322" i="8"/>
  <c r="AV322" i="8" s="1"/>
  <c r="AM322" i="8"/>
  <c r="AU322" i="8" s="1"/>
  <c r="AQ321" i="8"/>
  <c r="AP321" i="8"/>
  <c r="AO321" i="8"/>
  <c r="AN321" i="8"/>
  <c r="AV321" i="8" s="1"/>
  <c r="AM321" i="8"/>
  <c r="AU321" i="8" s="1"/>
  <c r="AV320" i="8"/>
  <c r="AU320" i="8"/>
  <c r="AQ320" i="8"/>
  <c r="AP320" i="8"/>
  <c r="AO320" i="8"/>
  <c r="AN320" i="8"/>
  <c r="AM320" i="8"/>
  <c r="AQ319" i="8"/>
  <c r="AP319" i="8"/>
  <c r="AO319" i="8"/>
  <c r="AN319" i="8"/>
  <c r="AV319" i="8" s="1"/>
  <c r="AM319" i="8"/>
  <c r="AU319" i="8" s="1"/>
  <c r="AU318" i="8"/>
  <c r="AQ318" i="8"/>
  <c r="AP318" i="8"/>
  <c r="AO318" i="8"/>
  <c r="AN318" i="8"/>
  <c r="AV318" i="8" s="1"/>
  <c r="AM318" i="8"/>
  <c r="AQ317" i="8"/>
  <c r="AP317" i="8"/>
  <c r="AO317" i="8"/>
  <c r="AN317" i="8"/>
  <c r="AV317" i="8" s="1"/>
  <c r="AM317" i="8"/>
  <c r="AU317" i="8" s="1"/>
  <c r="AQ316" i="8"/>
  <c r="AP316" i="8"/>
  <c r="AO316" i="8"/>
  <c r="AN316" i="8"/>
  <c r="AV316" i="8" s="1"/>
  <c r="AM316" i="8"/>
  <c r="AU316" i="8" s="1"/>
  <c r="AU315" i="8"/>
  <c r="AQ315" i="8"/>
  <c r="AP315" i="8"/>
  <c r="AO315" i="8"/>
  <c r="AN315" i="8"/>
  <c r="AV315" i="8" s="1"/>
  <c r="AM315" i="8"/>
  <c r="AQ314" i="8"/>
  <c r="AP314" i="8"/>
  <c r="AO314" i="8"/>
  <c r="AN314" i="8"/>
  <c r="AV314" i="8" s="1"/>
  <c r="AM314" i="8"/>
  <c r="AU314" i="8" s="1"/>
  <c r="AQ313" i="8"/>
  <c r="AP313" i="8"/>
  <c r="AO313" i="8"/>
  <c r="AN313" i="8"/>
  <c r="AV313" i="8" s="1"/>
  <c r="AM313" i="8"/>
  <c r="AU313" i="8" s="1"/>
  <c r="AQ312" i="8"/>
  <c r="AP312" i="8"/>
  <c r="AO312" i="8"/>
  <c r="AN312" i="8"/>
  <c r="AV312" i="8" s="1"/>
  <c r="AM312" i="8"/>
  <c r="AU312" i="8" s="1"/>
  <c r="AV311" i="8"/>
  <c r="AQ311" i="8"/>
  <c r="AP311" i="8"/>
  <c r="AO311" i="8"/>
  <c r="AN311" i="8"/>
  <c r="AM311" i="8"/>
  <c r="AU311" i="8" s="1"/>
  <c r="AQ310" i="8"/>
  <c r="AP310" i="8"/>
  <c r="AO310" i="8"/>
  <c r="AN310" i="8"/>
  <c r="AV310" i="8" s="1"/>
  <c r="AM310" i="8"/>
  <c r="AU310" i="8" s="1"/>
  <c r="AQ309" i="8"/>
  <c r="AP309" i="8"/>
  <c r="AO309" i="8"/>
  <c r="AN309" i="8"/>
  <c r="AV309" i="8" s="1"/>
  <c r="AM309" i="8"/>
  <c r="AU309" i="8" s="1"/>
  <c r="AQ308" i="8"/>
  <c r="AP308" i="8"/>
  <c r="AO308" i="8"/>
  <c r="AN308" i="8"/>
  <c r="AV308" i="8" s="1"/>
  <c r="AM308" i="8"/>
  <c r="AU308" i="8" s="1"/>
  <c r="AV307" i="8"/>
  <c r="AQ307" i="8"/>
  <c r="AP307" i="8"/>
  <c r="AO307" i="8"/>
  <c r="AN307" i="8"/>
  <c r="AM307" i="8"/>
  <c r="AU307" i="8" s="1"/>
  <c r="AQ306" i="8"/>
  <c r="AP306" i="8"/>
  <c r="AO306" i="8"/>
  <c r="AN306" i="8"/>
  <c r="AV306" i="8" s="1"/>
  <c r="AM306" i="8"/>
  <c r="AU306" i="8" s="1"/>
  <c r="AQ305" i="8"/>
  <c r="AP305" i="8"/>
  <c r="AO305" i="8"/>
  <c r="AN305" i="8"/>
  <c r="AV305" i="8" s="1"/>
  <c r="AM305" i="8"/>
  <c r="AU305" i="8" s="1"/>
  <c r="AV304" i="8"/>
  <c r="AU304" i="8"/>
  <c r="AQ304" i="8"/>
  <c r="AP304" i="8"/>
  <c r="AO304" i="8"/>
  <c r="AN304" i="8"/>
  <c r="AM304" i="8"/>
  <c r="AQ303" i="8"/>
  <c r="AP303" i="8"/>
  <c r="AO303" i="8"/>
  <c r="AN303" i="8"/>
  <c r="AV303" i="8" s="1"/>
  <c r="AM303" i="8"/>
  <c r="AU303" i="8" s="1"/>
  <c r="AQ302" i="8"/>
  <c r="AP302" i="8"/>
  <c r="AO302" i="8"/>
  <c r="AN302" i="8"/>
  <c r="AV302" i="8" s="1"/>
  <c r="AM302" i="8"/>
  <c r="AU302" i="8" s="1"/>
  <c r="AQ301" i="8"/>
  <c r="AP301" i="8"/>
  <c r="AO301" i="8"/>
  <c r="AN301" i="8"/>
  <c r="AV301" i="8" s="1"/>
  <c r="AM301" i="8"/>
  <c r="AU301" i="8" s="1"/>
  <c r="AQ300" i="8"/>
  <c r="AP300" i="8"/>
  <c r="AO300" i="8"/>
  <c r="AN300" i="8"/>
  <c r="AV300" i="8" s="1"/>
  <c r="AM300" i="8"/>
  <c r="AU300" i="8" s="1"/>
  <c r="AV299" i="8"/>
  <c r="AU299" i="8"/>
  <c r="AQ299" i="8"/>
  <c r="AP299" i="8"/>
  <c r="AO299" i="8"/>
  <c r="AN299" i="8"/>
  <c r="AM299" i="8"/>
  <c r="AQ298" i="8"/>
  <c r="AP298" i="8"/>
  <c r="AO298" i="8"/>
  <c r="AN298" i="8"/>
  <c r="AV298" i="8" s="1"/>
  <c r="AM298" i="8"/>
  <c r="AU298" i="8" s="1"/>
  <c r="AQ297" i="8"/>
  <c r="AP297" i="8"/>
  <c r="AO297" i="8"/>
  <c r="AN297" i="8"/>
  <c r="AV297" i="8" s="1"/>
  <c r="AM297" i="8"/>
  <c r="AU297" i="8" s="1"/>
  <c r="AQ296" i="8"/>
  <c r="AP296" i="8"/>
  <c r="AO296" i="8"/>
  <c r="AN296" i="8"/>
  <c r="AV296" i="8" s="1"/>
  <c r="AM296" i="8"/>
  <c r="AU296" i="8" s="1"/>
  <c r="AQ295" i="8"/>
  <c r="AP295" i="8"/>
  <c r="AO295" i="8"/>
  <c r="AN295" i="8"/>
  <c r="AV295" i="8" s="1"/>
  <c r="AM295" i="8"/>
  <c r="AU295" i="8" s="1"/>
  <c r="AQ294" i="8"/>
  <c r="AP294" i="8"/>
  <c r="AO294" i="8"/>
  <c r="AN294" i="8"/>
  <c r="AV294" i="8" s="1"/>
  <c r="AM294" i="8"/>
  <c r="AU294" i="8" s="1"/>
  <c r="AQ293" i="8"/>
  <c r="AP293" i="8"/>
  <c r="AO293" i="8"/>
  <c r="AN293" i="8"/>
  <c r="AV293" i="8" s="1"/>
  <c r="AM293" i="8"/>
  <c r="AU293" i="8" s="1"/>
  <c r="AQ292" i="8"/>
  <c r="AP292" i="8"/>
  <c r="AO292" i="8"/>
  <c r="AN292" i="8"/>
  <c r="AV292" i="8" s="1"/>
  <c r="AM292" i="8"/>
  <c r="AU292" i="8" s="1"/>
  <c r="AV291" i="8"/>
  <c r="AU291" i="8"/>
  <c r="AQ291" i="8"/>
  <c r="AP291" i="8"/>
  <c r="AO291" i="8"/>
  <c r="AN291" i="8"/>
  <c r="AM291" i="8"/>
  <c r="AQ290" i="8"/>
  <c r="AP290" i="8"/>
  <c r="AO290" i="8"/>
  <c r="AN290" i="8"/>
  <c r="AV290" i="8" s="1"/>
  <c r="AM290" i="8"/>
  <c r="AU290" i="8" s="1"/>
  <c r="AQ289" i="8"/>
  <c r="AP289" i="8"/>
  <c r="AO289" i="8"/>
  <c r="AN289" i="8"/>
  <c r="AV289" i="8" s="1"/>
  <c r="AM289" i="8"/>
  <c r="AU289" i="8" s="1"/>
  <c r="AV288" i="8"/>
  <c r="AQ288" i="8"/>
  <c r="AP288" i="8"/>
  <c r="AO288" i="8"/>
  <c r="AN288" i="8"/>
  <c r="AM288" i="8"/>
  <c r="AU288" i="8" s="1"/>
  <c r="AQ287" i="8"/>
  <c r="AP287" i="8"/>
  <c r="AO287" i="8"/>
  <c r="AN287" i="8"/>
  <c r="AV287" i="8" s="1"/>
  <c r="AM287" i="8"/>
  <c r="AU287" i="8" s="1"/>
  <c r="AU286" i="8"/>
  <c r="AQ286" i="8"/>
  <c r="AP286" i="8"/>
  <c r="AO286" i="8"/>
  <c r="AN286" i="8"/>
  <c r="AV286" i="8" s="1"/>
  <c r="AM286" i="8"/>
  <c r="AQ285" i="8"/>
  <c r="AP285" i="8"/>
  <c r="AO285" i="8"/>
  <c r="AN285" i="8"/>
  <c r="AV285" i="8" s="1"/>
  <c r="AM285" i="8"/>
  <c r="AU285" i="8" s="1"/>
  <c r="AQ284" i="8"/>
  <c r="AP284" i="8"/>
  <c r="AO284" i="8"/>
  <c r="AN284" i="8"/>
  <c r="AV284" i="8" s="1"/>
  <c r="AM284" i="8"/>
  <c r="AU284" i="8" s="1"/>
  <c r="AQ283" i="8"/>
  <c r="AP283" i="8"/>
  <c r="AO283" i="8"/>
  <c r="AN283" i="8"/>
  <c r="AV283" i="8" s="1"/>
  <c r="AM283" i="8"/>
  <c r="AU283" i="8" s="1"/>
  <c r="AQ282" i="8"/>
  <c r="AP282" i="8"/>
  <c r="AO282" i="8"/>
  <c r="AN282" i="8"/>
  <c r="AV282" i="8" s="1"/>
  <c r="AM282" i="8"/>
  <c r="AU282" i="8" s="1"/>
  <c r="AU281" i="8"/>
  <c r="AQ281" i="8"/>
  <c r="AP281" i="8"/>
  <c r="AO281" i="8"/>
  <c r="AN281" i="8"/>
  <c r="AV281" i="8" s="1"/>
  <c r="AM281" i="8"/>
  <c r="AQ280" i="8"/>
  <c r="AP280" i="8"/>
  <c r="AO280" i="8"/>
  <c r="AN280" i="8"/>
  <c r="AV280" i="8" s="1"/>
  <c r="AM280" i="8"/>
  <c r="AU280" i="8" s="1"/>
  <c r="AQ279" i="8"/>
  <c r="AP279" i="8"/>
  <c r="AO279" i="8"/>
  <c r="AN279" i="8"/>
  <c r="AV279" i="8" s="1"/>
  <c r="AM279" i="8"/>
  <c r="AU279" i="8" s="1"/>
  <c r="AQ278" i="8"/>
  <c r="AP278" i="8"/>
  <c r="AO278" i="8"/>
  <c r="AN278" i="8"/>
  <c r="AV278" i="8" s="1"/>
  <c r="AM278" i="8"/>
  <c r="AU278" i="8" s="1"/>
  <c r="AU277" i="8"/>
  <c r="AQ277" i="8"/>
  <c r="AP277" i="8"/>
  <c r="AO277" i="8"/>
  <c r="AN277" i="8"/>
  <c r="AV277" i="8" s="1"/>
  <c r="AM277" i="8"/>
  <c r="AV275" i="8"/>
  <c r="AU275" i="8"/>
  <c r="AQ275" i="8"/>
  <c r="AP275" i="8"/>
  <c r="AO275" i="8"/>
  <c r="AN275" i="8"/>
  <c r="AM275" i="8"/>
  <c r="AV274" i="8"/>
  <c r="AQ274" i="8"/>
  <c r="AP274" i="8"/>
  <c r="AO274" i="8"/>
  <c r="AN274" i="8"/>
  <c r="AM274" i="8"/>
  <c r="AU274" i="8" s="1"/>
  <c r="AQ273" i="8"/>
  <c r="AP273" i="8"/>
  <c r="AO273" i="8"/>
  <c r="AN273" i="8"/>
  <c r="AV273" i="8" s="1"/>
  <c r="AM273" i="8"/>
  <c r="AU273" i="8" s="1"/>
  <c r="AU272" i="8"/>
  <c r="AQ272" i="8"/>
  <c r="AP272" i="8"/>
  <c r="AO272" i="8"/>
  <c r="AN272" i="8"/>
  <c r="AV272" i="8" s="1"/>
  <c r="AM272" i="8"/>
  <c r="AU276" i="8"/>
  <c r="AQ276" i="8"/>
  <c r="AP276" i="8"/>
  <c r="AO276" i="8"/>
  <c r="AN276" i="8"/>
  <c r="AV276" i="8" s="1"/>
  <c r="AM276" i="8"/>
  <c r="AQ271" i="8"/>
  <c r="AP271" i="8"/>
  <c r="AO271" i="8"/>
  <c r="AN271" i="8"/>
  <c r="AV271" i="8" s="1"/>
  <c r="AM271" i="8"/>
  <c r="AU271" i="8" s="1"/>
  <c r="AQ270" i="8"/>
  <c r="AP270" i="8"/>
  <c r="AO270" i="8"/>
  <c r="AN270" i="8"/>
  <c r="AV270" i="8" s="1"/>
  <c r="AM270" i="8"/>
  <c r="AU270" i="8" s="1"/>
  <c r="AQ269" i="8"/>
  <c r="AP269" i="8"/>
  <c r="AO269" i="8"/>
  <c r="AN269" i="8"/>
  <c r="AV269" i="8" s="1"/>
  <c r="AM269" i="8"/>
  <c r="AU269" i="8" s="1"/>
  <c r="AQ268" i="8"/>
  <c r="AP268" i="8"/>
  <c r="AO268" i="8"/>
  <c r="AN268" i="8"/>
  <c r="AV268" i="8" s="1"/>
  <c r="AM268" i="8"/>
  <c r="AU268" i="8" s="1"/>
  <c r="AV267" i="8"/>
  <c r="AU267" i="8"/>
  <c r="AQ267" i="8"/>
  <c r="AP267" i="8"/>
  <c r="AO267" i="8"/>
  <c r="AN267" i="8"/>
  <c r="AM267" i="8"/>
  <c r="AQ266" i="8"/>
  <c r="AP266" i="8"/>
  <c r="AO266" i="8"/>
  <c r="AN266" i="8"/>
  <c r="AV266" i="8" s="1"/>
  <c r="AM266" i="8"/>
  <c r="AU266" i="8" s="1"/>
  <c r="AU265" i="8"/>
  <c r="AQ265" i="8"/>
  <c r="AP265" i="8"/>
  <c r="AO265" i="8"/>
  <c r="AN265" i="8"/>
  <c r="AV265" i="8" s="1"/>
  <c r="AM265" i="8"/>
  <c r="AQ264" i="8"/>
  <c r="AP264" i="8"/>
  <c r="AO264" i="8"/>
  <c r="AN264" i="8"/>
  <c r="AV264" i="8" s="1"/>
  <c r="AM264" i="8"/>
  <c r="AU264" i="8" s="1"/>
  <c r="AV263" i="8"/>
  <c r="AQ263" i="8"/>
  <c r="AP263" i="8"/>
  <c r="AO263" i="8"/>
  <c r="AN263" i="8"/>
  <c r="AM263" i="8"/>
  <c r="AU263" i="8" s="1"/>
  <c r="AQ262" i="8"/>
  <c r="AP262" i="8"/>
  <c r="AO262" i="8"/>
  <c r="AN262" i="8"/>
  <c r="AV262" i="8" s="1"/>
  <c r="AM262" i="8"/>
  <c r="AU262" i="8" s="1"/>
  <c r="AQ261" i="8"/>
  <c r="AP261" i="8"/>
  <c r="AO261" i="8"/>
  <c r="AN261" i="8"/>
  <c r="AV261" i="8" s="1"/>
  <c r="AM261" i="8"/>
  <c r="AU261" i="8" s="1"/>
  <c r="AQ260" i="8"/>
  <c r="AP260" i="8"/>
  <c r="AO260" i="8"/>
  <c r="AN260" i="8"/>
  <c r="AV260" i="8" s="1"/>
  <c r="AM260" i="8"/>
  <c r="AU260" i="8" s="1"/>
  <c r="AQ259" i="8"/>
  <c r="AP259" i="8"/>
  <c r="AO259" i="8"/>
  <c r="AN259" i="8"/>
  <c r="AV259" i="8" s="1"/>
  <c r="AM259" i="8"/>
  <c r="AU259" i="8" s="1"/>
  <c r="AQ258" i="8"/>
  <c r="AP258" i="8"/>
  <c r="AO258" i="8"/>
  <c r="AN258" i="8"/>
  <c r="AV258" i="8" s="1"/>
  <c r="AM258" i="8"/>
  <c r="AU258" i="8" s="1"/>
  <c r="AV257" i="8"/>
  <c r="AQ257" i="8"/>
  <c r="AP257" i="8"/>
  <c r="AO257" i="8"/>
  <c r="AN257" i="8"/>
  <c r="AM257" i="8"/>
  <c r="AU257" i="8" s="1"/>
  <c r="AU254" i="8"/>
  <c r="AQ254" i="8"/>
  <c r="AP254" i="8"/>
  <c r="AO254" i="8"/>
  <c r="AN254" i="8"/>
  <c r="AV254" i="8" s="1"/>
  <c r="AM254" i="8"/>
  <c r="AQ253" i="8"/>
  <c r="AP253" i="8"/>
  <c r="AO253" i="8"/>
  <c r="AN253" i="8"/>
  <c r="AV253" i="8" s="1"/>
  <c r="AM253" i="8"/>
  <c r="AU253" i="8" s="1"/>
  <c r="AV256" i="8"/>
  <c r="AQ256" i="8"/>
  <c r="AP256" i="8"/>
  <c r="AO256" i="8"/>
  <c r="AN256" i="8"/>
  <c r="AM256" i="8"/>
  <c r="AU256" i="8" s="1"/>
  <c r="AU255" i="8"/>
  <c r="AQ255" i="8"/>
  <c r="AP255" i="8"/>
  <c r="AO255" i="8"/>
  <c r="AN255" i="8"/>
  <c r="AV255" i="8" s="1"/>
  <c r="AM255" i="8"/>
  <c r="AQ252" i="8"/>
  <c r="AP252" i="8"/>
  <c r="AO252" i="8"/>
  <c r="AN252" i="8"/>
  <c r="AV252" i="8" s="1"/>
  <c r="AM252" i="8"/>
  <c r="AU252" i="8" s="1"/>
  <c r="AV251" i="8"/>
  <c r="AQ251" i="8"/>
  <c r="AP251" i="8"/>
  <c r="AO251" i="8"/>
  <c r="AN251" i="8"/>
  <c r="AM251" i="8"/>
  <c r="AU251" i="8" s="1"/>
  <c r="AU250" i="8"/>
  <c r="AQ250" i="8"/>
  <c r="AP250" i="8"/>
  <c r="AO250" i="8"/>
  <c r="AN250" i="8"/>
  <c r="AV250" i="8" s="1"/>
  <c r="AM250" i="8"/>
  <c r="AU249" i="8"/>
  <c r="AQ249" i="8"/>
  <c r="AP249" i="8"/>
  <c r="AO249" i="8"/>
  <c r="AN249" i="8"/>
  <c r="AV249" i="8" s="1"/>
  <c r="AM249" i="8"/>
  <c r="AU248" i="8"/>
  <c r="AQ248" i="8"/>
  <c r="AP248" i="8"/>
  <c r="AO248" i="8"/>
  <c r="AN248" i="8"/>
  <c r="AV248" i="8" s="1"/>
  <c r="AM248" i="8"/>
  <c r="AU247" i="8"/>
  <c r="AQ247" i="8"/>
  <c r="AP247" i="8"/>
  <c r="AO247" i="8"/>
  <c r="AN247" i="8"/>
  <c r="AV247" i="8" s="1"/>
  <c r="AM247" i="8"/>
  <c r="AQ246" i="8"/>
  <c r="AP246" i="8"/>
  <c r="AO246" i="8"/>
  <c r="AN246" i="8"/>
  <c r="AV246" i="8" s="1"/>
  <c r="AM246" i="8"/>
  <c r="AU246" i="8" s="1"/>
  <c r="AQ245" i="8"/>
  <c r="AP245" i="8"/>
  <c r="AO245" i="8"/>
  <c r="AN245" i="8"/>
  <c r="AV245" i="8" s="1"/>
  <c r="AM245" i="8"/>
  <c r="AU245" i="8" s="1"/>
  <c r="AQ244" i="8"/>
  <c r="AP244" i="8"/>
  <c r="AO244" i="8"/>
  <c r="AN244" i="8"/>
  <c r="AV244" i="8" s="1"/>
  <c r="AM244" i="8"/>
  <c r="AU244" i="8" s="1"/>
  <c r="AQ243" i="8"/>
  <c r="AP243" i="8"/>
  <c r="AO243" i="8"/>
  <c r="AN243" i="8"/>
  <c r="AV243" i="8" s="1"/>
  <c r="AM243" i="8"/>
  <c r="AU243" i="8" s="1"/>
  <c r="AV242" i="8"/>
  <c r="AQ242" i="8"/>
  <c r="AP242" i="8"/>
  <c r="AO242" i="8"/>
  <c r="AN242" i="8"/>
  <c r="AM242" i="8"/>
  <c r="AU242" i="8" s="1"/>
  <c r="AQ241" i="8"/>
  <c r="AP241" i="8"/>
  <c r="AO241" i="8"/>
  <c r="AN241" i="8"/>
  <c r="AV241" i="8" s="1"/>
  <c r="AM241" i="8"/>
  <c r="AU241" i="8" s="1"/>
  <c r="AQ240" i="8"/>
  <c r="AP240" i="8"/>
  <c r="AO240" i="8"/>
  <c r="AN240" i="8"/>
  <c r="AV240" i="8" s="1"/>
  <c r="AM240" i="8"/>
  <c r="AU240" i="8" s="1"/>
  <c r="AQ239" i="8"/>
  <c r="AP239" i="8"/>
  <c r="AO239" i="8"/>
  <c r="AN239" i="8"/>
  <c r="AV239" i="8" s="1"/>
  <c r="AM239" i="8"/>
  <c r="AU239" i="8" s="1"/>
  <c r="AU238" i="8"/>
  <c r="AQ238" i="8"/>
  <c r="AP238" i="8"/>
  <c r="AO238" i="8"/>
  <c r="AN238" i="8"/>
  <c r="AV238" i="8" s="1"/>
  <c r="AM238" i="8"/>
  <c r="AQ237" i="8"/>
  <c r="AP237" i="8"/>
  <c r="AO237" i="8"/>
  <c r="AN237" i="8"/>
  <c r="AV237" i="8" s="1"/>
  <c r="AM237" i="8"/>
  <c r="AU237" i="8" s="1"/>
  <c r="AV236" i="8"/>
  <c r="AQ236" i="8"/>
  <c r="AP236" i="8"/>
  <c r="AO236" i="8"/>
  <c r="AN236" i="8"/>
  <c r="AM236" i="8"/>
  <c r="AU236" i="8" s="1"/>
  <c r="AQ235" i="8"/>
  <c r="AP235" i="8"/>
  <c r="AO235" i="8"/>
  <c r="AN235" i="8"/>
  <c r="AV235" i="8" s="1"/>
  <c r="AM235" i="8"/>
  <c r="AU235" i="8" s="1"/>
  <c r="AQ234" i="8"/>
  <c r="AP234" i="8"/>
  <c r="AO234" i="8"/>
  <c r="AN234" i="8"/>
  <c r="AV234" i="8" s="1"/>
  <c r="AM234" i="8"/>
  <c r="AU234" i="8" s="1"/>
  <c r="AQ233" i="8"/>
  <c r="AP233" i="8"/>
  <c r="AO233" i="8"/>
  <c r="AN233" i="8"/>
  <c r="AV233" i="8" s="1"/>
  <c r="AM233" i="8"/>
  <c r="AU233" i="8" s="1"/>
  <c r="AQ232" i="8"/>
  <c r="AP232" i="8"/>
  <c r="AO232" i="8"/>
  <c r="AN232" i="8"/>
  <c r="AV232" i="8" s="1"/>
  <c r="AM232" i="8"/>
  <c r="AU232" i="8" s="1"/>
  <c r="AU231" i="8"/>
  <c r="AQ231" i="8"/>
  <c r="AP231" i="8"/>
  <c r="AO231" i="8"/>
  <c r="AN231" i="8"/>
  <c r="AV231" i="8" s="1"/>
  <c r="AM231" i="8"/>
  <c r="AQ230" i="8"/>
  <c r="AP230" i="8"/>
  <c r="AO230" i="8"/>
  <c r="AN230" i="8"/>
  <c r="AV230" i="8" s="1"/>
  <c r="AM230" i="8"/>
  <c r="AU230" i="8" s="1"/>
  <c r="AV229" i="8"/>
  <c r="AQ229" i="8"/>
  <c r="AP229" i="8"/>
  <c r="AO229" i="8"/>
  <c r="AN229" i="8"/>
  <c r="AM229" i="8"/>
  <c r="AU229" i="8" s="1"/>
  <c r="AQ228" i="8"/>
  <c r="AP228" i="8"/>
  <c r="AO228" i="8"/>
  <c r="AN228" i="8"/>
  <c r="AV228" i="8" s="1"/>
  <c r="AM228" i="8"/>
  <c r="AU228" i="8" s="1"/>
  <c r="AQ227" i="8"/>
  <c r="AP227" i="8"/>
  <c r="AO227" i="8"/>
  <c r="AN227" i="8"/>
  <c r="AV227" i="8" s="1"/>
  <c r="AM227" i="8"/>
  <c r="AU227" i="8" s="1"/>
  <c r="AV226" i="8"/>
  <c r="AU226" i="8"/>
  <c r="AQ226" i="8"/>
  <c r="AP226" i="8"/>
  <c r="AO226" i="8"/>
  <c r="AN226" i="8"/>
  <c r="AM226" i="8"/>
  <c r="AQ225" i="8"/>
  <c r="AP225" i="8"/>
  <c r="AO225" i="8"/>
  <c r="AN225" i="8"/>
  <c r="AV225" i="8" s="1"/>
  <c r="AM225" i="8"/>
  <c r="AU225" i="8" s="1"/>
  <c r="AQ224" i="8"/>
  <c r="AP224" i="8"/>
  <c r="AO224" i="8"/>
  <c r="AN224" i="8"/>
  <c r="AV224" i="8" s="1"/>
  <c r="AM224" i="8"/>
  <c r="AU224" i="8" s="1"/>
  <c r="AQ223" i="8"/>
  <c r="AP223" i="8"/>
  <c r="AO223" i="8"/>
  <c r="AN223" i="8"/>
  <c r="AV223" i="8" s="1"/>
  <c r="AM223" i="8"/>
  <c r="AU223" i="8" s="1"/>
  <c r="AU222" i="8"/>
  <c r="AQ222" i="8"/>
  <c r="AP222" i="8"/>
  <c r="AO222" i="8"/>
  <c r="AN222" i="8"/>
  <c r="AV222" i="8" s="1"/>
  <c r="AM222" i="8"/>
  <c r="AV221" i="8"/>
  <c r="AU221" i="8"/>
  <c r="AQ221" i="8"/>
  <c r="AP221" i="8"/>
  <c r="AO221" i="8"/>
  <c r="AN221" i="8"/>
  <c r="AM221" i="8"/>
  <c r="AQ220" i="8"/>
  <c r="AP220" i="8"/>
  <c r="AO220" i="8"/>
  <c r="AN220" i="8"/>
  <c r="AV220" i="8" s="1"/>
  <c r="AM220" i="8"/>
  <c r="AU220" i="8" s="1"/>
  <c r="AV219" i="8"/>
  <c r="AU219" i="8"/>
  <c r="AQ219" i="8"/>
  <c r="AP219" i="8"/>
  <c r="AO219" i="8"/>
  <c r="AN219" i="8"/>
  <c r="AM219" i="8"/>
  <c r="AQ218" i="8"/>
  <c r="AP218" i="8"/>
  <c r="AO218" i="8"/>
  <c r="AN218" i="8"/>
  <c r="AV218" i="8" s="1"/>
  <c r="AM218" i="8"/>
  <c r="AU218" i="8" s="1"/>
  <c r="AQ217" i="8"/>
  <c r="AP217" i="8"/>
  <c r="AO217" i="8"/>
  <c r="AN217" i="8"/>
  <c r="AV217" i="8" s="1"/>
  <c r="AM217" i="8"/>
  <c r="AU217" i="8" s="1"/>
  <c r="AU216" i="8"/>
  <c r="AQ216" i="8"/>
  <c r="AP216" i="8"/>
  <c r="AO216" i="8"/>
  <c r="AN216" i="8"/>
  <c r="AV216" i="8" s="1"/>
  <c r="AM216" i="8"/>
  <c r="AQ213" i="8"/>
  <c r="AP213" i="8"/>
  <c r="AO213" i="8"/>
  <c r="AN213" i="8"/>
  <c r="AV213" i="8" s="1"/>
  <c r="AM213" i="8"/>
  <c r="AU213" i="8" s="1"/>
  <c r="AQ215" i="8"/>
  <c r="AP215" i="8"/>
  <c r="AO215" i="8"/>
  <c r="AN215" i="8"/>
  <c r="AV215" i="8" s="1"/>
  <c r="AM215" i="8"/>
  <c r="AU215" i="8" s="1"/>
  <c r="AQ212" i="8"/>
  <c r="AP212" i="8"/>
  <c r="AO212" i="8"/>
  <c r="AN212" i="8"/>
  <c r="AV212" i="8" s="1"/>
  <c r="AM212" i="8"/>
  <c r="AU212" i="8" s="1"/>
  <c r="AQ214" i="8"/>
  <c r="AP214" i="8"/>
  <c r="AO214" i="8"/>
  <c r="AN214" i="8"/>
  <c r="AV214" i="8" s="1"/>
  <c r="AM214" i="8"/>
  <c r="AU214" i="8" s="1"/>
  <c r="AV211" i="8"/>
  <c r="AQ211" i="8"/>
  <c r="AP211" i="8"/>
  <c r="AO211" i="8"/>
  <c r="AN211" i="8"/>
  <c r="AM211" i="8"/>
  <c r="AU211" i="8" s="1"/>
  <c r="AQ210" i="8"/>
  <c r="AP210" i="8"/>
  <c r="AO210" i="8"/>
  <c r="AN210" i="8"/>
  <c r="AV210" i="8" s="1"/>
  <c r="AM210" i="8"/>
  <c r="AU210" i="8" s="1"/>
  <c r="AQ209" i="8"/>
  <c r="AP209" i="8"/>
  <c r="AO209" i="8"/>
  <c r="AN209" i="8"/>
  <c r="AV209" i="8" s="1"/>
  <c r="AM209" i="8"/>
  <c r="AU209" i="8" s="1"/>
  <c r="AV208" i="8"/>
  <c r="AQ208" i="8"/>
  <c r="AP208" i="8"/>
  <c r="AO208" i="8"/>
  <c r="AN208" i="8"/>
  <c r="AM208" i="8"/>
  <c r="AU208" i="8" s="1"/>
  <c r="AQ207" i="8"/>
  <c r="AP207" i="8"/>
  <c r="AO207" i="8"/>
  <c r="AN207" i="8"/>
  <c r="AV207" i="8" s="1"/>
  <c r="AM207" i="8"/>
  <c r="AU207" i="8" s="1"/>
  <c r="AQ206" i="8"/>
  <c r="AP206" i="8"/>
  <c r="AO206" i="8"/>
  <c r="AN206" i="8"/>
  <c r="AV206" i="8" s="1"/>
  <c r="AM206" i="8"/>
  <c r="AU206" i="8" s="1"/>
  <c r="AQ205" i="8"/>
  <c r="AP205" i="8"/>
  <c r="AO205" i="8"/>
  <c r="AN205" i="8"/>
  <c r="AV205" i="8" s="1"/>
  <c r="AM205" i="8"/>
  <c r="AU205" i="8" s="1"/>
  <c r="AU204" i="8"/>
  <c r="AQ204" i="8"/>
  <c r="AP204" i="8"/>
  <c r="AO204" i="8"/>
  <c r="AN204" i="8"/>
  <c r="AV204" i="8" s="1"/>
  <c r="AM204" i="8"/>
  <c r="AU203" i="8"/>
  <c r="AQ203" i="8"/>
  <c r="AP203" i="8"/>
  <c r="AO203" i="8"/>
  <c r="AN203" i="8"/>
  <c r="AV203" i="8" s="1"/>
  <c r="AM203" i="8"/>
  <c r="AQ202" i="8"/>
  <c r="AP202" i="8"/>
  <c r="AO202" i="8"/>
  <c r="AN202" i="8"/>
  <c r="AV202" i="8" s="1"/>
  <c r="AM202" i="8"/>
  <c r="AU202" i="8" s="1"/>
  <c r="AQ201" i="8"/>
  <c r="AP201" i="8"/>
  <c r="AO201" i="8"/>
  <c r="AN201" i="8"/>
  <c r="AV201" i="8" s="1"/>
  <c r="AM201" i="8"/>
  <c r="AU201" i="8" s="1"/>
  <c r="AQ200" i="8"/>
  <c r="AP200" i="8"/>
  <c r="AO200" i="8"/>
  <c r="AN200" i="8"/>
  <c r="AV200" i="8" s="1"/>
  <c r="AM200" i="8"/>
  <c r="AU200" i="8" s="1"/>
  <c r="AQ199" i="8"/>
  <c r="AP199" i="8"/>
  <c r="AO199" i="8"/>
  <c r="AN199" i="8"/>
  <c r="AV199" i="8" s="1"/>
  <c r="AM199" i="8"/>
  <c r="AU199" i="8" s="1"/>
  <c r="AU198" i="8"/>
  <c r="AQ198" i="8"/>
  <c r="AP198" i="8"/>
  <c r="AO198" i="8"/>
  <c r="AN198" i="8"/>
  <c r="AV198" i="8" s="1"/>
  <c r="AM198" i="8"/>
  <c r="AU197" i="8"/>
  <c r="AQ197" i="8"/>
  <c r="AP197" i="8"/>
  <c r="AO197" i="8"/>
  <c r="AN197" i="8"/>
  <c r="AV197" i="8" s="1"/>
  <c r="AM197" i="8"/>
  <c r="AQ196" i="8"/>
  <c r="AP196" i="8"/>
  <c r="AO196" i="8"/>
  <c r="AN196" i="8"/>
  <c r="AV196" i="8" s="1"/>
  <c r="AM196" i="8"/>
  <c r="AU196" i="8" s="1"/>
  <c r="AQ195" i="8"/>
  <c r="AP195" i="8"/>
  <c r="AO195" i="8"/>
  <c r="AN195" i="8"/>
  <c r="AV195" i="8" s="1"/>
  <c r="AM195" i="8"/>
  <c r="AU195" i="8" s="1"/>
  <c r="AQ194" i="8"/>
  <c r="AP194" i="8"/>
  <c r="AO194" i="8"/>
  <c r="AN194" i="8"/>
  <c r="AV194" i="8" s="1"/>
  <c r="AM194" i="8"/>
  <c r="AU194" i="8" s="1"/>
  <c r="AQ193" i="8"/>
  <c r="AP193" i="8"/>
  <c r="AO193" i="8"/>
  <c r="AN193" i="8"/>
  <c r="AV193" i="8" s="1"/>
  <c r="AM193" i="8"/>
  <c r="AU193" i="8" s="1"/>
  <c r="AQ192" i="8"/>
  <c r="AP192" i="8"/>
  <c r="AO192" i="8"/>
  <c r="AN192" i="8"/>
  <c r="AV192" i="8" s="1"/>
  <c r="AM192" i="8"/>
  <c r="AU192" i="8" s="1"/>
  <c r="AQ191" i="8"/>
  <c r="AP191" i="8"/>
  <c r="AO191" i="8"/>
  <c r="AN191" i="8"/>
  <c r="AV191" i="8" s="1"/>
  <c r="AM191" i="8"/>
  <c r="AU191" i="8" s="1"/>
  <c r="AQ190" i="8"/>
  <c r="AP190" i="8"/>
  <c r="AO190" i="8"/>
  <c r="AN190" i="8"/>
  <c r="AV190" i="8" s="1"/>
  <c r="AM190" i="8"/>
  <c r="AU190" i="8" s="1"/>
  <c r="AV189" i="8"/>
  <c r="AQ189" i="8"/>
  <c r="AP189" i="8"/>
  <c r="AO189" i="8"/>
  <c r="AN189" i="8"/>
  <c r="AM189" i="8"/>
  <c r="AU189" i="8" s="1"/>
  <c r="AU188" i="8"/>
  <c r="AQ188" i="8"/>
  <c r="AP188" i="8"/>
  <c r="AO188" i="8"/>
  <c r="AN188" i="8"/>
  <c r="AV188" i="8" s="1"/>
  <c r="AM188" i="8"/>
  <c r="AQ187" i="8"/>
  <c r="AP187" i="8"/>
  <c r="AO187" i="8"/>
  <c r="AN187" i="8"/>
  <c r="AV187" i="8" s="1"/>
  <c r="AM187" i="8"/>
  <c r="AU187" i="8" s="1"/>
  <c r="AQ186" i="8"/>
  <c r="AP186" i="8"/>
  <c r="AO186" i="8"/>
  <c r="AN186" i="8"/>
  <c r="AV186" i="8" s="1"/>
  <c r="AM186" i="8"/>
  <c r="AU186" i="8" s="1"/>
  <c r="AQ185" i="8"/>
  <c r="AP185" i="8"/>
  <c r="AO185" i="8"/>
  <c r="AN185" i="8"/>
  <c r="AV185" i="8" s="1"/>
  <c r="AM185" i="8"/>
  <c r="AU185" i="8" s="1"/>
  <c r="AU184" i="8"/>
  <c r="AQ184" i="8"/>
  <c r="AP184" i="8"/>
  <c r="AO184" i="8"/>
  <c r="AN184" i="8"/>
  <c r="AV184" i="8" s="1"/>
  <c r="AM184" i="8"/>
  <c r="AU183" i="8"/>
  <c r="AQ183" i="8"/>
  <c r="AP183" i="8"/>
  <c r="AO183" i="8"/>
  <c r="AN183" i="8"/>
  <c r="AV183" i="8" s="1"/>
  <c r="AM183" i="8"/>
  <c r="AQ182" i="8"/>
  <c r="AP182" i="8"/>
  <c r="AO182" i="8"/>
  <c r="AN182" i="8"/>
  <c r="AV182" i="8" s="1"/>
  <c r="AM182" i="8"/>
  <c r="AU182" i="8" s="1"/>
  <c r="AV181" i="8"/>
  <c r="AU181" i="8"/>
  <c r="AQ181" i="8"/>
  <c r="AP181" i="8"/>
  <c r="AO181" i="8"/>
  <c r="AN181" i="8"/>
  <c r="AM181" i="8"/>
  <c r="AQ180" i="8"/>
  <c r="AP180" i="8"/>
  <c r="AO180" i="8"/>
  <c r="AN180" i="8"/>
  <c r="AV180" i="8" s="1"/>
  <c r="AM180" i="8"/>
  <c r="AU180" i="8" s="1"/>
  <c r="AU179" i="8"/>
  <c r="AQ179" i="8"/>
  <c r="AP179" i="8"/>
  <c r="AO179" i="8"/>
  <c r="AN179" i="8"/>
  <c r="AV179" i="8" s="1"/>
  <c r="AM179" i="8"/>
  <c r="AQ178" i="8"/>
  <c r="AP178" i="8"/>
  <c r="AO178" i="8"/>
  <c r="AN178" i="8"/>
  <c r="AV178" i="8" s="1"/>
  <c r="AM178" i="8"/>
  <c r="AU178" i="8" s="1"/>
  <c r="AQ177" i="8"/>
  <c r="AP177" i="8"/>
  <c r="AO177" i="8"/>
  <c r="AN177" i="8"/>
  <c r="AV177" i="8" s="1"/>
  <c r="AM177" i="8"/>
  <c r="AU177" i="8" s="1"/>
  <c r="AQ176" i="8"/>
  <c r="AP176" i="8"/>
  <c r="AO176" i="8"/>
  <c r="AN176" i="8"/>
  <c r="AV176" i="8" s="1"/>
  <c r="AM176" i="8"/>
  <c r="AU176" i="8" s="1"/>
  <c r="AQ175" i="8"/>
  <c r="AP175" i="8"/>
  <c r="AO175" i="8"/>
  <c r="AN175" i="8"/>
  <c r="AV175" i="8" s="1"/>
  <c r="AM175" i="8"/>
  <c r="AU175" i="8" s="1"/>
  <c r="AV174" i="8"/>
  <c r="AQ174" i="8"/>
  <c r="AP174" i="8"/>
  <c r="AO174" i="8"/>
  <c r="AN174" i="8"/>
  <c r="AM174" i="8"/>
  <c r="AU174" i="8" s="1"/>
  <c r="AQ173" i="8"/>
  <c r="AP173" i="8"/>
  <c r="AO173" i="8"/>
  <c r="AN173" i="8"/>
  <c r="AV173" i="8" s="1"/>
  <c r="AM173" i="8"/>
  <c r="AU173" i="8" s="1"/>
  <c r="AQ172" i="8"/>
  <c r="AP172" i="8"/>
  <c r="AO172" i="8"/>
  <c r="AN172" i="8"/>
  <c r="AV172" i="8" s="1"/>
  <c r="AM172" i="8"/>
  <c r="AU172" i="8" s="1"/>
  <c r="AV171" i="8"/>
  <c r="AU171" i="8"/>
  <c r="AQ171" i="8"/>
  <c r="AP171" i="8"/>
  <c r="AO171" i="8"/>
  <c r="AN171" i="8"/>
  <c r="AM171" i="8"/>
  <c r="AQ170" i="8"/>
  <c r="AP170" i="8"/>
  <c r="AO170" i="8"/>
  <c r="AN170" i="8"/>
  <c r="AV170" i="8" s="1"/>
  <c r="AM170" i="8"/>
  <c r="AU170" i="8" s="1"/>
  <c r="AQ169" i="8"/>
  <c r="AP169" i="8"/>
  <c r="AO169" i="8"/>
  <c r="AN169" i="8"/>
  <c r="AV169" i="8" s="1"/>
  <c r="AM169" i="8"/>
  <c r="AU169" i="8" s="1"/>
  <c r="AQ168" i="8"/>
  <c r="AP168" i="8"/>
  <c r="AO168" i="8"/>
  <c r="AN168" i="8"/>
  <c r="AV168" i="8" s="1"/>
  <c r="AM168" i="8"/>
  <c r="AU168" i="8" s="1"/>
  <c r="AV167" i="8"/>
  <c r="AQ167" i="8"/>
  <c r="AP167" i="8"/>
  <c r="AO167" i="8"/>
  <c r="AN167" i="8"/>
  <c r="AM167" i="8"/>
  <c r="AU167" i="8" s="1"/>
  <c r="AU166" i="8"/>
  <c r="AQ166" i="8"/>
  <c r="AP166" i="8"/>
  <c r="AO166" i="8"/>
  <c r="AN166" i="8"/>
  <c r="AV166" i="8" s="1"/>
  <c r="AM166" i="8"/>
  <c r="AU165" i="8"/>
  <c r="AQ165" i="8"/>
  <c r="AP165" i="8"/>
  <c r="AO165" i="8"/>
  <c r="AN165" i="8"/>
  <c r="AV165" i="8" s="1"/>
  <c r="AM165" i="8"/>
  <c r="AQ164" i="8"/>
  <c r="AP164" i="8"/>
  <c r="AO164" i="8"/>
  <c r="AN164" i="8"/>
  <c r="AV164" i="8" s="1"/>
  <c r="AM164" i="8"/>
  <c r="AU164" i="8" s="1"/>
  <c r="AQ163" i="8"/>
  <c r="AP163" i="8"/>
  <c r="AO163" i="8"/>
  <c r="AN163" i="8"/>
  <c r="AV163" i="8" s="1"/>
  <c r="AM163" i="8"/>
  <c r="AU163" i="8" s="1"/>
  <c r="AQ162" i="8"/>
  <c r="AP162" i="8"/>
  <c r="AO162" i="8"/>
  <c r="AN162" i="8"/>
  <c r="AV162" i="8" s="1"/>
  <c r="AM162" i="8"/>
  <c r="AU162" i="8" s="1"/>
  <c r="AU161" i="8"/>
  <c r="AQ161" i="8"/>
  <c r="AP161" i="8"/>
  <c r="AO161" i="8"/>
  <c r="AN161" i="8"/>
  <c r="AV161" i="8" s="1"/>
  <c r="AM161" i="8"/>
  <c r="AU160" i="8"/>
  <c r="AQ160" i="8"/>
  <c r="AP160" i="8"/>
  <c r="AO160" i="8"/>
  <c r="AN160" i="8"/>
  <c r="AV160" i="8" s="1"/>
  <c r="AM160" i="8"/>
  <c r="AV159" i="8"/>
  <c r="AQ159" i="8"/>
  <c r="AP159" i="8"/>
  <c r="AO159" i="8"/>
  <c r="AN159" i="8"/>
  <c r="AM159" i="8"/>
  <c r="AU159" i="8" s="1"/>
  <c r="AU158" i="8"/>
  <c r="AQ158" i="8"/>
  <c r="AP158" i="8"/>
  <c r="AO158" i="8"/>
  <c r="AN158" i="8"/>
  <c r="AV158" i="8" s="1"/>
  <c r="AM158" i="8"/>
  <c r="AU157" i="8"/>
  <c r="AQ157" i="8"/>
  <c r="AP157" i="8"/>
  <c r="AO157" i="8"/>
  <c r="AN157" i="8"/>
  <c r="AV157" i="8" s="1"/>
  <c r="AM157" i="8"/>
  <c r="AQ156" i="8"/>
  <c r="AP156" i="8"/>
  <c r="AO156" i="8"/>
  <c r="AN156" i="8"/>
  <c r="AV156" i="8" s="1"/>
  <c r="AM156" i="8"/>
  <c r="AU156" i="8" s="1"/>
  <c r="AV155" i="8"/>
  <c r="AU155" i="8"/>
  <c r="AQ155" i="8"/>
  <c r="AP155" i="8"/>
  <c r="AO155" i="8"/>
  <c r="AN155" i="8"/>
  <c r="AM155" i="8"/>
  <c r="AQ154" i="8"/>
  <c r="AP154" i="8"/>
  <c r="AO154" i="8"/>
  <c r="AN154" i="8"/>
  <c r="AV154" i="8" s="1"/>
  <c r="AM154" i="8"/>
  <c r="AU154" i="8" s="1"/>
  <c r="AU153" i="8"/>
  <c r="AQ153" i="8"/>
  <c r="AP153" i="8"/>
  <c r="AO153" i="8"/>
  <c r="AN153" i="8"/>
  <c r="AV153" i="8" s="1"/>
  <c r="AM153" i="8"/>
  <c r="AQ152" i="8"/>
  <c r="AP152" i="8"/>
  <c r="AO152" i="8"/>
  <c r="AN152" i="8"/>
  <c r="AV152" i="8" s="1"/>
  <c r="AM152" i="8"/>
  <c r="AU152" i="8" s="1"/>
  <c r="AU151" i="8"/>
  <c r="AQ151" i="8"/>
  <c r="AP151" i="8"/>
  <c r="AO151" i="8"/>
  <c r="AN151" i="8"/>
  <c r="AV151" i="8" s="1"/>
  <c r="AM151" i="8"/>
  <c r="AV150" i="8"/>
  <c r="AQ150" i="8"/>
  <c r="AP150" i="8"/>
  <c r="AO150" i="8"/>
  <c r="AN150" i="8"/>
  <c r="AM150" i="8"/>
  <c r="AU150" i="8" s="1"/>
  <c r="AU149" i="8"/>
  <c r="AQ149" i="8"/>
  <c r="AP149" i="8"/>
  <c r="AO149" i="8"/>
  <c r="AN149" i="8"/>
  <c r="AV149" i="8" s="1"/>
  <c r="AM149" i="8"/>
  <c r="AU148" i="8"/>
  <c r="AQ148" i="8"/>
  <c r="AP148" i="8"/>
  <c r="AO148" i="8"/>
  <c r="AN148" i="8"/>
  <c r="AV148" i="8" s="1"/>
  <c r="AM148" i="8"/>
  <c r="AU147" i="8"/>
  <c r="AQ147" i="8"/>
  <c r="AP147" i="8"/>
  <c r="AO147" i="8"/>
  <c r="AN147" i="8"/>
  <c r="AV147" i="8" s="1"/>
  <c r="AM147" i="8"/>
  <c r="AQ146" i="8"/>
  <c r="AP146" i="8"/>
  <c r="AO146" i="8"/>
  <c r="AN146" i="8"/>
  <c r="AV146" i="8" s="1"/>
  <c r="AM146" i="8"/>
  <c r="AU146" i="8" s="1"/>
  <c r="AQ145" i="8"/>
  <c r="AP145" i="8"/>
  <c r="AO145" i="8"/>
  <c r="AN145" i="8"/>
  <c r="AV145" i="8" s="1"/>
  <c r="AM145" i="8"/>
  <c r="AU145" i="8" s="1"/>
  <c r="AV144" i="8"/>
  <c r="AU144" i="8"/>
  <c r="AQ144" i="8"/>
  <c r="AP144" i="8"/>
  <c r="AO144" i="8"/>
  <c r="AN144" i="8"/>
  <c r="AM144" i="8"/>
  <c r="AQ143" i="8"/>
  <c r="AP143" i="8"/>
  <c r="AO143" i="8"/>
  <c r="AN143" i="8"/>
  <c r="AV143" i="8" s="1"/>
  <c r="AM143" i="8"/>
  <c r="AU143" i="8" s="1"/>
  <c r="AV142" i="8"/>
  <c r="AQ142" i="8"/>
  <c r="AP142" i="8"/>
  <c r="AO142" i="8"/>
  <c r="AN142" i="8"/>
  <c r="AM142" i="8"/>
  <c r="AU142" i="8" s="1"/>
  <c r="AU141" i="8"/>
  <c r="AQ141" i="8"/>
  <c r="AP141" i="8"/>
  <c r="AO141" i="8"/>
  <c r="AN141" i="8"/>
  <c r="AV141" i="8" s="1"/>
  <c r="AM141" i="8"/>
  <c r="AV140" i="8"/>
  <c r="AU140" i="8"/>
  <c r="AQ140" i="8"/>
  <c r="AP140" i="8"/>
  <c r="AO140" i="8"/>
  <c r="AN140" i="8"/>
  <c r="AM140" i="8"/>
  <c r="AU139" i="8"/>
  <c r="AQ139" i="8"/>
  <c r="AP139" i="8"/>
  <c r="AO139" i="8"/>
  <c r="AN139" i="8"/>
  <c r="AV139" i="8" s="1"/>
  <c r="AM139" i="8"/>
  <c r="AQ138" i="8"/>
  <c r="AP138" i="8"/>
  <c r="AO138" i="8"/>
  <c r="AN138" i="8"/>
  <c r="AV138" i="8" s="1"/>
  <c r="AM138" i="8"/>
  <c r="AU138" i="8" s="1"/>
  <c r="AV137" i="8"/>
  <c r="AQ137" i="8"/>
  <c r="AP137" i="8"/>
  <c r="AO137" i="8"/>
  <c r="AN137" i="8"/>
  <c r="AM137" i="8"/>
  <c r="AU137" i="8" s="1"/>
  <c r="AQ136" i="8"/>
  <c r="AP136" i="8"/>
  <c r="AO136" i="8"/>
  <c r="AN136" i="8"/>
  <c r="AV136" i="8" s="1"/>
  <c r="AM136" i="8"/>
  <c r="AU136" i="8" s="1"/>
  <c r="AQ135" i="8"/>
  <c r="AP135" i="8"/>
  <c r="AO135" i="8"/>
  <c r="AN135" i="8"/>
  <c r="AV135" i="8" s="1"/>
  <c r="AM135" i="8"/>
  <c r="AU135" i="8" s="1"/>
  <c r="AQ133" i="8"/>
  <c r="AP133" i="8"/>
  <c r="AO133" i="8"/>
  <c r="AN133" i="8"/>
  <c r="AV133" i="8" s="1"/>
  <c r="AM133" i="8"/>
  <c r="AU133" i="8" s="1"/>
  <c r="AQ132" i="8"/>
  <c r="AP132" i="8"/>
  <c r="AO132" i="8"/>
  <c r="AN132" i="8"/>
  <c r="AV132" i="8" s="1"/>
  <c r="AM132" i="8"/>
  <c r="AU132" i="8" s="1"/>
  <c r="AV131" i="8"/>
  <c r="AQ131" i="8"/>
  <c r="AP131" i="8"/>
  <c r="AO131" i="8"/>
  <c r="AN131" i="8"/>
  <c r="AM131" i="8"/>
  <c r="AU131" i="8" s="1"/>
  <c r="AQ134" i="8"/>
  <c r="AP134" i="8"/>
  <c r="AO134" i="8"/>
  <c r="AN134" i="8"/>
  <c r="AV134" i="8" s="1"/>
  <c r="AM134" i="8"/>
  <c r="AU134" i="8" s="1"/>
  <c r="AQ130" i="8"/>
  <c r="AP130" i="8"/>
  <c r="AO130" i="8"/>
  <c r="AN130" i="8"/>
  <c r="AV130" i="8" s="1"/>
  <c r="AM130" i="8"/>
  <c r="AU130" i="8" s="1"/>
  <c r="AV129" i="8"/>
  <c r="AU129" i="8"/>
  <c r="AQ129" i="8"/>
  <c r="AP129" i="8"/>
  <c r="AO129" i="8"/>
  <c r="AN129" i="8"/>
  <c r="AM129" i="8"/>
  <c r="AQ128" i="8"/>
  <c r="AP128" i="8"/>
  <c r="AO128" i="8"/>
  <c r="AN128" i="8"/>
  <c r="AV128" i="8" s="1"/>
  <c r="AM128" i="8"/>
  <c r="AU128" i="8" s="1"/>
  <c r="AV127" i="8"/>
  <c r="AQ127" i="8"/>
  <c r="AP127" i="8"/>
  <c r="AO127" i="8"/>
  <c r="AN127" i="8"/>
  <c r="AM127" i="8"/>
  <c r="AU127" i="8" s="1"/>
  <c r="AV126" i="8"/>
  <c r="AQ126" i="8"/>
  <c r="AP126" i="8"/>
  <c r="AO126" i="8"/>
  <c r="AN126" i="8"/>
  <c r="AM126" i="8"/>
  <c r="AU126" i="8" s="1"/>
  <c r="AU125" i="8"/>
  <c r="AQ125" i="8"/>
  <c r="AP125" i="8"/>
  <c r="AO125" i="8"/>
  <c r="AN125" i="8"/>
  <c r="AV125" i="8" s="1"/>
  <c r="AM125" i="8"/>
  <c r="AQ124" i="8"/>
  <c r="AP124" i="8"/>
  <c r="AO124" i="8"/>
  <c r="AN124" i="8"/>
  <c r="AV124" i="8" s="1"/>
  <c r="AM124" i="8"/>
  <c r="AU124" i="8" s="1"/>
  <c r="AQ123" i="8"/>
  <c r="AP123" i="8"/>
  <c r="AO123" i="8"/>
  <c r="AN123" i="8"/>
  <c r="AV123" i="8" s="1"/>
  <c r="AM123" i="8"/>
  <c r="AU123" i="8" s="1"/>
  <c r="AQ122" i="8"/>
  <c r="AP122" i="8"/>
  <c r="AO122" i="8"/>
  <c r="AN122" i="8"/>
  <c r="AV122" i="8" s="1"/>
  <c r="AM122" i="8"/>
  <c r="AU122" i="8" s="1"/>
  <c r="AV121" i="8"/>
  <c r="AQ121" i="8"/>
  <c r="AP121" i="8"/>
  <c r="AO121" i="8"/>
  <c r="AN121" i="8"/>
  <c r="AM121" i="8"/>
  <c r="AU121" i="8" s="1"/>
  <c r="AV120" i="8"/>
  <c r="AU120" i="8"/>
  <c r="AQ120" i="8"/>
  <c r="AP120" i="8"/>
  <c r="AO120" i="8"/>
  <c r="AN120" i="8"/>
  <c r="AM120" i="8"/>
  <c r="AU119" i="8"/>
  <c r="AQ119" i="8"/>
  <c r="AP119" i="8"/>
  <c r="AO119" i="8"/>
  <c r="AN119" i="8"/>
  <c r="AV119" i="8" s="1"/>
  <c r="AM119" i="8"/>
  <c r="AQ118" i="8"/>
  <c r="AP118" i="8"/>
  <c r="AO118" i="8"/>
  <c r="AN118" i="8"/>
  <c r="AV118" i="8" s="1"/>
  <c r="AM118" i="8"/>
  <c r="AU118" i="8" s="1"/>
  <c r="AQ117" i="8"/>
  <c r="AP117" i="8"/>
  <c r="AO117" i="8"/>
  <c r="AN117" i="8"/>
  <c r="AV117" i="8" s="1"/>
  <c r="AM117" i="8"/>
  <c r="AU117" i="8" s="1"/>
  <c r="AQ116" i="8"/>
  <c r="AP116" i="8"/>
  <c r="AO116" i="8"/>
  <c r="AN116" i="8"/>
  <c r="AV116" i="8" s="1"/>
  <c r="AM116" i="8"/>
  <c r="AU116" i="8" s="1"/>
  <c r="AU115" i="8"/>
  <c r="AQ115" i="8"/>
  <c r="AP115" i="8"/>
  <c r="AO115" i="8"/>
  <c r="AN115" i="8"/>
  <c r="AV115" i="8" s="1"/>
  <c r="AM115" i="8"/>
  <c r="AQ114" i="8"/>
  <c r="AP114" i="8"/>
  <c r="AO114" i="8"/>
  <c r="AN114" i="8"/>
  <c r="AV114" i="8" s="1"/>
  <c r="AM114" i="8"/>
  <c r="AU114" i="8" s="1"/>
  <c r="AV113" i="8"/>
  <c r="AQ113" i="8"/>
  <c r="AP113" i="8"/>
  <c r="AO113" i="8"/>
  <c r="AN113" i="8"/>
  <c r="AM113" i="8"/>
  <c r="AU113" i="8" s="1"/>
  <c r="AV112" i="8"/>
  <c r="AQ112" i="8"/>
  <c r="AP112" i="8"/>
  <c r="AO112" i="8"/>
  <c r="AN112" i="8"/>
  <c r="AM112" i="8"/>
  <c r="AU112" i="8" s="1"/>
  <c r="AU111" i="8"/>
  <c r="AQ111" i="8"/>
  <c r="AP111" i="8"/>
  <c r="AO111" i="8"/>
  <c r="AN111" i="8"/>
  <c r="AV111" i="8" s="1"/>
  <c r="AM111" i="8"/>
  <c r="AQ110" i="8"/>
  <c r="AP110" i="8"/>
  <c r="AO110" i="8"/>
  <c r="AN110" i="8"/>
  <c r="AV110" i="8" s="1"/>
  <c r="AM110" i="8"/>
  <c r="AU110" i="8" s="1"/>
  <c r="AQ109" i="8"/>
  <c r="AP109" i="8"/>
  <c r="AO109" i="8"/>
  <c r="AN109" i="8"/>
  <c r="AV109" i="8" s="1"/>
  <c r="AM109" i="8"/>
  <c r="AU109" i="8" s="1"/>
  <c r="AQ108" i="8"/>
  <c r="AP108" i="8"/>
  <c r="AO108" i="8"/>
  <c r="AN108" i="8"/>
  <c r="AV108" i="8" s="1"/>
  <c r="AM108" i="8"/>
  <c r="AU108" i="8" s="1"/>
  <c r="AQ107" i="8"/>
  <c r="AP107" i="8"/>
  <c r="AO107" i="8"/>
  <c r="AN107" i="8"/>
  <c r="AV107" i="8" s="1"/>
  <c r="AM107" i="8"/>
  <c r="AU107" i="8" s="1"/>
  <c r="AQ106" i="8"/>
  <c r="AP106" i="8"/>
  <c r="AO106" i="8"/>
  <c r="AN106" i="8"/>
  <c r="AV106" i="8" s="1"/>
  <c r="AM106" i="8"/>
  <c r="AU106" i="8" s="1"/>
  <c r="AV105" i="8"/>
  <c r="AQ105" i="8"/>
  <c r="AP105" i="8"/>
  <c r="AO105" i="8"/>
  <c r="AN105" i="8"/>
  <c r="AM105" i="8"/>
  <c r="AU105" i="8" s="1"/>
  <c r="AU104" i="8"/>
  <c r="AQ104" i="8"/>
  <c r="AP104" i="8"/>
  <c r="AO104" i="8"/>
  <c r="AN104" i="8"/>
  <c r="AV104" i="8" s="1"/>
  <c r="AM104" i="8"/>
  <c r="AV103" i="8"/>
  <c r="AQ103" i="8"/>
  <c r="AP103" i="8"/>
  <c r="AO103" i="8"/>
  <c r="AN103" i="8"/>
  <c r="AM103" i="8"/>
  <c r="AU103" i="8" s="1"/>
  <c r="AQ102" i="8"/>
  <c r="AP102" i="8"/>
  <c r="AO102" i="8"/>
  <c r="AN102" i="8"/>
  <c r="AV102" i="8" s="1"/>
  <c r="AM102" i="8"/>
  <c r="AU102" i="8" s="1"/>
  <c r="AQ101" i="8"/>
  <c r="AP101" i="8"/>
  <c r="AO101" i="8"/>
  <c r="AN101" i="8"/>
  <c r="AV101" i="8" s="1"/>
  <c r="AM101" i="8"/>
  <c r="AU101" i="8" s="1"/>
  <c r="AQ100" i="8"/>
  <c r="AP100" i="8"/>
  <c r="AO100" i="8"/>
  <c r="AN100" i="8"/>
  <c r="AV100" i="8" s="1"/>
  <c r="AM100" i="8"/>
  <c r="AU100" i="8" s="1"/>
  <c r="AQ99" i="8"/>
  <c r="AP99" i="8"/>
  <c r="AO99" i="8"/>
  <c r="AN99" i="8"/>
  <c r="AV99" i="8" s="1"/>
  <c r="AM99" i="8"/>
  <c r="AU99" i="8" s="1"/>
  <c r="AU98" i="8"/>
  <c r="AQ98" i="8"/>
  <c r="AP98" i="8"/>
  <c r="AO98" i="8"/>
  <c r="AN98" i="8"/>
  <c r="AV98" i="8" s="1"/>
  <c r="AM98" i="8"/>
  <c r="AV97" i="8"/>
  <c r="AQ97" i="8"/>
  <c r="AP97" i="8"/>
  <c r="AO97" i="8"/>
  <c r="AN97" i="8"/>
  <c r="AM97" i="8"/>
  <c r="AU97" i="8" s="1"/>
  <c r="AV96" i="8"/>
  <c r="AQ96" i="8"/>
  <c r="AP96" i="8"/>
  <c r="AO96" i="8"/>
  <c r="AN96" i="8"/>
  <c r="AM96" i="8"/>
  <c r="AU96" i="8" s="1"/>
  <c r="AQ95" i="8"/>
  <c r="AP95" i="8"/>
  <c r="AO95" i="8"/>
  <c r="AN95" i="8"/>
  <c r="AV95" i="8" s="1"/>
  <c r="AM95" i="8"/>
  <c r="AU95" i="8" s="1"/>
  <c r="AU94" i="8"/>
  <c r="AQ94" i="8"/>
  <c r="AP94" i="8"/>
  <c r="AO94" i="8"/>
  <c r="AN94" i="8"/>
  <c r="AV94" i="8" s="1"/>
  <c r="AM94" i="8"/>
  <c r="AQ93" i="8"/>
  <c r="AP93" i="8"/>
  <c r="AO93" i="8"/>
  <c r="AN93" i="8"/>
  <c r="AV93" i="8" s="1"/>
  <c r="AM93" i="8"/>
  <c r="AU93" i="8" s="1"/>
  <c r="AV92" i="8"/>
  <c r="AQ92" i="8"/>
  <c r="AP92" i="8"/>
  <c r="AO92" i="8"/>
  <c r="AN92" i="8"/>
  <c r="AM92" i="8"/>
  <c r="AU92" i="8" s="1"/>
  <c r="AU91" i="8"/>
  <c r="AQ91" i="8"/>
  <c r="AP91" i="8"/>
  <c r="AO91" i="8"/>
  <c r="AN91" i="8"/>
  <c r="AV91" i="8" s="1"/>
  <c r="AM91" i="8"/>
  <c r="AU90" i="8"/>
  <c r="AQ90" i="8"/>
  <c r="AP90" i="8"/>
  <c r="AO90" i="8"/>
  <c r="AN90" i="8"/>
  <c r="AV90" i="8" s="1"/>
  <c r="AM90" i="8"/>
  <c r="AU89" i="8"/>
  <c r="AQ89" i="8"/>
  <c r="AP89" i="8"/>
  <c r="AO89" i="8"/>
  <c r="AN89" i="8"/>
  <c r="AV89" i="8" s="1"/>
  <c r="AM89" i="8"/>
  <c r="AV88" i="8"/>
  <c r="AQ88" i="8"/>
  <c r="AP88" i="8"/>
  <c r="AO88" i="8"/>
  <c r="AN88" i="8"/>
  <c r="AM88" i="8"/>
  <c r="AU88" i="8" s="1"/>
  <c r="AV87" i="8"/>
  <c r="AQ87" i="8"/>
  <c r="AP87" i="8"/>
  <c r="AO87" i="8"/>
  <c r="AN87" i="8"/>
  <c r="AM87" i="8"/>
  <c r="AU87" i="8" s="1"/>
  <c r="AQ86" i="8"/>
  <c r="AP86" i="8"/>
  <c r="AO86" i="8"/>
  <c r="AN86" i="8"/>
  <c r="AV86" i="8" s="1"/>
  <c r="AM86" i="8"/>
  <c r="AU86" i="8" s="1"/>
  <c r="AV82" i="8"/>
  <c r="AQ82" i="8"/>
  <c r="AP82" i="8"/>
  <c r="AO82" i="8"/>
  <c r="AN82" i="8"/>
  <c r="AM82" i="8"/>
  <c r="AU82" i="8" s="1"/>
  <c r="AV85" i="8"/>
  <c r="AU85" i="8"/>
  <c r="AQ85" i="8"/>
  <c r="AP85" i="8"/>
  <c r="AO85" i="8"/>
  <c r="AN85" i="8"/>
  <c r="AM85" i="8"/>
  <c r="AQ84" i="8"/>
  <c r="AP84" i="8"/>
  <c r="AO84" i="8"/>
  <c r="AN84" i="8"/>
  <c r="AV84" i="8" s="1"/>
  <c r="AM84" i="8"/>
  <c r="AU84" i="8" s="1"/>
  <c r="AQ83" i="8"/>
  <c r="AP83" i="8"/>
  <c r="AO83" i="8"/>
  <c r="AN83" i="8"/>
  <c r="AV83" i="8" s="1"/>
  <c r="AM83" i="8"/>
  <c r="AU83" i="8" s="1"/>
  <c r="AQ81" i="8"/>
  <c r="AP81" i="8"/>
  <c r="AO81" i="8"/>
  <c r="AN81" i="8"/>
  <c r="AV81" i="8" s="1"/>
  <c r="AM81" i="8"/>
  <c r="AU81" i="8" s="1"/>
  <c r="AQ78" i="8"/>
  <c r="AP78" i="8"/>
  <c r="AO78" i="8"/>
  <c r="AN78" i="8"/>
  <c r="AV78" i="8" s="1"/>
  <c r="AM78" i="8"/>
  <c r="AU78" i="8" s="1"/>
  <c r="AQ77" i="8"/>
  <c r="AP77" i="8"/>
  <c r="AO77" i="8"/>
  <c r="AN77" i="8"/>
  <c r="AV77" i="8" s="1"/>
  <c r="AM77" i="8"/>
  <c r="AU77" i="8" s="1"/>
  <c r="AQ80" i="8"/>
  <c r="AP80" i="8"/>
  <c r="AO80" i="8"/>
  <c r="AN80" i="8"/>
  <c r="AV80" i="8" s="1"/>
  <c r="AM80" i="8"/>
  <c r="AU80" i="8" s="1"/>
  <c r="AU79" i="8"/>
  <c r="AQ79" i="8"/>
  <c r="AP79" i="8"/>
  <c r="AO79" i="8"/>
  <c r="AN79" i="8"/>
  <c r="AV79" i="8" s="1"/>
  <c r="AM79" i="8"/>
  <c r="AQ76" i="8"/>
  <c r="AP76" i="8"/>
  <c r="AO76" i="8"/>
  <c r="AN76" i="8"/>
  <c r="AV76" i="8" s="1"/>
  <c r="AM76" i="8"/>
  <c r="AU76" i="8" s="1"/>
  <c r="AU75" i="8"/>
  <c r="AQ75" i="8"/>
  <c r="AP75" i="8"/>
  <c r="AO75" i="8"/>
  <c r="AN75" i="8"/>
  <c r="AV75" i="8" s="1"/>
  <c r="AM75" i="8"/>
  <c r="AQ74" i="8"/>
  <c r="AP74" i="8"/>
  <c r="AO74" i="8"/>
  <c r="AN74" i="8"/>
  <c r="AV74" i="8" s="1"/>
  <c r="AM74" i="8"/>
  <c r="AU74" i="8" s="1"/>
  <c r="AV73" i="8"/>
  <c r="AQ73" i="8"/>
  <c r="AP73" i="8"/>
  <c r="AO73" i="8"/>
  <c r="AN73" i="8"/>
  <c r="AM73" i="8"/>
  <c r="AU73" i="8" s="1"/>
  <c r="AQ72" i="8"/>
  <c r="AP72" i="8"/>
  <c r="AO72" i="8"/>
  <c r="AN72" i="8"/>
  <c r="AV72" i="8" s="1"/>
  <c r="AM72" i="8"/>
  <c r="AU72" i="8" s="1"/>
  <c r="AQ71" i="8"/>
  <c r="AP71" i="8"/>
  <c r="AO71" i="8"/>
  <c r="AN71" i="8"/>
  <c r="AV71" i="8" s="1"/>
  <c r="AM71" i="8"/>
  <c r="AU71" i="8" s="1"/>
  <c r="AV70" i="8"/>
  <c r="AQ70" i="8"/>
  <c r="AP70" i="8"/>
  <c r="AO70" i="8"/>
  <c r="AN70" i="8"/>
  <c r="AM70" i="8"/>
  <c r="AU70" i="8" s="1"/>
  <c r="AU69" i="8"/>
  <c r="AQ69" i="8"/>
  <c r="AP69" i="8"/>
  <c r="AO69" i="8"/>
  <c r="AN69" i="8"/>
  <c r="AV69" i="8" s="1"/>
  <c r="AM69" i="8"/>
  <c r="AV68" i="8"/>
  <c r="AQ68" i="8"/>
  <c r="AP68" i="8"/>
  <c r="AO68" i="8"/>
  <c r="AN68" i="8"/>
  <c r="AM68" i="8"/>
  <c r="AU68" i="8" s="1"/>
  <c r="AQ67" i="8"/>
  <c r="AP67" i="8"/>
  <c r="AO67" i="8"/>
  <c r="AN67" i="8"/>
  <c r="AV67" i="8" s="1"/>
  <c r="AM67" i="8"/>
  <c r="AU67" i="8" s="1"/>
  <c r="AU66" i="8"/>
  <c r="AQ66" i="8"/>
  <c r="AP66" i="8"/>
  <c r="AO66" i="8"/>
  <c r="AN66" i="8"/>
  <c r="AV66" i="8" s="1"/>
  <c r="AM66" i="8"/>
  <c r="AU65" i="8"/>
  <c r="AQ65" i="8"/>
  <c r="AP65" i="8"/>
  <c r="AO65" i="8"/>
  <c r="AN65" i="8"/>
  <c r="AV65" i="8" s="1"/>
  <c r="AM65" i="8"/>
  <c r="AQ64" i="8"/>
  <c r="AP64" i="8"/>
  <c r="AO64" i="8"/>
  <c r="AN64" i="8"/>
  <c r="AV64" i="8" s="1"/>
  <c r="AM64" i="8"/>
  <c r="AU64" i="8" s="1"/>
  <c r="AU63" i="8"/>
  <c r="AQ63" i="8"/>
  <c r="AP63" i="8"/>
  <c r="AO63" i="8"/>
  <c r="AN63" i="8"/>
  <c r="AV63" i="8" s="1"/>
  <c r="AM63" i="8"/>
  <c r="AU62" i="8"/>
  <c r="AQ62" i="8"/>
  <c r="AP62" i="8"/>
  <c r="AO62" i="8"/>
  <c r="AN62" i="8"/>
  <c r="AV62" i="8" s="1"/>
  <c r="AM62" i="8"/>
  <c r="AV61" i="8"/>
  <c r="AU61" i="8"/>
  <c r="AQ61" i="8"/>
  <c r="AP61" i="8"/>
  <c r="AO61" i="8"/>
  <c r="AN61" i="8"/>
  <c r="AM61" i="8"/>
  <c r="AQ60" i="8"/>
  <c r="AP60" i="8"/>
  <c r="AO60" i="8"/>
  <c r="AN60" i="8"/>
  <c r="AV60" i="8" s="1"/>
  <c r="AM60" i="8"/>
  <c r="AU60" i="8" s="1"/>
  <c r="AQ59" i="8"/>
  <c r="AP59" i="8"/>
  <c r="AO59" i="8"/>
  <c r="AN59" i="8"/>
  <c r="AV59" i="8" s="1"/>
  <c r="AM59" i="8"/>
  <c r="AU59" i="8" s="1"/>
  <c r="AU58" i="8"/>
  <c r="AQ58" i="8"/>
  <c r="AP58" i="8"/>
  <c r="AO58" i="8"/>
  <c r="AN58" i="8"/>
  <c r="AV58" i="8" s="1"/>
  <c r="AM58" i="8"/>
  <c r="AV57" i="8"/>
  <c r="AU57" i="8"/>
  <c r="AQ57" i="8"/>
  <c r="AP57" i="8"/>
  <c r="AO57" i="8"/>
  <c r="AN57" i="8"/>
  <c r="AM57" i="8"/>
  <c r="AU56" i="8"/>
  <c r="AQ56" i="8"/>
  <c r="AP56" i="8"/>
  <c r="AO56" i="8"/>
  <c r="AN56" i="8"/>
  <c r="AV56" i="8" s="1"/>
  <c r="AM56" i="8"/>
  <c r="AU55" i="8"/>
  <c r="AQ55" i="8"/>
  <c r="AP55" i="8"/>
  <c r="AO55" i="8"/>
  <c r="AN55" i="8"/>
  <c r="AV55" i="8" s="1"/>
  <c r="AM55" i="8"/>
  <c r="AQ54" i="8"/>
  <c r="AP54" i="8"/>
  <c r="AO54" i="8"/>
  <c r="AN54" i="8"/>
  <c r="AV54" i="8" s="1"/>
  <c r="AM54" i="8"/>
  <c r="AU54" i="8" s="1"/>
  <c r="AV53" i="8"/>
  <c r="AQ53" i="8"/>
  <c r="AP53" i="8"/>
  <c r="AO53" i="8"/>
  <c r="AN53" i="8"/>
  <c r="AM53" i="8"/>
  <c r="AU53" i="8" s="1"/>
  <c r="AQ52" i="8"/>
  <c r="AP52" i="8"/>
  <c r="AO52" i="8"/>
  <c r="AN52" i="8"/>
  <c r="AV52" i="8" s="1"/>
  <c r="AM52" i="8"/>
  <c r="AU52" i="8" s="1"/>
  <c r="AQ51" i="8"/>
  <c r="AP51" i="8"/>
  <c r="AO51" i="8"/>
  <c r="AN51" i="8"/>
  <c r="AV51" i="8" s="1"/>
  <c r="AM51" i="8"/>
  <c r="AU51" i="8" s="1"/>
  <c r="AQ50" i="8"/>
  <c r="AP50" i="8"/>
  <c r="AO50" i="8"/>
  <c r="AN50" i="8"/>
  <c r="AV50" i="8" s="1"/>
  <c r="AM50" i="8"/>
  <c r="AU50" i="8" s="1"/>
  <c r="AV49" i="8"/>
  <c r="AU49" i="8"/>
  <c r="AQ49" i="8"/>
  <c r="AP49" i="8"/>
  <c r="AO49" i="8"/>
  <c r="AN49" i="8"/>
  <c r="AM49" i="8"/>
  <c r="AQ48" i="8"/>
  <c r="AP48" i="8"/>
  <c r="AO48" i="8"/>
  <c r="AN48" i="8"/>
  <c r="AV48" i="8" s="1"/>
  <c r="AM48" i="8"/>
  <c r="AU48" i="8" s="1"/>
  <c r="AV47" i="8"/>
  <c r="AU47" i="8"/>
  <c r="AQ47" i="8"/>
  <c r="AP47" i="8"/>
  <c r="AO47" i="8"/>
  <c r="AN47" i="8"/>
  <c r="AM47" i="8"/>
  <c r="AU46" i="8"/>
  <c r="AQ46" i="8"/>
  <c r="AP46" i="8"/>
  <c r="AO46" i="8"/>
  <c r="AN46" i="8"/>
  <c r="AV46" i="8" s="1"/>
  <c r="AM46" i="8"/>
  <c r="AU45" i="8"/>
  <c r="AQ45" i="8"/>
  <c r="AP45" i="8"/>
  <c r="AO45" i="8"/>
  <c r="AN45" i="8"/>
  <c r="AV45" i="8" s="1"/>
  <c r="AM45" i="8"/>
  <c r="AU44" i="8"/>
  <c r="AQ44" i="8"/>
  <c r="AP44" i="8"/>
  <c r="AO44" i="8"/>
  <c r="AN44" i="8"/>
  <c r="AV44" i="8" s="1"/>
  <c r="AM44" i="8"/>
  <c r="AQ43" i="8"/>
  <c r="AP43" i="8"/>
  <c r="AO43" i="8"/>
  <c r="AN43" i="8"/>
  <c r="AV43" i="8" s="1"/>
  <c r="AM43" i="8"/>
  <c r="AU43" i="8" s="1"/>
  <c r="AQ42" i="8"/>
  <c r="AP42" i="8"/>
  <c r="AO42" i="8"/>
  <c r="AN42" i="8"/>
  <c r="AV42" i="8" s="1"/>
  <c r="AM42" i="8"/>
  <c r="AU42" i="8" s="1"/>
  <c r="AU41" i="8"/>
  <c r="AQ41" i="8"/>
  <c r="AP41" i="8"/>
  <c r="AO41" i="8"/>
  <c r="AN41" i="8"/>
  <c r="AV41" i="8" s="1"/>
  <c r="AM41" i="8"/>
  <c r="AQ40" i="8"/>
  <c r="AP40" i="8"/>
  <c r="AO40" i="8"/>
  <c r="AN40" i="8"/>
  <c r="AV40" i="8" s="1"/>
  <c r="AM40" i="8"/>
  <c r="AU40" i="8" s="1"/>
  <c r="AQ39" i="8"/>
  <c r="AP39" i="8"/>
  <c r="AO39" i="8"/>
  <c r="AN39" i="8"/>
  <c r="AV39" i="8" s="1"/>
  <c r="AM39" i="8"/>
  <c r="AU39" i="8" s="1"/>
  <c r="AQ38" i="8"/>
  <c r="AP38" i="8"/>
  <c r="AO38" i="8"/>
  <c r="AN38" i="8"/>
  <c r="AV38" i="8" s="1"/>
  <c r="AM38" i="8"/>
  <c r="AU38" i="8" s="1"/>
  <c r="AQ37" i="8"/>
  <c r="AP37" i="8"/>
  <c r="AO37" i="8"/>
  <c r="AN37" i="8"/>
  <c r="AV37" i="8" s="1"/>
  <c r="AM37" i="8"/>
  <c r="AU37" i="8" s="1"/>
  <c r="AV36" i="8"/>
  <c r="AQ36" i="8"/>
  <c r="AP36" i="8"/>
  <c r="AO36" i="8"/>
  <c r="AN36" i="8"/>
  <c r="AM36" i="8"/>
  <c r="AU36" i="8" s="1"/>
  <c r="AQ35" i="8"/>
  <c r="AP35" i="8"/>
  <c r="AO35" i="8"/>
  <c r="AN35" i="8"/>
  <c r="AV35" i="8" s="1"/>
  <c r="AM35" i="8"/>
  <c r="AU35" i="8" s="1"/>
  <c r="AQ34" i="8"/>
  <c r="AP34" i="8"/>
  <c r="AO34" i="8"/>
  <c r="AN34" i="8"/>
  <c r="AV34" i="8" s="1"/>
  <c r="AM34" i="8"/>
  <c r="AU34" i="8" s="1"/>
  <c r="AU31" i="8"/>
  <c r="AQ31" i="8"/>
  <c r="AP31" i="8"/>
  <c r="AO31" i="8"/>
  <c r="AN31" i="8"/>
  <c r="AV31" i="8" s="1"/>
  <c r="AM31" i="8"/>
  <c r="AU33" i="8"/>
  <c r="AQ33" i="8"/>
  <c r="AP33" i="8"/>
  <c r="AO33" i="8"/>
  <c r="AN33" i="8"/>
  <c r="AV33" i="8" s="1"/>
  <c r="AM33" i="8"/>
  <c r="AQ30" i="8"/>
  <c r="AP30" i="8"/>
  <c r="AO30" i="8"/>
  <c r="AN30" i="8"/>
  <c r="AV30" i="8" s="1"/>
  <c r="AM30" i="8"/>
  <c r="AU30" i="8" s="1"/>
  <c r="AQ32" i="8"/>
  <c r="AP32" i="8"/>
  <c r="AO32" i="8"/>
  <c r="AN32" i="8"/>
  <c r="AV32" i="8" s="1"/>
  <c r="AM32" i="8"/>
  <c r="AU32" i="8" s="1"/>
  <c r="AQ29" i="8"/>
  <c r="AP29" i="8"/>
  <c r="AO29" i="8"/>
  <c r="AN29" i="8"/>
  <c r="AV29" i="8" s="1"/>
  <c r="AM29" i="8"/>
  <c r="AU29" i="8" s="1"/>
  <c r="AQ28" i="8"/>
  <c r="AP28" i="8"/>
  <c r="AO28" i="8"/>
  <c r="AN28" i="8"/>
  <c r="AV28" i="8" s="1"/>
  <c r="AM28" i="8"/>
  <c r="AU28" i="8" s="1"/>
  <c r="AU27" i="8"/>
  <c r="AQ27" i="8"/>
  <c r="AP27" i="8"/>
  <c r="AO27" i="8"/>
  <c r="AN27" i="8"/>
  <c r="AV27" i="8" s="1"/>
  <c r="AM27" i="8"/>
  <c r="AQ26" i="8"/>
  <c r="AP26" i="8"/>
  <c r="AO26" i="8"/>
  <c r="AN26" i="8"/>
  <c r="AV26" i="8" s="1"/>
  <c r="AM26" i="8"/>
  <c r="AU26" i="8" s="1"/>
  <c r="AQ25" i="8"/>
  <c r="AP25" i="8"/>
  <c r="AO25" i="8"/>
  <c r="AN25" i="8"/>
  <c r="AV25" i="8" s="1"/>
  <c r="AM25" i="8"/>
  <c r="AU25" i="8" s="1"/>
  <c r="AQ24" i="8"/>
  <c r="AP24" i="8"/>
  <c r="AO24" i="8"/>
  <c r="AN24" i="8"/>
  <c r="AV24" i="8" s="1"/>
  <c r="AM24" i="8"/>
  <c r="AU24" i="8" s="1"/>
  <c r="AQ23" i="8"/>
  <c r="AP23" i="8"/>
  <c r="AO23" i="8"/>
  <c r="AN23" i="8"/>
  <c r="AV23" i="8" s="1"/>
  <c r="AM23" i="8"/>
  <c r="AU23" i="8" s="1"/>
  <c r="AQ22" i="8"/>
  <c r="AP22" i="8"/>
  <c r="AO22" i="8"/>
  <c r="AN22" i="8"/>
  <c r="AV22" i="8" s="1"/>
  <c r="AM22" i="8"/>
  <c r="AU22" i="8" s="1"/>
  <c r="AQ21" i="8"/>
  <c r="AP21" i="8"/>
  <c r="AO21" i="8"/>
  <c r="AN21" i="8"/>
  <c r="AV21" i="8" s="1"/>
  <c r="AM21" i="8"/>
  <c r="AU21" i="8" s="1"/>
  <c r="AQ20" i="8"/>
  <c r="AP20" i="8"/>
  <c r="AO20" i="8"/>
  <c r="AN20" i="8"/>
  <c r="AV20" i="8" s="1"/>
  <c r="AM20" i="8"/>
  <c r="AU20" i="8" s="1"/>
  <c r="AQ19" i="8"/>
  <c r="AP19" i="8"/>
  <c r="AO19" i="8"/>
  <c r="AN19" i="8"/>
  <c r="AV19" i="8" s="1"/>
  <c r="AM19" i="8"/>
  <c r="AU19" i="8" s="1"/>
  <c r="AQ18" i="8"/>
  <c r="AP18" i="8"/>
  <c r="AO18" i="8"/>
  <c r="AN18" i="8"/>
  <c r="AV18" i="8" s="1"/>
  <c r="AM18" i="8"/>
  <c r="AU18" i="8" s="1"/>
  <c r="AV17" i="8"/>
  <c r="AQ17" i="8"/>
  <c r="AP17" i="8"/>
  <c r="AO17" i="8"/>
  <c r="AN17" i="8"/>
  <c r="AM17" i="8"/>
  <c r="AU17" i="8" s="1"/>
  <c r="AQ16" i="8"/>
  <c r="AP16" i="8"/>
  <c r="AO16" i="8"/>
  <c r="AN16" i="8"/>
  <c r="AV16" i="8" s="1"/>
  <c r="AM16" i="8"/>
  <c r="AU16" i="8" s="1"/>
  <c r="AU15" i="8"/>
  <c r="AQ15" i="8"/>
  <c r="AP15" i="8"/>
  <c r="AO15" i="8"/>
  <c r="AN15" i="8"/>
  <c r="AV15" i="8" s="1"/>
  <c r="AM15" i="8"/>
  <c r="AQ14" i="8"/>
  <c r="AP14" i="8"/>
  <c r="AO14" i="8"/>
  <c r="AN14" i="8"/>
  <c r="AV14" i="8" s="1"/>
  <c r="AM14" i="8"/>
  <c r="AU14" i="8" s="1"/>
  <c r="AV13" i="8"/>
  <c r="AU13" i="8"/>
  <c r="AQ13" i="8"/>
  <c r="AP13" i="8"/>
  <c r="AO13" i="8"/>
  <c r="AN13" i="8"/>
  <c r="AM13" i="8"/>
  <c r="AQ12" i="8"/>
  <c r="AP12" i="8"/>
  <c r="AO12" i="8"/>
  <c r="AN12" i="8"/>
  <c r="AV12" i="8" s="1"/>
  <c r="AM12" i="8"/>
  <c r="AU12" i="8" s="1"/>
  <c r="AQ11" i="8"/>
  <c r="AP11" i="8"/>
  <c r="AO11" i="8"/>
  <c r="AN11" i="8"/>
  <c r="AV11" i="8" s="1"/>
  <c r="AM11" i="8"/>
  <c r="AU11" i="8" s="1"/>
  <c r="AV10" i="8"/>
  <c r="AQ10" i="8"/>
  <c r="AP10" i="8"/>
  <c r="AO10" i="8"/>
  <c r="AN10" i="8"/>
  <c r="AM10" i="8"/>
  <c r="AU10" i="8" s="1"/>
  <c r="AQ9" i="8"/>
  <c r="AP9" i="8"/>
  <c r="AO9" i="8"/>
  <c r="AN9" i="8"/>
  <c r="AV9" i="8" s="1"/>
  <c r="AM9" i="8"/>
  <c r="AU9" i="8" s="1"/>
  <c r="AQ8" i="8"/>
  <c r="AP8" i="8"/>
  <c r="AO8" i="8"/>
  <c r="AN8" i="8"/>
  <c r="AV8" i="8" s="1"/>
  <c r="AM8" i="8"/>
  <c r="AU8" i="8" s="1"/>
  <c r="AV7" i="8"/>
  <c r="AQ7" i="8"/>
  <c r="AP7" i="8"/>
  <c r="AO7" i="8"/>
  <c r="AN7" i="8"/>
  <c r="AM7" i="8"/>
  <c r="AU7" i="8" s="1"/>
  <c r="AV6" i="8"/>
  <c r="AQ6" i="8"/>
  <c r="AP6" i="8"/>
  <c r="AO6" i="8"/>
  <c r="AN6" i="8"/>
  <c r="AM6" i="8"/>
  <c r="AU6" i="8" s="1"/>
  <c r="AQ5" i="8"/>
  <c r="AP5" i="8"/>
  <c r="AO5" i="8"/>
  <c r="AN5" i="8"/>
  <c r="AV5" i="8" s="1"/>
  <c r="AM5" i="8"/>
  <c r="AU5" i="8" s="1"/>
  <c r="AQ4" i="8"/>
  <c r="AP4" i="8"/>
  <c r="AO4" i="8"/>
  <c r="AN4" i="8"/>
  <c r="AV4" i="8" s="1"/>
  <c r="AM4" i="8"/>
  <c r="AU4" i="8" s="1"/>
  <c r="AU3" i="8"/>
  <c r="AQ3" i="8"/>
  <c r="AP3" i="8"/>
  <c r="AO3" i="8"/>
  <c r="AN3" i="8"/>
  <c r="AV3" i="8" s="1"/>
  <c r="AM3" i="8"/>
  <c r="AV2" i="8"/>
  <c r="AQ2" i="8"/>
  <c r="AP2" i="8"/>
  <c r="AO2" i="8"/>
  <c r="AN2" i="8"/>
  <c r="AM2" i="8"/>
  <c r="AU2" i="8" s="1"/>
  <c r="AW493" i="9"/>
  <c r="AS493" i="9"/>
  <c r="AR493" i="9"/>
  <c r="AL493" i="9"/>
  <c r="AQ493" i="9" s="1"/>
  <c r="AK493" i="9"/>
  <c r="AP493" i="9" s="1"/>
  <c r="AX493" i="9" s="1"/>
  <c r="AJ493" i="9"/>
  <c r="AO493" i="9" s="1"/>
  <c r="AS492" i="9"/>
  <c r="AR492" i="9"/>
  <c r="AQ492" i="9"/>
  <c r="AP492" i="9"/>
  <c r="AX492" i="9" s="1"/>
  <c r="AO492" i="9"/>
  <c r="AW492" i="9" s="1"/>
  <c r="AS491" i="9"/>
  <c r="AR491" i="9"/>
  <c r="AQ491" i="9"/>
  <c r="AP491" i="9"/>
  <c r="AX491" i="9" s="1"/>
  <c r="AO491" i="9"/>
  <c r="AW491" i="9" s="1"/>
  <c r="AS490" i="9"/>
  <c r="AR490" i="9"/>
  <c r="AQ490" i="9"/>
  <c r="AP490" i="9"/>
  <c r="AX490" i="9" s="1"/>
  <c r="AO490" i="9"/>
  <c r="AW490" i="9" s="1"/>
  <c r="AS489" i="9"/>
  <c r="AR489" i="9"/>
  <c r="AQ489" i="9"/>
  <c r="AP489" i="9"/>
  <c r="AX489" i="9" s="1"/>
  <c r="AO489" i="9"/>
  <c r="AW489" i="9" s="1"/>
  <c r="AS488" i="9"/>
  <c r="AR488" i="9"/>
  <c r="AQ488" i="9"/>
  <c r="AP488" i="9"/>
  <c r="AX488" i="9" s="1"/>
  <c r="AO488" i="9"/>
  <c r="AW488" i="9" s="1"/>
  <c r="AS487" i="9"/>
  <c r="AR487" i="9"/>
  <c r="AQ487" i="9"/>
  <c r="AP487" i="9"/>
  <c r="AX487" i="9" s="1"/>
  <c r="AO487" i="9"/>
  <c r="AW487" i="9" s="1"/>
  <c r="AS486" i="9"/>
  <c r="AR486" i="9"/>
  <c r="AQ486" i="9"/>
  <c r="AP486" i="9"/>
  <c r="AX486" i="9" s="1"/>
  <c r="AO486" i="9"/>
  <c r="AW486" i="9" s="1"/>
  <c r="AS485" i="9"/>
  <c r="AR485" i="9"/>
  <c r="AQ485" i="9"/>
  <c r="AP485" i="9"/>
  <c r="AX485" i="9" s="1"/>
  <c r="AO485" i="9"/>
  <c r="AW485" i="9" s="1"/>
  <c r="AS484" i="9"/>
  <c r="AR484" i="9"/>
  <c r="AQ484" i="9"/>
  <c r="AP484" i="9"/>
  <c r="AX484" i="9" s="1"/>
  <c r="AO484" i="9"/>
  <c r="AW484" i="9" s="1"/>
  <c r="AS483" i="9"/>
  <c r="AR483" i="9"/>
  <c r="AQ483" i="9"/>
  <c r="AP483" i="9"/>
  <c r="AX483" i="9" s="1"/>
  <c r="AO483" i="9"/>
  <c r="AW483" i="9" s="1"/>
  <c r="AX482" i="9"/>
  <c r="AS482" i="9"/>
  <c r="AR482" i="9"/>
  <c r="AQ482" i="9"/>
  <c r="AP482" i="9"/>
  <c r="AO482" i="9"/>
  <c r="AW482" i="9" s="1"/>
  <c r="AW481" i="9"/>
  <c r="AS481" i="9"/>
  <c r="AR481" i="9"/>
  <c r="AQ481" i="9"/>
  <c r="AP481" i="9"/>
  <c r="AX481" i="9" s="1"/>
  <c r="AO481" i="9"/>
  <c r="AW480" i="9"/>
  <c r="AS480" i="9"/>
  <c r="AR480" i="9"/>
  <c r="AQ480" i="9"/>
  <c r="AP480" i="9"/>
  <c r="AX480" i="9" s="1"/>
  <c r="AO480" i="9"/>
  <c r="AS479" i="9"/>
  <c r="AR479" i="9"/>
  <c r="AQ479" i="9"/>
  <c r="AP479" i="9"/>
  <c r="AX479" i="9" s="1"/>
  <c r="AO479" i="9"/>
  <c r="AW479" i="9" s="1"/>
  <c r="AS478" i="9"/>
  <c r="AR478" i="9"/>
  <c r="AQ478" i="9"/>
  <c r="AP478" i="9"/>
  <c r="AX478" i="9" s="1"/>
  <c r="AO478" i="9"/>
  <c r="AW478" i="9" s="1"/>
  <c r="AS477" i="9"/>
  <c r="AR477" i="9"/>
  <c r="AQ477" i="9"/>
  <c r="AP477" i="9"/>
  <c r="AX477" i="9" s="1"/>
  <c r="AO477" i="9"/>
  <c r="AW477" i="9" s="1"/>
  <c r="AS476" i="9"/>
  <c r="AR476" i="9"/>
  <c r="AQ476" i="9"/>
  <c r="AP476" i="9"/>
  <c r="AX476" i="9" s="1"/>
  <c r="AO476" i="9"/>
  <c r="AW476" i="9" s="1"/>
  <c r="AW475" i="9"/>
  <c r="AS475" i="9"/>
  <c r="AR475" i="9"/>
  <c r="AQ475" i="9"/>
  <c r="AP475" i="9"/>
  <c r="AX475" i="9" s="1"/>
  <c r="AO475" i="9"/>
  <c r="AS474" i="9"/>
  <c r="AR474" i="9"/>
  <c r="AQ474" i="9"/>
  <c r="AP474" i="9"/>
  <c r="AX474" i="9" s="1"/>
  <c r="AO474" i="9"/>
  <c r="AW474" i="9" s="1"/>
  <c r="AW473" i="9"/>
  <c r="AS473" i="9"/>
  <c r="AR473" i="9"/>
  <c r="AQ473" i="9"/>
  <c r="AP473" i="9"/>
  <c r="AX473" i="9" s="1"/>
  <c r="AO473" i="9"/>
  <c r="AS472" i="9"/>
  <c r="AR472" i="9"/>
  <c r="AQ472" i="9"/>
  <c r="AP472" i="9"/>
  <c r="AX472" i="9" s="1"/>
  <c r="AO472" i="9"/>
  <c r="AW472" i="9" s="1"/>
  <c r="AS471" i="9"/>
  <c r="AR471" i="9"/>
  <c r="AQ471" i="9"/>
  <c r="AP471" i="9"/>
  <c r="AX471" i="9" s="1"/>
  <c r="AO471" i="9"/>
  <c r="AW471" i="9" s="1"/>
  <c r="AS470" i="9"/>
  <c r="AR470" i="9"/>
  <c r="AQ470" i="9"/>
  <c r="AP470" i="9"/>
  <c r="AX470" i="9" s="1"/>
  <c r="AO470" i="9"/>
  <c r="AW470" i="9" s="1"/>
  <c r="AS469" i="9"/>
  <c r="AR469" i="9"/>
  <c r="AQ469" i="9"/>
  <c r="AP469" i="9"/>
  <c r="AX469" i="9" s="1"/>
  <c r="AO469" i="9"/>
  <c r="AW469" i="9" s="1"/>
  <c r="AS468" i="9"/>
  <c r="AR468" i="9"/>
  <c r="AQ468" i="9"/>
  <c r="AP468" i="9"/>
  <c r="AX468" i="9" s="1"/>
  <c r="AO468" i="9"/>
  <c r="AW468" i="9" s="1"/>
  <c r="AS467" i="9"/>
  <c r="AR467" i="9"/>
  <c r="AQ467" i="9"/>
  <c r="AP467" i="9"/>
  <c r="AX467" i="9" s="1"/>
  <c r="AO467" i="9"/>
  <c r="AW467" i="9" s="1"/>
  <c r="AX466" i="9"/>
  <c r="AS466" i="9"/>
  <c r="AR466" i="9"/>
  <c r="AQ466" i="9"/>
  <c r="AP466" i="9"/>
  <c r="AO466" i="9"/>
  <c r="AW466" i="9" s="1"/>
  <c r="AW465" i="9"/>
  <c r="AS465" i="9"/>
  <c r="AR465" i="9"/>
  <c r="AQ465" i="9"/>
  <c r="AP465" i="9"/>
  <c r="AX465" i="9" s="1"/>
  <c r="AO465" i="9"/>
  <c r="AW464" i="9"/>
  <c r="AS464" i="9"/>
  <c r="AR464" i="9"/>
  <c r="AQ464" i="9"/>
  <c r="AP464" i="9"/>
  <c r="AX464" i="9" s="1"/>
  <c r="AO464" i="9"/>
  <c r="AS463" i="9"/>
  <c r="AR463" i="9"/>
  <c r="AQ463" i="9"/>
  <c r="AP463" i="9"/>
  <c r="AX463" i="9" s="1"/>
  <c r="AO463" i="9"/>
  <c r="AW463" i="9" s="1"/>
  <c r="AS462" i="9"/>
  <c r="AR462" i="9"/>
  <c r="AQ462" i="9"/>
  <c r="AP462" i="9"/>
  <c r="AX462" i="9" s="1"/>
  <c r="AO462" i="9"/>
  <c r="AW462" i="9" s="1"/>
  <c r="AS461" i="9"/>
  <c r="AR461" i="9"/>
  <c r="AQ461" i="9"/>
  <c r="AP461" i="9"/>
  <c r="AX461" i="9" s="1"/>
  <c r="AO461" i="9"/>
  <c r="AW461" i="9" s="1"/>
  <c r="AW460" i="9"/>
  <c r="AS460" i="9"/>
  <c r="AR460" i="9"/>
  <c r="AQ460" i="9"/>
  <c r="AP460" i="9"/>
  <c r="AX460" i="9" s="1"/>
  <c r="AO460" i="9"/>
  <c r="AS459" i="9"/>
  <c r="AR459" i="9"/>
  <c r="AQ459" i="9"/>
  <c r="AP459" i="9"/>
  <c r="AX459" i="9" s="1"/>
  <c r="AO459" i="9"/>
  <c r="AW459" i="9" s="1"/>
  <c r="AX458" i="9"/>
  <c r="AW458" i="9"/>
  <c r="AS458" i="9"/>
  <c r="AR458" i="9"/>
  <c r="AQ458" i="9"/>
  <c r="AP458" i="9"/>
  <c r="AO458" i="9"/>
  <c r="AS457" i="9"/>
  <c r="AR457" i="9"/>
  <c r="AQ457" i="9"/>
  <c r="AP457" i="9"/>
  <c r="AX457" i="9" s="1"/>
  <c r="AO457" i="9"/>
  <c r="AW457" i="9" s="1"/>
  <c r="AS456" i="9"/>
  <c r="AR456" i="9"/>
  <c r="AQ456" i="9"/>
  <c r="AP456" i="9"/>
  <c r="AX456" i="9" s="1"/>
  <c r="AO456" i="9"/>
  <c r="AW456" i="9" s="1"/>
  <c r="AS455" i="9"/>
  <c r="AR455" i="9"/>
  <c r="AQ455" i="9"/>
  <c r="AP455" i="9"/>
  <c r="AX455" i="9" s="1"/>
  <c r="AO455" i="9"/>
  <c r="AW455" i="9" s="1"/>
  <c r="AS454" i="9"/>
  <c r="AR454" i="9"/>
  <c r="AQ454" i="9"/>
  <c r="AP454" i="9"/>
  <c r="AX454" i="9" s="1"/>
  <c r="AO454" i="9"/>
  <c r="AW454" i="9" s="1"/>
  <c r="AS453" i="9"/>
  <c r="AR453" i="9"/>
  <c r="AQ453" i="9"/>
  <c r="AP453" i="9"/>
  <c r="AX453" i="9" s="1"/>
  <c r="AO453" i="9"/>
  <c r="AW453" i="9" s="1"/>
  <c r="AS452" i="9"/>
  <c r="AR452" i="9"/>
  <c r="AQ452" i="9"/>
  <c r="AP452" i="9"/>
  <c r="AX452" i="9" s="1"/>
  <c r="AO452" i="9"/>
  <c r="AW452" i="9" s="1"/>
  <c r="AW451" i="9"/>
  <c r="AS451" i="9"/>
  <c r="AR451" i="9"/>
  <c r="AQ451" i="9"/>
  <c r="AP451" i="9"/>
  <c r="AX451" i="9" s="1"/>
  <c r="AO451" i="9"/>
  <c r="AS450" i="9"/>
  <c r="AR450" i="9"/>
  <c r="AQ450" i="9"/>
  <c r="AP450" i="9"/>
  <c r="AX450" i="9" s="1"/>
  <c r="AO450" i="9"/>
  <c r="AW450" i="9" s="1"/>
  <c r="AS449" i="9"/>
  <c r="AR449" i="9"/>
  <c r="AQ449" i="9"/>
  <c r="AP449" i="9"/>
  <c r="AX449" i="9" s="1"/>
  <c r="AO449" i="9"/>
  <c r="AW449" i="9" s="1"/>
  <c r="AX448" i="9"/>
  <c r="AS448" i="9"/>
  <c r="AR448" i="9"/>
  <c r="AQ448" i="9"/>
  <c r="AP448" i="9"/>
  <c r="AO448" i="9"/>
  <c r="AW448" i="9" s="1"/>
  <c r="AW447" i="9"/>
  <c r="AS447" i="9"/>
  <c r="AR447" i="9"/>
  <c r="AQ447" i="9"/>
  <c r="AP447" i="9"/>
  <c r="AX447" i="9" s="1"/>
  <c r="AO447" i="9"/>
  <c r="AS446" i="9"/>
  <c r="AR446" i="9"/>
  <c r="AQ446" i="9"/>
  <c r="AP446" i="9"/>
  <c r="AX446" i="9" s="1"/>
  <c r="AO446" i="9"/>
  <c r="AW446" i="9" s="1"/>
  <c r="AX445" i="9"/>
  <c r="AS445" i="9"/>
  <c r="AR445" i="9"/>
  <c r="AQ445" i="9"/>
  <c r="AP445" i="9"/>
  <c r="AO445" i="9"/>
  <c r="AW445" i="9" s="1"/>
  <c r="AS444" i="9"/>
  <c r="AR444" i="9"/>
  <c r="AQ444" i="9"/>
  <c r="AP444" i="9"/>
  <c r="AX444" i="9" s="1"/>
  <c r="AO444" i="9"/>
  <c r="AW444" i="9" s="1"/>
  <c r="AW443" i="9"/>
  <c r="AS443" i="9"/>
  <c r="AR443" i="9"/>
  <c r="AQ443" i="9"/>
  <c r="AP443" i="9"/>
  <c r="AX443" i="9" s="1"/>
  <c r="AO443" i="9"/>
  <c r="AS442" i="9"/>
  <c r="AR442" i="9"/>
  <c r="AQ442" i="9"/>
  <c r="AP442" i="9"/>
  <c r="AX442" i="9" s="1"/>
  <c r="AO442" i="9"/>
  <c r="AW442" i="9" s="1"/>
  <c r="AS441" i="9"/>
  <c r="AR441" i="9"/>
  <c r="AQ441" i="9"/>
  <c r="AP441" i="9"/>
  <c r="AX441" i="9" s="1"/>
  <c r="AO441" i="9"/>
  <c r="AW441" i="9" s="1"/>
  <c r="AS440" i="9"/>
  <c r="AR440" i="9"/>
  <c r="AQ440" i="9"/>
  <c r="AP440" i="9"/>
  <c r="AX440" i="9" s="1"/>
  <c r="AO440" i="9"/>
  <c r="AW440" i="9" s="1"/>
  <c r="AS439" i="9"/>
  <c r="AR439" i="9"/>
  <c r="AQ439" i="9"/>
  <c r="AP439" i="9"/>
  <c r="AX439" i="9" s="1"/>
  <c r="AO439" i="9"/>
  <c r="AW439" i="9" s="1"/>
  <c r="AS438" i="9"/>
  <c r="AR438" i="9"/>
  <c r="AQ438" i="9"/>
  <c r="AP438" i="9"/>
  <c r="AX438" i="9" s="1"/>
  <c r="AO438" i="9"/>
  <c r="AW438" i="9" s="1"/>
  <c r="AW180" i="9"/>
  <c r="AS180" i="9"/>
  <c r="AR180" i="9"/>
  <c r="AQ180" i="9"/>
  <c r="AP180" i="9"/>
  <c r="AX180" i="9" s="1"/>
  <c r="AO180" i="9"/>
  <c r="AS179" i="9"/>
  <c r="AR179" i="9"/>
  <c r="AQ179" i="9"/>
  <c r="AP179" i="9"/>
  <c r="AX179" i="9" s="1"/>
  <c r="AO179" i="9"/>
  <c r="AW179" i="9" s="1"/>
  <c r="AS435" i="9"/>
  <c r="AR435" i="9"/>
  <c r="AQ435" i="9"/>
  <c r="AP435" i="9"/>
  <c r="AX435" i="9" s="1"/>
  <c r="AO435" i="9"/>
  <c r="AW435" i="9" s="1"/>
  <c r="AS434" i="9"/>
  <c r="AR434" i="9"/>
  <c r="AQ434" i="9"/>
  <c r="AP434" i="9"/>
  <c r="AX434" i="9" s="1"/>
  <c r="AO434" i="9"/>
  <c r="AW434" i="9" s="1"/>
  <c r="AS433" i="9"/>
  <c r="AR433" i="9"/>
  <c r="AQ433" i="9"/>
  <c r="AP433" i="9"/>
  <c r="AX433" i="9" s="1"/>
  <c r="AO433" i="9"/>
  <c r="AW433" i="9" s="1"/>
  <c r="AS432" i="9"/>
  <c r="AR432" i="9"/>
  <c r="AQ432" i="9"/>
  <c r="AP432" i="9"/>
  <c r="AX432" i="9" s="1"/>
  <c r="AO432" i="9"/>
  <c r="AW432" i="9" s="1"/>
  <c r="AX431" i="9"/>
  <c r="AW431" i="9"/>
  <c r="AS431" i="9"/>
  <c r="AR431" i="9"/>
  <c r="AQ431" i="9"/>
  <c r="AP431" i="9"/>
  <c r="AO431" i="9"/>
  <c r="AS430" i="9"/>
  <c r="AR430" i="9"/>
  <c r="AQ430" i="9"/>
  <c r="AP430" i="9"/>
  <c r="AX430" i="9" s="1"/>
  <c r="AO430" i="9"/>
  <c r="AW430" i="9" s="1"/>
  <c r="AW245" i="9"/>
  <c r="AS245" i="9"/>
  <c r="AR245" i="9"/>
  <c r="AQ245" i="9"/>
  <c r="AP245" i="9"/>
  <c r="AX245" i="9" s="1"/>
  <c r="AO245" i="9"/>
  <c r="AS244" i="9"/>
  <c r="AR244" i="9"/>
  <c r="AQ244" i="9"/>
  <c r="AP244" i="9"/>
  <c r="AX244" i="9" s="1"/>
  <c r="AO244" i="9"/>
  <c r="AW244" i="9" s="1"/>
  <c r="AX427" i="9"/>
  <c r="AS427" i="9"/>
  <c r="AR427" i="9"/>
  <c r="AQ427" i="9"/>
  <c r="AP427" i="9"/>
  <c r="AO427" i="9"/>
  <c r="AW427" i="9" s="1"/>
  <c r="AW426" i="9"/>
  <c r="AS426" i="9"/>
  <c r="AR426" i="9"/>
  <c r="AQ426" i="9"/>
  <c r="AP426" i="9"/>
  <c r="AX426" i="9" s="1"/>
  <c r="AO426" i="9"/>
  <c r="AS425" i="9"/>
  <c r="AR425" i="9"/>
  <c r="AQ425" i="9"/>
  <c r="AP425" i="9"/>
  <c r="AX425" i="9" s="1"/>
  <c r="AO425" i="9"/>
  <c r="AW425" i="9" s="1"/>
  <c r="AS352" i="9"/>
  <c r="AR352" i="9"/>
  <c r="AQ352" i="9"/>
  <c r="AP352" i="9"/>
  <c r="AX352" i="9" s="1"/>
  <c r="AO352" i="9"/>
  <c r="AW352" i="9" s="1"/>
  <c r="AS351" i="9"/>
  <c r="AR351" i="9"/>
  <c r="AQ351" i="9"/>
  <c r="AP351" i="9"/>
  <c r="AX351" i="9" s="1"/>
  <c r="AO351" i="9"/>
  <c r="AW351" i="9" s="1"/>
  <c r="AS422" i="9"/>
  <c r="AR422" i="9"/>
  <c r="AQ422" i="9"/>
  <c r="AP422" i="9"/>
  <c r="AX422" i="9" s="1"/>
  <c r="AO422" i="9"/>
  <c r="AW422" i="9" s="1"/>
  <c r="AS421" i="9"/>
  <c r="AR421" i="9"/>
  <c r="AQ421" i="9"/>
  <c r="AP421" i="9"/>
  <c r="AX421" i="9" s="1"/>
  <c r="AO421" i="9"/>
  <c r="AW421" i="9" s="1"/>
  <c r="AS420" i="9"/>
  <c r="AR420" i="9"/>
  <c r="AQ420" i="9"/>
  <c r="AP420" i="9"/>
  <c r="AX420" i="9" s="1"/>
  <c r="AO420" i="9"/>
  <c r="AW420" i="9" s="1"/>
  <c r="AS419" i="9"/>
  <c r="AR419" i="9"/>
  <c r="AQ419" i="9"/>
  <c r="AP419" i="9"/>
  <c r="AX419" i="9" s="1"/>
  <c r="AO419" i="9"/>
  <c r="AW419" i="9" s="1"/>
  <c r="AS418" i="9"/>
  <c r="AR418" i="9"/>
  <c r="AQ418" i="9"/>
  <c r="AP418" i="9"/>
  <c r="AX418" i="9" s="1"/>
  <c r="AO418" i="9"/>
  <c r="AW418" i="9" s="1"/>
  <c r="AS417" i="9"/>
  <c r="AR417" i="9"/>
  <c r="AQ417" i="9"/>
  <c r="AP417" i="9"/>
  <c r="AX417" i="9" s="1"/>
  <c r="AO417" i="9"/>
  <c r="AW417" i="9" s="1"/>
  <c r="AS416" i="9"/>
  <c r="AR416" i="9"/>
  <c r="AQ416" i="9"/>
  <c r="AP416" i="9"/>
  <c r="AX416" i="9" s="1"/>
  <c r="AO416" i="9"/>
  <c r="AW416" i="9" s="1"/>
  <c r="AW415" i="9"/>
  <c r="AS415" i="9"/>
  <c r="AR415" i="9"/>
  <c r="AQ415" i="9"/>
  <c r="AP415" i="9"/>
  <c r="AX415" i="9" s="1"/>
  <c r="AO415" i="9"/>
  <c r="AS414" i="9"/>
  <c r="AR414" i="9"/>
  <c r="AQ414" i="9"/>
  <c r="AP414" i="9"/>
  <c r="AX414" i="9" s="1"/>
  <c r="AO414" i="9"/>
  <c r="AW414" i="9" s="1"/>
  <c r="AS413" i="9"/>
  <c r="AR413" i="9"/>
  <c r="AQ413" i="9"/>
  <c r="AP413" i="9"/>
  <c r="AX413" i="9" s="1"/>
  <c r="AO413" i="9"/>
  <c r="AW413" i="9" s="1"/>
  <c r="AS412" i="9"/>
  <c r="AR412" i="9"/>
  <c r="AQ412" i="9"/>
  <c r="AP412" i="9"/>
  <c r="AX412" i="9" s="1"/>
  <c r="AO412" i="9"/>
  <c r="AW412" i="9" s="1"/>
  <c r="AW411" i="9"/>
  <c r="AS411" i="9"/>
  <c r="AR411" i="9"/>
  <c r="AQ411" i="9"/>
  <c r="AP411" i="9"/>
  <c r="AX411" i="9" s="1"/>
  <c r="AO411" i="9"/>
  <c r="AS310" i="9"/>
  <c r="AR310" i="9"/>
  <c r="AQ310" i="9"/>
  <c r="AP310" i="9"/>
  <c r="AX310" i="9" s="1"/>
  <c r="AO310" i="9"/>
  <c r="AW310" i="9" s="1"/>
  <c r="AS309" i="9"/>
  <c r="AR309" i="9"/>
  <c r="AQ309" i="9"/>
  <c r="AP309" i="9"/>
  <c r="AX309" i="9" s="1"/>
  <c r="AO309" i="9"/>
  <c r="AW309" i="9" s="1"/>
  <c r="AS408" i="9"/>
  <c r="AR408" i="9"/>
  <c r="AQ408" i="9"/>
  <c r="AP408" i="9"/>
  <c r="AX408" i="9" s="1"/>
  <c r="AO408" i="9"/>
  <c r="AW408" i="9" s="1"/>
  <c r="AS407" i="9"/>
  <c r="AR407" i="9"/>
  <c r="AQ407" i="9"/>
  <c r="AP407" i="9"/>
  <c r="AX407" i="9" s="1"/>
  <c r="AO407" i="9"/>
  <c r="AW407" i="9" s="1"/>
  <c r="AS406" i="9"/>
  <c r="AR406" i="9"/>
  <c r="AQ406" i="9"/>
  <c r="AP406" i="9"/>
  <c r="AX406" i="9" s="1"/>
  <c r="AO406" i="9"/>
  <c r="AW406" i="9" s="1"/>
  <c r="AS405" i="9"/>
  <c r="AR405" i="9"/>
  <c r="AQ405" i="9"/>
  <c r="AP405" i="9"/>
  <c r="AX405" i="9" s="1"/>
  <c r="AO405" i="9"/>
  <c r="AW405" i="9" s="1"/>
  <c r="AW404" i="9"/>
  <c r="AS404" i="9"/>
  <c r="AR404" i="9"/>
  <c r="AQ404" i="9"/>
  <c r="AP404" i="9"/>
  <c r="AX404" i="9" s="1"/>
  <c r="AO404" i="9"/>
  <c r="AS403" i="9"/>
  <c r="AR403" i="9"/>
  <c r="AQ403" i="9"/>
  <c r="AP403" i="9"/>
  <c r="AX403" i="9" s="1"/>
  <c r="AO403" i="9"/>
  <c r="AW403" i="9" s="1"/>
  <c r="AW402" i="9"/>
  <c r="AS402" i="9"/>
  <c r="AR402" i="9"/>
  <c r="AQ402" i="9"/>
  <c r="AP402" i="9"/>
  <c r="AX402" i="9" s="1"/>
  <c r="AO402" i="9"/>
  <c r="AS401" i="9"/>
  <c r="AR401" i="9"/>
  <c r="AQ401" i="9"/>
  <c r="AP401" i="9"/>
  <c r="AX401" i="9" s="1"/>
  <c r="AO401" i="9"/>
  <c r="AW401" i="9" s="1"/>
  <c r="AX400" i="9"/>
  <c r="AS400" i="9"/>
  <c r="AR400" i="9"/>
  <c r="AQ400" i="9"/>
  <c r="AP400" i="9"/>
  <c r="AO400" i="9"/>
  <c r="AW400" i="9" s="1"/>
  <c r="AW399" i="9"/>
  <c r="AS399" i="9"/>
  <c r="AR399" i="9"/>
  <c r="AQ399" i="9"/>
  <c r="AP399" i="9"/>
  <c r="AX399" i="9" s="1"/>
  <c r="AO399" i="9"/>
  <c r="AS398" i="9"/>
  <c r="AR398" i="9"/>
  <c r="AQ398" i="9"/>
  <c r="AP398" i="9"/>
  <c r="AX398" i="9" s="1"/>
  <c r="AO398" i="9"/>
  <c r="AW398" i="9" s="1"/>
  <c r="AX397" i="9"/>
  <c r="AS397" i="9"/>
  <c r="AR397" i="9"/>
  <c r="AQ397" i="9"/>
  <c r="AP397" i="9"/>
  <c r="AO397" i="9"/>
  <c r="AW397" i="9" s="1"/>
  <c r="AW396" i="9"/>
  <c r="AS396" i="9"/>
  <c r="AR396" i="9"/>
  <c r="AQ396" i="9"/>
  <c r="AP396" i="9"/>
  <c r="AX396" i="9" s="1"/>
  <c r="AO396" i="9"/>
  <c r="AW395" i="9"/>
  <c r="AS395" i="9"/>
  <c r="AR395" i="9"/>
  <c r="AQ395" i="9"/>
  <c r="AP395" i="9"/>
  <c r="AX395" i="9" s="1"/>
  <c r="AO395" i="9"/>
  <c r="AS394" i="9"/>
  <c r="AR394" i="9"/>
  <c r="AQ394" i="9"/>
  <c r="AP394" i="9"/>
  <c r="AX394" i="9" s="1"/>
  <c r="AO394" i="9"/>
  <c r="AW394" i="9" s="1"/>
  <c r="AS393" i="9"/>
  <c r="AR393" i="9"/>
  <c r="AQ393" i="9"/>
  <c r="AP393" i="9"/>
  <c r="AX393" i="9" s="1"/>
  <c r="AO393" i="9"/>
  <c r="AW393" i="9" s="1"/>
  <c r="AS392" i="9"/>
  <c r="AR392" i="9"/>
  <c r="AQ392" i="9"/>
  <c r="AP392" i="9"/>
  <c r="AX392" i="9" s="1"/>
  <c r="AO392" i="9"/>
  <c r="AW392" i="9" s="1"/>
  <c r="AS391" i="9"/>
  <c r="AR391" i="9"/>
  <c r="AQ391" i="9"/>
  <c r="AP391" i="9"/>
  <c r="AX391" i="9" s="1"/>
  <c r="AO391" i="9"/>
  <c r="AW391" i="9" s="1"/>
  <c r="AW390" i="9"/>
  <c r="AS390" i="9"/>
  <c r="AR390" i="9"/>
  <c r="AQ390" i="9"/>
  <c r="AP390" i="9"/>
  <c r="AX390" i="9" s="1"/>
  <c r="AO390" i="9"/>
  <c r="AS389" i="9"/>
  <c r="AR389" i="9"/>
  <c r="AQ389" i="9"/>
  <c r="AP389" i="9"/>
  <c r="AX389" i="9" s="1"/>
  <c r="AO389" i="9"/>
  <c r="AW389" i="9" s="1"/>
  <c r="AS388" i="9"/>
  <c r="AR388" i="9"/>
  <c r="AQ388" i="9"/>
  <c r="AP388" i="9"/>
  <c r="AX388" i="9" s="1"/>
  <c r="AO388" i="9"/>
  <c r="AW388" i="9" s="1"/>
  <c r="AS387" i="9"/>
  <c r="AR387" i="9"/>
  <c r="AQ387" i="9"/>
  <c r="AP387" i="9"/>
  <c r="AX387" i="9" s="1"/>
  <c r="AO387" i="9"/>
  <c r="AW387" i="9" s="1"/>
  <c r="AW386" i="9"/>
  <c r="AS386" i="9"/>
  <c r="AR386" i="9"/>
  <c r="AQ386" i="9"/>
  <c r="AP386" i="9"/>
  <c r="AX386" i="9" s="1"/>
  <c r="AO386" i="9"/>
  <c r="AW385" i="9"/>
  <c r="AS385" i="9"/>
  <c r="AR385" i="9"/>
  <c r="AQ385" i="9"/>
  <c r="AP385" i="9"/>
  <c r="AX385" i="9" s="1"/>
  <c r="AO385" i="9"/>
  <c r="AS384" i="9"/>
  <c r="AR384" i="9"/>
  <c r="AQ384" i="9"/>
  <c r="AP384" i="9"/>
  <c r="AX384" i="9" s="1"/>
  <c r="AO384" i="9"/>
  <c r="AW384" i="9" s="1"/>
  <c r="AW383" i="9"/>
  <c r="AS383" i="9"/>
  <c r="AR383" i="9"/>
  <c r="AQ383" i="9"/>
  <c r="AP383" i="9"/>
  <c r="AX383" i="9" s="1"/>
  <c r="AO383" i="9"/>
  <c r="AS382" i="9"/>
  <c r="AR382" i="9"/>
  <c r="AQ382" i="9"/>
  <c r="AP382" i="9"/>
  <c r="AX382" i="9" s="1"/>
  <c r="AO382" i="9"/>
  <c r="AW382" i="9" s="1"/>
  <c r="AX381" i="9"/>
  <c r="AS381" i="9"/>
  <c r="AR381" i="9"/>
  <c r="AQ381" i="9"/>
  <c r="AP381" i="9"/>
  <c r="AO381" i="9"/>
  <c r="AW381" i="9" s="1"/>
  <c r="AX380" i="9"/>
  <c r="AS380" i="9"/>
  <c r="AR380" i="9"/>
  <c r="AQ380" i="9"/>
  <c r="AP380" i="9"/>
  <c r="AO380" i="9"/>
  <c r="AW380" i="9" s="1"/>
  <c r="AS379" i="9"/>
  <c r="AR379" i="9"/>
  <c r="AQ379" i="9"/>
  <c r="AP379" i="9"/>
  <c r="AX379" i="9" s="1"/>
  <c r="AO379" i="9"/>
  <c r="AW379" i="9" s="1"/>
  <c r="AS378" i="9"/>
  <c r="AR378" i="9"/>
  <c r="AQ378" i="9"/>
  <c r="AP378" i="9"/>
  <c r="AX378" i="9" s="1"/>
  <c r="AO378" i="9"/>
  <c r="AW378" i="9" s="1"/>
  <c r="AS377" i="9"/>
  <c r="AR377" i="9"/>
  <c r="AQ377" i="9"/>
  <c r="AP377" i="9"/>
  <c r="AX377" i="9" s="1"/>
  <c r="AO377" i="9"/>
  <c r="AW377" i="9" s="1"/>
  <c r="AS376" i="9"/>
  <c r="AR376" i="9"/>
  <c r="AQ376" i="9"/>
  <c r="AP376" i="9"/>
  <c r="AX376" i="9" s="1"/>
  <c r="AO376" i="9"/>
  <c r="AW376" i="9" s="1"/>
  <c r="AX375" i="9"/>
  <c r="AS375" i="9"/>
  <c r="AR375" i="9"/>
  <c r="AQ375" i="9"/>
  <c r="AP375" i="9"/>
  <c r="AO375" i="9"/>
  <c r="AW375" i="9" s="1"/>
  <c r="AX374" i="9"/>
  <c r="AS374" i="9"/>
  <c r="AR374" i="9"/>
  <c r="AQ374" i="9"/>
  <c r="AP374" i="9"/>
  <c r="AO374" i="9"/>
  <c r="AW374" i="9" s="1"/>
  <c r="AW373" i="9"/>
  <c r="AS373" i="9"/>
  <c r="AR373" i="9"/>
  <c r="AQ373" i="9"/>
  <c r="AP373" i="9"/>
  <c r="AX373" i="9" s="1"/>
  <c r="AO373" i="9"/>
  <c r="AS372" i="9"/>
  <c r="AR372" i="9"/>
  <c r="AQ372" i="9"/>
  <c r="AP372" i="9"/>
  <c r="AX372" i="9" s="1"/>
  <c r="AO372" i="9"/>
  <c r="AW372" i="9" s="1"/>
  <c r="AS371" i="9"/>
  <c r="AR371" i="9"/>
  <c r="AQ371" i="9"/>
  <c r="AP371" i="9"/>
  <c r="AX371" i="9" s="1"/>
  <c r="AO371" i="9"/>
  <c r="AW371" i="9" s="1"/>
  <c r="AS370" i="9"/>
  <c r="AR370" i="9"/>
  <c r="AQ370" i="9"/>
  <c r="AP370" i="9"/>
  <c r="AX370" i="9" s="1"/>
  <c r="AO370" i="9"/>
  <c r="AW370" i="9" s="1"/>
  <c r="AS369" i="9"/>
  <c r="AR369" i="9"/>
  <c r="AQ369" i="9"/>
  <c r="AP369" i="9"/>
  <c r="AX369" i="9" s="1"/>
  <c r="AO369" i="9"/>
  <c r="AW369" i="9" s="1"/>
  <c r="AS368" i="9"/>
  <c r="AR368" i="9"/>
  <c r="AQ368" i="9"/>
  <c r="AP368" i="9"/>
  <c r="AX368" i="9" s="1"/>
  <c r="AO368" i="9"/>
  <c r="AW368" i="9" s="1"/>
  <c r="AS367" i="9"/>
  <c r="AR367" i="9"/>
  <c r="AQ367" i="9"/>
  <c r="AP367" i="9"/>
  <c r="AX367" i="9" s="1"/>
  <c r="AO367" i="9"/>
  <c r="AW367" i="9" s="1"/>
  <c r="AS366" i="9"/>
  <c r="AR366" i="9"/>
  <c r="AQ366" i="9"/>
  <c r="AP366" i="9"/>
  <c r="AX366" i="9" s="1"/>
  <c r="AO366" i="9"/>
  <c r="AW366" i="9" s="1"/>
  <c r="AS114" i="9"/>
  <c r="AR114" i="9"/>
  <c r="AQ114" i="9"/>
  <c r="AP114" i="9"/>
  <c r="AX114" i="9" s="1"/>
  <c r="AO114" i="9"/>
  <c r="AW114" i="9" s="1"/>
  <c r="AS113" i="9"/>
  <c r="AR113" i="9"/>
  <c r="AQ113" i="9"/>
  <c r="AP113" i="9"/>
  <c r="AX113" i="9" s="1"/>
  <c r="AO113" i="9"/>
  <c r="AW113" i="9" s="1"/>
  <c r="AX363" i="9"/>
  <c r="AW363" i="9"/>
  <c r="AS363" i="9"/>
  <c r="AR363" i="9"/>
  <c r="AQ363" i="9"/>
  <c r="AP363" i="9"/>
  <c r="AO363" i="9"/>
  <c r="AS362" i="9"/>
  <c r="AR362" i="9"/>
  <c r="AQ362" i="9"/>
  <c r="AP362" i="9"/>
  <c r="AX362" i="9" s="1"/>
  <c r="AO362" i="9"/>
  <c r="AW362" i="9" s="1"/>
  <c r="AS361" i="9"/>
  <c r="AR361" i="9"/>
  <c r="AQ361" i="9"/>
  <c r="AP361" i="9"/>
  <c r="AX361" i="9" s="1"/>
  <c r="AO361" i="9"/>
  <c r="AW361" i="9" s="1"/>
  <c r="AX360" i="9"/>
  <c r="AW360" i="9"/>
  <c r="AS360" i="9"/>
  <c r="AR360" i="9"/>
  <c r="AQ360" i="9"/>
  <c r="AP360" i="9"/>
  <c r="AO360" i="9"/>
  <c r="AW359" i="9"/>
  <c r="AS359" i="9"/>
  <c r="AR359" i="9"/>
  <c r="AQ359" i="9"/>
  <c r="AP359" i="9"/>
  <c r="AX359" i="9" s="1"/>
  <c r="AO359" i="9"/>
  <c r="AX358" i="9"/>
  <c r="AW358" i="9"/>
  <c r="AS358" i="9"/>
  <c r="AR358" i="9"/>
  <c r="AQ358" i="9"/>
  <c r="AP358" i="9"/>
  <c r="AO358" i="9"/>
  <c r="AS357" i="9"/>
  <c r="AR357" i="9"/>
  <c r="AQ357" i="9"/>
  <c r="AP357" i="9"/>
  <c r="AX357" i="9" s="1"/>
  <c r="AO357" i="9"/>
  <c r="AW357" i="9" s="1"/>
  <c r="AS356" i="9"/>
  <c r="AR356" i="9"/>
  <c r="AQ356" i="9"/>
  <c r="AP356" i="9"/>
  <c r="AX356" i="9" s="1"/>
  <c r="AO356" i="9"/>
  <c r="AW356" i="9" s="1"/>
  <c r="AS355" i="9"/>
  <c r="AR355" i="9"/>
  <c r="AQ355" i="9"/>
  <c r="AP355" i="9"/>
  <c r="AX355" i="9" s="1"/>
  <c r="AO355" i="9"/>
  <c r="AW355" i="9" s="1"/>
  <c r="AW354" i="9"/>
  <c r="AS354" i="9"/>
  <c r="AR354" i="9"/>
  <c r="AQ354" i="9"/>
  <c r="AP354" i="9"/>
  <c r="AX354" i="9" s="1"/>
  <c r="AO354" i="9"/>
  <c r="AX353" i="9"/>
  <c r="AW353" i="9"/>
  <c r="AS353" i="9"/>
  <c r="AR353" i="9"/>
  <c r="AQ353" i="9"/>
  <c r="AP353" i="9"/>
  <c r="AO353" i="9"/>
  <c r="AX365" i="9"/>
  <c r="AS365" i="9"/>
  <c r="AR365" i="9"/>
  <c r="AQ365" i="9"/>
  <c r="AP365" i="9"/>
  <c r="AO365" i="9"/>
  <c r="AW365" i="9" s="1"/>
  <c r="AX364" i="9"/>
  <c r="AS364" i="9"/>
  <c r="AR364" i="9"/>
  <c r="AQ364" i="9"/>
  <c r="AP364" i="9"/>
  <c r="AO364" i="9"/>
  <c r="AW364" i="9" s="1"/>
  <c r="AW350" i="9"/>
  <c r="AS350" i="9"/>
  <c r="AR350" i="9"/>
  <c r="AQ350" i="9"/>
  <c r="AP350" i="9"/>
  <c r="AX350" i="9" s="1"/>
  <c r="AO350" i="9"/>
  <c r="AS349" i="9"/>
  <c r="AR349" i="9"/>
  <c r="AQ349" i="9"/>
  <c r="AP349" i="9"/>
  <c r="AX349" i="9" s="1"/>
  <c r="AO349" i="9"/>
  <c r="AW349" i="9" s="1"/>
  <c r="AS348" i="9"/>
  <c r="AR348" i="9"/>
  <c r="AQ348" i="9"/>
  <c r="AP348" i="9"/>
  <c r="AX348" i="9" s="1"/>
  <c r="AO348" i="9"/>
  <c r="AW348" i="9" s="1"/>
  <c r="AS347" i="9"/>
  <c r="AR347" i="9"/>
  <c r="AQ347" i="9"/>
  <c r="AP347" i="9"/>
  <c r="AX347" i="9" s="1"/>
  <c r="AO347" i="9"/>
  <c r="AW347" i="9" s="1"/>
  <c r="AW346" i="9"/>
  <c r="AS346" i="9"/>
  <c r="AR346" i="9"/>
  <c r="AQ346" i="9"/>
  <c r="AP346" i="9"/>
  <c r="AX346" i="9" s="1"/>
  <c r="AO346" i="9"/>
  <c r="AS345" i="9"/>
  <c r="AR345" i="9"/>
  <c r="AQ345" i="9"/>
  <c r="AP345" i="9"/>
  <c r="AX345" i="9" s="1"/>
  <c r="AO345" i="9"/>
  <c r="AW345" i="9" s="1"/>
  <c r="AW344" i="9"/>
  <c r="AS344" i="9"/>
  <c r="AR344" i="9"/>
  <c r="AQ344" i="9"/>
  <c r="AP344" i="9"/>
  <c r="AX344" i="9" s="1"/>
  <c r="AO344" i="9"/>
  <c r="AX343" i="9"/>
  <c r="AS343" i="9"/>
  <c r="AR343" i="9"/>
  <c r="AQ343" i="9"/>
  <c r="AP343" i="9"/>
  <c r="AO343" i="9"/>
  <c r="AW343" i="9" s="1"/>
  <c r="AS342" i="9"/>
  <c r="AR342" i="9"/>
  <c r="AQ342" i="9"/>
  <c r="AP342" i="9"/>
  <c r="AX342" i="9" s="1"/>
  <c r="AO342" i="9"/>
  <c r="AW342" i="9" s="1"/>
  <c r="AS341" i="9"/>
  <c r="AR341" i="9"/>
  <c r="AQ341" i="9"/>
  <c r="AP341" i="9"/>
  <c r="AX341" i="9" s="1"/>
  <c r="AO341" i="9"/>
  <c r="AW341" i="9" s="1"/>
  <c r="AS340" i="9"/>
  <c r="AR340" i="9"/>
  <c r="AQ340" i="9"/>
  <c r="AP340" i="9"/>
  <c r="AX340" i="9" s="1"/>
  <c r="AO340" i="9"/>
  <c r="AW340" i="9" s="1"/>
  <c r="AW339" i="9"/>
  <c r="AS339" i="9"/>
  <c r="AR339" i="9"/>
  <c r="AQ339" i="9"/>
  <c r="AP339" i="9"/>
  <c r="AX339" i="9" s="1"/>
  <c r="AO339" i="9"/>
  <c r="AW338" i="9"/>
  <c r="AS338" i="9"/>
  <c r="AR338" i="9"/>
  <c r="AQ338" i="9"/>
  <c r="AP338" i="9"/>
  <c r="AX338" i="9" s="1"/>
  <c r="AO338" i="9"/>
  <c r="AS337" i="9"/>
  <c r="AR337" i="9"/>
  <c r="AQ337" i="9"/>
  <c r="AP337" i="9"/>
  <c r="AX337" i="9" s="1"/>
  <c r="AO337" i="9"/>
  <c r="AW337" i="9" s="1"/>
  <c r="AW336" i="9"/>
  <c r="AS336" i="9"/>
  <c r="AR336" i="9"/>
  <c r="AQ336" i="9"/>
  <c r="AP336" i="9"/>
  <c r="AX336" i="9" s="1"/>
  <c r="AO336" i="9"/>
  <c r="AX335" i="9"/>
  <c r="AW335" i="9"/>
  <c r="AS335" i="9"/>
  <c r="AR335" i="9"/>
  <c r="AQ335" i="9"/>
  <c r="AP335" i="9"/>
  <c r="AO335" i="9"/>
  <c r="AX334" i="9"/>
  <c r="AS334" i="9"/>
  <c r="AR334" i="9"/>
  <c r="AQ334" i="9"/>
  <c r="AP334" i="9"/>
  <c r="AO334" i="9"/>
  <c r="AW334" i="9" s="1"/>
  <c r="AW333" i="9"/>
  <c r="AS333" i="9"/>
  <c r="AR333" i="9"/>
  <c r="AQ333" i="9"/>
  <c r="AP333" i="9"/>
  <c r="AX333" i="9" s="1"/>
  <c r="AO333" i="9"/>
  <c r="AS332" i="9"/>
  <c r="AR332" i="9"/>
  <c r="AQ332" i="9"/>
  <c r="AP332" i="9"/>
  <c r="AX332" i="9" s="1"/>
  <c r="AO332" i="9"/>
  <c r="AW332" i="9" s="1"/>
  <c r="AW331" i="9"/>
  <c r="AS331" i="9"/>
  <c r="AR331" i="9"/>
  <c r="AQ331" i="9"/>
  <c r="AP331" i="9"/>
  <c r="AX331" i="9" s="1"/>
  <c r="AO331" i="9"/>
  <c r="AS330" i="9"/>
  <c r="AR330" i="9"/>
  <c r="AQ330" i="9"/>
  <c r="AP330" i="9"/>
  <c r="AX330" i="9" s="1"/>
  <c r="AO330" i="9"/>
  <c r="AW330" i="9" s="1"/>
  <c r="AS329" i="9"/>
  <c r="AR329" i="9"/>
  <c r="AQ329" i="9"/>
  <c r="AP329" i="9"/>
  <c r="AX329" i="9" s="1"/>
  <c r="AO329" i="9"/>
  <c r="AW329" i="9" s="1"/>
  <c r="AS328" i="9"/>
  <c r="AR328" i="9"/>
  <c r="AQ328" i="9"/>
  <c r="AP328" i="9"/>
  <c r="AX328" i="9" s="1"/>
  <c r="AO328" i="9"/>
  <c r="AW328" i="9" s="1"/>
  <c r="AX327" i="9"/>
  <c r="AS327" i="9"/>
  <c r="AR327" i="9"/>
  <c r="AQ327" i="9"/>
  <c r="AP327" i="9"/>
  <c r="AO327" i="9"/>
  <c r="AW327" i="9" s="1"/>
  <c r="AX326" i="9"/>
  <c r="AS326" i="9"/>
  <c r="AR326" i="9"/>
  <c r="AQ326" i="9"/>
  <c r="AP326" i="9"/>
  <c r="AO326" i="9"/>
  <c r="AW326" i="9" s="1"/>
  <c r="AW325" i="9"/>
  <c r="AS325" i="9"/>
  <c r="AR325" i="9"/>
  <c r="AQ325" i="9"/>
  <c r="AP325" i="9"/>
  <c r="AX325" i="9" s="1"/>
  <c r="AO325" i="9"/>
  <c r="AS324" i="9"/>
  <c r="AR324" i="9"/>
  <c r="AQ324" i="9"/>
  <c r="AP324" i="9"/>
  <c r="AX324" i="9" s="1"/>
  <c r="AO324" i="9"/>
  <c r="AW324" i="9" s="1"/>
  <c r="AS323" i="9"/>
  <c r="AR323" i="9"/>
  <c r="AQ323" i="9"/>
  <c r="AP323" i="9"/>
  <c r="AX323" i="9" s="1"/>
  <c r="AO323" i="9"/>
  <c r="AW323" i="9" s="1"/>
  <c r="AS322" i="9"/>
  <c r="AR322" i="9"/>
  <c r="AQ322" i="9"/>
  <c r="AP322" i="9"/>
  <c r="AX322" i="9" s="1"/>
  <c r="AO322" i="9"/>
  <c r="AW322" i="9" s="1"/>
  <c r="AS321" i="9"/>
  <c r="AR321" i="9"/>
  <c r="AQ321" i="9"/>
  <c r="AP321" i="9"/>
  <c r="AX321" i="9" s="1"/>
  <c r="AO321" i="9"/>
  <c r="AW321" i="9" s="1"/>
  <c r="AW320" i="9"/>
  <c r="AS320" i="9"/>
  <c r="AR320" i="9"/>
  <c r="AQ320" i="9"/>
  <c r="AP320" i="9"/>
  <c r="AX320" i="9" s="1"/>
  <c r="AO320" i="9"/>
  <c r="AX319" i="9"/>
  <c r="AS319" i="9"/>
  <c r="AR319" i="9"/>
  <c r="AQ319" i="9"/>
  <c r="AP319" i="9"/>
  <c r="AO319" i="9"/>
  <c r="AW319" i="9" s="1"/>
  <c r="AW318" i="9"/>
  <c r="AS318" i="9"/>
  <c r="AR318" i="9"/>
  <c r="AQ318" i="9"/>
  <c r="AP318" i="9"/>
  <c r="AX318" i="9" s="1"/>
  <c r="AO318" i="9"/>
  <c r="AS317" i="9"/>
  <c r="AR317" i="9"/>
  <c r="AQ317" i="9"/>
  <c r="AP317" i="9"/>
  <c r="AX317" i="9" s="1"/>
  <c r="AO317" i="9"/>
  <c r="AW317" i="9" s="1"/>
  <c r="AS316" i="9"/>
  <c r="AR316" i="9"/>
  <c r="AQ316" i="9"/>
  <c r="AP316" i="9"/>
  <c r="AX316" i="9" s="1"/>
  <c r="AO316" i="9"/>
  <c r="AW316" i="9" s="1"/>
  <c r="AW315" i="9"/>
  <c r="AS315" i="9"/>
  <c r="AR315" i="9"/>
  <c r="AQ315" i="9"/>
  <c r="AP315" i="9"/>
  <c r="AX315" i="9" s="1"/>
  <c r="AO315" i="9"/>
  <c r="AX314" i="9"/>
  <c r="AS314" i="9"/>
  <c r="AR314" i="9"/>
  <c r="AQ314" i="9"/>
  <c r="AP314" i="9"/>
  <c r="AO314" i="9"/>
  <c r="AW314" i="9" s="1"/>
  <c r="AS313" i="9"/>
  <c r="AR313" i="9"/>
  <c r="AQ313" i="9"/>
  <c r="AP313" i="9"/>
  <c r="AX313" i="9" s="1"/>
  <c r="AO313" i="9"/>
  <c r="AW313" i="9" s="1"/>
  <c r="AS312" i="9"/>
  <c r="AR312" i="9"/>
  <c r="AQ312" i="9"/>
  <c r="AP312" i="9"/>
  <c r="AX312" i="9" s="1"/>
  <c r="AO312" i="9"/>
  <c r="AW312" i="9" s="1"/>
  <c r="AX311" i="9"/>
  <c r="AS311" i="9"/>
  <c r="AR311" i="9"/>
  <c r="AQ311" i="9"/>
  <c r="AP311" i="9"/>
  <c r="AO311" i="9"/>
  <c r="AW311" i="9" s="1"/>
  <c r="AX410" i="9"/>
  <c r="AS410" i="9"/>
  <c r="AR410" i="9"/>
  <c r="AQ410" i="9"/>
  <c r="AP410" i="9"/>
  <c r="AO410" i="9"/>
  <c r="AW410" i="9" s="1"/>
  <c r="AS409" i="9"/>
  <c r="AR409" i="9"/>
  <c r="AQ409" i="9"/>
  <c r="AP409" i="9"/>
  <c r="AX409" i="9" s="1"/>
  <c r="AO409" i="9"/>
  <c r="AW409" i="9" s="1"/>
  <c r="AS308" i="9"/>
  <c r="AR308" i="9"/>
  <c r="AQ308" i="9"/>
  <c r="AP308" i="9"/>
  <c r="AX308" i="9" s="1"/>
  <c r="AO308" i="9"/>
  <c r="AW308" i="9" s="1"/>
  <c r="AS307" i="9"/>
  <c r="AR307" i="9"/>
  <c r="AQ307" i="9"/>
  <c r="AP307" i="9"/>
  <c r="AX307" i="9" s="1"/>
  <c r="AO307" i="9"/>
  <c r="AW307" i="9" s="1"/>
  <c r="AW306" i="9"/>
  <c r="AS306" i="9"/>
  <c r="AR306" i="9"/>
  <c r="AQ306" i="9"/>
  <c r="AP306" i="9"/>
  <c r="AX306" i="9" s="1"/>
  <c r="AO306" i="9"/>
  <c r="AW305" i="9"/>
  <c r="AS305" i="9"/>
  <c r="AR305" i="9"/>
  <c r="AQ305" i="9"/>
  <c r="AP305" i="9"/>
  <c r="AX305" i="9" s="1"/>
  <c r="AO305" i="9"/>
  <c r="AW304" i="9"/>
  <c r="AS304" i="9"/>
  <c r="AR304" i="9"/>
  <c r="AQ304" i="9"/>
  <c r="AP304" i="9"/>
  <c r="AX304" i="9" s="1"/>
  <c r="AO304" i="9"/>
  <c r="AS303" i="9"/>
  <c r="AR303" i="9"/>
  <c r="AQ303" i="9"/>
  <c r="AP303" i="9"/>
  <c r="AX303" i="9" s="1"/>
  <c r="AO303" i="9"/>
  <c r="AW303" i="9" s="1"/>
  <c r="AS302" i="9"/>
  <c r="AR302" i="9"/>
  <c r="AQ302" i="9"/>
  <c r="AP302" i="9"/>
  <c r="AX302" i="9" s="1"/>
  <c r="AO302" i="9"/>
  <c r="AW302" i="9" s="1"/>
  <c r="AX301" i="9"/>
  <c r="AS301" i="9"/>
  <c r="AR301" i="9"/>
  <c r="AQ301" i="9"/>
  <c r="AP301" i="9"/>
  <c r="AO301" i="9"/>
  <c r="AW301" i="9" s="1"/>
  <c r="AW300" i="9"/>
  <c r="AS300" i="9"/>
  <c r="AR300" i="9"/>
  <c r="AQ300" i="9"/>
  <c r="AP300" i="9"/>
  <c r="AX300" i="9" s="1"/>
  <c r="AO300" i="9"/>
  <c r="AS299" i="9"/>
  <c r="AR299" i="9"/>
  <c r="AQ299" i="9"/>
  <c r="AP299" i="9"/>
  <c r="AX299" i="9" s="1"/>
  <c r="AO299" i="9"/>
  <c r="AW299" i="9" s="1"/>
  <c r="AS437" i="9"/>
  <c r="AR437" i="9"/>
  <c r="AQ437" i="9"/>
  <c r="AP437" i="9"/>
  <c r="AX437" i="9" s="1"/>
  <c r="AO437" i="9"/>
  <c r="AW437" i="9" s="1"/>
  <c r="AW436" i="9"/>
  <c r="AS436" i="9"/>
  <c r="AR436" i="9"/>
  <c r="AQ436" i="9"/>
  <c r="AP436" i="9"/>
  <c r="AX436" i="9" s="1"/>
  <c r="AO436" i="9"/>
  <c r="AS296" i="9"/>
  <c r="AR296" i="9"/>
  <c r="AQ296" i="9"/>
  <c r="AP296" i="9"/>
  <c r="AX296" i="9" s="1"/>
  <c r="AO296" i="9"/>
  <c r="AW296" i="9" s="1"/>
  <c r="AS295" i="9"/>
  <c r="AR295" i="9"/>
  <c r="AQ295" i="9"/>
  <c r="AP295" i="9"/>
  <c r="AX295" i="9" s="1"/>
  <c r="AO295" i="9"/>
  <c r="AW295" i="9" s="1"/>
  <c r="AS133" i="9"/>
  <c r="AR133" i="9"/>
  <c r="AQ133" i="9"/>
  <c r="AP133" i="9"/>
  <c r="AX133" i="9" s="1"/>
  <c r="AO133" i="9"/>
  <c r="AW133" i="9" s="1"/>
  <c r="AX132" i="9"/>
  <c r="AS132" i="9"/>
  <c r="AR132" i="9"/>
  <c r="AQ132" i="9"/>
  <c r="AP132" i="9"/>
  <c r="AO132" i="9"/>
  <c r="AW132" i="9" s="1"/>
  <c r="AW294" i="9"/>
  <c r="AS294" i="9"/>
  <c r="AR294" i="9"/>
  <c r="AQ294" i="9"/>
  <c r="AP294" i="9"/>
  <c r="AX294" i="9" s="1"/>
  <c r="AO294" i="9"/>
  <c r="AS293" i="9"/>
  <c r="AR293" i="9"/>
  <c r="AQ293" i="9"/>
  <c r="AP293" i="9"/>
  <c r="AX293" i="9" s="1"/>
  <c r="AO293" i="9"/>
  <c r="AW293" i="9" s="1"/>
  <c r="AS290" i="9"/>
  <c r="AR290" i="9"/>
  <c r="AQ290" i="9"/>
  <c r="AP290" i="9"/>
  <c r="AX290" i="9" s="1"/>
  <c r="AO290" i="9"/>
  <c r="AW290" i="9" s="1"/>
  <c r="AS289" i="9"/>
  <c r="AR289" i="9"/>
  <c r="AQ289" i="9"/>
  <c r="AP289" i="9"/>
  <c r="AX289" i="9" s="1"/>
  <c r="AO289" i="9"/>
  <c r="AW289" i="9" s="1"/>
  <c r="AS288" i="9"/>
  <c r="AR288" i="9"/>
  <c r="AQ288" i="9"/>
  <c r="AP288" i="9"/>
  <c r="AX288" i="9" s="1"/>
  <c r="AO288" i="9"/>
  <c r="AW288" i="9" s="1"/>
  <c r="AS287" i="9"/>
  <c r="AR287" i="9"/>
  <c r="AQ287" i="9"/>
  <c r="AP287" i="9"/>
  <c r="AX287" i="9" s="1"/>
  <c r="AO287" i="9"/>
  <c r="AW287" i="9" s="1"/>
  <c r="AX286" i="9"/>
  <c r="AS286" i="9"/>
  <c r="AR286" i="9"/>
  <c r="AQ286" i="9"/>
  <c r="AP286" i="9"/>
  <c r="AO286" i="9"/>
  <c r="AW286" i="9" s="1"/>
  <c r="AS285" i="9"/>
  <c r="AR285" i="9"/>
  <c r="AQ285" i="9"/>
  <c r="AP285" i="9"/>
  <c r="AX285" i="9" s="1"/>
  <c r="AO285" i="9"/>
  <c r="AW285" i="9" s="1"/>
  <c r="AS284" i="9"/>
  <c r="AR284" i="9"/>
  <c r="AQ284" i="9"/>
  <c r="AP284" i="9"/>
  <c r="AX284" i="9" s="1"/>
  <c r="AO284" i="9"/>
  <c r="AW284" i="9" s="1"/>
  <c r="AS283" i="9"/>
  <c r="AR283" i="9"/>
  <c r="AQ283" i="9"/>
  <c r="AP283" i="9"/>
  <c r="AX283" i="9" s="1"/>
  <c r="AO283" i="9"/>
  <c r="AW283" i="9" s="1"/>
  <c r="AS282" i="9"/>
  <c r="AR282" i="9"/>
  <c r="AQ282" i="9"/>
  <c r="AP282" i="9"/>
  <c r="AX282" i="9" s="1"/>
  <c r="AO282" i="9"/>
  <c r="AW282" i="9" s="1"/>
  <c r="AS281" i="9"/>
  <c r="AR281" i="9"/>
  <c r="AQ281" i="9"/>
  <c r="AP281" i="9"/>
  <c r="AX281" i="9" s="1"/>
  <c r="AO281" i="9"/>
  <c r="AW281" i="9" s="1"/>
  <c r="AW280" i="9"/>
  <c r="AS280" i="9"/>
  <c r="AR280" i="9"/>
  <c r="AQ280" i="9"/>
  <c r="AP280" i="9"/>
  <c r="AX280" i="9" s="1"/>
  <c r="AO280" i="9"/>
  <c r="AS279" i="9"/>
  <c r="AR279" i="9"/>
  <c r="AQ279" i="9"/>
  <c r="AP279" i="9"/>
  <c r="AX279" i="9" s="1"/>
  <c r="AO279" i="9"/>
  <c r="AW279" i="9" s="1"/>
  <c r="AW278" i="9"/>
  <c r="AS278" i="9"/>
  <c r="AR278" i="9"/>
  <c r="AQ278" i="9"/>
  <c r="AP278" i="9"/>
  <c r="AX278" i="9" s="1"/>
  <c r="AO278" i="9"/>
  <c r="AS277" i="9"/>
  <c r="AR277" i="9"/>
  <c r="AQ277" i="9"/>
  <c r="AP277" i="9"/>
  <c r="AX277" i="9" s="1"/>
  <c r="AO277" i="9"/>
  <c r="AW277" i="9" s="1"/>
  <c r="AS276" i="9"/>
  <c r="AR276" i="9"/>
  <c r="AQ276" i="9"/>
  <c r="AP276" i="9"/>
  <c r="AX276" i="9" s="1"/>
  <c r="AO276" i="9"/>
  <c r="AW276" i="9" s="1"/>
  <c r="AS275" i="9"/>
  <c r="AR275" i="9"/>
  <c r="AQ275" i="9"/>
  <c r="AP275" i="9"/>
  <c r="AX275" i="9" s="1"/>
  <c r="AO275" i="9"/>
  <c r="AW275" i="9" s="1"/>
  <c r="AS274" i="9"/>
  <c r="AR274" i="9"/>
  <c r="AQ274" i="9"/>
  <c r="AP274" i="9"/>
  <c r="AX274" i="9" s="1"/>
  <c r="AO274" i="9"/>
  <c r="AW274" i="9" s="1"/>
  <c r="AX273" i="9"/>
  <c r="AS273" i="9"/>
  <c r="AR273" i="9"/>
  <c r="AQ273" i="9"/>
  <c r="AP273" i="9"/>
  <c r="AO273" i="9"/>
  <c r="AW273" i="9" s="1"/>
  <c r="AS272" i="9"/>
  <c r="AR272" i="9"/>
  <c r="AQ272" i="9"/>
  <c r="AP272" i="9"/>
  <c r="AX272" i="9" s="1"/>
  <c r="AO272" i="9"/>
  <c r="AW272" i="9" s="1"/>
  <c r="AS271" i="9"/>
  <c r="AR271" i="9"/>
  <c r="AQ271" i="9"/>
  <c r="AP271" i="9"/>
  <c r="AX271" i="9" s="1"/>
  <c r="AO271" i="9"/>
  <c r="AW271" i="9" s="1"/>
  <c r="AS79" i="9"/>
  <c r="AR79" i="9"/>
  <c r="AQ79" i="9"/>
  <c r="AP79" i="9"/>
  <c r="AX79" i="9" s="1"/>
  <c r="AO79" i="9"/>
  <c r="AW79" i="9" s="1"/>
  <c r="AW78" i="9"/>
  <c r="AS78" i="9"/>
  <c r="AR78" i="9"/>
  <c r="AQ78" i="9"/>
  <c r="AP78" i="9"/>
  <c r="AX78" i="9" s="1"/>
  <c r="AO78" i="9"/>
  <c r="AS268" i="9"/>
  <c r="AR268" i="9"/>
  <c r="AQ268" i="9"/>
  <c r="AP268" i="9"/>
  <c r="AX268" i="9" s="1"/>
  <c r="AO268" i="9"/>
  <c r="AW268" i="9" s="1"/>
  <c r="AS267" i="9"/>
  <c r="AR267" i="9"/>
  <c r="AQ267" i="9"/>
  <c r="AP267" i="9"/>
  <c r="AX267" i="9" s="1"/>
  <c r="AO267" i="9"/>
  <c r="AW267" i="9" s="1"/>
  <c r="AW266" i="9"/>
  <c r="AS266" i="9"/>
  <c r="AR266" i="9"/>
  <c r="AQ266" i="9"/>
  <c r="AP266" i="9"/>
  <c r="AX266" i="9" s="1"/>
  <c r="AO266" i="9"/>
  <c r="AX265" i="9"/>
  <c r="AW265" i="9"/>
  <c r="AS265" i="9"/>
  <c r="AR265" i="9"/>
  <c r="AQ265" i="9"/>
  <c r="AP265" i="9"/>
  <c r="AO265" i="9"/>
  <c r="AS264" i="9"/>
  <c r="AR264" i="9"/>
  <c r="AQ264" i="9"/>
  <c r="AP264" i="9"/>
  <c r="AX264" i="9" s="1"/>
  <c r="AO264" i="9"/>
  <c r="AW264" i="9" s="1"/>
  <c r="AS263" i="9"/>
  <c r="AR263" i="9"/>
  <c r="AQ263" i="9"/>
  <c r="AP263" i="9"/>
  <c r="AX263" i="9" s="1"/>
  <c r="AO263" i="9"/>
  <c r="AW263" i="9" s="1"/>
  <c r="AS262" i="9"/>
  <c r="AR262" i="9"/>
  <c r="AQ262" i="9"/>
  <c r="AP262" i="9"/>
  <c r="AX262" i="9" s="1"/>
  <c r="AO262" i="9"/>
  <c r="AW262" i="9" s="1"/>
  <c r="AS261" i="9"/>
  <c r="AR261" i="9"/>
  <c r="AQ261" i="9"/>
  <c r="AP261" i="9"/>
  <c r="AX261" i="9" s="1"/>
  <c r="AO261" i="9"/>
  <c r="AW261" i="9" s="1"/>
  <c r="AS298" i="9"/>
  <c r="AR298" i="9"/>
  <c r="AQ298" i="9"/>
  <c r="AP298" i="9"/>
  <c r="AX298" i="9" s="1"/>
  <c r="AO298" i="9"/>
  <c r="AW298" i="9" s="1"/>
  <c r="AW297" i="9"/>
  <c r="AS297" i="9"/>
  <c r="AR297" i="9"/>
  <c r="AQ297" i="9"/>
  <c r="AP297" i="9"/>
  <c r="AX297" i="9" s="1"/>
  <c r="AO297" i="9"/>
  <c r="AS258" i="9"/>
  <c r="AR258" i="9"/>
  <c r="AQ258" i="9"/>
  <c r="AP258" i="9"/>
  <c r="AX258" i="9" s="1"/>
  <c r="AO258" i="9"/>
  <c r="AW258" i="9" s="1"/>
  <c r="AS257" i="9"/>
  <c r="AR257" i="9"/>
  <c r="AQ257" i="9"/>
  <c r="AP257" i="9"/>
  <c r="AX257" i="9" s="1"/>
  <c r="AO257" i="9"/>
  <c r="AW257" i="9" s="1"/>
  <c r="AS256" i="9"/>
  <c r="AR256" i="9"/>
  <c r="AQ256" i="9"/>
  <c r="AP256" i="9"/>
  <c r="AX256" i="9" s="1"/>
  <c r="AO256" i="9"/>
  <c r="AW256" i="9" s="1"/>
  <c r="AS255" i="9"/>
  <c r="AR255" i="9"/>
  <c r="AQ255" i="9"/>
  <c r="AP255" i="9"/>
  <c r="AX255" i="9" s="1"/>
  <c r="AO255" i="9"/>
  <c r="AW255" i="9" s="1"/>
  <c r="AS254" i="9"/>
  <c r="AR254" i="9"/>
  <c r="AQ254" i="9"/>
  <c r="AP254" i="9"/>
  <c r="AX254" i="9" s="1"/>
  <c r="AO254" i="9"/>
  <c r="AW254" i="9" s="1"/>
  <c r="AW253" i="9"/>
  <c r="AS253" i="9"/>
  <c r="AR253" i="9"/>
  <c r="AQ253" i="9"/>
  <c r="AP253" i="9"/>
  <c r="AX253" i="9" s="1"/>
  <c r="AO253" i="9"/>
  <c r="AS252" i="9"/>
  <c r="AR252" i="9"/>
  <c r="AQ252" i="9"/>
  <c r="AP252" i="9"/>
  <c r="AX252" i="9" s="1"/>
  <c r="AO252" i="9"/>
  <c r="AW252" i="9" s="1"/>
  <c r="AW251" i="9"/>
  <c r="AS251" i="9"/>
  <c r="AR251" i="9"/>
  <c r="AQ251" i="9"/>
  <c r="AP251" i="9"/>
  <c r="AX251" i="9" s="1"/>
  <c r="AO251" i="9"/>
  <c r="AS250" i="9"/>
  <c r="AR250" i="9"/>
  <c r="AQ250" i="9"/>
  <c r="AP250" i="9"/>
  <c r="AX250" i="9" s="1"/>
  <c r="AO250" i="9"/>
  <c r="AW250" i="9" s="1"/>
  <c r="AW249" i="9"/>
  <c r="AS249" i="9"/>
  <c r="AR249" i="9"/>
  <c r="AQ249" i="9"/>
  <c r="AP249" i="9"/>
  <c r="AX249" i="9" s="1"/>
  <c r="AO249" i="9"/>
  <c r="AS248" i="9"/>
  <c r="AR248" i="9"/>
  <c r="AQ248" i="9"/>
  <c r="AP248" i="9"/>
  <c r="AX248" i="9" s="1"/>
  <c r="AO248" i="9"/>
  <c r="AW248" i="9" s="1"/>
  <c r="AX247" i="9"/>
  <c r="AS247" i="9"/>
  <c r="AR247" i="9"/>
  <c r="AQ247" i="9"/>
  <c r="AP247" i="9"/>
  <c r="AO247" i="9"/>
  <c r="AW247" i="9" s="1"/>
  <c r="AS246" i="9"/>
  <c r="AR246" i="9"/>
  <c r="AQ246" i="9"/>
  <c r="AP246" i="9"/>
  <c r="AX246" i="9" s="1"/>
  <c r="AO246" i="9"/>
  <c r="AW246" i="9" s="1"/>
  <c r="AX270" i="9"/>
  <c r="AS270" i="9"/>
  <c r="AR270" i="9"/>
  <c r="AQ270" i="9"/>
  <c r="AP270" i="9"/>
  <c r="AO270" i="9"/>
  <c r="AW270" i="9" s="1"/>
  <c r="AW269" i="9"/>
  <c r="AS269" i="9"/>
  <c r="AR269" i="9"/>
  <c r="AQ269" i="9"/>
  <c r="AP269" i="9"/>
  <c r="AX269" i="9" s="1"/>
  <c r="AO269" i="9"/>
  <c r="AW243" i="9"/>
  <c r="AS243" i="9"/>
  <c r="AR243" i="9"/>
  <c r="AQ243" i="9"/>
  <c r="AP243" i="9"/>
  <c r="AX243" i="9" s="1"/>
  <c r="AO243" i="9"/>
  <c r="AW242" i="9"/>
  <c r="AS242" i="9"/>
  <c r="AR242" i="9"/>
  <c r="AQ242" i="9"/>
  <c r="AP242" i="9"/>
  <c r="AX242" i="9" s="1"/>
  <c r="AO242" i="9"/>
  <c r="AX241" i="9"/>
  <c r="AS241" i="9"/>
  <c r="AR241" i="9"/>
  <c r="AQ241" i="9"/>
  <c r="AP241" i="9"/>
  <c r="AO241" i="9"/>
  <c r="AW241" i="9" s="1"/>
  <c r="AS240" i="9"/>
  <c r="AR240" i="9"/>
  <c r="AQ240" i="9"/>
  <c r="AP240" i="9"/>
  <c r="AX240" i="9" s="1"/>
  <c r="AO240" i="9"/>
  <c r="AW240" i="9" s="1"/>
  <c r="AS239" i="9"/>
  <c r="AR239" i="9"/>
  <c r="AQ239" i="9"/>
  <c r="AP239" i="9"/>
  <c r="AX239" i="9" s="1"/>
  <c r="AO239" i="9"/>
  <c r="AW239" i="9" s="1"/>
  <c r="AS238" i="9"/>
  <c r="AR238" i="9"/>
  <c r="AQ238" i="9"/>
  <c r="AP238" i="9"/>
  <c r="AX238" i="9" s="1"/>
  <c r="AO238" i="9"/>
  <c r="AW238" i="9" s="1"/>
  <c r="AW237" i="9"/>
  <c r="AS237" i="9"/>
  <c r="AR237" i="9"/>
  <c r="AQ237" i="9"/>
  <c r="AP237" i="9"/>
  <c r="AX237" i="9" s="1"/>
  <c r="AO237" i="9"/>
  <c r="AS236" i="9"/>
  <c r="AR236" i="9"/>
  <c r="AQ236" i="9"/>
  <c r="AP236" i="9"/>
  <c r="AX236" i="9" s="1"/>
  <c r="AO236" i="9"/>
  <c r="AW236" i="9" s="1"/>
  <c r="AS235" i="9"/>
  <c r="AR235" i="9"/>
  <c r="AQ235" i="9"/>
  <c r="AP235" i="9"/>
  <c r="AX235" i="9" s="1"/>
  <c r="AO235" i="9"/>
  <c r="AW235" i="9" s="1"/>
  <c r="AW234" i="9"/>
  <c r="AS234" i="9"/>
  <c r="AR234" i="9"/>
  <c r="AQ234" i="9"/>
  <c r="AP234" i="9"/>
  <c r="AX234" i="9" s="1"/>
  <c r="AO234" i="9"/>
  <c r="AS233" i="9"/>
  <c r="AR233" i="9"/>
  <c r="AQ233" i="9"/>
  <c r="AP233" i="9"/>
  <c r="AX233" i="9" s="1"/>
  <c r="AO233" i="9"/>
  <c r="AW233" i="9" s="1"/>
  <c r="AS232" i="9"/>
  <c r="AR232" i="9"/>
  <c r="AQ232" i="9"/>
  <c r="AP232" i="9"/>
  <c r="AX232" i="9" s="1"/>
  <c r="AO232" i="9"/>
  <c r="AW232" i="9" s="1"/>
  <c r="AX231" i="9"/>
  <c r="AW231" i="9"/>
  <c r="AS231" i="9"/>
  <c r="AR231" i="9"/>
  <c r="AQ231" i="9"/>
  <c r="AP231" i="9"/>
  <c r="AO231" i="9"/>
  <c r="AX230" i="9"/>
  <c r="AW230" i="9"/>
  <c r="AS230" i="9"/>
  <c r="AR230" i="9"/>
  <c r="AQ230" i="9"/>
  <c r="AP230" i="9"/>
  <c r="AO230" i="9"/>
  <c r="AX229" i="9"/>
  <c r="AS229" i="9"/>
  <c r="AR229" i="9"/>
  <c r="AQ229" i="9"/>
  <c r="AP229" i="9"/>
  <c r="AO229" i="9"/>
  <c r="AW229" i="9" s="1"/>
  <c r="AS192" i="9"/>
  <c r="AR192" i="9"/>
  <c r="AQ192" i="9"/>
  <c r="AP192" i="9"/>
  <c r="AX192" i="9" s="1"/>
  <c r="AO192" i="9"/>
  <c r="AW192" i="9" s="1"/>
  <c r="AS191" i="9"/>
  <c r="AR191" i="9"/>
  <c r="AQ191" i="9"/>
  <c r="AP191" i="9"/>
  <c r="AX191" i="9" s="1"/>
  <c r="AO191" i="9"/>
  <c r="AW191" i="9" s="1"/>
  <c r="AS226" i="9"/>
  <c r="AR226" i="9"/>
  <c r="AQ226" i="9"/>
  <c r="AP226" i="9"/>
  <c r="AX226" i="9" s="1"/>
  <c r="AO226" i="9"/>
  <c r="AW226" i="9" s="1"/>
  <c r="AW225" i="9"/>
  <c r="AS225" i="9"/>
  <c r="AR225" i="9"/>
  <c r="AQ225" i="9"/>
  <c r="AP225" i="9"/>
  <c r="AX225" i="9" s="1"/>
  <c r="AO225" i="9"/>
  <c r="AX224" i="9"/>
  <c r="AS224" i="9"/>
  <c r="AR224" i="9"/>
  <c r="AQ224" i="9"/>
  <c r="AP224" i="9"/>
  <c r="AO224" i="9"/>
  <c r="AW224" i="9" s="1"/>
  <c r="AW223" i="9"/>
  <c r="AS223" i="9"/>
  <c r="AR223" i="9"/>
  <c r="AQ223" i="9"/>
  <c r="AP223" i="9"/>
  <c r="AX223" i="9" s="1"/>
  <c r="AO223" i="9"/>
  <c r="AX222" i="9"/>
  <c r="AS222" i="9"/>
  <c r="AR222" i="9"/>
  <c r="AQ222" i="9"/>
  <c r="AP222" i="9"/>
  <c r="AO222" i="9"/>
  <c r="AW222" i="9" s="1"/>
  <c r="AW221" i="9"/>
  <c r="AS221" i="9"/>
  <c r="AR221" i="9"/>
  <c r="AQ221" i="9"/>
  <c r="AP221" i="9"/>
  <c r="AX221" i="9" s="1"/>
  <c r="AO221" i="9"/>
  <c r="AS220" i="9"/>
  <c r="AR220" i="9"/>
  <c r="AQ220" i="9"/>
  <c r="AP220" i="9"/>
  <c r="AX220" i="9" s="1"/>
  <c r="AO220" i="9"/>
  <c r="AW220" i="9" s="1"/>
  <c r="AS219" i="9"/>
  <c r="AR219" i="9"/>
  <c r="AQ219" i="9"/>
  <c r="AP219" i="9"/>
  <c r="AX219" i="9" s="1"/>
  <c r="AO219" i="9"/>
  <c r="AW219" i="9" s="1"/>
  <c r="AS218" i="9"/>
  <c r="AR218" i="9"/>
  <c r="AQ218" i="9"/>
  <c r="AP218" i="9"/>
  <c r="AX218" i="9" s="1"/>
  <c r="AO218" i="9"/>
  <c r="AW218" i="9" s="1"/>
  <c r="AW217" i="9"/>
  <c r="AS217" i="9"/>
  <c r="AR217" i="9"/>
  <c r="AQ217" i="9"/>
  <c r="AP217" i="9"/>
  <c r="AX217" i="9" s="1"/>
  <c r="AO217" i="9"/>
  <c r="AS216" i="9"/>
  <c r="AR216" i="9"/>
  <c r="AQ216" i="9"/>
  <c r="AP216" i="9"/>
  <c r="AX216" i="9" s="1"/>
  <c r="AO216" i="9"/>
  <c r="AW216" i="9" s="1"/>
  <c r="AS215" i="9"/>
  <c r="AR215" i="9"/>
  <c r="AQ215" i="9"/>
  <c r="AP215" i="9"/>
  <c r="AX215" i="9" s="1"/>
  <c r="AO215" i="9"/>
  <c r="AW215" i="9" s="1"/>
  <c r="AS214" i="9"/>
  <c r="AR214" i="9"/>
  <c r="AQ214" i="9"/>
  <c r="AP214" i="9"/>
  <c r="AX214" i="9" s="1"/>
  <c r="AO214" i="9"/>
  <c r="AW214" i="9" s="1"/>
  <c r="AW213" i="9"/>
  <c r="AS213" i="9"/>
  <c r="AR213" i="9"/>
  <c r="AQ213" i="9"/>
  <c r="AP213" i="9"/>
  <c r="AX213" i="9" s="1"/>
  <c r="AO213" i="9"/>
  <c r="AS212" i="9"/>
  <c r="AR212" i="9"/>
  <c r="AQ212" i="9"/>
  <c r="AP212" i="9"/>
  <c r="AX212" i="9" s="1"/>
  <c r="AO212" i="9"/>
  <c r="AW212" i="9" s="1"/>
  <c r="AX211" i="9"/>
  <c r="AS211" i="9"/>
  <c r="AR211" i="9"/>
  <c r="AQ211" i="9"/>
  <c r="AP211" i="9"/>
  <c r="AO211" i="9"/>
  <c r="AW211" i="9" s="1"/>
  <c r="AS210" i="9"/>
  <c r="AR210" i="9"/>
  <c r="AQ210" i="9"/>
  <c r="AP210" i="9"/>
  <c r="AX210" i="9" s="1"/>
  <c r="AO210" i="9"/>
  <c r="AW210" i="9" s="1"/>
  <c r="AS209" i="9"/>
  <c r="AR209" i="9"/>
  <c r="AQ209" i="9"/>
  <c r="AP209" i="9"/>
  <c r="AX209" i="9" s="1"/>
  <c r="AO209" i="9"/>
  <c r="AW209" i="9" s="1"/>
  <c r="AS208" i="9"/>
  <c r="AR208" i="9"/>
  <c r="AQ208" i="9"/>
  <c r="AP208" i="9"/>
  <c r="AX208" i="9" s="1"/>
  <c r="AO208" i="9"/>
  <c r="AW208" i="9" s="1"/>
  <c r="AS207" i="9"/>
  <c r="AR207" i="9"/>
  <c r="AQ207" i="9"/>
  <c r="AP207" i="9"/>
  <c r="AX207" i="9" s="1"/>
  <c r="AO207" i="9"/>
  <c r="AW207" i="9" s="1"/>
  <c r="AS206" i="9"/>
  <c r="AR206" i="9"/>
  <c r="AQ206" i="9"/>
  <c r="AP206" i="9"/>
  <c r="AX206" i="9" s="1"/>
  <c r="AO206" i="9"/>
  <c r="AW206" i="9" s="1"/>
  <c r="AX205" i="9"/>
  <c r="AS205" i="9"/>
  <c r="AR205" i="9"/>
  <c r="AQ205" i="9"/>
  <c r="AP205" i="9"/>
  <c r="AO205" i="9"/>
  <c r="AW205" i="9" s="1"/>
  <c r="AS204" i="9"/>
  <c r="AR204" i="9"/>
  <c r="AQ204" i="9"/>
  <c r="AP204" i="9"/>
  <c r="AX204" i="9" s="1"/>
  <c r="AO204" i="9"/>
  <c r="AW204" i="9" s="1"/>
  <c r="AX203" i="9"/>
  <c r="AW203" i="9"/>
  <c r="AS203" i="9"/>
  <c r="AR203" i="9"/>
  <c r="AQ203" i="9"/>
  <c r="AP203" i="9"/>
  <c r="AO203" i="9"/>
  <c r="AS202" i="9"/>
  <c r="AR202" i="9"/>
  <c r="AQ202" i="9"/>
  <c r="AP202" i="9"/>
  <c r="AX202" i="9" s="1"/>
  <c r="AO202" i="9"/>
  <c r="AW202" i="9" s="1"/>
  <c r="AS201" i="9"/>
  <c r="AR201" i="9"/>
  <c r="AQ201" i="9"/>
  <c r="AP201" i="9"/>
  <c r="AX201" i="9" s="1"/>
  <c r="AO201" i="9"/>
  <c r="AW201" i="9" s="1"/>
  <c r="AS200" i="9"/>
  <c r="AR200" i="9"/>
  <c r="AQ200" i="9"/>
  <c r="AP200" i="9"/>
  <c r="AX200" i="9" s="1"/>
  <c r="AO200" i="9"/>
  <c r="AW200" i="9" s="1"/>
  <c r="AW199" i="9"/>
  <c r="AS199" i="9"/>
  <c r="AR199" i="9"/>
  <c r="AQ199" i="9"/>
  <c r="AP199" i="9"/>
  <c r="AX199" i="9" s="1"/>
  <c r="AO199" i="9"/>
  <c r="AS198" i="9"/>
  <c r="AR198" i="9"/>
  <c r="AQ198" i="9"/>
  <c r="AP198" i="9"/>
  <c r="AX198" i="9" s="1"/>
  <c r="AO198" i="9"/>
  <c r="AW198" i="9" s="1"/>
  <c r="AW197" i="9"/>
  <c r="AS197" i="9"/>
  <c r="AR197" i="9"/>
  <c r="AQ197" i="9"/>
  <c r="AP197" i="9"/>
  <c r="AX197" i="9" s="1"/>
  <c r="AO197" i="9"/>
  <c r="AX196" i="9"/>
  <c r="AW196" i="9"/>
  <c r="AS196" i="9"/>
  <c r="AR196" i="9"/>
  <c r="AQ196" i="9"/>
  <c r="AP196" i="9"/>
  <c r="AO196" i="9"/>
  <c r="AX195" i="9"/>
  <c r="AS195" i="9"/>
  <c r="AR195" i="9"/>
  <c r="AQ195" i="9"/>
  <c r="AP195" i="9"/>
  <c r="AO195" i="9"/>
  <c r="AW195" i="9" s="1"/>
  <c r="AS194" i="9"/>
  <c r="AR194" i="9"/>
  <c r="AQ194" i="9"/>
  <c r="AP194" i="9"/>
  <c r="AX194" i="9" s="1"/>
  <c r="AO194" i="9"/>
  <c r="AW194" i="9" s="1"/>
  <c r="AS193" i="9"/>
  <c r="AR193" i="9"/>
  <c r="AQ193" i="9"/>
  <c r="AP193" i="9"/>
  <c r="AX193" i="9" s="1"/>
  <c r="AO193" i="9"/>
  <c r="AW193" i="9" s="1"/>
  <c r="AS292" i="9"/>
  <c r="AR292" i="9"/>
  <c r="AQ292" i="9"/>
  <c r="AP292" i="9"/>
  <c r="AX292" i="9" s="1"/>
  <c r="AO292" i="9"/>
  <c r="AW292" i="9" s="1"/>
  <c r="AX291" i="9"/>
  <c r="AS291" i="9"/>
  <c r="AR291" i="9"/>
  <c r="AQ291" i="9"/>
  <c r="AP291" i="9"/>
  <c r="AO291" i="9"/>
  <c r="AW291" i="9" s="1"/>
  <c r="AS190" i="9"/>
  <c r="AR190" i="9"/>
  <c r="AQ190" i="9"/>
  <c r="AP190" i="9"/>
  <c r="AX190" i="9" s="1"/>
  <c r="AO190" i="9"/>
  <c r="AW190" i="9" s="1"/>
  <c r="AS189" i="9"/>
  <c r="AR189" i="9"/>
  <c r="AQ189" i="9"/>
  <c r="AP189" i="9"/>
  <c r="AX189" i="9" s="1"/>
  <c r="AO189" i="9"/>
  <c r="AW189" i="9" s="1"/>
  <c r="AS188" i="9"/>
  <c r="AR188" i="9"/>
  <c r="AQ188" i="9"/>
  <c r="AP188" i="9"/>
  <c r="AX188" i="9" s="1"/>
  <c r="AO188" i="9"/>
  <c r="AW188" i="9" s="1"/>
  <c r="AS187" i="9"/>
  <c r="AR187" i="9"/>
  <c r="AQ187" i="9"/>
  <c r="AP187" i="9"/>
  <c r="AX187" i="9" s="1"/>
  <c r="AO187" i="9"/>
  <c r="AW187" i="9" s="1"/>
  <c r="AS186" i="9"/>
  <c r="AR186" i="9"/>
  <c r="AQ186" i="9"/>
  <c r="AP186" i="9"/>
  <c r="AX186" i="9" s="1"/>
  <c r="AO186" i="9"/>
  <c r="AW186" i="9" s="1"/>
  <c r="AW185" i="9"/>
  <c r="AS185" i="9"/>
  <c r="AR185" i="9"/>
  <c r="AQ185" i="9"/>
  <c r="AP185" i="9"/>
  <c r="AX185" i="9" s="1"/>
  <c r="AO185" i="9"/>
  <c r="AS184" i="9"/>
  <c r="AR184" i="9"/>
  <c r="AQ184" i="9"/>
  <c r="AP184" i="9"/>
  <c r="AX184" i="9" s="1"/>
  <c r="AO184" i="9"/>
  <c r="AW184" i="9" s="1"/>
  <c r="AW183" i="9"/>
  <c r="AS183" i="9"/>
  <c r="AR183" i="9"/>
  <c r="AQ183" i="9"/>
  <c r="AP183" i="9"/>
  <c r="AX183" i="9" s="1"/>
  <c r="AO183" i="9"/>
  <c r="AS182" i="9"/>
  <c r="AR182" i="9"/>
  <c r="AQ182" i="9"/>
  <c r="AP182" i="9"/>
  <c r="AX182" i="9" s="1"/>
  <c r="AO182" i="9"/>
  <c r="AW182" i="9" s="1"/>
  <c r="AX181" i="9"/>
  <c r="AS181" i="9"/>
  <c r="AR181" i="9"/>
  <c r="AQ181" i="9"/>
  <c r="AP181" i="9"/>
  <c r="AO181" i="9"/>
  <c r="AW181" i="9" s="1"/>
  <c r="AS228" i="9"/>
  <c r="AR228" i="9"/>
  <c r="AQ228" i="9"/>
  <c r="AP228" i="9"/>
  <c r="AX228" i="9" s="1"/>
  <c r="AO228" i="9"/>
  <c r="AW228" i="9" s="1"/>
  <c r="AS227" i="9"/>
  <c r="AR227" i="9"/>
  <c r="AQ227" i="9"/>
  <c r="AP227" i="9"/>
  <c r="AX227" i="9" s="1"/>
  <c r="AO227" i="9"/>
  <c r="AW227" i="9" s="1"/>
  <c r="AS178" i="9"/>
  <c r="AR178" i="9"/>
  <c r="AQ178" i="9"/>
  <c r="AP178" i="9"/>
  <c r="AX178" i="9" s="1"/>
  <c r="AO178" i="9"/>
  <c r="AW178" i="9" s="1"/>
  <c r="AW177" i="9"/>
  <c r="AS177" i="9"/>
  <c r="AR177" i="9"/>
  <c r="AQ177" i="9"/>
  <c r="AP177" i="9"/>
  <c r="AX177" i="9" s="1"/>
  <c r="AO177" i="9"/>
  <c r="AS176" i="9"/>
  <c r="AR176" i="9"/>
  <c r="AQ176" i="9"/>
  <c r="AP176" i="9"/>
  <c r="AX176" i="9" s="1"/>
  <c r="AO176" i="9"/>
  <c r="AW176" i="9" s="1"/>
  <c r="AW175" i="9"/>
  <c r="AS175" i="9"/>
  <c r="AR175" i="9"/>
  <c r="AQ175" i="9"/>
  <c r="AP175" i="9"/>
  <c r="AX175" i="9" s="1"/>
  <c r="AO175" i="9"/>
  <c r="AX174" i="9"/>
  <c r="AW174" i="9"/>
  <c r="AS174" i="9"/>
  <c r="AR174" i="9"/>
  <c r="AQ174" i="9"/>
  <c r="AP174" i="9"/>
  <c r="AO174" i="9"/>
  <c r="AS173" i="9"/>
  <c r="AR173" i="9"/>
  <c r="AQ173" i="9"/>
  <c r="AP173" i="9"/>
  <c r="AX173" i="9" s="1"/>
  <c r="AO173" i="9"/>
  <c r="AW173" i="9" s="1"/>
  <c r="AW172" i="9"/>
  <c r="AS172" i="9"/>
  <c r="AR172" i="9"/>
  <c r="AQ172" i="9"/>
  <c r="AP172" i="9"/>
  <c r="AX172" i="9" s="1"/>
  <c r="AO172" i="9"/>
  <c r="AW171" i="9"/>
  <c r="AS171" i="9"/>
  <c r="AR171" i="9"/>
  <c r="AQ171" i="9"/>
  <c r="AP171" i="9"/>
  <c r="AX171" i="9" s="1"/>
  <c r="AO171" i="9"/>
  <c r="AS170" i="9"/>
  <c r="AR170" i="9"/>
  <c r="AQ170" i="9"/>
  <c r="AP170" i="9"/>
  <c r="AX170" i="9" s="1"/>
  <c r="AO170" i="9"/>
  <c r="AW170" i="9" s="1"/>
  <c r="AW169" i="9"/>
  <c r="AS169" i="9"/>
  <c r="AR169" i="9"/>
  <c r="AQ169" i="9"/>
  <c r="AP169" i="9"/>
  <c r="AX169" i="9" s="1"/>
  <c r="AO169" i="9"/>
  <c r="AW168" i="9"/>
  <c r="AS168" i="9"/>
  <c r="AR168" i="9"/>
  <c r="AQ168" i="9"/>
  <c r="AP168" i="9"/>
  <c r="AX168" i="9" s="1"/>
  <c r="AO168" i="9"/>
  <c r="AX167" i="9"/>
  <c r="AS167" i="9"/>
  <c r="AR167" i="9"/>
  <c r="AQ167" i="9"/>
  <c r="AP167" i="9"/>
  <c r="AO167" i="9"/>
  <c r="AW167" i="9" s="1"/>
  <c r="AS166" i="9"/>
  <c r="AR166" i="9"/>
  <c r="AQ166" i="9"/>
  <c r="AP166" i="9"/>
  <c r="AX166" i="9" s="1"/>
  <c r="AO166" i="9"/>
  <c r="AW166" i="9" s="1"/>
  <c r="AX165" i="9"/>
  <c r="AS165" i="9"/>
  <c r="AR165" i="9"/>
  <c r="AQ165" i="9"/>
  <c r="AP165" i="9"/>
  <c r="AO165" i="9"/>
  <c r="AW165" i="9" s="1"/>
  <c r="AS164" i="9"/>
  <c r="AR164" i="9"/>
  <c r="AQ164" i="9"/>
  <c r="AP164" i="9"/>
  <c r="AX164" i="9" s="1"/>
  <c r="AO164" i="9"/>
  <c r="AW164" i="9" s="1"/>
  <c r="AW163" i="9"/>
  <c r="AS163" i="9"/>
  <c r="AR163" i="9"/>
  <c r="AQ163" i="9"/>
  <c r="AP163" i="9"/>
  <c r="AX163" i="9" s="1"/>
  <c r="AO163" i="9"/>
  <c r="AS162" i="9"/>
  <c r="AR162" i="9"/>
  <c r="AQ162" i="9"/>
  <c r="AP162" i="9"/>
  <c r="AX162" i="9" s="1"/>
  <c r="AO162" i="9"/>
  <c r="AW162" i="9" s="1"/>
  <c r="AW161" i="9"/>
  <c r="AS161" i="9"/>
  <c r="AR161" i="9"/>
  <c r="AQ161" i="9"/>
  <c r="AP161" i="9"/>
  <c r="AX161" i="9" s="1"/>
  <c r="AO161" i="9"/>
  <c r="AS160" i="9"/>
  <c r="AR160" i="9"/>
  <c r="AQ160" i="9"/>
  <c r="AP160" i="9"/>
  <c r="AX160" i="9" s="1"/>
  <c r="AO160" i="9"/>
  <c r="AW160" i="9" s="1"/>
  <c r="AS159" i="9"/>
  <c r="AR159" i="9"/>
  <c r="AQ159" i="9"/>
  <c r="AP159" i="9"/>
  <c r="AX159" i="9" s="1"/>
  <c r="AO159" i="9"/>
  <c r="AW159" i="9" s="1"/>
  <c r="AS158" i="9"/>
  <c r="AR158" i="9"/>
  <c r="AQ158" i="9"/>
  <c r="AP158" i="9"/>
  <c r="AX158" i="9" s="1"/>
  <c r="AO158" i="9"/>
  <c r="AW158" i="9" s="1"/>
  <c r="AW157" i="9"/>
  <c r="AS157" i="9"/>
  <c r="AR157" i="9"/>
  <c r="AQ157" i="9"/>
  <c r="AP157" i="9"/>
  <c r="AX157" i="9" s="1"/>
  <c r="AO157" i="9"/>
  <c r="AS156" i="9"/>
  <c r="AR156" i="9"/>
  <c r="AQ156" i="9"/>
  <c r="AP156" i="9"/>
  <c r="AX156" i="9" s="1"/>
  <c r="AO156" i="9"/>
  <c r="AW156" i="9" s="1"/>
  <c r="AS155" i="9"/>
  <c r="AR155" i="9"/>
  <c r="AQ155" i="9"/>
  <c r="AP155" i="9"/>
  <c r="AX155" i="9" s="1"/>
  <c r="AO155" i="9"/>
  <c r="AW155" i="9" s="1"/>
  <c r="AS154" i="9"/>
  <c r="AR154" i="9"/>
  <c r="AQ154" i="9"/>
  <c r="AP154" i="9"/>
  <c r="AX154" i="9" s="1"/>
  <c r="AO154" i="9"/>
  <c r="AW154" i="9" s="1"/>
  <c r="AS153" i="9"/>
  <c r="AR153" i="9"/>
  <c r="AQ153" i="9"/>
  <c r="AP153" i="9"/>
  <c r="AX153" i="9" s="1"/>
  <c r="AO153" i="9"/>
  <c r="AW153" i="9" s="1"/>
  <c r="AS152" i="9"/>
  <c r="AR152" i="9"/>
  <c r="AQ152" i="9"/>
  <c r="AP152" i="9"/>
  <c r="AX152" i="9" s="1"/>
  <c r="AO152" i="9"/>
  <c r="AW152" i="9" s="1"/>
  <c r="AX151" i="9"/>
  <c r="AW151" i="9"/>
  <c r="AS151" i="9"/>
  <c r="AR151" i="9"/>
  <c r="AQ151" i="9"/>
  <c r="AP151" i="9"/>
  <c r="AO151" i="9"/>
  <c r="AX150" i="9"/>
  <c r="AS150" i="9"/>
  <c r="AR150" i="9"/>
  <c r="AQ150" i="9"/>
  <c r="AP150" i="9"/>
  <c r="AO150" i="9"/>
  <c r="AW150" i="9" s="1"/>
  <c r="AW149" i="9"/>
  <c r="AS149" i="9"/>
  <c r="AR149" i="9"/>
  <c r="AQ149" i="9"/>
  <c r="AP149" i="9"/>
  <c r="AX149" i="9" s="1"/>
  <c r="AO149" i="9"/>
  <c r="AS148" i="9"/>
  <c r="AR148" i="9"/>
  <c r="AQ148" i="9"/>
  <c r="AP148" i="9"/>
  <c r="AX148" i="9" s="1"/>
  <c r="AO148" i="9"/>
  <c r="AW148" i="9" s="1"/>
  <c r="AS147" i="9"/>
  <c r="AR147" i="9"/>
  <c r="AQ147" i="9"/>
  <c r="AP147" i="9"/>
  <c r="AX147" i="9" s="1"/>
  <c r="AO147" i="9"/>
  <c r="AW147" i="9" s="1"/>
  <c r="AS146" i="9"/>
  <c r="AR146" i="9"/>
  <c r="AQ146" i="9"/>
  <c r="AP146" i="9"/>
  <c r="AX146" i="9" s="1"/>
  <c r="AO146" i="9"/>
  <c r="AW146" i="9" s="1"/>
  <c r="AS145" i="9"/>
  <c r="AR145" i="9"/>
  <c r="AQ145" i="9"/>
  <c r="AP145" i="9"/>
  <c r="AX145" i="9" s="1"/>
  <c r="AO145" i="9"/>
  <c r="AW145" i="9" s="1"/>
  <c r="AS144" i="9"/>
  <c r="AR144" i="9"/>
  <c r="AQ144" i="9"/>
  <c r="AP144" i="9"/>
  <c r="AX144" i="9" s="1"/>
  <c r="AO144" i="9"/>
  <c r="AW144" i="9" s="1"/>
  <c r="AW143" i="9"/>
  <c r="AS143" i="9"/>
  <c r="AR143" i="9"/>
  <c r="AQ143" i="9"/>
  <c r="AP143" i="9"/>
  <c r="AX143" i="9" s="1"/>
  <c r="AO143" i="9"/>
  <c r="AX142" i="9"/>
  <c r="AS142" i="9"/>
  <c r="AR142" i="9"/>
  <c r="AQ142" i="9"/>
  <c r="AP142" i="9"/>
  <c r="AO142" i="9"/>
  <c r="AW142" i="9" s="1"/>
  <c r="AW141" i="9"/>
  <c r="AS141" i="9"/>
  <c r="AR141" i="9"/>
  <c r="AQ141" i="9"/>
  <c r="AP141" i="9"/>
  <c r="AX141" i="9" s="1"/>
  <c r="AO141" i="9"/>
  <c r="AS140" i="9"/>
  <c r="AR140" i="9"/>
  <c r="AQ140" i="9"/>
  <c r="AP140" i="9"/>
  <c r="AX140" i="9" s="1"/>
  <c r="AO140" i="9"/>
  <c r="AW140" i="9" s="1"/>
  <c r="AX139" i="9"/>
  <c r="AW139" i="9"/>
  <c r="AS139" i="9"/>
  <c r="AR139" i="9"/>
  <c r="AQ139" i="9"/>
  <c r="AP139" i="9"/>
  <c r="AO139" i="9"/>
  <c r="AX138" i="9"/>
  <c r="AS138" i="9"/>
  <c r="AR138" i="9"/>
  <c r="AQ138" i="9"/>
  <c r="AP138" i="9"/>
  <c r="AO138" i="9"/>
  <c r="AW138" i="9" s="1"/>
  <c r="AX137" i="9"/>
  <c r="AS137" i="9"/>
  <c r="AR137" i="9"/>
  <c r="AQ137" i="9"/>
  <c r="AP137" i="9"/>
  <c r="AO137" i="9"/>
  <c r="AW137" i="9" s="1"/>
  <c r="AW136" i="9"/>
  <c r="AS136" i="9"/>
  <c r="AR136" i="9"/>
  <c r="AQ136" i="9"/>
  <c r="AP136" i="9"/>
  <c r="AX136" i="9" s="1"/>
  <c r="AO136" i="9"/>
  <c r="AS135" i="9"/>
  <c r="AR135" i="9"/>
  <c r="AQ135" i="9"/>
  <c r="AP135" i="9"/>
  <c r="AX135" i="9" s="1"/>
  <c r="AO135" i="9"/>
  <c r="AW135" i="9" s="1"/>
  <c r="AS134" i="9"/>
  <c r="AR134" i="9"/>
  <c r="AQ134" i="9"/>
  <c r="AP134" i="9"/>
  <c r="AX134" i="9" s="1"/>
  <c r="AO134" i="9"/>
  <c r="AW134" i="9" s="1"/>
  <c r="AX424" i="9"/>
  <c r="AS424" i="9"/>
  <c r="AR424" i="9"/>
  <c r="AQ424" i="9"/>
  <c r="AP424" i="9"/>
  <c r="AO424" i="9"/>
  <c r="AW424" i="9" s="1"/>
  <c r="AW423" i="9"/>
  <c r="AS423" i="9"/>
  <c r="AR423" i="9"/>
  <c r="AQ423" i="9"/>
  <c r="AP423" i="9"/>
  <c r="AX423" i="9" s="1"/>
  <c r="AO423" i="9"/>
  <c r="AS131" i="9"/>
  <c r="AR131" i="9"/>
  <c r="AQ131" i="9"/>
  <c r="AP131" i="9"/>
  <c r="AX131" i="9" s="1"/>
  <c r="AO131" i="9"/>
  <c r="AW131" i="9" s="1"/>
  <c r="AX130" i="9"/>
  <c r="AW130" i="9"/>
  <c r="AS130" i="9"/>
  <c r="AR130" i="9"/>
  <c r="AQ130" i="9"/>
  <c r="AP130" i="9"/>
  <c r="AO130" i="9"/>
  <c r="AX129" i="9"/>
  <c r="AS129" i="9"/>
  <c r="AR129" i="9"/>
  <c r="AQ129" i="9"/>
  <c r="AP129" i="9"/>
  <c r="AO129" i="9"/>
  <c r="AW129" i="9" s="1"/>
  <c r="AW128" i="9"/>
  <c r="AS128" i="9"/>
  <c r="AR128" i="9"/>
  <c r="AQ128" i="9"/>
  <c r="AP128" i="9"/>
  <c r="AX128" i="9" s="1"/>
  <c r="AO128" i="9"/>
  <c r="AX127" i="9"/>
  <c r="AS127" i="9"/>
  <c r="AR127" i="9"/>
  <c r="AQ127" i="9"/>
  <c r="AP127" i="9"/>
  <c r="AO127" i="9"/>
  <c r="AW127" i="9" s="1"/>
  <c r="AS126" i="9"/>
  <c r="AR126" i="9"/>
  <c r="AQ126" i="9"/>
  <c r="AP126" i="9"/>
  <c r="AX126" i="9" s="1"/>
  <c r="AO126" i="9"/>
  <c r="AW126" i="9" s="1"/>
  <c r="AS125" i="9"/>
  <c r="AR125" i="9"/>
  <c r="AQ125" i="9"/>
  <c r="AP125" i="9"/>
  <c r="AX125" i="9" s="1"/>
  <c r="AO125" i="9"/>
  <c r="AW125" i="9" s="1"/>
  <c r="AS124" i="9"/>
  <c r="AR124" i="9"/>
  <c r="AQ124" i="9"/>
  <c r="AP124" i="9"/>
  <c r="AX124" i="9" s="1"/>
  <c r="AO124" i="9"/>
  <c r="AW124" i="9" s="1"/>
  <c r="AX123" i="9"/>
  <c r="AW123" i="9"/>
  <c r="AS123" i="9"/>
  <c r="AR123" i="9"/>
  <c r="AQ123" i="9"/>
  <c r="AP123" i="9"/>
  <c r="AO123" i="9"/>
  <c r="AX122" i="9"/>
  <c r="AW122" i="9"/>
  <c r="AS122" i="9"/>
  <c r="AR122" i="9"/>
  <c r="AQ122" i="9"/>
  <c r="AP122" i="9"/>
  <c r="AO122" i="9"/>
  <c r="AW121" i="9"/>
  <c r="AS121" i="9"/>
  <c r="AR121" i="9"/>
  <c r="AQ121" i="9"/>
  <c r="AP121" i="9"/>
  <c r="AX121" i="9" s="1"/>
  <c r="AO121" i="9"/>
  <c r="AX120" i="9"/>
  <c r="AS120" i="9"/>
  <c r="AR120" i="9"/>
  <c r="AQ120" i="9"/>
  <c r="AP120" i="9"/>
  <c r="AO120" i="9"/>
  <c r="AW120" i="9" s="1"/>
  <c r="AS119" i="9"/>
  <c r="AR119" i="9"/>
  <c r="AQ119" i="9"/>
  <c r="AP119" i="9"/>
  <c r="AX119" i="9" s="1"/>
  <c r="AO119" i="9"/>
  <c r="AW119" i="9" s="1"/>
  <c r="AS118" i="9"/>
  <c r="AR118" i="9"/>
  <c r="AQ118" i="9"/>
  <c r="AP118" i="9"/>
  <c r="AX118" i="9" s="1"/>
  <c r="AO118" i="9"/>
  <c r="AW118" i="9" s="1"/>
  <c r="AS117" i="9"/>
  <c r="AR117" i="9"/>
  <c r="AQ117" i="9"/>
  <c r="AP117" i="9"/>
  <c r="AX117" i="9" s="1"/>
  <c r="AO117" i="9"/>
  <c r="AW117" i="9" s="1"/>
  <c r="AW116" i="9"/>
  <c r="AS116" i="9"/>
  <c r="AR116" i="9"/>
  <c r="AQ116" i="9"/>
  <c r="AP116" i="9"/>
  <c r="AX116" i="9" s="1"/>
  <c r="AO116" i="9"/>
  <c r="AX115" i="9"/>
  <c r="AS115" i="9"/>
  <c r="AR115" i="9"/>
  <c r="AQ115" i="9"/>
  <c r="AP115" i="9"/>
  <c r="AO115" i="9"/>
  <c r="AW115" i="9" s="1"/>
  <c r="AW429" i="9"/>
  <c r="AS429" i="9"/>
  <c r="AR429" i="9"/>
  <c r="AQ429" i="9"/>
  <c r="AP429" i="9"/>
  <c r="AX429" i="9" s="1"/>
  <c r="AO429" i="9"/>
  <c r="AX428" i="9"/>
  <c r="AS428" i="9"/>
  <c r="AR428" i="9"/>
  <c r="AQ428" i="9"/>
  <c r="AP428" i="9"/>
  <c r="AO428" i="9"/>
  <c r="AW428" i="9" s="1"/>
  <c r="AW112" i="9"/>
  <c r="AS112" i="9"/>
  <c r="AR112" i="9"/>
  <c r="AQ112" i="9"/>
  <c r="AP112" i="9"/>
  <c r="AX112" i="9" s="1"/>
  <c r="AO112" i="9"/>
  <c r="AS111" i="9"/>
  <c r="AR111" i="9"/>
  <c r="AQ111" i="9"/>
  <c r="AP111" i="9"/>
  <c r="AX111" i="9" s="1"/>
  <c r="AO111" i="9"/>
  <c r="AW111" i="9" s="1"/>
  <c r="AS110" i="9"/>
  <c r="AR110" i="9"/>
  <c r="AQ110" i="9"/>
  <c r="AP110" i="9"/>
  <c r="AX110" i="9" s="1"/>
  <c r="AO110" i="9"/>
  <c r="AW110" i="9" s="1"/>
  <c r="AX109" i="9"/>
  <c r="AS109" i="9"/>
  <c r="AR109" i="9"/>
  <c r="AQ109" i="9"/>
  <c r="AP109" i="9"/>
  <c r="AO109" i="9"/>
  <c r="AW109" i="9" s="1"/>
  <c r="AW108" i="9"/>
  <c r="AS108" i="9"/>
  <c r="AR108" i="9"/>
  <c r="AQ108" i="9"/>
  <c r="AP108" i="9"/>
  <c r="AX108" i="9" s="1"/>
  <c r="AO108" i="9"/>
  <c r="AW107" i="9"/>
  <c r="AS107" i="9"/>
  <c r="AR107" i="9"/>
  <c r="AQ107" i="9"/>
  <c r="AP107" i="9"/>
  <c r="AX107" i="9" s="1"/>
  <c r="AO107" i="9"/>
  <c r="AS106" i="9"/>
  <c r="AR106" i="9"/>
  <c r="AQ106" i="9"/>
  <c r="AP106" i="9"/>
  <c r="AX106" i="9" s="1"/>
  <c r="AO106" i="9"/>
  <c r="AW106" i="9" s="1"/>
  <c r="AS105" i="9"/>
  <c r="AR105" i="9"/>
  <c r="AQ105" i="9"/>
  <c r="AP105" i="9"/>
  <c r="AX105" i="9" s="1"/>
  <c r="AO105" i="9"/>
  <c r="AW105" i="9" s="1"/>
  <c r="AS104" i="9"/>
  <c r="AR104" i="9"/>
  <c r="AQ104" i="9"/>
  <c r="AP104" i="9"/>
  <c r="AX104" i="9" s="1"/>
  <c r="AO104" i="9"/>
  <c r="AW104" i="9" s="1"/>
  <c r="AS103" i="9"/>
  <c r="AR103" i="9"/>
  <c r="AQ103" i="9"/>
  <c r="AP103" i="9"/>
  <c r="AX103" i="9" s="1"/>
  <c r="AO103" i="9"/>
  <c r="AW103" i="9" s="1"/>
  <c r="AS102" i="9"/>
  <c r="AR102" i="9"/>
  <c r="AQ102" i="9"/>
  <c r="AP102" i="9"/>
  <c r="AX102" i="9" s="1"/>
  <c r="AO102" i="9"/>
  <c r="AW102" i="9" s="1"/>
  <c r="AX101" i="9"/>
  <c r="AS101" i="9"/>
  <c r="AR101" i="9"/>
  <c r="AQ101" i="9"/>
  <c r="AP101" i="9"/>
  <c r="AO101" i="9"/>
  <c r="AW101" i="9" s="1"/>
  <c r="AW100" i="9"/>
  <c r="AS100" i="9"/>
  <c r="AR100" i="9"/>
  <c r="AQ100" i="9"/>
  <c r="AP100" i="9"/>
  <c r="AX100" i="9" s="1"/>
  <c r="AO100" i="9"/>
  <c r="AS99" i="9"/>
  <c r="AR99" i="9"/>
  <c r="AQ99" i="9"/>
  <c r="AP99" i="9"/>
  <c r="AX99" i="9" s="1"/>
  <c r="AO99" i="9"/>
  <c r="AW99" i="9" s="1"/>
  <c r="AS98" i="9"/>
  <c r="AR98" i="9"/>
  <c r="AQ98" i="9"/>
  <c r="AP98" i="9"/>
  <c r="AX98" i="9" s="1"/>
  <c r="AO98" i="9"/>
  <c r="AW98" i="9" s="1"/>
  <c r="AW97" i="9"/>
  <c r="AS97" i="9"/>
  <c r="AR97" i="9"/>
  <c r="AQ97" i="9"/>
  <c r="AP97" i="9"/>
  <c r="AX97" i="9" s="1"/>
  <c r="AO97" i="9"/>
  <c r="AX96" i="9"/>
  <c r="AW96" i="9"/>
  <c r="AS96" i="9"/>
  <c r="AR96" i="9"/>
  <c r="AQ96" i="9"/>
  <c r="AP96" i="9"/>
  <c r="AO96" i="9"/>
  <c r="AS95" i="9"/>
  <c r="AR95" i="9"/>
  <c r="AQ95" i="9"/>
  <c r="AP95" i="9"/>
  <c r="AX95" i="9" s="1"/>
  <c r="AO95" i="9"/>
  <c r="AW95" i="9" s="1"/>
  <c r="AS94" i="9"/>
  <c r="AR94" i="9"/>
  <c r="AQ94" i="9"/>
  <c r="AP94" i="9"/>
  <c r="AX94" i="9" s="1"/>
  <c r="AO94" i="9"/>
  <c r="AW94" i="9" s="1"/>
  <c r="AS93" i="9"/>
  <c r="AR93" i="9"/>
  <c r="AQ93" i="9"/>
  <c r="AP93" i="9"/>
  <c r="AX93" i="9" s="1"/>
  <c r="AO93" i="9"/>
  <c r="AW93" i="9" s="1"/>
  <c r="AW92" i="9"/>
  <c r="AS92" i="9"/>
  <c r="AR92" i="9"/>
  <c r="AQ92" i="9"/>
  <c r="AP92" i="9"/>
  <c r="AX92" i="9" s="1"/>
  <c r="AO92" i="9"/>
  <c r="AS91" i="9"/>
  <c r="AR91" i="9"/>
  <c r="AQ91" i="9"/>
  <c r="AP91" i="9"/>
  <c r="AX91" i="9" s="1"/>
  <c r="AO91" i="9"/>
  <c r="AW91" i="9" s="1"/>
  <c r="AS90" i="9"/>
  <c r="AR90" i="9"/>
  <c r="AQ90" i="9"/>
  <c r="AP90" i="9"/>
  <c r="AX90" i="9" s="1"/>
  <c r="AO90" i="9"/>
  <c r="AW90" i="9" s="1"/>
  <c r="AW89" i="9"/>
  <c r="AS89" i="9"/>
  <c r="AR89" i="9"/>
  <c r="AQ89" i="9"/>
  <c r="AP89" i="9"/>
  <c r="AX89" i="9" s="1"/>
  <c r="AO89" i="9"/>
  <c r="AS88" i="9"/>
  <c r="AR88" i="9"/>
  <c r="AQ88" i="9"/>
  <c r="AP88" i="9"/>
  <c r="AX88" i="9" s="1"/>
  <c r="AO88" i="9"/>
  <c r="AW88" i="9" s="1"/>
  <c r="AW87" i="9"/>
  <c r="AS87" i="9"/>
  <c r="AR87" i="9"/>
  <c r="AQ87" i="9"/>
  <c r="AP87" i="9"/>
  <c r="AX87" i="9" s="1"/>
  <c r="AO87" i="9"/>
  <c r="AX86" i="9"/>
  <c r="AS86" i="9"/>
  <c r="AR86" i="9"/>
  <c r="AQ86" i="9"/>
  <c r="AP86" i="9"/>
  <c r="AO86" i="9"/>
  <c r="AW86" i="9" s="1"/>
  <c r="AS85" i="9"/>
  <c r="AR85" i="9"/>
  <c r="AQ85" i="9"/>
  <c r="AP85" i="9"/>
  <c r="AX85" i="9" s="1"/>
  <c r="AO85" i="9"/>
  <c r="AW85" i="9" s="1"/>
  <c r="AS84" i="9"/>
  <c r="AR84" i="9"/>
  <c r="AQ84" i="9"/>
  <c r="AP84" i="9"/>
  <c r="AX84" i="9" s="1"/>
  <c r="AO84" i="9"/>
  <c r="AW84" i="9" s="1"/>
  <c r="AW83" i="9"/>
  <c r="AS83" i="9"/>
  <c r="AR83" i="9"/>
  <c r="AQ83" i="9"/>
  <c r="AP83" i="9"/>
  <c r="AX83" i="9" s="1"/>
  <c r="AO83" i="9"/>
  <c r="AS82" i="9"/>
  <c r="AR82" i="9"/>
  <c r="AQ82" i="9"/>
  <c r="AP82" i="9"/>
  <c r="AX82" i="9" s="1"/>
  <c r="AO82" i="9"/>
  <c r="AW82" i="9" s="1"/>
  <c r="AW81" i="9"/>
  <c r="AS81" i="9"/>
  <c r="AR81" i="9"/>
  <c r="AQ81" i="9"/>
  <c r="AP81" i="9"/>
  <c r="AX81" i="9" s="1"/>
  <c r="AO81" i="9"/>
  <c r="AS80" i="9"/>
  <c r="AR80" i="9"/>
  <c r="AQ80" i="9"/>
  <c r="AP80" i="9"/>
  <c r="AX80" i="9" s="1"/>
  <c r="AO80" i="9"/>
  <c r="AW80" i="9" s="1"/>
  <c r="AX260" i="9"/>
  <c r="AS260" i="9"/>
  <c r="AR260" i="9"/>
  <c r="AQ260" i="9"/>
  <c r="AP260" i="9"/>
  <c r="AO260" i="9"/>
  <c r="AW260" i="9" s="1"/>
  <c r="AW259" i="9"/>
  <c r="AS259" i="9"/>
  <c r="AR259" i="9"/>
  <c r="AQ259" i="9"/>
  <c r="AP259" i="9"/>
  <c r="AX259" i="9" s="1"/>
  <c r="AO259" i="9"/>
  <c r="AS77" i="9"/>
  <c r="AR77" i="9"/>
  <c r="AQ77" i="9"/>
  <c r="AP77" i="9"/>
  <c r="AX77" i="9" s="1"/>
  <c r="AO77" i="9"/>
  <c r="AW77" i="9" s="1"/>
  <c r="AS76" i="9"/>
  <c r="AR76" i="9"/>
  <c r="AQ76" i="9"/>
  <c r="AP76" i="9"/>
  <c r="AX76" i="9" s="1"/>
  <c r="AO76" i="9"/>
  <c r="AW76" i="9" s="1"/>
  <c r="AS75" i="9"/>
  <c r="AR75" i="9"/>
  <c r="AQ75" i="9"/>
  <c r="AP75" i="9"/>
  <c r="AX75" i="9" s="1"/>
  <c r="AO75" i="9"/>
  <c r="AW75" i="9" s="1"/>
  <c r="AX74" i="9"/>
  <c r="AS74" i="9"/>
  <c r="AR74" i="9"/>
  <c r="AQ74" i="9"/>
  <c r="AP74" i="9"/>
  <c r="AO74" i="9"/>
  <c r="AW74" i="9" s="1"/>
  <c r="AS73" i="9"/>
  <c r="AR73" i="9"/>
  <c r="AQ73" i="9"/>
  <c r="AP73" i="9"/>
  <c r="AX73" i="9" s="1"/>
  <c r="AO73" i="9"/>
  <c r="AW73" i="9" s="1"/>
  <c r="AS72" i="9"/>
  <c r="AR72" i="9"/>
  <c r="AQ72" i="9"/>
  <c r="AP72" i="9"/>
  <c r="AX72" i="9" s="1"/>
  <c r="AO72" i="9"/>
  <c r="AW72" i="9" s="1"/>
  <c r="AS71" i="9"/>
  <c r="AR71" i="9"/>
  <c r="AQ71" i="9"/>
  <c r="AP71" i="9"/>
  <c r="AX71" i="9" s="1"/>
  <c r="AO71" i="9"/>
  <c r="AW71" i="9" s="1"/>
  <c r="AS70" i="9"/>
  <c r="AR70" i="9"/>
  <c r="AQ70" i="9"/>
  <c r="AP70" i="9"/>
  <c r="AX70" i="9" s="1"/>
  <c r="AO70" i="9"/>
  <c r="AW70" i="9" s="1"/>
  <c r="AS69" i="9"/>
  <c r="AR69" i="9"/>
  <c r="AQ69" i="9"/>
  <c r="AP69" i="9"/>
  <c r="AX69" i="9" s="1"/>
  <c r="AO69" i="9"/>
  <c r="AW69" i="9" s="1"/>
  <c r="AX68" i="9"/>
  <c r="AS68" i="9"/>
  <c r="AR68" i="9"/>
  <c r="AQ68" i="9"/>
  <c r="AP68" i="9"/>
  <c r="AO68" i="9"/>
  <c r="AW68" i="9" s="1"/>
  <c r="AX67" i="9"/>
  <c r="AS67" i="9"/>
  <c r="AR67" i="9"/>
  <c r="AQ67" i="9"/>
  <c r="AP67" i="9"/>
  <c r="AO67" i="9"/>
  <c r="AW67" i="9" s="1"/>
  <c r="AS66" i="9"/>
  <c r="AR66" i="9"/>
  <c r="AQ66" i="9"/>
  <c r="AP66" i="9"/>
  <c r="AX66" i="9" s="1"/>
  <c r="AO66" i="9"/>
  <c r="AW66" i="9" s="1"/>
  <c r="AS65" i="9"/>
  <c r="AR65" i="9"/>
  <c r="AQ65" i="9"/>
  <c r="AP65" i="9"/>
  <c r="AX65" i="9" s="1"/>
  <c r="AO65" i="9"/>
  <c r="AW65" i="9" s="1"/>
  <c r="AW64" i="9"/>
  <c r="AS64" i="9"/>
  <c r="AR64" i="9"/>
  <c r="AQ64" i="9"/>
  <c r="AP64" i="9"/>
  <c r="AX64" i="9" s="1"/>
  <c r="AO64" i="9"/>
  <c r="AS63" i="9"/>
  <c r="AR63" i="9"/>
  <c r="AQ63" i="9"/>
  <c r="AP63" i="9"/>
  <c r="AX63" i="9" s="1"/>
  <c r="AO63" i="9"/>
  <c r="AW63" i="9" s="1"/>
  <c r="AW62" i="9"/>
  <c r="AS62" i="9"/>
  <c r="AR62" i="9"/>
  <c r="AQ62" i="9"/>
  <c r="AP62" i="9"/>
  <c r="AX62" i="9" s="1"/>
  <c r="AO62" i="9"/>
  <c r="AS61" i="9"/>
  <c r="AR61" i="9"/>
  <c r="AQ61" i="9"/>
  <c r="AP61" i="9"/>
  <c r="AX61" i="9" s="1"/>
  <c r="AO61" i="9"/>
  <c r="AW61" i="9" s="1"/>
  <c r="AS60" i="9"/>
  <c r="AR60" i="9"/>
  <c r="AQ60" i="9"/>
  <c r="AP60" i="9"/>
  <c r="AX60" i="9" s="1"/>
  <c r="AO60" i="9"/>
  <c r="AW60" i="9" s="1"/>
  <c r="AS59" i="9"/>
  <c r="AR59" i="9"/>
  <c r="AQ59" i="9"/>
  <c r="AP59" i="9"/>
  <c r="AX59" i="9" s="1"/>
  <c r="AO59" i="9"/>
  <c r="AW59" i="9" s="1"/>
  <c r="AX58" i="9"/>
  <c r="AS58" i="9"/>
  <c r="AR58" i="9"/>
  <c r="AQ58" i="9"/>
  <c r="AP58" i="9"/>
  <c r="AO58" i="9"/>
  <c r="AW58" i="9" s="1"/>
  <c r="AS57" i="9"/>
  <c r="AR57" i="9"/>
  <c r="AQ57" i="9"/>
  <c r="AP57" i="9"/>
  <c r="AX57" i="9" s="1"/>
  <c r="AO57" i="9"/>
  <c r="AW57" i="9" s="1"/>
  <c r="AS56" i="9"/>
  <c r="AR56" i="9"/>
  <c r="AQ56" i="9"/>
  <c r="AP56" i="9"/>
  <c r="AX56" i="9" s="1"/>
  <c r="AO56" i="9"/>
  <c r="AW56" i="9" s="1"/>
  <c r="AS55" i="9"/>
  <c r="AR55" i="9"/>
  <c r="AQ55" i="9"/>
  <c r="AP55" i="9"/>
  <c r="AX55" i="9" s="1"/>
  <c r="AO55" i="9"/>
  <c r="AW55" i="9" s="1"/>
  <c r="AX54" i="9"/>
  <c r="AS54" i="9"/>
  <c r="AR54" i="9"/>
  <c r="AQ54" i="9"/>
  <c r="AP54" i="9"/>
  <c r="AO54" i="9"/>
  <c r="AW54" i="9" s="1"/>
  <c r="AX53" i="9"/>
  <c r="AW53" i="9"/>
  <c r="AS53" i="9"/>
  <c r="AR53" i="9"/>
  <c r="AQ53" i="9"/>
  <c r="AP53" i="9"/>
  <c r="AO53" i="9"/>
  <c r="AW52" i="9"/>
  <c r="AS52" i="9"/>
  <c r="AR52" i="9"/>
  <c r="AQ52" i="9"/>
  <c r="AP52" i="9"/>
  <c r="AX52" i="9" s="1"/>
  <c r="AO52" i="9"/>
  <c r="AW51" i="9"/>
  <c r="AS51" i="9"/>
  <c r="AR51" i="9"/>
  <c r="AQ51" i="9"/>
  <c r="AP51" i="9"/>
  <c r="AX51" i="9" s="1"/>
  <c r="AO51" i="9"/>
  <c r="AS50" i="9"/>
  <c r="AR50" i="9"/>
  <c r="AQ50" i="9"/>
  <c r="AP50" i="9"/>
  <c r="AX50" i="9" s="1"/>
  <c r="AO50" i="9"/>
  <c r="AW50" i="9" s="1"/>
  <c r="AW49" i="9"/>
  <c r="AS49" i="9"/>
  <c r="AR49" i="9"/>
  <c r="AQ49" i="9"/>
  <c r="AP49" i="9"/>
  <c r="AX49" i="9" s="1"/>
  <c r="AO49" i="9"/>
  <c r="AW48" i="9"/>
  <c r="AS48" i="9"/>
  <c r="AR48" i="9"/>
  <c r="AQ48" i="9"/>
  <c r="AP48" i="9"/>
  <c r="AX48" i="9" s="1"/>
  <c r="AO48" i="9"/>
  <c r="AW47" i="9"/>
  <c r="AS47" i="9"/>
  <c r="AR47" i="9"/>
  <c r="AQ47" i="9"/>
  <c r="AP47" i="9"/>
  <c r="AX47" i="9" s="1"/>
  <c r="AO47" i="9"/>
  <c r="AX46" i="9"/>
  <c r="AS46" i="9"/>
  <c r="AR46" i="9"/>
  <c r="AQ46" i="9"/>
  <c r="AP46" i="9"/>
  <c r="AO46" i="9"/>
  <c r="AW46" i="9" s="1"/>
  <c r="AX45" i="9"/>
  <c r="AS45" i="9"/>
  <c r="AR45" i="9"/>
  <c r="AQ45" i="9"/>
  <c r="AP45" i="9"/>
  <c r="AO45" i="9"/>
  <c r="AW45" i="9" s="1"/>
  <c r="AW44" i="9"/>
  <c r="AS44" i="9"/>
  <c r="AR44" i="9"/>
  <c r="AQ44" i="9"/>
  <c r="AP44" i="9"/>
  <c r="AX44" i="9" s="1"/>
  <c r="AO44" i="9"/>
  <c r="AS43" i="9"/>
  <c r="AR43" i="9"/>
  <c r="AQ43" i="9"/>
  <c r="AP43" i="9"/>
  <c r="AX43" i="9" s="1"/>
  <c r="AO43" i="9"/>
  <c r="AW43" i="9" s="1"/>
  <c r="AS42" i="9"/>
  <c r="AR42" i="9"/>
  <c r="AQ42" i="9"/>
  <c r="AP42" i="9"/>
  <c r="AX42" i="9" s="1"/>
  <c r="AO42" i="9"/>
  <c r="AW42" i="9" s="1"/>
  <c r="AS41" i="9"/>
  <c r="AR41" i="9"/>
  <c r="AQ41" i="9"/>
  <c r="AP41" i="9"/>
  <c r="AX41" i="9" s="1"/>
  <c r="AO41" i="9"/>
  <c r="AW41" i="9" s="1"/>
  <c r="AS40" i="9"/>
  <c r="AR40" i="9"/>
  <c r="AQ40" i="9"/>
  <c r="AP40" i="9"/>
  <c r="AX40" i="9" s="1"/>
  <c r="AO40" i="9"/>
  <c r="AW40" i="9" s="1"/>
  <c r="AS39" i="9"/>
  <c r="AR39" i="9"/>
  <c r="AQ39" i="9"/>
  <c r="AP39" i="9"/>
  <c r="AX39" i="9" s="1"/>
  <c r="AO39" i="9"/>
  <c r="AW39" i="9" s="1"/>
  <c r="AX38" i="9"/>
  <c r="AS38" i="9"/>
  <c r="AR38" i="9"/>
  <c r="AQ38" i="9"/>
  <c r="AP38" i="9"/>
  <c r="AO38" i="9"/>
  <c r="AW38" i="9" s="1"/>
  <c r="AS37" i="9"/>
  <c r="AR37" i="9"/>
  <c r="AQ37" i="9"/>
  <c r="AP37" i="9"/>
  <c r="AX37" i="9" s="1"/>
  <c r="AO37" i="9"/>
  <c r="AW37" i="9" s="1"/>
  <c r="AW36" i="9"/>
  <c r="AS36" i="9"/>
  <c r="AR36" i="9"/>
  <c r="AQ36" i="9"/>
  <c r="AP36" i="9"/>
  <c r="AX36" i="9" s="1"/>
  <c r="AO36" i="9"/>
  <c r="AS35" i="9"/>
  <c r="AR35" i="9"/>
  <c r="AQ35" i="9"/>
  <c r="AP35" i="9"/>
  <c r="AX35" i="9" s="1"/>
  <c r="AO35" i="9"/>
  <c r="AW35" i="9" s="1"/>
  <c r="AW34" i="9"/>
  <c r="AS34" i="9"/>
  <c r="AR34" i="9"/>
  <c r="AQ34" i="9"/>
  <c r="AP34" i="9"/>
  <c r="AX34" i="9" s="1"/>
  <c r="AO34" i="9"/>
  <c r="AS33" i="9"/>
  <c r="AR33" i="9"/>
  <c r="AQ33" i="9"/>
  <c r="AP33" i="9"/>
  <c r="AX33" i="9" s="1"/>
  <c r="AO33" i="9"/>
  <c r="AW33" i="9" s="1"/>
  <c r="AS32" i="9"/>
  <c r="AR32" i="9"/>
  <c r="AQ32" i="9"/>
  <c r="AP32" i="9"/>
  <c r="AX32" i="9" s="1"/>
  <c r="AO32" i="9"/>
  <c r="AW32" i="9" s="1"/>
  <c r="AS31" i="9"/>
  <c r="AR31" i="9"/>
  <c r="AQ31" i="9"/>
  <c r="AP31" i="9"/>
  <c r="AX31" i="9" s="1"/>
  <c r="AO31" i="9"/>
  <c r="AW31" i="9" s="1"/>
  <c r="AX30" i="9"/>
  <c r="AW30" i="9"/>
  <c r="AS30" i="9"/>
  <c r="AR30" i="9"/>
  <c r="AQ30" i="9"/>
  <c r="AP30" i="9"/>
  <c r="AO30" i="9"/>
  <c r="AS29" i="9"/>
  <c r="AR29" i="9"/>
  <c r="AQ29" i="9"/>
  <c r="AP29" i="9"/>
  <c r="AX29" i="9" s="1"/>
  <c r="AO29" i="9"/>
  <c r="AW29" i="9" s="1"/>
  <c r="AX28" i="9"/>
  <c r="AS28" i="9"/>
  <c r="AR28" i="9"/>
  <c r="AQ28" i="9"/>
  <c r="AP28" i="9"/>
  <c r="AO28" i="9"/>
  <c r="AW28" i="9" s="1"/>
  <c r="AW27" i="9"/>
  <c r="AS27" i="9"/>
  <c r="AR27" i="9"/>
  <c r="AQ27" i="9"/>
  <c r="AP27" i="9"/>
  <c r="AX27" i="9" s="1"/>
  <c r="AO27" i="9"/>
  <c r="AS26" i="9"/>
  <c r="AR26" i="9"/>
  <c r="AQ26" i="9"/>
  <c r="AP26" i="9"/>
  <c r="AX26" i="9" s="1"/>
  <c r="AO26" i="9"/>
  <c r="AW26" i="9" s="1"/>
  <c r="AX25" i="9"/>
  <c r="AS25" i="9"/>
  <c r="AR25" i="9"/>
  <c r="AQ25" i="9"/>
  <c r="AP25" i="9"/>
  <c r="AO25" i="9"/>
  <c r="AW25" i="9" s="1"/>
  <c r="AW24" i="9"/>
  <c r="AS24" i="9"/>
  <c r="AR24" i="9"/>
  <c r="AQ24" i="9"/>
  <c r="AP24" i="9"/>
  <c r="AX24" i="9" s="1"/>
  <c r="AO24" i="9"/>
  <c r="AS23" i="9"/>
  <c r="AR23" i="9"/>
  <c r="AQ23" i="9"/>
  <c r="AP23" i="9"/>
  <c r="AX23" i="9" s="1"/>
  <c r="AO23" i="9"/>
  <c r="AW23" i="9" s="1"/>
  <c r="AS22" i="9"/>
  <c r="AR22" i="9"/>
  <c r="AQ22" i="9"/>
  <c r="AP22" i="9"/>
  <c r="AX22" i="9" s="1"/>
  <c r="AO22" i="9"/>
  <c r="AW22" i="9" s="1"/>
  <c r="AS21" i="9"/>
  <c r="AR21" i="9"/>
  <c r="AQ21" i="9"/>
  <c r="AP21" i="9"/>
  <c r="AX21" i="9" s="1"/>
  <c r="AO21" i="9"/>
  <c r="AW21" i="9" s="1"/>
  <c r="AX20" i="9"/>
  <c r="AS20" i="9"/>
  <c r="AR20" i="9"/>
  <c r="AQ20" i="9"/>
  <c r="AP20" i="9"/>
  <c r="AO20" i="9"/>
  <c r="AW20" i="9" s="1"/>
  <c r="AS19" i="9"/>
  <c r="AR19" i="9"/>
  <c r="AQ19" i="9"/>
  <c r="AP19" i="9"/>
  <c r="AX19" i="9" s="1"/>
  <c r="AO19" i="9"/>
  <c r="AW19" i="9" s="1"/>
  <c r="AS18" i="9"/>
  <c r="AR18" i="9"/>
  <c r="AQ18" i="9"/>
  <c r="AP18" i="9"/>
  <c r="AX18" i="9" s="1"/>
  <c r="AO18" i="9"/>
  <c r="AW18" i="9" s="1"/>
  <c r="AS17" i="9"/>
  <c r="AR17" i="9"/>
  <c r="AQ17" i="9"/>
  <c r="AP17" i="9"/>
  <c r="AX17" i="9" s="1"/>
  <c r="AO17" i="9"/>
  <c r="AW17" i="9" s="1"/>
  <c r="AS16" i="9"/>
  <c r="AR16" i="9"/>
  <c r="AQ16" i="9"/>
  <c r="AP16" i="9"/>
  <c r="AX16" i="9" s="1"/>
  <c r="AO16" i="9"/>
  <c r="AW16" i="9" s="1"/>
  <c r="AX15" i="9"/>
  <c r="AS15" i="9"/>
  <c r="AR15" i="9"/>
  <c r="AQ15" i="9"/>
  <c r="AP15" i="9"/>
  <c r="AO15" i="9"/>
  <c r="AW15" i="9" s="1"/>
  <c r="AX14" i="9"/>
  <c r="AS14" i="9"/>
  <c r="AR14" i="9"/>
  <c r="AQ14" i="9"/>
  <c r="AP14" i="9"/>
  <c r="AO14" i="9"/>
  <c r="AW14" i="9" s="1"/>
  <c r="AX13" i="9"/>
  <c r="AS13" i="9"/>
  <c r="AR13" i="9"/>
  <c r="AQ13" i="9"/>
  <c r="AP13" i="9"/>
  <c r="AO13" i="9"/>
  <c r="AW13" i="9" s="1"/>
  <c r="AX12" i="9"/>
  <c r="AW12" i="9"/>
  <c r="AS12" i="9"/>
  <c r="AR12" i="9"/>
  <c r="AQ12" i="9"/>
  <c r="AP12" i="9"/>
  <c r="AO12" i="9"/>
  <c r="AS11" i="9"/>
  <c r="AR11" i="9"/>
  <c r="AQ11" i="9"/>
  <c r="AP11" i="9"/>
  <c r="AX11" i="9" s="1"/>
  <c r="AO11" i="9"/>
  <c r="AW11" i="9" s="1"/>
  <c r="AW10" i="9"/>
  <c r="AS10" i="9"/>
  <c r="AR10" i="9"/>
  <c r="AQ10" i="9"/>
  <c r="AP10" i="9"/>
  <c r="AX10" i="9" s="1"/>
  <c r="AO10" i="9"/>
  <c r="AX9" i="9"/>
  <c r="AS9" i="9"/>
  <c r="AR9" i="9"/>
  <c r="AQ9" i="9"/>
  <c r="AP9" i="9"/>
  <c r="AO9" i="9"/>
  <c r="AW9" i="9" s="1"/>
  <c r="AS8" i="9"/>
  <c r="AR8" i="9"/>
  <c r="AQ8" i="9"/>
  <c r="AP8" i="9"/>
  <c r="AX8" i="9" s="1"/>
  <c r="AO8" i="9"/>
  <c r="AW8" i="9" s="1"/>
  <c r="AS7" i="9"/>
  <c r="AR7" i="9"/>
  <c r="AQ7" i="9"/>
  <c r="AP7" i="9"/>
  <c r="AX7" i="9" s="1"/>
  <c r="AO7" i="9"/>
  <c r="AW7" i="9" s="1"/>
  <c r="AX6" i="9"/>
  <c r="AW6" i="9"/>
  <c r="AS6" i="9"/>
  <c r="AR6" i="9"/>
  <c r="AQ6" i="9"/>
  <c r="AP6" i="9"/>
  <c r="AO6" i="9"/>
  <c r="AS5" i="9"/>
  <c r="AR5" i="9"/>
  <c r="AQ5" i="9"/>
  <c r="AP5" i="9"/>
  <c r="AX5" i="9" s="1"/>
  <c r="AO5" i="9"/>
  <c r="AW5" i="9" s="1"/>
  <c r="AW4" i="9"/>
  <c r="AS4" i="9"/>
  <c r="AR4" i="9"/>
  <c r="AQ4" i="9"/>
  <c r="AP4" i="9"/>
  <c r="AX4" i="9" s="1"/>
  <c r="AO4" i="9"/>
  <c r="AW3" i="9"/>
  <c r="AS3" i="9"/>
  <c r="AR3" i="9"/>
  <c r="AQ3" i="9"/>
  <c r="AP3" i="9"/>
  <c r="AX3" i="9" s="1"/>
  <c r="AO3" i="9"/>
  <c r="AS2" i="9"/>
  <c r="AR2" i="9"/>
  <c r="AQ2" i="9"/>
  <c r="AP2" i="9"/>
  <c r="AX2" i="9" s="1"/>
  <c r="AO2" i="9"/>
  <c r="AW2" i="9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3" i="2"/>
  <c r="N4" i="2"/>
  <c r="N5" i="2"/>
  <c r="N6" i="2"/>
  <c r="N2" i="2"/>
  <c r="AR498" i="8" l="1"/>
  <c r="AR181" i="8"/>
  <c r="AR245" i="8"/>
  <c r="AR293" i="8"/>
  <c r="AT490" i="9"/>
  <c r="AT17" i="9"/>
  <c r="AT26" i="9"/>
  <c r="AT71" i="9"/>
  <c r="AT80" i="9"/>
  <c r="AT83" i="9"/>
  <c r="AT86" i="9"/>
  <c r="AT129" i="9"/>
  <c r="AT424" i="9"/>
  <c r="AT182" i="9"/>
  <c r="AT252" i="9"/>
  <c r="AT255" i="9"/>
  <c r="AT328" i="9"/>
  <c r="AT355" i="9"/>
  <c r="AT244" i="9"/>
  <c r="AT431" i="9"/>
  <c r="AT180" i="9"/>
  <c r="AT440" i="9"/>
  <c r="AT446" i="9"/>
  <c r="AT455" i="9"/>
  <c r="AT464" i="9"/>
  <c r="AT473" i="9"/>
  <c r="AT479" i="9"/>
  <c r="AT488" i="9"/>
  <c r="AT103" i="9"/>
  <c r="AT2" i="9"/>
  <c r="AT32" i="9"/>
  <c r="AT107" i="9"/>
  <c r="AT149" i="9"/>
  <c r="AT357" i="9"/>
  <c r="AT310" i="9"/>
  <c r="AT429" i="9"/>
  <c r="AT427" i="9"/>
  <c r="AT44" i="9"/>
  <c r="AT121" i="9"/>
  <c r="AT341" i="9"/>
  <c r="AT114" i="9"/>
  <c r="AT373" i="9"/>
  <c r="AT386" i="9"/>
  <c r="AT389" i="9"/>
  <c r="AT434" i="9"/>
  <c r="AT72" i="9"/>
  <c r="AT66" i="9"/>
  <c r="AT126" i="9"/>
  <c r="AT414" i="9"/>
  <c r="AT21" i="9"/>
  <c r="AT57" i="9"/>
  <c r="AT134" i="9"/>
  <c r="AT110" i="9"/>
  <c r="AT428" i="9"/>
  <c r="AT117" i="9"/>
  <c r="AT120" i="9"/>
  <c r="AT195" i="9"/>
  <c r="AT199" i="9"/>
  <c r="AT202" i="9"/>
  <c r="AT211" i="9"/>
  <c r="AT217" i="9"/>
  <c r="AT220" i="9"/>
  <c r="AT191" i="9"/>
  <c r="AT230" i="9"/>
  <c r="AT234" i="9"/>
  <c r="AT237" i="9"/>
  <c r="AT247" i="9"/>
  <c r="AT297" i="9"/>
  <c r="AT262" i="9"/>
  <c r="AT277" i="9"/>
  <c r="AT280" i="9"/>
  <c r="AT283" i="9"/>
  <c r="AT320" i="9"/>
  <c r="AT323" i="9"/>
  <c r="AT11" i="9"/>
  <c r="AT88" i="9"/>
  <c r="AT7" i="9"/>
  <c r="AT36" i="9"/>
  <c r="AT45" i="9"/>
  <c r="AT49" i="9"/>
  <c r="AT62" i="9"/>
  <c r="AT150" i="9"/>
  <c r="AT291" i="9"/>
  <c r="AT194" i="9"/>
  <c r="AT39" i="9"/>
  <c r="AT68" i="9"/>
  <c r="AT111" i="9"/>
  <c r="AT16" i="9"/>
  <c r="AT47" i="9"/>
  <c r="AT5" i="9"/>
  <c r="AT12" i="9"/>
  <c r="AT93" i="9"/>
  <c r="AT8" i="9"/>
  <c r="AT25" i="9"/>
  <c r="AT105" i="9"/>
  <c r="AT198" i="9"/>
  <c r="AT201" i="9"/>
  <c r="AT210" i="9"/>
  <c r="AT213" i="9"/>
  <c r="AT216" i="9"/>
  <c r="AT219" i="9"/>
  <c r="AT222" i="9"/>
  <c r="AT406" i="9"/>
  <c r="AT41" i="9"/>
  <c r="AT64" i="9"/>
  <c r="AT18" i="9"/>
  <c r="AT85" i="9"/>
  <c r="AT98" i="9"/>
  <c r="AT70" i="9"/>
  <c r="AT311" i="9"/>
  <c r="AT23" i="9"/>
  <c r="AT3" i="9"/>
  <c r="AT6" i="9"/>
  <c r="AT14" i="9"/>
  <c r="AT24" i="9"/>
  <c r="AT31" i="9"/>
  <c r="AT34" i="9"/>
  <c r="AT43" i="9"/>
  <c r="AT55" i="9"/>
  <c r="AT90" i="9"/>
  <c r="AT243" i="9"/>
  <c r="AT250" i="9"/>
  <c r="AT253" i="9"/>
  <c r="AT256" i="9"/>
  <c r="AT313" i="9"/>
  <c r="AT363" i="9"/>
  <c r="AT369" i="9"/>
  <c r="AT375" i="9"/>
  <c r="AT378" i="9"/>
  <c r="AT381" i="9"/>
  <c r="AT418" i="9"/>
  <c r="AT351" i="9"/>
  <c r="AT30" i="9"/>
  <c r="AT40" i="9"/>
  <c r="AT50" i="9"/>
  <c r="AT63" i="9"/>
  <c r="AT76" i="9"/>
  <c r="AT260" i="9"/>
  <c r="AT92" i="9"/>
  <c r="AT95" i="9"/>
  <c r="AT99" i="9"/>
  <c r="AT133" i="9"/>
  <c r="AT303" i="9"/>
  <c r="AT226" i="9"/>
  <c r="AT233" i="9"/>
  <c r="AT236" i="9"/>
  <c r="AT239" i="9"/>
  <c r="AT242" i="9"/>
  <c r="AT246" i="9"/>
  <c r="AT249" i="9"/>
  <c r="AT258" i="9"/>
  <c r="AT261" i="9"/>
  <c r="AT273" i="9"/>
  <c r="AT276" i="9"/>
  <c r="AT279" i="9"/>
  <c r="AT282" i="9"/>
  <c r="AT331" i="9"/>
  <c r="AT399" i="9"/>
  <c r="AT53" i="9"/>
  <c r="AT82" i="9"/>
  <c r="AT52" i="9"/>
  <c r="AT56" i="9"/>
  <c r="AT65" i="9"/>
  <c r="AT69" i="9"/>
  <c r="AT259" i="9"/>
  <c r="AT81" i="9"/>
  <c r="AT101" i="9"/>
  <c r="AT153" i="9"/>
  <c r="AT392" i="9"/>
  <c r="AT422" i="9"/>
  <c r="AT449" i="9"/>
  <c r="AT452" i="9"/>
  <c r="AT4" i="9"/>
  <c r="AT19" i="9"/>
  <c r="AT28" i="9"/>
  <c r="AT35" i="9"/>
  <c r="AT38" i="9"/>
  <c r="AT51" i="9"/>
  <c r="AT58" i="9"/>
  <c r="AT61" i="9"/>
  <c r="AT74" i="9"/>
  <c r="AT77" i="9"/>
  <c r="AT87" i="9"/>
  <c r="AT106" i="9"/>
  <c r="AT295" i="9"/>
  <c r="AT437" i="9"/>
  <c r="AT301" i="9"/>
  <c r="AT304" i="9"/>
  <c r="AT367" i="9"/>
  <c r="AT376" i="9"/>
  <c r="AT382" i="9"/>
  <c r="AT385" i="9"/>
  <c r="AT401" i="9"/>
  <c r="AT407" i="9"/>
  <c r="AT421" i="9"/>
  <c r="AR248" i="8"/>
  <c r="AU499" i="8"/>
  <c r="AR7" i="8"/>
  <c r="AR10" i="8"/>
  <c r="AR13" i="8"/>
  <c r="AR25" i="8"/>
  <c r="AR183" i="8"/>
  <c r="AR195" i="8"/>
  <c r="AR198" i="8"/>
  <c r="AR212" i="8"/>
  <c r="AR223" i="8"/>
  <c r="AR235" i="8"/>
  <c r="AR256" i="8"/>
  <c r="AR480" i="8"/>
  <c r="AR496" i="8"/>
  <c r="AR250" i="8"/>
  <c r="AR288" i="8"/>
  <c r="AR291" i="8"/>
  <c r="AR54" i="8"/>
  <c r="AR58" i="8"/>
  <c r="AR61" i="8"/>
  <c r="AR72" i="8"/>
  <c r="AR75" i="8"/>
  <c r="AR81" i="8"/>
  <c r="AR95" i="8"/>
  <c r="AR114" i="8"/>
  <c r="AR120" i="8"/>
  <c r="AR127" i="8"/>
  <c r="AR44" i="8"/>
  <c r="AR128" i="8"/>
  <c r="AR185" i="8"/>
  <c r="AR191" i="8"/>
  <c r="AR488" i="8"/>
  <c r="AR134" i="8"/>
  <c r="AR129" i="8"/>
  <c r="AR146" i="8"/>
  <c r="AR160" i="8"/>
  <c r="AR173" i="8"/>
  <c r="AR203" i="8"/>
  <c r="AR213" i="8"/>
  <c r="AR222" i="8"/>
  <c r="AR246" i="8"/>
  <c r="AR269" i="8"/>
  <c r="AR297" i="8"/>
  <c r="AR303" i="8"/>
  <c r="AR315" i="8"/>
  <c r="AR392" i="8"/>
  <c r="AR410" i="8"/>
  <c r="AR431" i="8"/>
  <c r="AR461" i="8"/>
  <c r="AR85" i="8"/>
  <c r="AR124" i="8"/>
  <c r="AR478" i="8"/>
  <c r="AR171" i="8"/>
  <c r="AR205" i="8"/>
  <c r="AR253" i="8"/>
  <c r="AR261" i="8"/>
  <c r="AR401" i="8"/>
  <c r="AR426" i="8"/>
  <c r="AR429" i="8"/>
  <c r="AR433" i="8"/>
  <c r="AR34" i="8"/>
  <c r="AR216" i="8"/>
  <c r="AR219" i="8"/>
  <c r="AR29" i="8"/>
  <c r="AR33" i="8"/>
  <c r="AR35" i="8"/>
  <c r="AR82" i="8"/>
  <c r="AR141" i="8"/>
  <c r="AR145" i="8"/>
  <c r="AR228" i="8"/>
  <c r="AR231" i="8"/>
  <c r="AR237" i="8"/>
  <c r="AR262" i="8"/>
  <c r="AR265" i="8"/>
  <c r="AR390" i="8"/>
  <c r="AR495" i="8"/>
  <c r="AR40" i="8"/>
  <c r="AR43" i="8"/>
  <c r="AR57" i="8"/>
  <c r="AR80" i="8"/>
  <c r="AR148" i="8"/>
  <c r="AR159" i="8"/>
  <c r="AR169" i="8"/>
  <c r="AR317" i="8"/>
  <c r="AR320" i="8"/>
  <c r="AR349" i="8"/>
  <c r="AR352" i="8"/>
  <c r="AR358" i="8"/>
  <c r="AR371" i="8"/>
  <c r="AR405" i="8"/>
  <c r="AR417" i="8"/>
  <c r="AR427" i="8"/>
  <c r="AR56" i="8"/>
  <c r="AR60" i="8"/>
  <c r="AR64" i="8"/>
  <c r="AR71" i="8"/>
  <c r="AR79" i="8"/>
  <c r="AR126" i="8"/>
  <c r="AR143" i="8"/>
  <c r="AR151" i="8"/>
  <c r="AR441" i="8"/>
  <c r="AR447" i="8"/>
  <c r="AR497" i="8"/>
  <c r="AR27" i="8"/>
  <c r="AR52" i="8"/>
  <c r="AR55" i="8"/>
  <c r="AR63" i="8"/>
  <c r="AR93" i="8"/>
  <c r="AR100" i="8"/>
  <c r="AR106" i="8"/>
  <c r="AR115" i="8"/>
  <c r="AR118" i="8"/>
  <c r="AR135" i="8"/>
  <c r="AR322" i="8"/>
  <c r="AR356" i="8"/>
  <c r="AR366" i="8"/>
  <c r="AR460" i="8"/>
  <c r="AR471" i="8"/>
  <c r="AR19" i="8"/>
  <c r="AR31" i="8"/>
  <c r="AR107" i="8"/>
  <c r="AR175" i="8"/>
  <c r="AR211" i="8"/>
  <c r="AR376" i="8"/>
  <c r="AR459" i="8"/>
  <c r="AR469" i="8"/>
  <c r="AR479" i="8"/>
  <c r="AR90" i="8"/>
  <c r="AR97" i="8"/>
  <c r="AR147" i="8"/>
  <c r="AR2" i="8"/>
  <c r="AR15" i="8"/>
  <c r="AR21" i="8"/>
  <c r="AR24" i="8"/>
  <c r="AR42" i="8"/>
  <c r="AR45" i="8"/>
  <c r="AR230" i="8"/>
  <c r="AR332" i="8"/>
  <c r="AR346" i="8"/>
  <c r="AR354" i="8"/>
  <c r="AR357" i="8"/>
  <c r="AR364" i="8"/>
  <c r="AR373" i="8"/>
  <c r="AR377" i="8"/>
  <c r="AR489" i="8"/>
  <c r="AR494" i="8"/>
  <c r="AR289" i="8"/>
  <c r="AR295" i="8"/>
  <c r="AR301" i="8"/>
  <c r="AR307" i="8"/>
  <c r="AR310" i="8"/>
  <c r="AR477" i="8"/>
  <c r="AR76" i="8"/>
  <c r="AR131" i="8"/>
  <c r="AR142" i="8"/>
  <c r="AR170" i="8"/>
  <c r="AR179" i="8"/>
  <c r="AR186" i="8"/>
  <c r="AR201" i="8"/>
  <c r="AR229" i="8"/>
  <c r="AR382" i="8"/>
  <c r="AR463" i="8"/>
  <c r="AR476" i="8"/>
  <c r="AR487" i="8"/>
  <c r="AR492" i="8"/>
  <c r="AR14" i="8"/>
  <c r="AR17" i="8"/>
  <c r="AR20" i="8"/>
  <c r="AR30" i="8"/>
  <c r="AR48" i="8"/>
  <c r="AR225" i="8"/>
  <c r="AR486" i="8"/>
  <c r="AR91" i="8"/>
  <c r="AR98" i="8"/>
  <c r="AR101" i="8"/>
  <c r="AR104" i="8"/>
  <c r="AR110" i="8"/>
  <c r="AR140" i="8"/>
  <c r="AR206" i="8"/>
  <c r="AR483" i="8"/>
  <c r="AR23" i="8"/>
  <c r="AR53" i="8"/>
  <c r="AR113" i="8"/>
  <c r="AR119" i="8"/>
  <c r="AR123" i="8"/>
  <c r="AR204" i="8"/>
  <c r="AR217" i="8"/>
  <c r="AR234" i="8"/>
  <c r="AR249" i="8"/>
  <c r="AR406" i="8"/>
  <c r="AR432" i="8"/>
  <c r="AR132" i="8"/>
  <c r="AR136" i="8"/>
  <c r="AR152" i="8"/>
  <c r="AR155" i="8"/>
  <c r="AR207" i="8"/>
  <c r="AR210" i="8"/>
  <c r="AR242" i="8"/>
  <c r="AR252" i="8"/>
  <c r="AR436" i="8"/>
  <c r="AR452" i="8"/>
  <c r="AR453" i="8"/>
  <c r="AR481" i="8"/>
  <c r="AR6" i="8"/>
  <c r="AR41" i="8"/>
  <c r="AR49" i="8"/>
  <c r="AR67" i="8"/>
  <c r="AR86" i="8"/>
  <c r="AR273" i="8"/>
  <c r="AR278" i="8"/>
  <c r="AR305" i="8"/>
  <c r="AR308" i="8"/>
  <c r="AR70" i="8"/>
  <c r="AR188" i="8"/>
  <c r="AR239" i="8"/>
  <c r="AR258" i="8"/>
  <c r="AR386" i="8"/>
  <c r="AR389" i="8"/>
  <c r="AR5" i="8"/>
  <c r="AR77" i="8"/>
  <c r="AR83" i="8"/>
  <c r="AR89" i="8"/>
  <c r="AR102" i="8"/>
  <c r="AR138" i="8"/>
  <c r="AR184" i="8"/>
  <c r="AR313" i="8"/>
  <c r="AR316" i="8"/>
  <c r="AR420" i="8"/>
  <c r="AR425" i="8"/>
  <c r="AR457" i="8"/>
  <c r="AR468" i="8"/>
  <c r="AR485" i="8"/>
  <c r="AR490" i="8"/>
  <c r="AR167" i="8"/>
  <c r="AR208" i="8"/>
  <c r="AR8" i="8"/>
  <c r="AR11" i="8"/>
  <c r="AR69" i="8"/>
  <c r="AR92" i="8"/>
  <c r="AR99" i="8"/>
  <c r="AR105" i="8"/>
  <c r="AR121" i="8"/>
  <c r="AR157" i="8"/>
  <c r="AR161" i="8"/>
  <c r="AR164" i="8"/>
  <c r="AR174" i="8"/>
  <c r="AR180" i="8"/>
  <c r="AR187" i="8"/>
  <c r="AR199" i="8"/>
  <c r="AR244" i="8"/>
  <c r="AR260" i="8"/>
  <c r="AR266" i="8"/>
  <c r="AR325" i="8"/>
  <c r="AR442" i="8"/>
  <c r="AR16" i="8"/>
  <c r="AR26" i="8"/>
  <c r="AR36" i="8"/>
  <c r="AR39" i="8"/>
  <c r="AR47" i="8"/>
  <c r="AR51" i="8"/>
  <c r="AR68" i="8"/>
  <c r="AR87" i="8"/>
  <c r="AR96" i="8"/>
  <c r="AR103" i="8"/>
  <c r="AR133" i="8"/>
  <c r="AR137" i="8"/>
  <c r="AR163" i="8"/>
  <c r="AR166" i="8"/>
  <c r="AR177" i="8"/>
  <c r="AR196" i="8"/>
  <c r="AR220" i="8"/>
  <c r="AR224" i="8"/>
  <c r="AR240" i="8"/>
  <c r="AR243" i="8"/>
  <c r="AR255" i="8"/>
  <c r="AR257" i="8"/>
  <c r="AR264" i="8"/>
  <c r="AR268" i="8"/>
  <c r="AR287" i="8"/>
  <c r="AR290" i="8"/>
  <c r="AR296" i="8"/>
  <c r="AR302" i="8"/>
  <c r="AR311" i="8"/>
  <c r="AR399" i="8"/>
  <c r="AR403" i="8"/>
  <c r="AR409" i="8"/>
  <c r="AR412" i="8"/>
  <c r="AR437" i="8"/>
  <c r="AR456" i="8"/>
  <c r="AR467" i="8"/>
  <c r="AR473" i="8"/>
  <c r="AR484" i="8"/>
  <c r="AR493" i="8"/>
  <c r="AR267" i="8"/>
  <c r="AR418" i="8"/>
  <c r="AR449" i="8"/>
  <c r="AR472" i="8"/>
  <c r="AR4" i="8"/>
  <c r="AR22" i="8"/>
  <c r="AR46" i="8"/>
  <c r="AR59" i="8"/>
  <c r="AR117" i="8"/>
  <c r="AR122" i="8"/>
  <c r="AR125" i="8"/>
  <c r="AR130" i="8"/>
  <c r="AR150" i="8"/>
  <c r="AR154" i="8"/>
  <c r="AR158" i="8"/>
  <c r="AR165" i="8"/>
  <c r="AR176" i="8"/>
  <c r="AR190" i="8"/>
  <c r="AR193" i="8"/>
  <c r="AR202" i="8"/>
  <c r="AR209" i="8"/>
  <c r="AR226" i="8"/>
  <c r="AR233" i="8"/>
  <c r="AR254" i="8"/>
  <c r="AR263" i="8"/>
  <c r="AR395" i="8"/>
  <c r="AR444" i="8"/>
  <c r="AR454" i="8"/>
  <c r="AR465" i="8"/>
  <c r="AR491" i="8"/>
  <c r="AR3" i="8"/>
  <c r="AR18" i="8"/>
  <c r="AR28" i="8"/>
  <c r="AR38" i="8"/>
  <c r="AR50" i="8"/>
  <c r="AR62" i="8"/>
  <c r="AR66" i="8"/>
  <c r="AR74" i="8"/>
  <c r="AR94" i="8"/>
  <c r="AR109" i="8"/>
  <c r="AR112" i="8"/>
  <c r="AR139" i="8"/>
  <c r="AR144" i="8"/>
  <c r="AR149" i="8"/>
  <c r="AR153" i="8"/>
  <c r="AR162" i="8"/>
  <c r="AR168" i="8"/>
  <c r="AR172" i="8"/>
  <c r="AR178" i="8"/>
  <c r="AR182" i="8"/>
  <c r="AR189" i="8"/>
  <c r="AR192" i="8"/>
  <c r="AR218" i="8"/>
  <c r="AR221" i="8"/>
  <c r="AR232" i="8"/>
  <c r="AR241" i="8"/>
  <c r="AR259" i="8"/>
  <c r="AR275" i="8"/>
  <c r="AR398" i="8"/>
  <c r="AR408" i="8"/>
  <c r="AR415" i="8"/>
  <c r="AR416" i="8"/>
  <c r="AR443" i="8"/>
  <c r="AR448" i="8"/>
  <c r="AR458" i="8"/>
  <c r="AR470" i="8"/>
  <c r="AR482" i="8"/>
  <c r="AR464" i="8"/>
  <c r="AR9" i="8"/>
  <c r="AR12" i="8"/>
  <c r="AR32" i="8"/>
  <c r="AR37" i="8"/>
  <c r="AR65" i="8"/>
  <c r="AR73" i="8"/>
  <c r="AR78" i="8"/>
  <c r="AR84" i="8"/>
  <c r="AR88" i="8"/>
  <c r="AR108" i="8"/>
  <c r="AR111" i="8"/>
  <c r="AR116" i="8"/>
  <c r="AR156" i="8"/>
  <c r="AR194" i="8"/>
  <c r="AR197" i="8"/>
  <c r="AR200" i="8"/>
  <c r="AR274" i="8"/>
  <c r="AR279" i="8"/>
  <c r="AR282" i="8"/>
  <c r="AR294" i="8"/>
  <c r="AR300" i="8"/>
  <c r="AR306" i="8"/>
  <c r="AR309" i="8"/>
  <c r="AR312" i="8"/>
  <c r="AR318" i="8"/>
  <c r="AR331" i="8"/>
  <c r="AR334" i="8"/>
  <c r="AR348" i="8"/>
  <c r="AR353" i="8"/>
  <c r="AR363" i="8"/>
  <c r="AR369" i="8"/>
  <c r="AR372" i="8"/>
  <c r="AR374" i="8"/>
  <c r="AR378" i="8"/>
  <c r="AR388" i="8"/>
  <c r="AR393" i="8"/>
  <c r="AR402" i="8"/>
  <c r="AR422" i="8"/>
  <c r="AR428" i="8"/>
  <c r="AR438" i="8"/>
  <c r="AR450" i="8"/>
  <c r="AR474" i="8"/>
  <c r="AR475" i="8"/>
  <c r="AR276" i="8"/>
  <c r="AR285" i="8"/>
  <c r="AR292" i="8"/>
  <c r="AR319" i="8"/>
  <c r="AR328" i="8"/>
  <c r="AR335" i="8"/>
  <c r="AR338" i="8"/>
  <c r="AR341" i="8"/>
  <c r="AR345" i="8"/>
  <c r="AR351" i="8"/>
  <c r="AR360" i="8"/>
  <c r="AR370" i="8"/>
  <c r="AR379" i="8"/>
  <c r="AR385" i="8"/>
  <c r="AR413" i="8"/>
  <c r="AR423" i="8"/>
  <c r="AR435" i="8"/>
  <c r="AR446" i="8"/>
  <c r="AR451" i="8"/>
  <c r="AR466" i="8"/>
  <c r="AR391" i="8"/>
  <c r="AR236" i="8"/>
  <c r="AR214" i="8"/>
  <c r="AR247" i="8"/>
  <c r="AR251" i="8"/>
  <c r="AR271" i="8"/>
  <c r="AR281" i="8"/>
  <c r="AR284" i="8"/>
  <c r="AR299" i="8"/>
  <c r="AR324" i="8"/>
  <c r="AR327" i="8"/>
  <c r="AR337" i="8"/>
  <c r="AR340" i="8"/>
  <c r="AR343" i="8"/>
  <c r="AR350" i="8"/>
  <c r="AR359" i="8"/>
  <c r="AR362" i="8"/>
  <c r="AR384" i="8"/>
  <c r="AR397" i="8"/>
  <c r="AR404" i="8"/>
  <c r="AR414" i="8"/>
  <c r="AR419" i="8"/>
  <c r="AR430" i="8"/>
  <c r="AR434" i="8"/>
  <c r="AR455" i="8"/>
  <c r="AR462" i="8"/>
  <c r="AR314" i="8"/>
  <c r="AR321" i="8"/>
  <c r="AR330" i="8"/>
  <c r="AR333" i="8"/>
  <c r="AR347" i="8"/>
  <c r="AR355" i="8"/>
  <c r="AR365" i="8"/>
  <c r="AR368" i="8"/>
  <c r="AR375" i="8"/>
  <c r="AR381" i="8"/>
  <c r="AR387" i="8"/>
  <c r="AR396" i="8"/>
  <c r="AR400" i="8"/>
  <c r="AR440" i="8"/>
  <c r="AR215" i="8"/>
  <c r="AR227" i="8"/>
  <c r="AR238" i="8"/>
  <c r="AR270" i="8"/>
  <c r="AR272" i="8"/>
  <c r="AR277" i="8"/>
  <c r="AR280" i="8"/>
  <c r="AR283" i="8"/>
  <c r="AR286" i="8"/>
  <c r="AR298" i="8"/>
  <c r="AR304" i="8"/>
  <c r="AR323" i="8"/>
  <c r="AR326" i="8"/>
  <c r="AR329" i="8"/>
  <c r="AR336" i="8"/>
  <c r="AR339" i="8"/>
  <c r="AR342" i="8"/>
  <c r="AR344" i="8"/>
  <c r="AR361" i="8"/>
  <c r="AR367" i="8"/>
  <c r="AR380" i="8"/>
  <c r="AR383" i="8"/>
  <c r="AR394" i="8"/>
  <c r="AR407" i="8"/>
  <c r="AR411" i="8"/>
  <c r="AR421" i="8"/>
  <c r="AR424" i="8"/>
  <c r="AR439" i="8"/>
  <c r="AR445" i="8"/>
  <c r="AT10" i="9"/>
  <c r="AT15" i="9"/>
  <c r="AT146" i="9"/>
  <c r="AT267" i="9"/>
  <c r="AT290" i="9"/>
  <c r="AT306" i="9"/>
  <c r="AT409" i="9"/>
  <c r="AT326" i="9"/>
  <c r="AT333" i="9"/>
  <c r="AT344" i="9"/>
  <c r="AT350" i="9"/>
  <c r="AT362" i="9"/>
  <c r="AT368" i="9"/>
  <c r="AT377" i="9"/>
  <c r="AT383" i="9"/>
  <c r="AT396" i="9"/>
  <c r="AT403" i="9"/>
  <c r="AT309" i="9"/>
  <c r="AT412" i="9"/>
  <c r="AT420" i="9"/>
  <c r="AT441" i="9"/>
  <c r="AT444" i="9"/>
  <c r="AT447" i="9"/>
  <c r="AT456" i="9"/>
  <c r="AT480" i="9"/>
  <c r="AT489" i="9"/>
  <c r="AT9" i="9"/>
  <c r="AT22" i="9"/>
  <c r="AT54" i="9"/>
  <c r="AT109" i="9"/>
  <c r="AT112" i="9"/>
  <c r="AT123" i="9"/>
  <c r="AT131" i="9"/>
  <c r="AT138" i="9"/>
  <c r="AT142" i="9"/>
  <c r="AT425" i="9"/>
  <c r="AT13" i="9"/>
  <c r="AT29" i="9"/>
  <c r="AT48" i="9"/>
  <c r="AT60" i="9"/>
  <c r="AT75" i="9"/>
  <c r="AT94" i="9"/>
  <c r="AT102" i="9"/>
  <c r="AT122" i="9"/>
  <c r="AT130" i="9"/>
  <c r="AT184" i="9"/>
  <c r="AT190" i="9"/>
  <c r="AT235" i="9"/>
  <c r="AT238" i="9"/>
  <c r="AT248" i="9"/>
  <c r="AT251" i="9"/>
  <c r="AT257" i="9"/>
  <c r="AT298" i="9"/>
  <c r="AT266" i="9"/>
  <c r="AT78" i="9"/>
  <c r="AT272" i="9"/>
  <c r="AT275" i="9"/>
  <c r="AT281" i="9"/>
  <c r="AT302" i="9"/>
  <c r="AT305" i="9"/>
  <c r="AT312" i="9"/>
  <c r="AT322" i="9"/>
  <c r="AT325" i="9"/>
  <c r="AT340" i="9"/>
  <c r="AT343" i="9"/>
  <c r="AT353" i="9"/>
  <c r="AT408" i="9"/>
  <c r="AT443" i="9"/>
  <c r="AT458" i="9"/>
  <c r="AT468" i="9"/>
  <c r="AT483" i="9"/>
  <c r="AT491" i="9"/>
  <c r="AT89" i="9"/>
  <c r="AT108" i="9"/>
  <c r="AT115" i="9"/>
  <c r="AT141" i="9"/>
  <c r="AT33" i="9"/>
  <c r="AT37" i="9"/>
  <c r="AT67" i="9"/>
  <c r="AT335" i="9"/>
  <c r="AT339" i="9"/>
  <c r="AT365" i="9"/>
  <c r="AT356" i="9"/>
  <c r="AT360" i="9"/>
  <c r="AT405" i="9"/>
  <c r="AT419" i="9"/>
  <c r="AT461" i="9"/>
  <c r="AT470" i="9"/>
  <c r="AT476" i="9"/>
  <c r="AT482" i="9"/>
  <c r="AT485" i="9"/>
  <c r="AT493" i="9"/>
  <c r="AT20" i="9"/>
  <c r="AT97" i="9"/>
  <c r="AT27" i="9"/>
  <c r="AT42" i="9"/>
  <c r="AT46" i="9"/>
  <c r="AT59" i="9"/>
  <c r="AT73" i="9"/>
  <c r="AT84" i="9"/>
  <c r="AT91" i="9"/>
  <c r="AT96" i="9"/>
  <c r="AT100" i="9"/>
  <c r="AT104" i="9"/>
  <c r="AT128" i="9"/>
  <c r="AT423" i="9"/>
  <c r="AT140" i="9"/>
  <c r="AT156" i="9"/>
  <c r="AT159" i="9"/>
  <c r="AT162" i="9"/>
  <c r="AT358" i="9"/>
  <c r="AT366" i="9"/>
  <c r="AT384" i="9"/>
  <c r="AT390" i="9"/>
  <c r="AT426" i="9"/>
  <c r="AT430" i="9"/>
  <c r="AT179" i="9"/>
  <c r="AT439" i="9"/>
  <c r="AT448" i="9"/>
  <c r="AT451" i="9"/>
  <c r="AT454" i="9"/>
  <c r="AT460" i="9"/>
  <c r="AT463" i="9"/>
  <c r="AT472" i="9"/>
  <c r="AT475" i="9"/>
  <c r="AT478" i="9"/>
  <c r="AT481" i="9"/>
  <c r="AT125" i="9"/>
  <c r="AT136" i="9"/>
  <c r="AT152" i="9"/>
  <c r="AT164" i="9"/>
  <c r="AT79" i="9"/>
  <c r="AT393" i="9"/>
  <c r="AT397" i="9"/>
  <c r="AT411" i="9"/>
  <c r="AT352" i="9"/>
  <c r="AT435" i="9"/>
  <c r="AT438" i="9"/>
  <c r="AT450" i="9"/>
  <c r="AT453" i="9"/>
  <c r="AT459" i="9"/>
  <c r="AT462" i="9"/>
  <c r="AT465" i="9"/>
  <c r="AT471" i="9"/>
  <c r="AT474" i="9"/>
  <c r="AT477" i="9"/>
  <c r="AT486" i="9"/>
  <c r="AT144" i="9"/>
  <c r="AT147" i="9"/>
  <c r="AT151" i="9"/>
  <c r="AT157" i="9"/>
  <c r="AT174" i="9"/>
  <c r="AT178" i="9"/>
  <c r="AT181" i="9"/>
  <c r="AT197" i="9"/>
  <c r="AT203" i="9"/>
  <c r="AT221" i="9"/>
  <c r="AT225" i="9"/>
  <c r="AT192" i="9"/>
  <c r="AT241" i="9"/>
  <c r="AT270" i="9"/>
  <c r="AT263" i="9"/>
  <c r="AT278" i="9"/>
  <c r="AT284" i="9"/>
  <c r="AT287" i="9"/>
  <c r="AT132" i="9"/>
  <c r="AT296" i="9"/>
  <c r="AT299" i="9"/>
  <c r="AT316" i="9"/>
  <c r="AT319" i="9"/>
  <c r="AT329" i="9"/>
  <c r="AT337" i="9"/>
  <c r="AT347" i="9"/>
  <c r="AT354" i="9"/>
  <c r="AT371" i="9"/>
  <c r="AT374" i="9"/>
  <c r="AT380" i="9"/>
  <c r="AT387" i="9"/>
  <c r="AT400" i="9"/>
  <c r="AT417" i="9"/>
  <c r="AT432" i="9"/>
  <c r="AT116" i="9"/>
  <c r="AT119" i="9"/>
  <c r="AT124" i="9"/>
  <c r="AT127" i="9"/>
  <c r="AT135" i="9"/>
  <c r="AT139" i="9"/>
  <c r="AT143" i="9"/>
  <c r="AT187" i="9"/>
  <c r="AT269" i="9"/>
  <c r="AT254" i="9"/>
  <c r="AT265" i="9"/>
  <c r="AT286" i="9"/>
  <c r="AT289" i="9"/>
  <c r="AT294" i="9"/>
  <c r="AT308" i="9"/>
  <c r="AT315" i="9"/>
  <c r="AT318" i="9"/>
  <c r="AT332" i="9"/>
  <c r="AT336" i="9"/>
  <c r="AT346" i="9"/>
  <c r="AT349" i="9"/>
  <c r="AT240" i="9"/>
  <c r="AT361" i="9"/>
  <c r="AT370" i="9"/>
  <c r="AT379" i="9"/>
  <c r="AT395" i="9"/>
  <c r="AT402" i="9"/>
  <c r="AT416" i="9"/>
  <c r="AT442" i="9"/>
  <c r="AT445" i="9"/>
  <c r="AT457" i="9"/>
  <c r="AT467" i="9"/>
  <c r="AT268" i="9"/>
  <c r="AT271" i="9"/>
  <c r="AT274" i="9"/>
  <c r="AT314" i="9"/>
  <c r="AT321" i="9"/>
  <c r="AT324" i="9"/>
  <c r="AT342" i="9"/>
  <c r="AT487" i="9"/>
  <c r="AT118" i="9"/>
  <c r="AT137" i="9"/>
  <c r="AT145" i="9"/>
  <c r="AT148" i="9"/>
  <c r="AT168" i="9"/>
  <c r="AT172" i="9"/>
  <c r="AT186" i="9"/>
  <c r="AT229" i="9"/>
  <c r="AT264" i="9"/>
  <c r="AT285" i="9"/>
  <c r="AT288" i="9"/>
  <c r="AT293" i="9"/>
  <c r="AT436" i="9"/>
  <c r="AT300" i="9"/>
  <c r="AT307" i="9"/>
  <c r="AT410" i="9"/>
  <c r="AT317" i="9"/>
  <c r="AT327" i="9"/>
  <c r="AT330" i="9"/>
  <c r="AT334" i="9"/>
  <c r="AT338" i="9"/>
  <c r="AT345" i="9"/>
  <c r="AT348" i="9"/>
  <c r="AT364" i="9"/>
  <c r="AT359" i="9"/>
  <c r="AT113" i="9"/>
  <c r="AT372" i="9"/>
  <c r="AT388" i="9"/>
  <c r="AT391" i="9"/>
  <c r="AT394" i="9"/>
  <c r="AT398" i="9"/>
  <c r="AT415" i="9"/>
  <c r="AT245" i="9"/>
  <c r="AT433" i="9"/>
  <c r="AT466" i="9"/>
  <c r="AT469" i="9"/>
  <c r="AT484" i="9"/>
  <c r="AT492" i="9"/>
  <c r="AT158" i="9"/>
  <c r="AT167" i="9"/>
  <c r="AT173" i="9"/>
  <c r="AT161" i="9"/>
  <c r="AT166" i="9"/>
  <c r="AT171" i="9"/>
  <c r="AT177" i="9"/>
  <c r="AT204" i="9"/>
  <c r="AT207" i="9"/>
  <c r="AT160" i="9"/>
  <c r="AT165" i="9"/>
  <c r="AT170" i="9"/>
  <c r="AT176" i="9"/>
  <c r="AT185" i="9"/>
  <c r="AT193" i="9"/>
  <c r="AT196" i="9"/>
  <c r="AT200" i="9"/>
  <c r="AT209" i="9"/>
  <c r="AT212" i="9"/>
  <c r="AT215" i="9"/>
  <c r="AT218" i="9"/>
  <c r="AT232" i="9"/>
  <c r="AT155" i="9"/>
  <c r="AT169" i="9"/>
  <c r="AT175" i="9"/>
  <c r="AT228" i="9"/>
  <c r="AT189" i="9"/>
  <c r="AT206" i="9"/>
  <c r="AT224" i="9"/>
  <c r="AT231" i="9"/>
  <c r="AT154" i="9"/>
  <c r="AT163" i="9"/>
  <c r="AT227" i="9"/>
  <c r="AT183" i="9"/>
  <c r="AT188" i="9"/>
  <c r="AT292" i="9"/>
  <c r="AT205" i="9"/>
  <c r="AT208" i="9"/>
  <c r="AT214" i="9"/>
  <c r="AT223" i="9"/>
  <c r="AT404" i="9"/>
  <c r="AT413" i="9"/>
</calcChain>
</file>

<file path=xl/sharedStrings.xml><?xml version="1.0" encoding="utf-8"?>
<sst xmlns="http://schemas.openxmlformats.org/spreadsheetml/2006/main" count="45761" uniqueCount="3541">
  <si>
    <t>id</t>
  </si>
  <si>
    <t>hid</t>
  </si>
  <si>
    <t>first_name</t>
  </si>
  <si>
    <t>middle_name</t>
  </si>
  <si>
    <t>last_name</t>
  </si>
  <si>
    <t>full_name</t>
  </si>
  <si>
    <t>sex</t>
  </si>
  <si>
    <t>lat</t>
  </si>
  <si>
    <t>long</t>
  </si>
  <si>
    <t>dob</t>
  </si>
  <si>
    <t>day</t>
  </si>
  <si>
    <t>month</t>
  </si>
  <si>
    <t>year</t>
  </si>
  <si>
    <t>age</t>
  </si>
  <si>
    <t>relationship</t>
  </si>
  <si>
    <t>tel</t>
  </si>
  <si>
    <t>province</t>
  </si>
  <si>
    <t>district</t>
  </si>
  <si>
    <t>MaritalStatus</t>
  </si>
  <si>
    <t>MaritalStatusDesc</t>
  </si>
  <si>
    <t>07H778157476</t>
  </si>
  <si>
    <t>MUTEGARABA</t>
  </si>
  <si>
    <t>KAMANZI </t>
  </si>
  <si>
    <t>F</t>
  </si>
  <si>
    <t>SOUTH</t>
  </si>
  <si>
    <t>GISAGARA</t>
  </si>
  <si>
    <t>LIVE IN A POLYGAMOUS UNION</t>
  </si>
  <si>
    <t>0CG004517160</t>
  </si>
  <si>
    <t>ISHIMWE</t>
  </si>
  <si>
    <t>DIANE</t>
  </si>
  <si>
    <t>NIYIGENA</t>
  </si>
  <si>
    <t>NORTH</t>
  </si>
  <si>
    <t>GAKENKE</t>
  </si>
  <si>
    <t>0EK990819563</t>
  </si>
  <si>
    <t>PRINCE</t>
  </si>
  <si>
    <t>BUSINGYE </t>
  </si>
  <si>
    <t>M</t>
  </si>
  <si>
    <t>WEST</t>
  </si>
  <si>
    <t>RUSIZI</t>
  </si>
  <si>
    <t>0K1554251231</t>
  </si>
  <si>
    <t>NAZOU</t>
  </si>
  <si>
    <t>NGABONZIZA</t>
  </si>
  <si>
    <t>NYABIHU</t>
  </si>
  <si>
    <t>NEVER MARRIED</t>
  </si>
  <si>
    <t>0LN876294968</t>
  </si>
  <si>
    <t>JEFF</t>
  </si>
  <si>
    <t>AIMABLE </t>
  </si>
  <si>
    <t>NYARUGURU</t>
  </si>
  <si>
    <t>MARRIED TO ONE WIFE/HUSBAND NOT OFFICIALLY</t>
  </si>
  <si>
    <t>0LU121262026</t>
  </si>
  <si>
    <t>NSENGIMANA</t>
  </si>
  <si>
    <t>HATUNGIMANA </t>
  </si>
  <si>
    <t>BURERA</t>
  </si>
  <si>
    <t>0LZ241330567</t>
  </si>
  <si>
    <t>AIMEE</t>
  </si>
  <si>
    <t>AUGUSTIN</t>
  </si>
  <si>
    <t>NYAMASHEKE</t>
  </si>
  <si>
    <t>0VH495447617</t>
  </si>
  <si>
    <t>WILHELIM</t>
  </si>
  <si>
    <t>NSHIMIRIMANA </t>
  </si>
  <si>
    <t>KAMONYI</t>
  </si>
  <si>
    <t>10K373893071</t>
  </si>
  <si>
    <t>CAPTONE</t>
  </si>
  <si>
    <t>SHYAKA</t>
  </si>
  <si>
    <t>RUTSIRO</t>
  </si>
  <si>
    <t>13A171377593</t>
  </si>
  <si>
    <t>ALEX</t>
  </si>
  <si>
    <t>RAFIKI </t>
  </si>
  <si>
    <t>NGORORERO</t>
  </si>
  <si>
    <t>14T047880773</t>
  </si>
  <si>
    <t>BORIS</t>
  </si>
  <si>
    <t>MUHIRWA </t>
  </si>
  <si>
    <t>KIGALI</t>
  </si>
  <si>
    <t>GASABO</t>
  </si>
  <si>
    <t>18Y756928142</t>
  </si>
  <si>
    <t>PACIFIC</t>
  </si>
  <si>
    <t>NDAGIJIMANA</t>
  </si>
  <si>
    <t>NYARUGENGE</t>
  </si>
  <si>
    <t>WIDOWED</t>
  </si>
  <si>
    <t>1EI719242160</t>
  </si>
  <si>
    <t>ARTHUR</t>
  </si>
  <si>
    <t>IRANKUNDA </t>
  </si>
  <si>
    <t>KICUKIRO</t>
  </si>
  <si>
    <t>1GD532237176</t>
  </si>
  <si>
    <t>ABEL</t>
  </si>
  <si>
    <t>PIERRE </t>
  </si>
  <si>
    <t>SEPARATED</t>
  </si>
  <si>
    <t>1JK664679330</t>
  </si>
  <si>
    <t>BOB</t>
  </si>
  <si>
    <t>CYPRIEN </t>
  </si>
  <si>
    <t>1KS862729097</t>
  </si>
  <si>
    <t>MIHIGO</t>
  </si>
  <si>
    <t>BIZIMANA </t>
  </si>
  <si>
    <t>DIVORCED</t>
  </si>
  <si>
    <t>1YQ368637470</t>
  </si>
  <si>
    <t>RUHUMURIZA</t>
  </si>
  <si>
    <t>NIYONSABA </t>
  </si>
  <si>
    <t>EAST</t>
  </si>
  <si>
    <t>RWAMAGANA</t>
  </si>
  <si>
    <t>20T980747706</t>
  </si>
  <si>
    <t>TRESOR</t>
  </si>
  <si>
    <t>HAGAI</t>
  </si>
  <si>
    <t>BIENVENU </t>
  </si>
  <si>
    <t>2AR510329821</t>
  </si>
  <si>
    <t>RODRIGUE</t>
  </si>
  <si>
    <t>ANGE </t>
  </si>
  <si>
    <t>2DM676695622</t>
  </si>
  <si>
    <t>OBED</t>
  </si>
  <si>
    <t>LOUIS</t>
  </si>
  <si>
    <t>GERMAIN </t>
  </si>
  <si>
    <t>GICUMBI</t>
  </si>
  <si>
    <t>2FP499829763</t>
  </si>
  <si>
    <t>ROSINE</t>
  </si>
  <si>
    <t>HUYE</t>
  </si>
  <si>
    <t>2GD566899259</t>
  </si>
  <si>
    <t>JOSEE</t>
  </si>
  <si>
    <t>BAKHITA</t>
  </si>
  <si>
    <t>UWIZEYIMANA</t>
  </si>
  <si>
    <t>MUHANGA</t>
  </si>
  <si>
    <t>2JL058378386</t>
  </si>
  <si>
    <t>GAEL</t>
  </si>
  <si>
    <t>DIEUDONNE </t>
  </si>
  <si>
    <t>2KP260446094</t>
  </si>
  <si>
    <t>ANITHA</t>
  </si>
  <si>
    <t>KAYITARE</t>
  </si>
  <si>
    <t>KIREHE</t>
  </si>
  <si>
    <t>2ZF944688402</t>
  </si>
  <si>
    <t>GABLIEL</t>
  </si>
  <si>
    <t>KAREMERA</t>
  </si>
  <si>
    <t>NGOMA</t>
  </si>
  <si>
    <t>36M147486551</t>
  </si>
  <si>
    <t>DERRICK</t>
  </si>
  <si>
    <t>SYLVESTRE </t>
  </si>
  <si>
    <t>3BJ127540951</t>
  </si>
  <si>
    <t>JEAN</t>
  </si>
  <si>
    <t>FRANCOIS</t>
  </si>
  <si>
    <t>ELIAS </t>
  </si>
  <si>
    <t>MUSANZE</t>
  </si>
  <si>
    <t>3KY581042298</t>
  </si>
  <si>
    <t>CLAUDINE</t>
  </si>
  <si>
    <t>HABYARIMANA</t>
  </si>
  <si>
    <t>3OF723803597</t>
  </si>
  <si>
    <t>NKUSI </t>
  </si>
  <si>
    <t>NYAMAGABE</t>
  </si>
  <si>
    <t>3S1381142711</t>
  </si>
  <si>
    <t>DIVINE</t>
  </si>
  <si>
    <t>NIYONSABA</t>
  </si>
  <si>
    <t>3ZP934504863</t>
  </si>
  <si>
    <t>HABY</t>
  </si>
  <si>
    <t>MUNYANEZA</t>
  </si>
  <si>
    <t>40S561683784</t>
  </si>
  <si>
    <t>NIYONYUGURA</t>
  </si>
  <si>
    <t>NDAYISHIMIYE </t>
  </si>
  <si>
    <t>45E912478428</t>
  </si>
  <si>
    <t>KANA</t>
  </si>
  <si>
    <t>KA</t>
  </si>
  <si>
    <t>CLEMENT </t>
  </si>
  <si>
    <t>4BT598567171</t>
  </si>
  <si>
    <t>CONSTANTIN</t>
  </si>
  <si>
    <t>NZEYIMANA </t>
  </si>
  <si>
    <t>NYANZA</t>
  </si>
  <si>
    <t>4G4638881156</t>
  </si>
  <si>
    <t>MEDARD</t>
  </si>
  <si>
    <t>GAJU </t>
  </si>
  <si>
    <t>4HA673585941</t>
  </si>
  <si>
    <t>THERESE</t>
  </si>
  <si>
    <t>UMUTESI </t>
  </si>
  <si>
    <t>GATSIBO</t>
  </si>
  <si>
    <t>4JT886014993</t>
  </si>
  <si>
    <t>DIDIER</t>
  </si>
  <si>
    <t>SERGE</t>
  </si>
  <si>
    <t>FRED </t>
  </si>
  <si>
    <t>RULINDO</t>
  </si>
  <si>
    <t>4QF788372825</t>
  </si>
  <si>
    <t>MATABARO</t>
  </si>
  <si>
    <t>HARERIMANA </t>
  </si>
  <si>
    <t>BUGESERA</t>
  </si>
  <si>
    <t>4S0365148555</t>
  </si>
  <si>
    <t>STIVEN</t>
  </si>
  <si>
    <t>JANVIER </t>
  </si>
  <si>
    <t>4SW879532625</t>
  </si>
  <si>
    <t>AMAHORO</t>
  </si>
  <si>
    <t>GATO </t>
  </si>
  <si>
    <t>4UP543875428</t>
  </si>
  <si>
    <t>DIMER</t>
  </si>
  <si>
    <t>THEOPHILE </t>
  </si>
  <si>
    <t>MARRIED TO ONE WIFE/HUSBAND OFFICIALLY</t>
  </si>
  <si>
    <t>4VJ633973504</t>
  </si>
  <si>
    <t>JAMES</t>
  </si>
  <si>
    <t>SONGA </t>
  </si>
  <si>
    <t>53N540090152</t>
  </si>
  <si>
    <t>MUSHIMIYIMANA</t>
  </si>
  <si>
    <t>KAMANZI</t>
  </si>
  <si>
    <t>5HW484497890</t>
  </si>
  <si>
    <t>KEVIN</t>
  </si>
  <si>
    <t>OLIVIER </t>
  </si>
  <si>
    <t>5LG388881446</t>
  </si>
  <si>
    <t>PACY</t>
  </si>
  <si>
    <t>NDAYISABA </t>
  </si>
  <si>
    <t>5SL201853858</t>
  </si>
  <si>
    <t>NDABARINZE</t>
  </si>
  <si>
    <t>FRANCOIS </t>
  </si>
  <si>
    <t>5VE057493960</t>
  </si>
  <si>
    <t>NKURUNZIZA</t>
  </si>
  <si>
    <t>KARANGWA</t>
  </si>
  <si>
    <t>5XL871438880</t>
  </si>
  <si>
    <t>RONGIN</t>
  </si>
  <si>
    <t>KAMUGISHA </t>
  </si>
  <si>
    <t>66S633342545</t>
  </si>
  <si>
    <t>MUVUNYI</t>
  </si>
  <si>
    <t>ESPERANCE </t>
  </si>
  <si>
    <t>6CX513023367</t>
  </si>
  <si>
    <t>DOLLZ</t>
  </si>
  <si>
    <t>PATEL </t>
  </si>
  <si>
    <t>6JF604957982</t>
  </si>
  <si>
    <t>BONIFACE</t>
  </si>
  <si>
    <t>UWITONZE </t>
  </si>
  <si>
    <t>6QZ002898676</t>
  </si>
  <si>
    <t>GLORIA</t>
  </si>
  <si>
    <t>MUHIRE</t>
  </si>
  <si>
    <t>6TS583082885</t>
  </si>
  <si>
    <t>MUNEZERO</t>
  </si>
  <si>
    <t>KALISA </t>
  </si>
  <si>
    <t>6UJ306854143</t>
  </si>
  <si>
    <t>JULIUS</t>
  </si>
  <si>
    <t>ETIENNE </t>
  </si>
  <si>
    <t>6XB907569292</t>
  </si>
  <si>
    <t>MBONYINSHUTI</t>
  </si>
  <si>
    <t>HABINEZA </t>
  </si>
  <si>
    <t>7GA448953578</t>
  </si>
  <si>
    <t>VINCENT</t>
  </si>
  <si>
    <t>MUREKATETE </t>
  </si>
  <si>
    <t>7HF019939250</t>
  </si>
  <si>
    <t>ETE</t>
  </si>
  <si>
    <t>ELE</t>
  </si>
  <si>
    <t>GRACE </t>
  </si>
  <si>
    <t>7IV820457456</t>
  </si>
  <si>
    <t>DIOCLES</t>
  </si>
  <si>
    <t>SAM </t>
  </si>
  <si>
    <t>7JV544732594</t>
  </si>
  <si>
    <t>CHRITE</t>
  </si>
  <si>
    <t>CLAUD</t>
  </si>
  <si>
    <t>MUHOZA</t>
  </si>
  <si>
    <t>7KZ682171735</t>
  </si>
  <si>
    <t>SONIA</t>
  </si>
  <si>
    <t>MUKESHIMANA</t>
  </si>
  <si>
    <t>7RH706674959</t>
  </si>
  <si>
    <t>ALICE</t>
  </si>
  <si>
    <t>MUGABE</t>
  </si>
  <si>
    <t>7V6783789155</t>
  </si>
  <si>
    <t>FABRICE</t>
  </si>
  <si>
    <t>ERASTE </t>
  </si>
  <si>
    <t>7XC490828730</t>
  </si>
  <si>
    <t>JOSE</t>
  </si>
  <si>
    <t>MOHAMED </t>
  </si>
  <si>
    <t>RUHANGO</t>
  </si>
  <si>
    <t>87P391881977</t>
  </si>
  <si>
    <t>KARAHA</t>
  </si>
  <si>
    <t>DONAT </t>
  </si>
  <si>
    <t>8DY642485579</t>
  </si>
  <si>
    <t>IMMACULEE</t>
  </si>
  <si>
    <t>8EE128541166</t>
  </si>
  <si>
    <t>JUDITH </t>
  </si>
  <si>
    <t>8HE474162659</t>
  </si>
  <si>
    <t>NÉHÉMIE</t>
  </si>
  <si>
    <t>SAMUE</t>
  </si>
  <si>
    <t>8K6946221121</t>
  </si>
  <si>
    <t>NADEGE</t>
  </si>
  <si>
    <t>HAKIZIMANA</t>
  </si>
  <si>
    <t>8L8228203851</t>
  </si>
  <si>
    <t>TOM</t>
  </si>
  <si>
    <t>RICHAR</t>
  </si>
  <si>
    <t>8PT539952460</t>
  </si>
  <si>
    <t>EVODE</t>
  </si>
  <si>
    <t>MUKESHIMANA </t>
  </si>
  <si>
    <t>8QM252146807</t>
  </si>
  <si>
    <t>MUTABAZI</t>
  </si>
  <si>
    <t>MATABARO </t>
  </si>
  <si>
    <t>8RG640390691</t>
  </si>
  <si>
    <t>GLADYS</t>
  </si>
  <si>
    <t>RUKUNDO</t>
  </si>
  <si>
    <t>8YN352907501</t>
  </si>
  <si>
    <t>UWIZEYIMANA </t>
  </si>
  <si>
    <t>95E745534607</t>
  </si>
  <si>
    <t>NTWALI</t>
  </si>
  <si>
    <t>MBABAZI </t>
  </si>
  <si>
    <t>9HX437821826</t>
  </si>
  <si>
    <t>THACIENNE</t>
  </si>
  <si>
    <t>KWIZERA</t>
  </si>
  <si>
    <t>NYAGATARE</t>
  </si>
  <si>
    <t>9JR791868790</t>
  </si>
  <si>
    <t>AMANI</t>
  </si>
  <si>
    <t>UMUTESI</t>
  </si>
  <si>
    <t>9MN971833804</t>
  </si>
  <si>
    <t>GIANNA</t>
  </si>
  <si>
    <t>UWASE</t>
  </si>
  <si>
    <t>9RN477700217</t>
  </si>
  <si>
    <t>BENITHA</t>
  </si>
  <si>
    <t>DUSABE</t>
  </si>
  <si>
    <t>9TW900288132</t>
  </si>
  <si>
    <t>KALISA</t>
  </si>
  <si>
    <t>HATEGEKIMANA</t>
  </si>
  <si>
    <t>9UM519028608</t>
  </si>
  <si>
    <t>AKIMA</t>
  </si>
  <si>
    <t>KAYITESI</t>
  </si>
  <si>
    <t>9WJ374083701</t>
  </si>
  <si>
    <t>ELVIN</t>
  </si>
  <si>
    <t>UWINEZA</t>
  </si>
  <si>
    <t>A0F522970138</t>
  </si>
  <si>
    <t>DÉOGRATIAS</t>
  </si>
  <si>
    <t>MICHEL </t>
  </si>
  <si>
    <t>A28701491679</t>
  </si>
  <si>
    <t>HUNGURIMANA</t>
  </si>
  <si>
    <t>MAURICE </t>
  </si>
  <si>
    <t>KAYONZA</t>
  </si>
  <si>
    <t>A44383367871</t>
  </si>
  <si>
    <t>RITA</t>
  </si>
  <si>
    <t>TWAGIRAYEZU</t>
  </si>
  <si>
    <t>A4D035953573</t>
  </si>
  <si>
    <t>QUDDUS</t>
  </si>
  <si>
    <t>CLAUDINE </t>
  </si>
  <si>
    <t>KARONGI</t>
  </si>
  <si>
    <t>AAC417926465</t>
  </si>
  <si>
    <t>SAMANTHA</t>
  </si>
  <si>
    <t>MAHORO</t>
  </si>
  <si>
    <t>AAV554715583</t>
  </si>
  <si>
    <t>JOSH</t>
  </si>
  <si>
    <t>MUGARURA </t>
  </si>
  <si>
    <t>AEY768597641</t>
  </si>
  <si>
    <t>ATFA</t>
  </si>
  <si>
    <t>DIDINE</t>
  </si>
  <si>
    <t>NKUSI</t>
  </si>
  <si>
    <t>AHY228551326</t>
  </si>
  <si>
    <t>CLOVIS</t>
  </si>
  <si>
    <t>MUSABYIMANA </t>
  </si>
  <si>
    <t>AHY350687413</t>
  </si>
  <si>
    <t>JAY</t>
  </si>
  <si>
    <t>PI</t>
  </si>
  <si>
    <t>HAVUGIMANA </t>
  </si>
  <si>
    <t>AIG912423936</t>
  </si>
  <si>
    <t>IRADUKUNDA</t>
  </si>
  <si>
    <t>HAVUGIMANA</t>
  </si>
  <si>
    <t>AJ5218293911</t>
  </si>
  <si>
    <t>GAKURU</t>
  </si>
  <si>
    <t>ANH017192163</t>
  </si>
  <si>
    <t>AKALIZA</t>
  </si>
  <si>
    <t>JOEL </t>
  </si>
  <si>
    <t>AP4804589614</t>
  </si>
  <si>
    <t>ANGELOTI</t>
  </si>
  <si>
    <t>NIYIGENA </t>
  </si>
  <si>
    <t>APG410329624</t>
  </si>
  <si>
    <t>SÉRAPHIN</t>
  </si>
  <si>
    <t>NSABIMANA</t>
  </si>
  <si>
    <t>ARD335684227</t>
  </si>
  <si>
    <t>SHEMA</t>
  </si>
  <si>
    <t>NGARAMBE</t>
  </si>
  <si>
    <t>AT9405362812</t>
  </si>
  <si>
    <t>BOLIVE</t>
  </si>
  <si>
    <t>AU4018047004</t>
  </si>
  <si>
    <t>ISARO</t>
  </si>
  <si>
    <t>SOLANGE </t>
  </si>
  <si>
    <t>AUZ049307175</t>
  </si>
  <si>
    <t>KAYITESI </t>
  </si>
  <si>
    <t>AVL248796217</t>
  </si>
  <si>
    <t>TUYISHIMIRE</t>
  </si>
  <si>
    <t>BAHATI</t>
  </si>
  <si>
    <t>AWZ655332756</t>
  </si>
  <si>
    <t>NAGZ</t>
  </si>
  <si>
    <t>NZEYIMANA</t>
  </si>
  <si>
    <t>AZC929139495</t>
  </si>
  <si>
    <t>CHANISE</t>
  </si>
  <si>
    <t>JANVIER</t>
  </si>
  <si>
    <t>B3X292907229</t>
  </si>
  <si>
    <t>UWIMANA</t>
  </si>
  <si>
    <t>BA2464827205</t>
  </si>
  <si>
    <t>KARENZI</t>
  </si>
  <si>
    <t>BEATRICE </t>
  </si>
  <si>
    <t>BAN842034408</t>
  </si>
  <si>
    <t>DAVY</t>
  </si>
  <si>
    <t>MWESIGYE </t>
  </si>
  <si>
    <t>BAY097123961</t>
  </si>
  <si>
    <t>INNOCENT</t>
  </si>
  <si>
    <t>UMURERWA</t>
  </si>
  <si>
    <t>BBL713505981</t>
  </si>
  <si>
    <t>HAPPY</t>
  </si>
  <si>
    <t>KABERA</t>
  </si>
  <si>
    <t>BHQ493972194</t>
  </si>
  <si>
    <t>MWENEDATA</t>
  </si>
  <si>
    <t>ALINE </t>
  </si>
  <si>
    <t>BIB950269981</t>
  </si>
  <si>
    <t>MUTONI</t>
  </si>
  <si>
    <t>DIANE </t>
  </si>
  <si>
    <t>BIX395404283</t>
  </si>
  <si>
    <t>ROYAL</t>
  </si>
  <si>
    <t>UWIZEYE</t>
  </si>
  <si>
    <t>BKA144081998</t>
  </si>
  <si>
    <t>ADOLPHE</t>
  </si>
  <si>
    <t>AUGUSTINE </t>
  </si>
  <si>
    <t>BKO108806645</t>
  </si>
  <si>
    <t>MARIE</t>
  </si>
  <si>
    <t>LOUISE</t>
  </si>
  <si>
    <t>NIYITEGEKA</t>
  </si>
  <si>
    <t>BLG026188369</t>
  </si>
  <si>
    <t>PIERRE</t>
  </si>
  <si>
    <t>CÉLESTIN</t>
  </si>
  <si>
    <t>TUYIZERE </t>
  </si>
  <si>
    <t>BPJ850292369</t>
  </si>
  <si>
    <t>DUSABE </t>
  </si>
  <si>
    <t>BPM121264574</t>
  </si>
  <si>
    <t>REBECCA</t>
  </si>
  <si>
    <t>BPS437509241</t>
  </si>
  <si>
    <t>JOHN</t>
  </si>
  <si>
    <t>MARRY</t>
  </si>
  <si>
    <t>VITAL </t>
  </si>
  <si>
    <t>BPW898270968</t>
  </si>
  <si>
    <t>TRESSY</t>
  </si>
  <si>
    <t>MBARUSHIMANA</t>
  </si>
  <si>
    <t>BSX819088908</t>
  </si>
  <si>
    <t>PATIENCE</t>
  </si>
  <si>
    <t>BUS362554019</t>
  </si>
  <si>
    <t>SEDHAR</t>
  </si>
  <si>
    <t>KUBWIMANA </t>
  </si>
  <si>
    <t>C2B368543840</t>
  </si>
  <si>
    <t>ISMAEL</t>
  </si>
  <si>
    <t>STRATON </t>
  </si>
  <si>
    <t>C3Z489676537</t>
  </si>
  <si>
    <t>UWAMAHORO</t>
  </si>
  <si>
    <t>DAMAS </t>
  </si>
  <si>
    <t>C47524321394</t>
  </si>
  <si>
    <t>AMANDA</t>
  </si>
  <si>
    <t>C4O068308716</t>
  </si>
  <si>
    <t>BERTRAND</t>
  </si>
  <si>
    <t>GATETE </t>
  </si>
  <si>
    <t>CDD419821306</t>
  </si>
  <si>
    <t>IRAKOZE</t>
  </si>
  <si>
    <t>BUTERA</t>
  </si>
  <si>
    <t>CGG844439876</t>
  </si>
  <si>
    <t>BRUNO</t>
  </si>
  <si>
    <t>BOSCO</t>
  </si>
  <si>
    <t>CGH069944424</t>
  </si>
  <si>
    <t>FISTON</t>
  </si>
  <si>
    <t>CI5143190272</t>
  </si>
  <si>
    <t>CHANTAL</t>
  </si>
  <si>
    <t>CIF019441339</t>
  </si>
  <si>
    <t>YANNICK</t>
  </si>
  <si>
    <t>NIYO</t>
  </si>
  <si>
    <t>CIG589022929</t>
  </si>
  <si>
    <t>MIMY</t>
  </si>
  <si>
    <t>GASANA</t>
  </si>
  <si>
    <t>CKH811067880</t>
  </si>
  <si>
    <t>CHRIS</t>
  </si>
  <si>
    <t>KABAGAMBE </t>
  </si>
  <si>
    <t>CKI249688560</t>
  </si>
  <si>
    <t>KASSIM</t>
  </si>
  <si>
    <t>NDAYISHIMIYE</t>
  </si>
  <si>
    <t>CME291687952</t>
  </si>
  <si>
    <t>JAPHET</t>
  </si>
  <si>
    <t>ALAIN </t>
  </si>
  <si>
    <t>CT3448003390</t>
  </si>
  <si>
    <t>FELIX</t>
  </si>
  <si>
    <t>HOPE </t>
  </si>
  <si>
    <t>CTH858963568</t>
  </si>
  <si>
    <t>NIYIBIZI</t>
  </si>
  <si>
    <t>KAYIRANGA</t>
  </si>
  <si>
    <t>CYD715478912</t>
  </si>
  <si>
    <t>VIATEUR</t>
  </si>
  <si>
    <t>SAMUEL </t>
  </si>
  <si>
    <t>D4X255970026</t>
  </si>
  <si>
    <t>CLAVER</t>
  </si>
  <si>
    <t>AGABA </t>
  </si>
  <si>
    <t>D7T717099086</t>
  </si>
  <si>
    <t>MUSSA</t>
  </si>
  <si>
    <t>KARARA </t>
  </si>
  <si>
    <t>DB1768778667</t>
  </si>
  <si>
    <t>BENISON</t>
  </si>
  <si>
    <t>MUHINDO </t>
  </si>
  <si>
    <t>DC3840523317</t>
  </si>
  <si>
    <t>GATORANO</t>
  </si>
  <si>
    <t>JUNIOR </t>
  </si>
  <si>
    <t>DEN384517647</t>
  </si>
  <si>
    <t>VALENTINE</t>
  </si>
  <si>
    <t>NIZEYIMANA</t>
  </si>
  <si>
    <t>DIM752506180</t>
  </si>
  <si>
    <t>MUTESI</t>
  </si>
  <si>
    <t>ANDRÉ </t>
  </si>
  <si>
    <t>DMM807697672</t>
  </si>
  <si>
    <t>ANGE</t>
  </si>
  <si>
    <t>DNU829902998</t>
  </si>
  <si>
    <t>BAHIZI</t>
  </si>
  <si>
    <t>GASPARD</t>
  </si>
  <si>
    <t>DQT925842518</t>
  </si>
  <si>
    <t>NEZA</t>
  </si>
  <si>
    <t>RAMAZANI </t>
  </si>
  <si>
    <t>DSX631009271</t>
  </si>
  <si>
    <t>ELICAN</t>
  </si>
  <si>
    <t>VALENTINE </t>
  </si>
  <si>
    <t>DUH459763632</t>
  </si>
  <si>
    <t>EMMY</t>
  </si>
  <si>
    <t>UWAMARIYA</t>
  </si>
  <si>
    <t>DXX145159030</t>
  </si>
  <si>
    <t>GAHIGI</t>
  </si>
  <si>
    <t>HABIMANA </t>
  </si>
  <si>
    <t>DYY234436095</t>
  </si>
  <si>
    <t>NIZEYIMANA </t>
  </si>
  <si>
    <t>DZJ434751496</t>
  </si>
  <si>
    <t>AUDACE</t>
  </si>
  <si>
    <t>TWAHIRWA</t>
  </si>
  <si>
    <t>E23596225011</t>
  </si>
  <si>
    <t>LAMBERT</t>
  </si>
  <si>
    <t>KABERA </t>
  </si>
  <si>
    <t>E2E136268545</t>
  </si>
  <si>
    <t>ALLYSCOFA</t>
  </si>
  <si>
    <t>NIYITEGEKA </t>
  </si>
  <si>
    <t>E4I790925333</t>
  </si>
  <si>
    <t>MUGISHA</t>
  </si>
  <si>
    <t>RUKUNDO </t>
  </si>
  <si>
    <t>ECP854641535</t>
  </si>
  <si>
    <t>NIWEMUGIZI</t>
  </si>
  <si>
    <t>GATARI </t>
  </si>
  <si>
    <t>EFQ292659256</t>
  </si>
  <si>
    <t>ARMEL</t>
  </si>
  <si>
    <t>NSENGA </t>
  </si>
  <si>
    <t>EHI314223541</t>
  </si>
  <si>
    <t>KAKOZI</t>
  </si>
  <si>
    <t>ISSA </t>
  </si>
  <si>
    <t>EJE566185827</t>
  </si>
  <si>
    <t>WILLY</t>
  </si>
  <si>
    <t>EL7917901931</t>
  </si>
  <si>
    <t>JUSTIN</t>
  </si>
  <si>
    <t>UMUTONI</t>
  </si>
  <si>
    <t>ENX400046703</t>
  </si>
  <si>
    <t>UWIZEYE </t>
  </si>
  <si>
    <t>EPR123142666</t>
  </si>
  <si>
    <t>EQF866073848</t>
  </si>
  <si>
    <t>ROGER</t>
  </si>
  <si>
    <t>UWERA</t>
  </si>
  <si>
    <t>EVD402242280</t>
  </si>
  <si>
    <t>ISSA</t>
  </si>
  <si>
    <t>UMULISA</t>
  </si>
  <si>
    <t>EVI334428460</t>
  </si>
  <si>
    <t>CESAR</t>
  </si>
  <si>
    <t>UMULISA </t>
  </si>
  <si>
    <t>EZR488352561</t>
  </si>
  <si>
    <t>BAPTISTE</t>
  </si>
  <si>
    <t>MUKAMA </t>
  </si>
  <si>
    <t>F2L495192595</t>
  </si>
  <si>
    <t>IRANKUNDA</t>
  </si>
  <si>
    <t>XAVIER</t>
  </si>
  <si>
    <t>F44464506408</t>
  </si>
  <si>
    <t>THEOBALD</t>
  </si>
  <si>
    <t>FAA264151688</t>
  </si>
  <si>
    <t>BENJAMIN</t>
  </si>
  <si>
    <t>MULINDA </t>
  </si>
  <si>
    <t>FAR579973508</t>
  </si>
  <si>
    <t>IRAGENA</t>
  </si>
  <si>
    <t>ALOYS </t>
  </si>
  <si>
    <t>FFF694733889</t>
  </si>
  <si>
    <t>SOLANGE</t>
  </si>
  <si>
    <t>BIZIMANA</t>
  </si>
  <si>
    <t>FIJ504434399</t>
  </si>
  <si>
    <t>LORRAINE</t>
  </si>
  <si>
    <t>FKG690819243</t>
  </si>
  <si>
    <t>LINDA</t>
  </si>
  <si>
    <t>HABIMANA</t>
  </si>
  <si>
    <t>FKX110869062</t>
  </si>
  <si>
    <t>UWAYO</t>
  </si>
  <si>
    <t>PATRICK</t>
  </si>
  <si>
    <t>CLAVER </t>
  </si>
  <si>
    <t>FL7459935953</t>
  </si>
  <si>
    <t>BASILE</t>
  </si>
  <si>
    <t>ALEXANDRE </t>
  </si>
  <si>
    <t>FQ7513390709</t>
  </si>
  <si>
    <t>MUTESI </t>
  </si>
  <si>
    <t>FQD459581206</t>
  </si>
  <si>
    <t>PANETTA</t>
  </si>
  <si>
    <t>MUSHIMIYIMANA </t>
  </si>
  <si>
    <t>FTW498650142</t>
  </si>
  <si>
    <t>ISAIE</t>
  </si>
  <si>
    <t>CHRISTINE </t>
  </si>
  <si>
    <t>FV2514313034</t>
  </si>
  <si>
    <t>CYNTHIA</t>
  </si>
  <si>
    <t>FV4983349378</t>
  </si>
  <si>
    <t>OLIVE</t>
  </si>
  <si>
    <t>GATERA</t>
  </si>
  <si>
    <t>FXR758864377</t>
  </si>
  <si>
    <t>ARSONVAL</t>
  </si>
  <si>
    <t>MUTUYIMANA </t>
  </si>
  <si>
    <t>FXX052916425</t>
  </si>
  <si>
    <t>PACIFIQUE</t>
  </si>
  <si>
    <t>GA9972129756</t>
  </si>
  <si>
    <t>HARERIMANA</t>
  </si>
  <si>
    <t>GAS577040113</t>
  </si>
  <si>
    <t>OTIS</t>
  </si>
  <si>
    <t>BIMENYIMANA </t>
  </si>
  <si>
    <t>GAT753724721</t>
  </si>
  <si>
    <t>ROSY</t>
  </si>
  <si>
    <t>GDZ841615309</t>
  </si>
  <si>
    <t>DODOS</t>
  </si>
  <si>
    <t>MUHUMUZA </t>
  </si>
  <si>
    <t>GF9986371386</t>
  </si>
  <si>
    <t>MUJJAWIMANA</t>
  </si>
  <si>
    <t>REGIS</t>
  </si>
  <si>
    <t>RODRIGUE </t>
  </si>
  <si>
    <t>GFH441848680</t>
  </si>
  <si>
    <t>AYOUB</t>
  </si>
  <si>
    <t>TWAGIRAYEZU </t>
  </si>
  <si>
    <t>GGP902174594</t>
  </si>
  <si>
    <t>RUGIRA</t>
  </si>
  <si>
    <t>TUMUKUNDE </t>
  </si>
  <si>
    <t>GIC847114647</t>
  </si>
  <si>
    <t>DIEU </t>
  </si>
  <si>
    <t>GJA349466258</t>
  </si>
  <si>
    <t>CHARLES</t>
  </si>
  <si>
    <t>SANGWA </t>
  </si>
  <si>
    <t>GOU502015640</t>
  </si>
  <si>
    <t>HILLALY</t>
  </si>
  <si>
    <t>MUREKATETE</t>
  </si>
  <si>
    <t>GPS911216688</t>
  </si>
  <si>
    <t>BATI</t>
  </si>
  <si>
    <t>HUSSEIN </t>
  </si>
  <si>
    <t>GXJ335640338</t>
  </si>
  <si>
    <t>ALBERT</t>
  </si>
  <si>
    <t>GZ4617012810</t>
  </si>
  <si>
    <t>CYRIAQUE</t>
  </si>
  <si>
    <t>BOSCO </t>
  </si>
  <si>
    <t>H6A070056906</t>
  </si>
  <si>
    <t>DAVD</t>
  </si>
  <si>
    <t>HASSAN </t>
  </si>
  <si>
    <t>H7V224236269</t>
  </si>
  <si>
    <t>RENÉ</t>
  </si>
  <si>
    <t>KAYIHURA </t>
  </si>
  <si>
    <t>H8U884945704</t>
  </si>
  <si>
    <t>DIEUD</t>
  </si>
  <si>
    <t>JOSEPHINE </t>
  </si>
  <si>
    <t>H8X149149796</t>
  </si>
  <si>
    <t>REMY</t>
  </si>
  <si>
    <t>KUBWIMANA</t>
  </si>
  <si>
    <t>HBA816395291</t>
  </si>
  <si>
    <t>SETH</t>
  </si>
  <si>
    <t>GATSINZI </t>
  </si>
  <si>
    <t>HC6931942742</t>
  </si>
  <si>
    <t>NYARUYONGA</t>
  </si>
  <si>
    <t>NGABONZIZA </t>
  </si>
  <si>
    <t>HCJ776867776</t>
  </si>
  <si>
    <t>MUGWANEZA</t>
  </si>
  <si>
    <t>MUGABO </t>
  </si>
  <si>
    <t>HDM374121233</t>
  </si>
  <si>
    <t>MULINDWA </t>
  </si>
  <si>
    <t>HGB850106465</t>
  </si>
  <si>
    <t>RENE</t>
  </si>
  <si>
    <t>EMMANUEL</t>
  </si>
  <si>
    <t>PEACE </t>
  </si>
  <si>
    <t>HGE019122016</t>
  </si>
  <si>
    <t>PHIONAH</t>
  </si>
  <si>
    <t>HGG405116220</t>
  </si>
  <si>
    <t>DAVID</t>
  </si>
  <si>
    <t>BERNARD </t>
  </si>
  <si>
    <t>HGP321027077</t>
  </si>
  <si>
    <t>KAYEZU</t>
  </si>
  <si>
    <t>BYUKUSENGE</t>
  </si>
  <si>
    <t>HJ6955888421</t>
  </si>
  <si>
    <t>BURUNDIAN</t>
  </si>
  <si>
    <t>IRAKOZE </t>
  </si>
  <si>
    <t>HJS669785023</t>
  </si>
  <si>
    <t>AJAY</t>
  </si>
  <si>
    <t>RURANGWA</t>
  </si>
  <si>
    <t>HJV650281580</t>
  </si>
  <si>
    <t>ANNONCIATA</t>
  </si>
  <si>
    <t>HMN810591152</t>
  </si>
  <si>
    <t>TUYISENGE</t>
  </si>
  <si>
    <t>HMY749712033</t>
  </si>
  <si>
    <t>FRANCOISE</t>
  </si>
  <si>
    <t>UMUHOZA</t>
  </si>
  <si>
    <t>HQC690330863</t>
  </si>
  <si>
    <t>ROMEO</t>
  </si>
  <si>
    <t>HVB034983317</t>
  </si>
  <si>
    <t>MUKAMBANGUZA</t>
  </si>
  <si>
    <t>JOSIANE</t>
  </si>
  <si>
    <t>HVT141708675</t>
  </si>
  <si>
    <t>IDRISSA</t>
  </si>
  <si>
    <t>HWG467111248</t>
  </si>
  <si>
    <t>IRČNE</t>
  </si>
  <si>
    <t>NIYONSENGA</t>
  </si>
  <si>
    <t>HX0362117509</t>
  </si>
  <si>
    <t>HYM514853138</t>
  </si>
  <si>
    <t>ERIC</t>
  </si>
  <si>
    <t>MUVUNYI </t>
  </si>
  <si>
    <t>IAH444305755</t>
  </si>
  <si>
    <t>IBRAHIM</t>
  </si>
  <si>
    <t>CHANTAL </t>
  </si>
  <si>
    <t>IBF732007510</t>
  </si>
  <si>
    <t>NICOLE</t>
  </si>
  <si>
    <t>RUTAYISIRE</t>
  </si>
  <si>
    <t>IC4000566589</t>
  </si>
  <si>
    <t>AGNES </t>
  </si>
  <si>
    <t>IDM605993712</t>
  </si>
  <si>
    <t>SHAMARIMA</t>
  </si>
  <si>
    <t>AUGUSTIN </t>
  </si>
  <si>
    <t>IGZ535497516</t>
  </si>
  <si>
    <t>IJV897774636</t>
  </si>
  <si>
    <t>NDUWIMANA </t>
  </si>
  <si>
    <t>IKR726062477</t>
  </si>
  <si>
    <t>MUSHIKIWABO</t>
  </si>
  <si>
    <t>MUGANZA </t>
  </si>
  <si>
    <t>ILT692662486</t>
  </si>
  <si>
    <t>PATRICE</t>
  </si>
  <si>
    <t>BIRUNGI </t>
  </si>
  <si>
    <t>IN0874341263</t>
  </si>
  <si>
    <t>EUGENE</t>
  </si>
  <si>
    <t>INGABIRE</t>
  </si>
  <si>
    <t>INT341141308</t>
  </si>
  <si>
    <t>JENY</t>
  </si>
  <si>
    <t>INT855622978</t>
  </si>
  <si>
    <t>ONESPHORE</t>
  </si>
  <si>
    <t>MAHORO </t>
  </si>
  <si>
    <t>INW831451030</t>
  </si>
  <si>
    <t>BENITE</t>
  </si>
  <si>
    <t>IOW529929153</t>
  </si>
  <si>
    <t>IZERE</t>
  </si>
  <si>
    <t>IWO880209190</t>
  </si>
  <si>
    <t>JOHNSON</t>
  </si>
  <si>
    <t>MUSINGUZI </t>
  </si>
  <si>
    <t>IX5120193203</t>
  </si>
  <si>
    <t>MANZI</t>
  </si>
  <si>
    <t>IXG461746605</t>
  </si>
  <si>
    <t>CHRISTINE</t>
  </si>
  <si>
    <t>IYB601574790</t>
  </si>
  <si>
    <t>CHASILY</t>
  </si>
  <si>
    <t>SIBOMANA</t>
  </si>
  <si>
    <t>IZB269602245</t>
  </si>
  <si>
    <t>TUYISENGE </t>
  </si>
  <si>
    <t>J0P323659375</t>
  </si>
  <si>
    <t>LUC</t>
  </si>
  <si>
    <t>PAULIN </t>
  </si>
  <si>
    <t>J4G020992946</t>
  </si>
  <si>
    <t>EULADE</t>
  </si>
  <si>
    <t>J6H192902277</t>
  </si>
  <si>
    <t>PETER</t>
  </si>
  <si>
    <t>JOY</t>
  </si>
  <si>
    <t>MUTAMBA </t>
  </si>
  <si>
    <t>JDX712012988</t>
  </si>
  <si>
    <t>RUTAYISIRE </t>
  </si>
  <si>
    <t>JFX131422614</t>
  </si>
  <si>
    <t>FIKE</t>
  </si>
  <si>
    <t>JGF367171459</t>
  </si>
  <si>
    <t>RODGERS</t>
  </si>
  <si>
    <t>NDUWAYO </t>
  </si>
  <si>
    <t>JGO280587711</t>
  </si>
  <si>
    <t>BRENDA</t>
  </si>
  <si>
    <t>NIYONZIMA</t>
  </si>
  <si>
    <t>JHM010708662</t>
  </si>
  <si>
    <t>ELISE</t>
  </si>
  <si>
    <t>KAYUMBA</t>
  </si>
  <si>
    <t>JIV434857017</t>
  </si>
  <si>
    <t>REHEMA</t>
  </si>
  <si>
    <t>NDAYISABA</t>
  </si>
  <si>
    <t>JIZ886917536</t>
  </si>
  <si>
    <t>DIDI</t>
  </si>
  <si>
    <t>JJW360082331</t>
  </si>
  <si>
    <t>MICHELLE</t>
  </si>
  <si>
    <t>TUYISHIME</t>
  </si>
  <si>
    <t>JM4821886805</t>
  </si>
  <si>
    <t>KAMPIRE</t>
  </si>
  <si>
    <t>TUSHABE </t>
  </si>
  <si>
    <t>JPO658620972</t>
  </si>
  <si>
    <t>BLAISE</t>
  </si>
  <si>
    <t>NORBERT</t>
  </si>
  <si>
    <t>UWIMBABAZI</t>
  </si>
  <si>
    <t>JS4658817586</t>
  </si>
  <si>
    <t>VALENTIN</t>
  </si>
  <si>
    <t>NZITONDA </t>
  </si>
  <si>
    <t>JTT962657046</t>
  </si>
  <si>
    <t>DOEIA</t>
  </si>
  <si>
    <t>JUH259934355</t>
  </si>
  <si>
    <t>PHILEMON</t>
  </si>
  <si>
    <t>JACQUELINE </t>
  </si>
  <si>
    <t>JXI728588434</t>
  </si>
  <si>
    <t>BYIRINGIRO</t>
  </si>
  <si>
    <t>K2H320227370</t>
  </si>
  <si>
    <t>ZACHARIE</t>
  </si>
  <si>
    <t>MUSONI</t>
  </si>
  <si>
    <t>K5C187864918</t>
  </si>
  <si>
    <t>SCOTT</t>
  </si>
  <si>
    <t>BUKURU </t>
  </si>
  <si>
    <t>K5K033123975</t>
  </si>
  <si>
    <t>SAUVEUR</t>
  </si>
  <si>
    <t>TUMWINE </t>
  </si>
  <si>
    <t>KBT282488899</t>
  </si>
  <si>
    <t>CLAUDE</t>
  </si>
  <si>
    <t>JANE </t>
  </si>
  <si>
    <t>KF2672837580</t>
  </si>
  <si>
    <t>MOSS</t>
  </si>
  <si>
    <t>KGD704063597</t>
  </si>
  <si>
    <t>FRED</t>
  </si>
  <si>
    <t>CELESTIN </t>
  </si>
  <si>
    <t>KGH692701556</t>
  </si>
  <si>
    <t>AARON</t>
  </si>
  <si>
    <t>HABIYAMBERE </t>
  </si>
  <si>
    <t>KIX193088081</t>
  </si>
  <si>
    <t>MIMI</t>
  </si>
  <si>
    <t>UWU</t>
  </si>
  <si>
    <t>KNS762303726</t>
  </si>
  <si>
    <t>RUTAGAND</t>
  </si>
  <si>
    <t>KOL001395611</t>
  </si>
  <si>
    <t>MABEL</t>
  </si>
  <si>
    <t>UMUGWANEZA</t>
  </si>
  <si>
    <t>KQV952312039</t>
  </si>
  <si>
    <t>MUZIRANENGE</t>
  </si>
  <si>
    <t>TUYISHIME </t>
  </si>
  <si>
    <t>KRI322430617</t>
  </si>
  <si>
    <t>EUGENE </t>
  </si>
  <si>
    <t>KSX669993360</t>
  </si>
  <si>
    <t>AIME</t>
  </si>
  <si>
    <t>KTM105832843</t>
  </si>
  <si>
    <t>NGABO</t>
  </si>
  <si>
    <t>MUHIRE </t>
  </si>
  <si>
    <t>KVZ405590670</t>
  </si>
  <si>
    <t>BOGARDE</t>
  </si>
  <si>
    <t>EDISON </t>
  </si>
  <si>
    <t>KXL858550721</t>
  </si>
  <si>
    <t>KELLY</t>
  </si>
  <si>
    <t>UWITONZE</t>
  </si>
  <si>
    <t>KYL603918914</t>
  </si>
  <si>
    <t>KIDD</t>
  </si>
  <si>
    <t>FAUSTIN </t>
  </si>
  <si>
    <t>KYO458025324</t>
  </si>
  <si>
    <t>FIDČLE</t>
  </si>
  <si>
    <t>KZK499931214</t>
  </si>
  <si>
    <t>KAMI</t>
  </si>
  <si>
    <t>HABARUREMA </t>
  </si>
  <si>
    <t>KZP823470529</t>
  </si>
  <si>
    <t>DESIRE</t>
  </si>
  <si>
    <t>NSENGIMANA </t>
  </si>
  <si>
    <t>L2P264503829</t>
  </si>
  <si>
    <t>FREDDY</t>
  </si>
  <si>
    <t>BYIRINGIRO </t>
  </si>
  <si>
    <t>L5I787303275</t>
  </si>
  <si>
    <t>INGRID</t>
  </si>
  <si>
    <t>MARY</t>
  </si>
  <si>
    <t>L7L180141364</t>
  </si>
  <si>
    <t>WELLARS</t>
  </si>
  <si>
    <t>LA3042843485</t>
  </si>
  <si>
    <t>MAZIMPAKA</t>
  </si>
  <si>
    <t>NSHIMIYIMANA </t>
  </si>
  <si>
    <t>LAU559592007</t>
  </si>
  <si>
    <t>GILBERT</t>
  </si>
  <si>
    <t>BAGUMA </t>
  </si>
  <si>
    <t>LCB341833411</t>
  </si>
  <si>
    <t>HILAIRE</t>
  </si>
  <si>
    <t>HONORE </t>
  </si>
  <si>
    <t>LIT698458532</t>
  </si>
  <si>
    <t>SIBOYINTORE</t>
  </si>
  <si>
    <t>MUNYANEZA </t>
  </si>
  <si>
    <t>LJZ199528360</t>
  </si>
  <si>
    <t>BABY</t>
  </si>
  <si>
    <t>LN4096767069</t>
  </si>
  <si>
    <t>LUKE</t>
  </si>
  <si>
    <t>LQA130550953</t>
  </si>
  <si>
    <t>JADO</t>
  </si>
  <si>
    <t>SIKUBWABO </t>
  </si>
  <si>
    <t>LSB588111042</t>
  </si>
  <si>
    <t>NYIRIBAKWE</t>
  </si>
  <si>
    <t>UMUGWANEZA </t>
  </si>
  <si>
    <t>LTE700133022</t>
  </si>
  <si>
    <t>ANNET</t>
  </si>
  <si>
    <t>GATETE</t>
  </si>
  <si>
    <t>LTO728045878</t>
  </si>
  <si>
    <t>AURORE</t>
  </si>
  <si>
    <t>LWD019803584</t>
  </si>
  <si>
    <t>DIDO</t>
  </si>
  <si>
    <t>MODESTE </t>
  </si>
  <si>
    <t>LX3864046250</t>
  </si>
  <si>
    <t>NGABO </t>
  </si>
  <si>
    <t>LZV115428353</t>
  </si>
  <si>
    <t>FELIX </t>
  </si>
  <si>
    <t>M3R831043194</t>
  </si>
  <si>
    <t>SHYAKA </t>
  </si>
  <si>
    <t>M74105267787</t>
  </si>
  <si>
    <t>BERNARD</t>
  </si>
  <si>
    <t>ALICE </t>
  </si>
  <si>
    <t>MB8582198679</t>
  </si>
  <si>
    <t>NANA</t>
  </si>
  <si>
    <t>MFQ520947986</t>
  </si>
  <si>
    <t>MUNYENTWALI</t>
  </si>
  <si>
    <t>UWERA </t>
  </si>
  <si>
    <t>MH3205928921</t>
  </si>
  <si>
    <t>NDAYAMBAJE </t>
  </si>
  <si>
    <t>MI0893335011</t>
  </si>
  <si>
    <t>AIMABLE</t>
  </si>
  <si>
    <t>MIB404275757</t>
  </si>
  <si>
    <t>ELISHA</t>
  </si>
  <si>
    <t>NDAYIZEYE </t>
  </si>
  <si>
    <t>MID389542082</t>
  </si>
  <si>
    <t>MIQ721925284</t>
  </si>
  <si>
    <t>IYAKAREMYE</t>
  </si>
  <si>
    <t>MURENZI</t>
  </si>
  <si>
    <t>MIW791637036</t>
  </si>
  <si>
    <t>DE</t>
  </si>
  <si>
    <t>ALEX </t>
  </si>
  <si>
    <t>MJ6361146971</t>
  </si>
  <si>
    <t>NADINE</t>
  </si>
  <si>
    <t>MANZI </t>
  </si>
  <si>
    <t>MJD783795472</t>
  </si>
  <si>
    <t>LEONARD</t>
  </si>
  <si>
    <t>UWIMBABAZI </t>
  </si>
  <si>
    <t>MKF308342586</t>
  </si>
  <si>
    <t>DOMINIQUE</t>
  </si>
  <si>
    <t>JACQUES </t>
  </si>
  <si>
    <t>MLM119473003</t>
  </si>
  <si>
    <t>MAURICE</t>
  </si>
  <si>
    <t>KAMALI </t>
  </si>
  <si>
    <t>MQR297660507</t>
  </si>
  <si>
    <t>LIONEL</t>
  </si>
  <si>
    <t>NDIKUMANA </t>
  </si>
  <si>
    <t>MT1307294450</t>
  </si>
  <si>
    <t>HEBRON</t>
  </si>
  <si>
    <t>MVO006683483</t>
  </si>
  <si>
    <t>NDATABAYE</t>
  </si>
  <si>
    <t>ALEXIS</t>
  </si>
  <si>
    <t>MURUNGI </t>
  </si>
  <si>
    <t>MZA689090204</t>
  </si>
  <si>
    <t>AMANI </t>
  </si>
  <si>
    <t>N1A340193511</t>
  </si>
  <si>
    <t>NTAKIRUTIMANA </t>
  </si>
  <si>
    <t>N1C374064943</t>
  </si>
  <si>
    <t>ANNUALITE</t>
  </si>
  <si>
    <t>MBABAZI</t>
  </si>
  <si>
    <t>N6M123045352</t>
  </si>
  <si>
    <t>NISAINTHE</t>
  </si>
  <si>
    <t>THEODORE</t>
  </si>
  <si>
    <t>NAA350868031</t>
  </si>
  <si>
    <t>NBQ986625305</t>
  </si>
  <si>
    <t>ARMAND</t>
  </si>
  <si>
    <t>NBW566009370</t>
  </si>
  <si>
    <t>ETIENNE</t>
  </si>
  <si>
    <t>SHEMA </t>
  </si>
  <si>
    <t>ND2599463256</t>
  </si>
  <si>
    <t>NEB928709065</t>
  </si>
  <si>
    <t>RAISSA</t>
  </si>
  <si>
    <t>NEU596185690</t>
  </si>
  <si>
    <t>PROTAIS</t>
  </si>
  <si>
    <t>SIMBI </t>
  </si>
  <si>
    <t>NG9816166014</t>
  </si>
  <si>
    <t>MUHOZA </t>
  </si>
  <si>
    <t>NI0191737442</t>
  </si>
  <si>
    <t>STRATON</t>
  </si>
  <si>
    <t>KAMANA </t>
  </si>
  <si>
    <t>NLZ727593275</t>
  </si>
  <si>
    <t>ESPOIR</t>
  </si>
  <si>
    <t>NORBERT </t>
  </si>
  <si>
    <t>NQT841989640</t>
  </si>
  <si>
    <t>NIYIBIZI </t>
  </si>
  <si>
    <t>NTV805202734</t>
  </si>
  <si>
    <t>BWAMI</t>
  </si>
  <si>
    <t>NX8305091414</t>
  </si>
  <si>
    <t>NGARAMBE </t>
  </si>
  <si>
    <t>NXN426802652</t>
  </si>
  <si>
    <t>ANICET</t>
  </si>
  <si>
    <t>MUSONI </t>
  </si>
  <si>
    <t>O4B837302508</t>
  </si>
  <si>
    <t>VICTOR</t>
  </si>
  <si>
    <t>OAE482894066</t>
  </si>
  <si>
    <t>MURENZI </t>
  </si>
  <si>
    <t>ODA361845172</t>
  </si>
  <si>
    <t>MUGABO</t>
  </si>
  <si>
    <t>NKURUNZIZA </t>
  </si>
  <si>
    <t>OFE002637174</t>
  </si>
  <si>
    <t>THEONESTE</t>
  </si>
  <si>
    <t>DIEU</t>
  </si>
  <si>
    <t>OGQ816772415</t>
  </si>
  <si>
    <t>MUNANA </t>
  </si>
  <si>
    <t>OHK866073427</t>
  </si>
  <si>
    <t>NDEKEZI</t>
  </si>
  <si>
    <t>NTAKIRUTIMANA</t>
  </si>
  <si>
    <t>OJO925975990</t>
  </si>
  <si>
    <t>DIEUDONNE</t>
  </si>
  <si>
    <t>FIDELE </t>
  </si>
  <si>
    <t>OL9055707723</t>
  </si>
  <si>
    <t>JEANNETTE</t>
  </si>
  <si>
    <t>OMI882782875</t>
  </si>
  <si>
    <t>CASTEUR</t>
  </si>
  <si>
    <t>OUR362817745</t>
  </si>
  <si>
    <t>THEOPHILE</t>
  </si>
  <si>
    <t>RWIGEMA </t>
  </si>
  <si>
    <t>OYF379278649</t>
  </si>
  <si>
    <t>OCTAVE</t>
  </si>
  <si>
    <t>OZO595105209</t>
  </si>
  <si>
    <t>EGIDE</t>
  </si>
  <si>
    <t>OZY517452369</t>
  </si>
  <si>
    <t>HAFASHIM</t>
  </si>
  <si>
    <t>P3O168889970</t>
  </si>
  <si>
    <t>ANSELM</t>
  </si>
  <si>
    <t>RUZINDANA </t>
  </si>
  <si>
    <t>P3U736501566</t>
  </si>
  <si>
    <t>BILLY</t>
  </si>
  <si>
    <t>CHRISTIAN </t>
  </si>
  <si>
    <t>P4B061660396</t>
  </si>
  <si>
    <t>MICHAEL</t>
  </si>
  <si>
    <t>RAVI</t>
  </si>
  <si>
    <t>P5L292039684</t>
  </si>
  <si>
    <t>TWAHIRWA </t>
  </si>
  <si>
    <t>P92395635705</t>
  </si>
  <si>
    <t>YVES</t>
  </si>
  <si>
    <t>UMUBYEYI</t>
  </si>
  <si>
    <t>PAI865878097</t>
  </si>
  <si>
    <t>MITAAKO</t>
  </si>
  <si>
    <t>KAREGA </t>
  </si>
  <si>
    <t>PFO608670572</t>
  </si>
  <si>
    <t>PAULINE</t>
  </si>
  <si>
    <t>PG4857214284</t>
  </si>
  <si>
    <t>AUDREY</t>
  </si>
  <si>
    <t>PI7765137057</t>
  </si>
  <si>
    <t>SANA</t>
  </si>
  <si>
    <t>PJB553988954</t>
  </si>
  <si>
    <t>UWAMAHORO </t>
  </si>
  <si>
    <t>PJZ196198818</t>
  </si>
  <si>
    <t>AZIUM</t>
  </si>
  <si>
    <t>MUHIRWA</t>
  </si>
  <si>
    <t>POA696742008</t>
  </si>
  <si>
    <t>PPD546377743</t>
  </si>
  <si>
    <t>PSL294205071</t>
  </si>
  <si>
    <t>NZIZA</t>
  </si>
  <si>
    <t>PHOCAS </t>
  </si>
  <si>
    <t>PTO172058966</t>
  </si>
  <si>
    <t>MORGAN</t>
  </si>
  <si>
    <t>MUNEZERO </t>
  </si>
  <si>
    <t>PTQ259347601</t>
  </si>
  <si>
    <t>RWAKAGEYO</t>
  </si>
  <si>
    <t>PY6907310149</t>
  </si>
  <si>
    <t>HASSAN</t>
  </si>
  <si>
    <t>MUGIRANEZA </t>
  </si>
  <si>
    <t>PYI578113137</t>
  </si>
  <si>
    <t>ALEXIS </t>
  </si>
  <si>
    <t>Q0U436604047</t>
  </si>
  <si>
    <t>NIYERA</t>
  </si>
  <si>
    <t>Q4V491559268</t>
  </si>
  <si>
    <t>GERVAIS</t>
  </si>
  <si>
    <t>Q8H866728564</t>
  </si>
  <si>
    <t>HITIMANA </t>
  </si>
  <si>
    <t>QCZ690027008</t>
  </si>
  <si>
    <t>QGB914972044</t>
  </si>
  <si>
    <t>DANIEL</t>
  </si>
  <si>
    <t>NSENGIYUMVA</t>
  </si>
  <si>
    <t>QGU272139962</t>
  </si>
  <si>
    <t>QHP822356742</t>
  </si>
  <si>
    <t>MUZUNGU </t>
  </si>
  <si>
    <t>QLD852189557</t>
  </si>
  <si>
    <t>MUGISHA </t>
  </si>
  <si>
    <t>QLY217262393</t>
  </si>
  <si>
    <t>CEDRIC</t>
  </si>
  <si>
    <t>QME649042179</t>
  </si>
  <si>
    <t>ANNE</t>
  </si>
  <si>
    <t>NDAYAMBAJE</t>
  </si>
  <si>
    <t>QP0317195338</t>
  </si>
  <si>
    <t>NTWARI</t>
  </si>
  <si>
    <t>QQB029990143</t>
  </si>
  <si>
    <t>THEONEST</t>
  </si>
  <si>
    <t>QRU111374423</t>
  </si>
  <si>
    <t>ALPHA</t>
  </si>
  <si>
    <t>QTW200819721</t>
  </si>
  <si>
    <t>JEROME</t>
  </si>
  <si>
    <t>GERVAIS </t>
  </si>
  <si>
    <t>R4X025652010</t>
  </si>
  <si>
    <t>RUKAKA</t>
  </si>
  <si>
    <t>JONAS</t>
  </si>
  <si>
    <t>R8D029224263</t>
  </si>
  <si>
    <t>BALYEJJUSA</t>
  </si>
  <si>
    <t>SANO </t>
  </si>
  <si>
    <t>R8Z894089261</t>
  </si>
  <si>
    <t>IRIBAGIZA</t>
  </si>
  <si>
    <t>R9U211364895</t>
  </si>
  <si>
    <t>CHRISTIAN</t>
  </si>
  <si>
    <t>JEANNE </t>
  </si>
  <si>
    <t>RA0413357410</t>
  </si>
  <si>
    <t>GISELLE</t>
  </si>
  <si>
    <t>RA9972698494</t>
  </si>
  <si>
    <t>FILONNE</t>
  </si>
  <si>
    <t>CELESTIN</t>
  </si>
  <si>
    <t>RC6288027780</t>
  </si>
  <si>
    <t>BALTHAZAR</t>
  </si>
  <si>
    <t>SABITI </t>
  </si>
  <si>
    <t>RCH092616282</t>
  </si>
  <si>
    <t>NENE</t>
  </si>
  <si>
    <t>MUGENI </t>
  </si>
  <si>
    <t>RF4384861115</t>
  </si>
  <si>
    <t>AMZA</t>
  </si>
  <si>
    <t>RG9658314052</t>
  </si>
  <si>
    <t>AMON</t>
  </si>
  <si>
    <t>JADO </t>
  </si>
  <si>
    <t>RGJ840811576</t>
  </si>
  <si>
    <t>ALINE</t>
  </si>
  <si>
    <t>RJZ849988118</t>
  </si>
  <si>
    <t>ERNEST</t>
  </si>
  <si>
    <t>JEROME </t>
  </si>
  <si>
    <t>RMD520503742</t>
  </si>
  <si>
    <t>PAUL</t>
  </si>
  <si>
    <t>RND913949932</t>
  </si>
  <si>
    <t>KELVIN</t>
  </si>
  <si>
    <t>RPJ138013138</t>
  </si>
  <si>
    <t>MARTHA</t>
  </si>
  <si>
    <t>RQV384562745</t>
  </si>
  <si>
    <t>JACKY</t>
  </si>
  <si>
    <t>RVD205716171</t>
  </si>
  <si>
    <t>ISIDORE</t>
  </si>
  <si>
    <t>TUMUSIIME </t>
  </si>
  <si>
    <t>RXS414564601</t>
  </si>
  <si>
    <t>GASORE</t>
  </si>
  <si>
    <t>HAKIZIMANA </t>
  </si>
  <si>
    <t>RZ7476270582</t>
  </si>
  <si>
    <t>RZU020531600</t>
  </si>
  <si>
    <t>S1H788498835</t>
  </si>
  <si>
    <t>S51534359000</t>
  </si>
  <si>
    <t>S5C306560715</t>
  </si>
  <si>
    <t>AMIR</t>
  </si>
  <si>
    <t>S5D785119961</t>
  </si>
  <si>
    <t>CARENE</t>
  </si>
  <si>
    <t>S9T271791358</t>
  </si>
  <si>
    <t>SAF571165902</t>
  </si>
  <si>
    <t>NSHIMIYE</t>
  </si>
  <si>
    <t>NDAGIJIMANA </t>
  </si>
  <si>
    <t>SAJ796567356</t>
  </si>
  <si>
    <t>DEO </t>
  </si>
  <si>
    <t>SBX136680356</t>
  </si>
  <si>
    <t>SKT543282508</t>
  </si>
  <si>
    <t>SM9861949398</t>
  </si>
  <si>
    <t>FULGENCE</t>
  </si>
  <si>
    <t>KANEZA </t>
  </si>
  <si>
    <t>SMQ659172632</t>
  </si>
  <si>
    <t>BEAUFIL</t>
  </si>
  <si>
    <t>SOV385123176</t>
  </si>
  <si>
    <t>NZIMANA</t>
  </si>
  <si>
    <t>CLARISSE </t>
  </si>
  <si>
    <t>SXE836351258</t>
  </si>
  <si>
    <t>ADEODATUS</t>
  </si>
  <si>
    <t>T15039566502</t>
  </si>
  <si>
    <t>FLORIEN</t>
  </si>
  <si>
    <t>MUGABE </t>
  </si>
  <si>
    <t>T2S139834578</t>
  </si>
  <si>
    <t>T8A117098010</t>
  </si>
  <si>
    <t>TAG286724411</t>
  </si>
  <si>
    <t>MBONEKO</t>
  </si>
  <si>
    <t>TAW443852821</t>
  </si>
  <si>
    <t>RAYMOND</t>
  </si>
  <si>
    <t>BERTIN </t>
  </si>
  <si>
    <t>TBC653440977</t>
  </si>
  <si>
    <t>ALEXANDRE</t>
  </si>
  <si>
    <t>GANZA </t>
  </si>
  <si>
    <t>TFV491302795</t>
  </si>
  <si>
    <t>PRUDENCE</t>
  </si>
  <si>
    <t>THL452038804</t>
  </si>
  <si>
    <t>NTIBAZRIKANA-MISAGO</t>
  </si>
  <si>
    <t>TJX393272988</t>
  </si>
  <si>
    <t>FAUSTINO</t>
  </si>
  <si>
    <t>NAHIMANA </t>
  </si>
  <si>
    <t>TKK707668306</t>
  </si>
  <si>
    <t>KAYIRANGA </t>
  </si>
  <si>
    <t>TKM817842398</t>
  </si>
  <si>
    <t>DANIS</t>
  </si>
  <si>
    <t>MOSES </t>
  </si>
  <si>
    <t>TPR582499973</t>
  </si>
  <si>
    <t>CARINE</t>
  </si>
  <si>
    <t>TRG485221187</t>
  </si>
  <si>
    <t>GASIMBA</t>
  </si>
  <si>
    <t>JEAN </t>
  </si>
  <si>
    <t>TS1999290266</t>
  </si>
  <si>
    <t>CLAUDIEN</t>
  </si>
  <si>
    <t>NIYO </t>
  </si>
  <si>
    <t>TUN003090092</t>
  </si>
  <si>
    <t>MUTANGUHA</t>
  </si>
  <si>
    <t>NSABIMANA </t>
  </si>
  <si>
    <t>TUY778373004</t>
  </si>
  <si>
    <t>MUSABYIMANA</t>
  </si>
  <si>
    <t>TWB196085904</t>
  </si>
  <si>
    <t>ILDEPHONSE</t>
  </si>
  <si>
    <t>VIANNEY </t>
  </si>
  <si>
    <t>TXL156862997</t>
  </si>
  <si>
    <t>RUZIGANA</t>
  </si>
  <si>
    <t>BENIT</t>
  </si>
  <si>
    <t>TYK263048021</t>
  </si>
  <si>
    <t>U1J324495274</t>
  </si>
  <si>
    <t>KAGABO</t>
  </si>
  <si>
    <t>U3Y061785783</t>
  </si>
  <si>
    <t>VALENS</t>
  </si>
  <si>
    <t>TETA </t>
  </si>
  <si>
    <t>U6N845881823</t>
  </si>
  <si>
    <t>UWIMANA </t>
  </si>
  <si>
    <t>U8O137386746</t>
  </si>
  <si>
    <t>ELIJAH</t>
  </si>
  <si>
    <t>SAIDI </t>
  </si>
  <si>
    <t>UBS444160981</t>
  </si>
  <si>
    <t>MUKOBWAJANA</t>
  </si>
  <si>
    <t>EMANUEL </t>
  </si>
  <si>
    <t>UK1724976801</t>
  </si>
  <si>
    <t>ROBERT </t>
  </si>
  <si>
    <t>UK8776234289</t>
  </si>
  <si>
    <t>MOISE</t>
  </si>
  <si>
    <t>TURAHIRWA</t>
  </si>
  <si>
    <t>EMMANUEL </t>
  </si>
  <si>
    <t>UMI605636413</t>
  </si>
  <si>
    <t>DOMINICK</t>
  </si>
  <si>
    <t>HODARI </t>
  </si>
  <si>
    <t>UOH194282598</t>
  </si>
  <si>
    <t>FREDY</t>
  </si>
  <si>
    <t>NIYONSENGA </t>
  </si>
  <si>
    <t>UOY942153558</t>
  </si>
  <si>
    <t>PROSPER</t>
  </si>
  <si>
    <t>MUKASA </t>
  </si>
  <si>
    <t>UU4607919610</t>
  </si>
  <si>
    <t>MULEKATETE</t>
  </si>
  <si>
    <t>KAMBANDA </t>
  </si>
  <si>
    <t>UV7677325357</t>
  </si>
  <si>
    <t>HITIMANA</t>
  </si>
  <si>
    <t>UXI140124518</t>
  </si>
  <si>
    <t>ALAIN</t>
  </si>
  <si>
    <t>V4E363719696</t>
  </si>
  <si>
    <t>PATIENT</t>
  </si>
  <si>
    <t>GATERA </t>
  </si>
  <si>
    <t>V6Q210501692</t>
  </si>
  <si>
    <t>RUSANGANWA</t>
  </si>
  <si>
    <t>BUTERA </t>
  </si>
  <si>
    <t>VBX991688484</t>
  </si>
  <si>
    <t>VDF830958173</t>
  </si>
  <si>
    <t>FRANCK</t>
  </si>
  <si>
    <t>ERIC </t>
  </si>
  <si>
    <t>VEJ207994397</t>
  </si>
  <si>
    <t>INGABIRE </t>
  </si>
  <si>
    <t>VNE464708670</t>
  </si>
  <si>
    <t>BEN</t>
  </si>
  <si>
    <t>ALPHONSE</t>
  </si>
  <si>
    <t>VOY410550152</t>
  </si>
  <si>
    <t>KAZUNGU </t>
  </si>
  <si>
    <t>VP1709587617</t>
  </si>
  <si>
    <t>FABIEN</t>
  </si>
  <si>
    <t>HABINEZA</t>
  </si>
  <si>
    <t>VP4196719141</t>
  </si>
  <si>
    <t>VQS035668999</t>
  </si>
  <si>
    <t>JACKSON</t>
  </si>
  <si>
    <t>VSG943673960</t>
  </si>
  <si>
    <t>DEMETRIOUS</t>
  </si>
  <si>
    <t>VV9851331001</t>
  </si>
  <si>
    <t>VVF911261402</t>
  </si>
  <si>
    <t>ERNEST </t>
  </si>
  <si>
    <t>W1N968871690</t>
  </si>
  <si>
    <t>AMSTRONG</t>
  </si>
  <si>
    <t>NIYONKURU </t>
  </si>
  <si>
    <t>W6O202133234</t>
  </si>
  <si>
    <t>VESTINE</t>
  </si>
  <si>
    <t>W89771391214</t>
  </si>
  <si>
    <t>DIEUDONNÉ </t>
  </si>
  <si>
    <t>WAJ050132329</t>
  </si>
  <si>
    <t>SYLVESTRE</t>
  </si>
  <si>
    <t>PASCAL </t>
  </si>
  <si>
    <t>WB6491964397</t>
  </si>
  <si>
    <t>SEBERA </t>
  </si>
  <si>
    <t>WEO338741039</t>
  </si>
  <si>
    <t>UWAWE</t>
  </si>
  <si>
    <t>WEO383238804</t>
  </si>
  <si>
    <t>HAKIM</t>
  </si>
  <si>
    <t>WEZ937147223</t>
  </si>
  <si>
    <t>AMIDA</t>
  </si>
  <si>
    <t>WID487799536</t>
  </si>
  <si>
    <t>NIYONAGIRA</t>
  </si>
  <si>
    <t>WIU331504225</t>
  </si>
  <si>
    <t>DEDAN</t>
  </si>
  <si>
    <t>WIX704378775</t>
  </si>
  <si>
    <t>MUHUZA</t>
  </si>
  <si>
    <t>CLEMENT</t>
  </si>
  <si>
    <t>WJO341716797</t>
  </si>
  <si>
    <t>CALEB</t>
  </si>
  <si>
    <t>WK6728563159</t>
  </si>
  <si>
    <t>WKG844510118</t>
  </si>
  <si>
    <t>RUTH</t>
  </si>
  <si>
    <t>WNO375613571</t>
  </si>
  <si>
    <t>BYAMUNGU </t>
  </si>
  <si>
    <t>WOY842262255</t>
  </si>
  <si>
    <t>ASIIMWE </t>
  </si>
  <si>
    <t>WRN893966383</t>
  </si>
  <si>
    <t>WSE020713696</t>
  </si>
  <si>
    <t>JOSUE</t>
  </si>
  <si>
    <t>GATARAYIHA </t>
  </si>
  <si>
    <t>WUE523472017</t>
  </si>
  <si>
    <t>VEDASTE</t>
  </si>
  <si>
    <t>LIONCEAU</t>
  </si>
  <si>
    <t>TUYISHIMIRE </t>
  </si>
  <si>
    <t>WVK241034945</t>
  </si>
  <si>
    <t>BELLYCOFF</t>
  </si>
  <si>
    <t>CLAUDE </t>
  </si>
  <si>
    <t>WXN387878231</t>
  </si>
  <si>
    <t>STEVEN </t>
  </si>
  <si>
    <t>X2H545428668</t>
  </si>
  <si>
    <t>BETTY</t>
  </si>
  <si>
    <t>XDC394071831</t>
  </si>
  <si>
    <t>CHARITY</t>
  </si>
  <si>
    <t>XEU250321345</t>
  </si>
  <si>
    <t>GARUKA</t>
  </si>
  <si>
    <t>XIF934427768</t>
  </si>
  <si>
    <t>SAMSON</t>
  </si>
  <si>
    <t>LEE </t>
  </si>
  <si>
    <t>XKD608533636</t>
  </si>
  <si>
    <t>SCHIPHRA</t>
  </si>
  <si>
    <t>XKW592744739</t>
  </si>
  <si>
    <t>KEZA</t>
  </si>
  <si>
    <t>XLB015160900</t>
  </si>
  <si>
    <t>SLIM</t>
  </si>
  <si>
    <t>XLK993441705</t>
  </si>
  <si>
    <t>YUNUSU</t>
  </si>
  <si>
    <t>XMD041059962</t>
  </si>
  <si>
    <t>NSENGIYUMVA </t>
  </si>
  <si>
    <t>XNY428020149</t>
  </si>
  <si>
    <t>XQU606573607</t>
  </si>
  <si>
    <t>XRD076572896</t>
  </si>
  <si>
    <t>QUEEM</t>
  </si>
  <si>
    <t>NSHIMIYIMANA</t>
  </si>
  <si>
    <t>XRJ632882445</t>
  </si>
  <si>
    <t>LÉANDRE</t>
  </si>
  <si>
    <t>XUR868522716</t>
  </si>
  <si>
    <t>AMOR</t>
  </si>
  <si>
    <t>MUGIRANEZA</t>
  </si>
  <si>
    <t>XWH788287581</t>
  </si>
  <si>
    <t>GASPARD </t>
  </si>
  <si>
    <t>XZQ669054346</t>
  </si>
  <si>
    <t>ROSE</t>
  </si>
  <si>
    <t>Y00986922705</t>
  </si>
  <si>
    <t>HONDA</t>
  </si>
  <si>
    <t>MORIS</t>
  </si>
  <si>
    <t>Y3S338388462</t>
  </si>
  <si>
    <t>Y6Z288616154</t>
  </si>
  <si>
    <t>WINNY</t>
  </si>
  <si>
    <t>YA8635915325</t>
  </si>
  <si>
    <t>YHB921251984</t>
  </si>
  <si>
    <t>ELLA</t>
  </si>
  <si>
    <t>YN8350281683</t>
  </si>
  <si>
    <t>HONORINE</t>
  </si>
  <si>
    <t>YSK370847777</t>
  </si>
  <si>
    <t>NDENGEYINGOMA</t>
  </si>
  <si>
    <t>UMUTONI </t>
  </si>
  <si>
    <t>YYS400831136</t>
  </si>
  <si>
    <t>FLORENTIN</t>
  </si>
  <si>
    <t>YVES </t>
  </si>
  <si>
    <t>YZI931655738</t>
  </si>
  <si>
    <t>HABYARIMANA </t>
  </si>
  <si>
    <t>Z1B129507786</t>
  </si>
  <si>
    <t>KWIZERA </t>
  </si>
  <si>
    <t>Z1S573380840</t>
  </si>
  <si>
    <t>BIBENTYO</t>
  </si>
  <si>
    <t>MUTONI </t>
  </si>
  <si>
    <t>Z3G138506804</t>
  </si>
  <si>
    <t>KARANGWA </t>
  </si>
  <si>
    <t>Z5V470109073</t>
  </si>
  <si>
    <t>Z98616838938</t>
  </si>
  <si>
    <t>NICKS</t>
  </si>
  <si>
    <t>ZDI407421451</t>
  </si>
  <si>
    <t>MIREILLE</t>
  </si>
  <si>
    <t>ZGR116202739</t>
  </si>
  <si>
    <t>ZK1109150994</t>
  </si>
  <si>
    <t>CÉSAR</t>
  </si>
  <si>
    <t>ZRB113583615</t>
  </si>
  <si>
    <t>METHODE</t>
  </si>
  <si>
    <t>IZABAYO </t>
  </si>
  <si>
    <t>ZTE317757694</t>
  </si>
  <si>
    <t>MUTUZO</t>
  </si>
  <si>
    <t>ZUX507676677</t>
  </si>
  <si>
    <t>SECTOR</t>
  </si>
  <si>
    <t>CELLULE</t>
  </si>
  <si>
    <t>VILLAGE</t>
  </si>
  <si>
    <t>MUTEGARABA KAMANZI </t>
  </si>
  <si>
    <t>BUSENGO</t>
  </si>
  <si>
    <t>BIRAMBO</t>
  </si>
  <si>
    <t>GITWA</t>
  </si>
  <si>
    <t>ISHIMWE DIANE NIYIGENA</t>
  </si>
  <si>
    <t>PRINCE BUSINGYE </t>
  </si>
  <si>
    <t>NAZOU NGABONZIZA</t>
  </si>
  <si>
    <t>JEFF AIMABLE </t>
  </si>
  <si>
    <t>BUSANZE</t>
  </si>
  <si>
    <t>KIRARANGOMBE</t>
  </si>
  <si>
    <t>BUKINANYANA</t>
  </si>
  <si>
    <t>NSENGIMANA HATUNGIMANA </t>
  </si>
  <si>
    <t>AIMEE AUGUSTIN</t>
  </si>
  <si>
    <t>WILHELIM NSHIMIRIMANA </t>
  </si>
  <si>
    <t>BWIRA</t>
  </si>
  <si>
    <t>BUNGWE</t>
  </si>
  <si>
    <t>KIRWA</t>
  </si>
  <si>
    <t>CAPTONE SHYAKA</t>
  </si>
  <si>
    <t>ALEX RAFIKI </t>
  </si>
  <si>
    <t>BORIS MUHIRWA </t>
  </si>
  <si>
    <t>BUMBOGO</t>
  </si>
  <si>
    <t>KINYAGA</t>
  </si>
  <si>
    <t>RUBUNGO</t>
  </si>
  <si>
    <t>PACIFIC NDAGIJIMANA</t>
  </si>
  <si>
    <t>ARTHUR IRANKUNDA </t>
  </si>
  <si>
    <t>ABEL PIERRE </t>
  </si>
  <si>
    <t>BOB CYPRIEN </t>
  </si>
  <si>
    <t>RUNYOMBYI</t>
  </si>
  <si>
    <t>BUGINA</t>
  </si>
  <si>
    <t>MIHIGO BIZIMANA </t>
  </si>
  <si>
    <t>RUHUMURIZA NIYONSABA </t>
  </si>
  <si>
    <t>TRESOR HAGAI BIENVENU </t>
  </si>
  <si>
    <t>GIKONKO</t>
  </si>
  <si>
    <t>GASAGARA</t>
  </si>
  <si>
    <t>REMERA</t>
  </si>
  <si>
    <t>RODRIGUE ANGE </t>
  </si>
  <si>
    <t>OBED LOUIS GERMAIN </t>
  </si>
  <si>
    <t>ROSINE SHYAKA</t>
  </si>
  <si>
    <t>JOSEE BAKHITA UWIZEYIMANA</t>
  </si>
  <si>
    <t>GAEL DIEUDONNE </t>
  </si>
  <si>
    <t>ANITHA KAYITARE</t>
  </si>
  <si>
    <t>GAHARA</t>
  </si>
  <si>
    <t>MUHAMBA</t>
  </si>
  <si>
    <t>CYOBAHARAYE</t>
  </si>
  <si>
    <t>GABLIEL KAREMERA</t>
  </si>
  <si>
    <t>DERRICK SYLVESTRE </t>
  </si>
  <si>
    <t>JEAN FRANCOIS ELIAS </t>
  </si>
  <si>
    <t>CLAUDINE HABYARIMANA</t>
  </si>
  <si>
    <t>BUGARAMA</t>
  </si>
  <si>
    <t>NYANGE</t>
  </si>
  <si>
    <t>KAMABUYE</t>
  </si>
  <si>
    <t>JOSEE NKUSI </t>
  </si>
  <si>
    <t>DIVINE NIYONSABA</t>
  </si>
  <si>
    <t>HABY MUNYANEZA</t>
  </si>
  <si>
    <t>GITEGA</t>
  </si>
  <si>
    <t>AKABAHIZI</t>
  </si>
  <si>
    <t>ITERAMBERE</t>
  </si>
  <si>
    <t>NIYONYUGURA NDAYISHIMIYE </t>
  </si>
  <si>
    <t>FUMBWE</t>
  </si>
  <si>
    <t>NYAGASAMBU</t>
  </si>
  <si>
    <t>MATABA</t>
  </si>
  <si>
    <t>KANA KA CLEMENT </t>
  </si>
  <si>
    <t>CONSTANTIN NZEYIMANA </t>
  </si>
  <si>
    <t>MEDARD GAJU </t>
  </si>
  <si>
    <t>GAHANGA</t>
  </si>
  <si>
    <t>GATOVU</t>
  </si>
  <si>
    <t>THERESE UMUTESI </t>
  </si>
  <si>
    <t>DIDIER SERGE FRED </t>
  </si>
  <si>
    <t>MATABARO HARERIMANA </t>
  </si>
  <si>
    <t>STIVEN JANVIER </t>
  </si>
  <si>
    <t>AMAHORO GATO </t>
  </si>
  <si>
    <t>GISHAMVU</t>
  </si>
  <si>
    <t>RYAKIBOGO</t>
  </si>
  <si>
    <t>GAKOMBE</t>
  </si>
  <si>
    <t>DIMER THEOPHILE </t>
  </si>
  <si>
    <t>JAMES SONGA </t>
  </si>
  <si>
    <t>MUSHIMIYIMANA KAMANZI</t>
  </si>
  <si>
    <t>KEVIN OLIVIER </t>
  </si>
  <si>
    <t>GASANGE</t>
  </si>
  <si>
    <t>KIMANA</t>
  </si>
  <si>
    <t>KAGARAMA</t>
  </si>
  <si>
    <t>PACY NDAYISABA </t>
  </si>
  <si>
    <t>NDABARINZE FRANCOIS </t>
  </si>
  <si>
    <t>NKURUNZIZA KARANGWA</t>
  </si>
  <si>
    <t>RONGIN KAMUGISHA </t>
  </si>
  <si>
    <t>BONEZA</t>
  </si>
  <si>
    <t>BUSHAKA</t>
  </si>
  <si>
    <t>GASEKE</t>
  </si>
  <si>
    <t>MUVUNYI ESPERANCE </t>
  </si>
  <si>
    <t>DOLLZ PATEL </t>
  </si>
  <si>
    <t>BONIFACE UWITONZE </t>
  </si>
  <si>
    <t>GLORIA MUHIRE</t>
  </si>
  <si>
    <t>MUNEZERO KALISA </t>
  </si>
  <si>
    <t>JULIUS ETIENNE </t>
  </si>
  <si>
    <t>MBONYINSHUTI HABINEZA </t>
  </si>
  <si>
    <t>BUSASAMANA</t>
  </si>
  <si>
    <t>KAVUMU</t>
  </si>
  <si>
    <t>AKIRABO</t>
  </si>
  <si>
    <t>VINCENT MUREKATETE </t>
  </si>
  <si>
    <t>ETE ELE GRACE </t>
  </si>
  <si>
    <t>DIOCLES SAM </t>
  </si>
  <si>
    <t>CHRITE CLAUD MUHOZA</t>
  </si>
  <si>
    <t>SONIA MUKESHIMANA</t>
  </si>
  <si>
    <t>ALICE MUGABE</t>
  </si>
  <si>
    <t>FABRICE ERASTE </t>
  </si>
  <si>
    <t>MUGANZA</t>
  </si>
  <si>
    <t>RUKORE</t>
  </si>
  <si>
    <t>KANAZI</t>
  </si>
  <si>
    <t>JOSE MOHAMED </t>
  </si>
  <si>
    <t>KARAHA DONAT </t>
  </si>
  <si>
    <t>IMMACULEE MUVUNYI</t>
  </si>
  <si>
    <t>NIYONYUGURA JUDITH </t>
  </si>
  <si>
    <t>GASHORA</t>
  </si>
  <si>
    <t>KAGOMASI</t>
  </si>
  <si>
    <t>KIRUHURA</t>
  </si>
  <si>
    <t>NÉHÉMIE SAMUE NIYONSABA</t>
  </si>
  <si>
    <t>NADEGE HAKIZIMANA</t>
  </si>
  <si>
    <t>TOM RICHAR NKUSI </t>
  </si>
  <si>
    <t>EVODE MUKESHIMANA </t>
  </si>
  <si>
    <t>MURINJA</t>
  </si>
  <si>
    <t>KAMPURO</t>
  </si>
  <si>
    <t>MUTABAZI MATABARO </t>
  </si>
  <si>
    <t>GLADYS RUKUNDO</t>
  </si>
  <si>
    <t>VINCENT UWIZEYIMANA </t>
  </si>
  <si>
    <t>NTWALI MBABAZI </t>
  </si>
  <si>
    <t>BUTARO</t>
  </si>
  <si>
    <t>MUHOTORA</t>
  </si>
  <si>
    <t>GAHUNGE</t>
  </si>
  <si>
    <t>THACIENNE KWIZERA</t>
  </si>
  <si>
    <t>AMANI UMUTESI</t>
  </si>
  <si>
    <t>GIANNA UWASE</t>
  </si>
  <si>
    <t>NYAMUHARAZA</t>
  </si>
  <si>
    <t>BENITHA DUSABE</t>
  </si>
  <si>
    <t>KALISA HATEGEKIMANA</t>
  </si>
  <si>
    <t>AKIMA KAYITESI</t>
  </si>
  <si>
    <t>ELVIN UWINEZA</t>
  </si>
  <si>
    <t>SHANGASHA</t>
  </si>
  <si>
    <t>KAJYANJYALI</t>
  </si>
  <si>
    <t>DÉOGRATIAS VINCENT MICHEL </t>
  </si>
  <si>
    <t>HUNGURIMANA MAURICE </t>
  </si>
  <si>
    <t>RITA TWAGIRAYEZU</t>
  </si>
  <si>
    <t>RYANKANA</t>
  </si>
  <si>
    <t>KAYENZI</t>
  </si>
  <si>
    <t>QUDDUS CLAUDINE </t>
  </si>
  <si>
    <t>SAMANTHA MAHORO</t>
  </si>
  <si>
    <t>JOSH MUGARURA </t>
  </si>
  <si>
    <t>ATFA DIDINE NKUSI</t>
  </si>
  <si>
    <t>GATUNDA</t>
  </si>
  <si>
    <t>CYAGAJU</t>
  </si>
  <si>
    <t>ISANGANO</t>
  </si>
  <si>
    <t>CLOVIS MUSABYIMANA </t>
  </si>
  <si>
    <t>JAY PI HAVUGIMANA </t>
  </si>
  <si>
    <t>IRADUKUNDA HAVUGIMANA</t>
  </si>
  <si>
    <t>GAKURU GATO </t>
  </si>
  <si>
    <t>RWERERE</t>
  </si>
  <si>
    <t>RUGARI</t>
  </si>
  <si>
    <t>MUSHUBI</t>
  </si>
  <si>
    <t>AKALIZA JOEL </t>
  </si>
  <si>
    <t>ANGELOTI NIYIGENA </t>
  </si>
  <si>
    <t>SÉRAPHIN NSABIMANA</t>
  </si>
  <si>
    <t>SHEMA NGARAMBE</t>
  </si>
  <si>
    <t>GAHENGERI</t>
  </si>
  <si>
    <t>KAGEZI</t>
  </si>
  <si>
    <t>SAMATARE</t>
  </si>
  <si>
    <t>BOLIVE UWINEZA</t>
  </si>
  <si>
    <t>ISARO SOLANGE </t>
  </si>
  <si>
    <t>SHEMA KAYITESI </t>
  </si>
  <si>
    <t>BUSOGO</t>
  </si>
  <si>
    <t>SAHARA</t>
  </si>
  <si>
    <t>NYIRAGAJU</t>
  </si>
  <si>
    <t>TUYISHIMIRE BAHATI</t>
  </si>
  <si>
    <t>NAGZ NZEYIMANA</t>
  </si>
  <si>
    <t>CHANISE JANVIER</t>
  </si>
  <si>
    <t>BUSHEKERI</t>
  </si>
  <si>
    <t>BUVUNGIRA</t>
  </si>
  <si>
    <t>NKENGA</t>
  </si>
  <si>
    <t>JEAN UWIMANA</t>
  </si>
  <si>
    <t>KARENZI BEATRICE </t>
  </si>
  <si>
    <t>DAVY MWESIGYE </t>
  </si>
  <si>
    <t>INNOCENT UMURERWA</t>
  </si>
  <si>
    <t>GATENGA</t>
  </si>
  <si>
    <t>KARAMBO</t>
  </si>
  <si>
    <t>HAPPY KABERA</t>
  </si>
  <si>
    <t>MWENEDATA ALINE </t>
  </si>
  <si>
    <t>MUTONI DIANE </t>
  </si>
  <si>
    <t>GASHONGA</t>
  </si>
  <si>
    <t>KAMUREHE</t>
  </si>
  <si>
    <t>ROYAL UWIZEYE</t>
  </si>
  <si>
    <t>ADOLPHE AUGUSTINE </t>
  </si>
  <si>
    <t>MARIE LOUISE NIYITEGEKA</t>
  </si>
  <si>
    <t>PIERRE CÉLESTIN TUYIZERE </t>
  </si>
  <si>
    <t>BWISHYURA</t>
  </si>
  <si>
    <t>BURUNGA</t>
  </si>
  <si>
    <t>MATYAZO</t>
  </si>
  <si>
    <t>TRESOR DUSABE </t>
  </si>
  <si>
    <t>REBECCA JEAN</t>
  </si>
  <si>
    <t>JOHN MARRY VITAL </t>
  </si>
  <si>
    <t>TABA</t>
  </si>
  <si>
    <t>TRESSY MBARUSHIMANA</t>
  </si>
  <si>
    <t>PATIENCE KAMANZI</t>
  </si>
  <si>
    <t>KIGARAMA</t>
  </si>
  <si>
    <t>INGENZI</t>
  </si>
  <si>
    <t>SEDHAR KUBWIMANA </t>
  </si>
  <si>
    <t>ISMAEL STRATON </t>
  </si>
  <si>
    <t>UWAMAHORO DAMAS </t>
  </si>
  <si>
    <t>AMANDA KAYITESI</t>
  </si>
  <si>
    <t>BERTRAND GATETE </t>
  </si>
  <si>
    <t>BASE</t>
  </si>
  <si>
    <t>RWAMAHWA</t>
  </si>
  <si>
    <t>CYONDO</t>
  </si>
  <si>
    <t>IRAKOZE BUTERA</t>
  </si>
  <si>
    <t>BRUNO BOSCO</t>
  </si>
  <si>
    <t>FISTON BEATRICE </t>
  </si>
  <si>
    <t>GAHINI</t>
  </si>
  <si>
    <t>JURU</t>
  </si>
  <si>
    <t>MIKINGA</t>
  </si>
  <si>
    <t>MARIE CHANTAL MUTABAZI</t>
  </si>
  <si>
    <t>YANNICK NIYO</t>
  </si>
  <si>
    <t>DIVINE MIMY GASANA</t>
  </si>
  <si>
    <t>NYABUGOGO</t>
  </si>
  <si>
    <t>CHRIS KABAGAMBE </t>
  </si>
  <si>
    <t>KASSIM NDAYISHIMIYE</t>
  </si>
  <si>
    <t>JAPHET ALAIN </t>
  </si>
  <si>
    <t>BUSORO</t>
  </si>
  <si>
    <t>GITOVU</t>
  </si>
  <si>
    <t>JEAN FELIX HOPE </t>
  </si>
  <si>
    <t>NIYIBIZI JEAN KAYIRANGA</t>
  </si>
  <si>
    <t>VIATEUR SAMUEL </t>
  </si>
  <si>
    <t>PIERRE CLAVER AGABA </t>
  </si>
  <si>
    <t>GIHOMBO</t>
  </si>
  <si>
    <t>KIBINGO</t>
  </si>
  <si>
    <t>MUSSA KARARA </t>
  </si>
  <si>
    <t>BENISON MUHINDO </t>
  </si>
  <si>
    <t>GATORANO JUNIOR </t>
  </si>
  <si>
    <t>VALENTINE NIZEYIMANA</t>
  </si>
  <si>
    <t>BIGOGWE</t>
  </si>
  <si>
    <t>BASUMBA</t>
  </si>
  <si>
    <t>GASIZI</t>
  </si>
  <si>
    <t>MUTESI ANDRÉ </t>
  </si>
  <si>
    <t>MARIE ANGE NDAYISHIMIYE</t>
  </si>
  <si>
    <t>BAHIZI GASPARD INNOCENT</t>
  </si>
  <si>
    <t>NEZA RAMAZANI </t>
  </si>
  <si>
    <t>RWAMIKO</t>
  </si>
  <si>
    <t>NYAGAHINGA</t>
  </si>
  <si>
    <t>KIGAGA</t>
  </si>
  <si>
    <t>ELICAN VALENTINE </t>
  </si>
  <si>
    <t>EMMY PRINCE UWAMARIYA</t>
  </si>
  <si>
    <t>GAHIGI HABIMANA </t>
  </si>
  <si>
    <t>KABARONDO</t>
  </si>
  <si>
    <t>NYAKARAMBI</t>
  </si>
  <si>
    <t>NDAGIJIMANA NIZEYIMANA </t>
  </si>
  <si>
    <t>AUDACE TWAHIRWA</t>
  </si>
  <si>
    <t>LAMBERT KABERA </t>
  </si>
  <si>
    <t>ALLYSCOFA NIYITEGEKA </t>
  </si>
  <si>
    <t>JABANA</t>
  </si>
  <si>
    <t>KABUYE</t>
  </si>
  <si>
    <t>NYAGASOZI</t>
  </si>
  <si>
    <t>MUGISHA RUKUNDO </t>
  </si>
  <si>
    <t>NIWEMUGIZI GATARI </t>
  </si>
  <si>
    <t>ARMEL NSENGA </t>
  </si>
  <si>
    <t>KAKOZI ISSA </t>
  </si>
  <si>
    <t>WILLY GATARI </t>
  </si>
  <si>
    <t>JENDA</t>
  </si>
  <si>
    <t>KAREBA</t>
  </si>
  <si>
    <t>RUBARE</t>
  </si>
  <si>
    <t>JUSTIN UMUTONI</t>
  </si>
  <si>
    <t>CHANISE UWIZEYE </t>
  </si>
  <si>
    <t>EMMY FRANCOIS </t>
  </si>
  <si>
    <t>ROGER UWERA</t>
  </si>
  <si>
    <t>ISSA UMULISA</t>
  </si>
  <si>
    <t>KARAMA</t>
  </si>
  <si>
    <t>CYENKWANZI</t>
  </si>
  <si>
    <t>RUREMBO</t>
  </si>
  <si>
    <t>CESAR UMULISA </t>
  </si>
  <si>
    <t>JEAN BAPTISTE MUKAMA </t>
  </si>
  <si>
    <t>IRANKUNDA XAVIER MUGABE</t>
  </si>
  <si>
    <t>THEOBALD MUNYANEZA</t>
  </si>
  <si>
    <t>KANYINYA</t>
  </si>
  <si>
    <t>NYAMWERU</t>
  </si>
  <si>
    <t>RUHENGERI</t>
  </si>
  <si>
    <t>BENJAMIN MULINDA </t>
  </si>
  <si>
    <t>IRAGENA ALOYS </t>
  </si>
  <si>
    <t>SOLANGE BIZIMANA</t>
  </si>
  <si>
    <t>MUKAMIRA</t>
  </si>
  <si>
    <t>JABA</t>
  </si>
  <si>
    <t>HESHA</t>
  </si>
  <si>
    <t>LORRAINE NSABIMANA</t>
  </si>
  <si>
    <t>LINDA HABIMANA</t>
  </si>
  <si>
    <t>UWAYO PATRICK CLAVER </t>
  </si>
  <si>
    <t>MUYANGE</t>
  </si>
  <si>
    <t>BASILE ALEXANDRE </t>
  </si>
  <si>
    <t>PACIFIC MUTESI </t>
  </si>
  <si>
    <t>PANETTA MUSHIMIYIMANA </t>
  </si>
  <si>
    <t>RUSARABUYE</t>
  </si>
  <si>
    <t>RUHANGA</t>
  </si>
  <si>
    <t>NGUNDU</t>
  </si>
  <si>
    <t>ISAIE CHRISTINE </t>
  </si>
  <si>
    <t>CYNTHIA NKURUNZIZA</t>
  </si>
  <si>
    <t>OLIVE GATERA</t>
  </si>
  <si>
    <t>EMMY ARSONVAL MUTUYIMANA </t>
  </si>
  <si>
    <t>GATORE</t>
  </si>
  <si>
    <t>KARENGE</t>
  </si>
  <si>
    <t>PACIFIQUE HABIMANA</t>
  </si>
  <si>
    <t>EMMY PRINCE HARERIMANA</t>
  </si>
  <si>
    <t>OTIS BIMENYIMANA </t>
  </si>
  <si>
    <t>ROSY MUGISHA</t>
  </si>
  <si>
    <t>NGENDO</t>
  </si>
  <si>
    <t>DODOS MUHUMUZA </t>
  </si>
  <si>
    <t>MUJJAWIMANA REGIS RODRIGUE </t>
  </si>
  <si>
    <t>AYOUB TWAGIRAYEZU </t>
  </si>
  <si>
    <t>KABEZA</t>
  </si>
  <si>
    <t>RUGIRA TUMUKUNDE </t>
  </si>
  <si>
    <t>JEAN PIERRE DIEU </t>
  </si>
  <si>
    <t>CHARLES SANGWA </t>
  </si>
  <si>
    <t>HILLALY MUREKATETE</t>
  </si>
  <si>
    <t>KIVUMU</t>
  </si>
  <si>
    <t>KARAMBI</t>
  </si>
  <si>
    <t>NYUNDO</t>
  </si>
  <si>
    <t>BATI HUSSEIN </t>
  </si>
  <si>
    <t>ALBERT JEAN</t>
  </si>
  <si>
    <t>RURIBA</t>
  </si>
  <si>
    <t>MISIBYA</t>
  </si>
  <si>
    <t>CYRIAQUE BOSCO </t>
  </si>
  <si>
    <t>DAVD HASSAN </t>
  </si>
  <si>
    <t>RENÉ KAYIHURA </t>
  </si>
  <si>
    <t>GIHEKE</t>
  </si>
  <si>
    <t>KAMASHANGI</t>
  </si>
  <si>
    <t>KAMUHOZI</t>
  </si>
  <si>
    <t>DIEUD JOSEPHINE </t>
  </si>
  <si>
    <t>REMY KUBWIMANA</t>
  </si>
  <si>
    <t>SETH GATSINZI </t>
  </si>
  <si>
    <t>NYARUTEJA</t>
  </si>
  <si>
    <t>NYARUYONGA PATRICK NGABONZIZA </t>
  </si>
  <si>
    <t>MUGWANEZA MUGABO </t>
  </si>
  <si>
    <t>NKURUNZIZA MULINDWA </t>
  </si>
  <si>
    <t>RENE EMMANUEL PEACE </t>
  </si>
  <si>
    <t>NYAKAGEZI</t>
  </si>
  <si>
    <t>MBUBA</t>
  </si>
  <si>
    <t>PHIONAH NSENGIMANA</t>
  </si>
  <si>
    <t>DAVID KWIZERA BERNARD </t>
  </si>
  <si>
    <t>SHEMA KAYEZU BYUKUSENGE</t>
  </si>
  <si>
    <t>BURUNDIAN IRAKOZE </t>
  </si>
  <si>
    <t>KIGABIRO</t>
  </si>
  <si>
    <t>NYAGASENYI</t>
  </si>
  <si>
    <t>RAMBA</t>
  </si>
  <si>
    <t>AJAY RURANGWA</t>
  </si>
  <si>
    <t>ANNONCIATA HARERIMANA</t>
  </si>
  <si>
    <t>TUYISENGE UWIZEYIMANA </t>
  </si>
  <si>
    <t>MUSOVU</t>
  </si>
  <si>
    <t>CYABASONGA</t>
  </si>
  <si>
    <t>FRANCOISE UMUHOZA</t>
  </si>
  <si>
    <t>ROMEO PATRICK JANVIER</t>
  </si>
  <si>
    <t>MUKAMBANGUZA JOSIANE BUTERA</t>
  </si>
  <si>
    <t>IDRISSA HAVUGIMANA</t>
  </si>
  <si>
    <t>KANSI</t>
  </si>
  <si>
    <t>AKABOTI</t>
  </si>
  <si>
    <t>AKAYENZI</t>
  </si>
  <si>
    <t>IRČNE NIYONSENGA</t>
  </si>
  <si>
    <t>THERESE MUTONI</t>
  </si>
  <si>
    <t>ERIC MUVUNYI </t>
  </si>
  <si>
    <t>IBRAHIM CHANTAL </t>
  </si>
  <si>
    <t>BWERAMANA</t>
  </si>
  <si>
    <t>GITISI</t>
  </si>
  <si>
    <t>KABUGUSU</t>
  </si>
  <si>
    <t>NICOLE RUTAYISIRE</t>
  </si>
  <si>
    <t>JOHN AGNES </t>
  </si>
  <si>
    <t>SHAMARIMA AUGUSTIN </t>
  </si>
  <si>
    <t>JOMBA</t>
  </si>
  <si>
    <t>GASIZA</t>
  </si>
  <si>
    <t>AIMEE NIYITEGEKA </t>
  </si>
  <si>
    <t>JANVIER NDUWIMANA </t>
  </si>
  <si>
    <t>VIRO</t>
  </si>
  <si>
    <t>MUSHIKIWABO MUGANZA </t>
  </si>
  <si>
    <t>PATRICE BIRUNGI </t>
  </si>
  <si>
    <t>EUGENE INGABIRE</t>
  </si>
  <si>
    <t>JENY UMUTONI</t>
  </si>
  <si>
    <t>ONESPHORE MAHORO </t>
  </si>
  <si>
    <t>MUGINA</t>
  </si>
  <si>
    <t>BENITE MUSHIMIYIMANA</t>
  </si>
  <si>
    <t>IZERE MUGABE</t>
  </si>
  <si>
    <t>GASHARI</t>
  </si>
  <si>
    <t>RUGOBAGOBA</t>
  </si>
  <si>
    <t>JOHNSON MUSINGUZI </t>
  </si>
  <si>
    <t>UWINEZA MANZI</t>
  </si>
  <si>
    <t>CHRISTINE BAHATI</t>
  </si>
  <si>
    <t>CHASILY SIBOMANA</t>
  </si>
  <si>
    <t>ATFA TUYISENGE </t>
  </si>
  <si>
    <t>JEAN LUC PAULIN </t>
  </si>
  <si>
    <t>EULADE HATEGEKIMANA</t>
  </si>
  <si>
    <t>BUYOGA</t>
  </si>
  <si>
    <t>BUTARE</t>
  </si>
  <si>
    <t>PETER JOY MUTAMBA </t>
  </si>
  <si>
    <t>IRADUKUNDA RUTAYISIRE </t>
  </si>
  <si>
    <t>MAMBA</t>
  </si>
  <si>
    <t>RWIMVUBU</t>
  </si>
  <si>
    <t>FIKE BOSCO</t>
  </si>
  <si>
    <t>RODGERS NDUWAYO </t>
  </si>
  <si>
    <t>BRENDA NIYONZIMA</t>
  </si>
  <si>
    <t>KATABAGEMU</t>
  </si>
  <si>
    <t>BAYIGABURIRE</t>
  </si>
  <si>
    <t>BYIMANA</t>
  </si>
  <si>
    <t>ELISE KAYUMBA</t>
  </si>
  <si>
    <t>REHEMA NDAYISABA</t>
  </si>
  <si>
    <t>DIDI NDAGIJIMANA</t>
  </si>
  <si>
    <t>CYANIKA</t>
  </si>
  <si>
    <t>GISOVU</t>
  </si>
  <si>
    <t>MICHELLE TUYISHIME</t>
  </si>
  <si>
    <t>KAMPIRE TUSHABE </t>
  </si>
  <si>
    <t>KIBANGU</t>
  </si>
  <si>
    <t>GISHARU</t>
  </si>
  <si>
    <t>BLAISE NORBERT UWIMBABAZI</t>
  </si>
  <si>
    <t>VALENTIN IZERE NZITONDA </t>
  </si>
  <si>
    <t>DOEIA BYUKUSENGE</t>
  </si>
  <si>
    <t>RUKATSA</t>
  </si>
  <si>
    <t>INSHUTI</t>
  </si>
  <si>
    <t>PHILEMON JACQUELINE </t>
  </si>
  <si>
    <t>ELISE BYIRINGIRO</t>
  </si>
  <si>
    <t>CYANYA</t>
  </si>
  <si>
    <t>NYARUTOVU</t>
  </si>
  <si>
    <t>ZACHARIE MUSONI</t>
  </si>
  <si>
    <t>SCOTT BUKURU </t>
  </si>
  <si>
    <t>JEAN SAUVEUR TUMWINE </t>
  </si>
  <si>
    <t>CLAUDE JANE </t>
  </si>
  <si>
    <t>MOSS GASANA</t>
  </si>
  <si>
    <t>RUSHASHI</t>
  </si>
  <si>
    <t>RAZI</t>
  </si>
  <si>
    <t>FRED CELESTIN </t>
  </si>
  <si>
    <t>AARON HABIYAMBERE </t>
  </si>
  <si>
    <t>MIMI UWU UWIMBABAZI</t>
  </si>
  <si>
    <t>FELIX RUTAGAND KAYITARE</t>
  </si>
  <si>
    <t>MABEL UMUGWANEZA</t>
  </si>
  <si>
    <t>MUZIRANENGE TUYISHIME </t>
  </si>
  <si>
    <t>KAMPEKA</t>
  </si>
  <si>
    <t>MASANGANO</t>
  </si>
  <si>
    <t>MUHIRE EUGENE </t>
  </si>
  <si>
    <t>AIME NGARAMBE</t>
  </si>
  <si>
    <t>NGABO MUHIRE </t>
  </si>
  <si>
    <t>BOGARDE EDISON </t>
  </si>
  <si>
    <t>KELLY UWITONZE</t>
  </si>
  <si>
    <t>KIDD FAUSTIN </t>
  </si>
  <si>
    <t>FIDČLE UWITONZE </t>
  </si>
  <si>
    <t>KAMI HABARUREMA </t>
  </si>
  <si>
    <t>MAREBA</t>
  </si>
  <si>
    <t>RANGO</t>
  </si>
  <si>
    <t>MATINZA</t>
  </si>
  <si>
    <t>DESIRE NSENGIMANA </t>
  </si>
  <si>
    <t>FREDDY BYIRINGIRO </t>
  </si>
  <si>
    <t>MUSAMBIRA</t>
  </si>
  <si>
    <t>NYERENGA</t>
  </si>
  <si>
    <t>INGRID MARY UWERA</t>
  </si>
  <si>
    <t>WELLARS MUREKATETE</t>
  </si>
  <si>
    <t>MAZIMPAKA NSHIMIYIMANA </t>
  </si>
  <si>
    <t>GILBERT BAGUMA </t>
  </si>
  <si>
    <t>GITESI</t>
  </si>
  <si>
    <t>KANUNGA</t>
  </si>
  <si>
    <t>NYAGISOZI</t>
  </si>
  <si>
    <t>HILAIRE HONORE </t>
  </si>
  <si>
    <t>SIBOYINTORE MUNYANEZA </t>
  </si>
  <si>
    <t>BABY UMUTESI</t>
  </si>
  <si>
    <t>RUVUNE</t>
  </si>
  <si>
    <t>RUHONDO</t>
  </si>
  <si>
    <t>LUKE MBARUSHIMANA</t>
  </si>
  <si>
    <t>JADO SIKUBWABO </t>
  </si>
  <si>
    <t>NYIRIBAKWE JEAN UMUGWANEZA </t>
  </si>
  <si>
    <t>ANNET GATETE</t>
  </si>
  <si>
    <t>AURORE INNOCENT</t>
  </si>
  <si>
    <t>NYAMIRAMA</t>
  </si>
  <si>
    <t>KANTONGANIYE</t>
  </si>
  <si>
    <t>DIDO MODESTE </t>
  </si>
  <si>
    <t>UWIMBABAZI NGABO </t>
  </si>
  <si>
    <t>GATETE FELIX </t>
  </si>
  <si>
    <t>JULIUS SHYAKA </t>
  </si>
  <si>
    <t>GITOKI</t>
  </si>
  <si>
    <t>MPONDWA</t>
  </si>
  <si>
    <t>TSIMA</t>
  </si>
  <si>
    <t>BERNARD ALICE </t>
  </si>
  <si>
    <t>NANA EMMANUEL</t>
  </si>
  <si>
    <t>MUNYENTWALI UWERA </t>
  </si>
  <si>
    <t>MUSASA</t>
  </si>
  <si>
    <t>GABIRO</t>
  </si>
  <si>
    <t>RUGARAMBIRO</t>
  </si>
  <si>
    <t>JEAN LOUIS NDAYAMBAJE </t>
  </si>
  <si>
    <t>AIMABLE HAKIZIMANA</t>
  </si>
  <si>
    <t>ELISHA NDAYIZEYE </t>
  </si>
  <si>
    <t>KANOMBE</t>
  </si>
  <si>
    <t>BUSANZA</t>
  </si>
  <si>
    <t>NYARUGUGU</t>
  </si>
  <si>
    <t>RODRIGUE KABERA </t>
  </si>
  <si>
    <t>IYAKAREMYE MURENZI</t>
  </si>
  <si>
    <t>JEAN DE ALEX </t>
  </si>
  <si>
    <t>NADINE MANZI </t>
  </si>
  <si>
    <t>LEONARD UWIMBABAZI </t>
  </si>
  <si>
    <t>MURAMBI</t>
  </si>
  <si>
    <t>MUHORORO</t>
  </si>
  <si>
    <t>NYAKABUYE</t>
  </si>
  <si>
    <t>DOMINIQUE JACQUES </t>
  </si>
  <si>
    <t>MAURICE KAMALI </t>
  </si>
  <si>
    <t>LIONEL NDIKUMANA </t>
  </si>
  <si>
    <t>HEBRON TUYISHIME </t>
  </si>
  <si>
    <t>CYABAKAMYI</t>
  </si>
  <si>
    <t>KADAHO</t>
  </si>
  <si>
    <t>KABERE</t>
  </si>
  <si>
    <t>NDATABAYE ALEXIS MURUNGI </t>
  </si>
  <si>
    <t>REGIS AMANI </t>
  </si>
  <si>
    <t>IMMACULEE NTAKIRUTIMANA </t>
  </si>
  <si>
    <t>CYUVE</t>
  </si>
  <si>
    <t>MWIDAGADURO</t>
  </si>
  <si>
    <t>ANNUALITE MBABAZI</t>
  </si>
  <si>
    <t>NISAINTHE THEODORE SIBOMANA</t>
  </si>
  <si>
    <t>EUGENE MUSABYIMANA </t>
  </si>
  <si>
    <t>ARMAND ANGE </t>
  </si>
  <si>
    <t>GIHUNDWE</t>
  </si>
  <si>
    <t>KAMATITA</t>
  </si>
  <si>
    <t>KAMANYENGA</t>
  </si>
  <si>
    <t>ETIENNE SHEMA </t>
  </si>
  <si>
    <t>TUYISHIMIRE HABINEZA </t>
  </si>
  <si>
    <t>RAISSA TWAHIRWA</t>
  </si>
  <si>
    <t>GACACA</t>
  </si>
  <si>
    <t>KABIRIZI</t>
  </si>
  <si>
    <t>RUNGU</t>
  </si>
  <si>
    <t>PROTAIS SIMBI </t>
  </si>
  <si>
    <t>HAPPY MUHOZA </t>
  </si>
  <si>
    <t>STRATON KAMANA </t>
  </si>
  <si>
    <t>ESPOIR NORBERT </t>
  </si>
  <si>
    <t>AHITEGEYE</t>
  </si>
  <si>
    <t>DIOCLES NIYIBIZI </t>
  </si>
  <si>
    <t>BWAMI TUYISENGE</t>
  </si>
  <si>
    <t>GATETE NGARAMBE </t>
  </si>
  <si>
    <t>KIMONYI</t>
  </si>
  <si>
    <t>BIRIRA</t>
  </si>
  <si>
    <t>KADAHENDA</t>
  </si>
  <si>
    <t>ANICET MUSONI </t>
  </si>
  <si>
    <t>VICTOR MOHAMED </t>
  </si>
  <si>
    <t>PANETTA MURENZI </t>
  </si>
  <si>
    <t>MUGABO NKURUNZIZA </t>
  </si>
  <si>
    <t>RUBENGERA</t>
  </si>
  <si>
    <t>BUBAZI</t>
  </si>
  <si>
    <t>THEONESTE DIEU MUHUMUZA </t>
  </si>
  <si>
    <t>NIYONSABA MUNANA </t>
  </si>
  <si>
    <t>NDEKEZI NTAKIRUTIMANA</t>
  </si>
  <si>
    <t>DIEUDONNE FIDELE </t>
  </si>
  <si>
    <t>RWAMPARA</t>
  </si>
  <si>
    <t>AMAJYAMBERE</t>
  </si>
  <si>
    <t>JEANNETTE KUBWIMANA</t>
  </si>
  <si>
    <t>CASTEUR MUHOZA</t>
  </si>
  <si>
    <t>THEOPHILE RWIGEMA </t>
  </si>
  <si>
    <t>GASHANDA</t>
  </si>
  <si>
    <t>MUTSINDO</t>
  </si>
  <si>
    <t>OCTAVE AUGUSTIN</t>
  </si>
  <si>
    <t>EGIDE AUGUSTIN </t>
  </si>
  <si>
    <t>HAFASHIM NTAKIRUTIMANA </t>
  </si>
  <si>
    <t>KIYOMBE</t>
  </si>
  <si>
    <t>GATABA</t>
  </si>
  <si>
    <t>CYEMIYAGA</t>
  </si>
  <si>
    <t>ANSELM RUZINDANA </t>
  </si>
  <si>
    <t>PACIFIC BILLY CHRISTIAN </t>
  </si>
  <si>
    <t>MICHAEL RAVI TWAGIRAYEZU</t>
  </si>
  <si>
    <t>RUHUMURIZA TWAHIRWA </t>
  </si>
  <si>
    <t>NGERA</t>
  </si>
  <si>
    <t>YVES UMUBYEYI</t>
  </si>
  <si>
    <t>MITAAKO KAREGA </t>
  </si>
  <si>
    <t>PAULINE RURANGWA</t>
  </si>
  <si>
    <t>AUDREY ISHIMWE</t>
  </si>
  <si>
    <t>KIMISAGARA</t>
  </si>
  <si>
    <t>KAMUHOZA</t>
  </si>
  <si>
    <t>BUHORO</t>
  </si>
  <si>
    <t>SANA MANZI </t>
  </si>
  <si>
    <t>HAKIZIMANA UWAMAHORO </t>
  </si>
  <si>
    <t>AZIUM MUHIRWA</t>
  </si>
  <si>
    <t>MASAKA</t>
  </si>
  <si>
    <t>AYABARAYA</t>
  </si>
  <si>
    <t>NYAMYIJIMA</t>
  </si>
  <si>
    <t>SHYAKA FRED MUTESI </t>
  </si>
  <si>
    <t>KWIZERA UWASE</t>
  </si>
  <si>
    <t>NZIZA PHOCAS </t>
  </si>
  <si>
    <t>KAMANZI MORGAN MUNEZERO </t>
  </si>
  <si>
    <t>NGIRYI</t>
  </si>
  <si>
    <t>UWANYANGE</t>
  </si>
  <si>
    <t>RWAKAGEYO GATETE</t>
  </si>
  <si>
    <t>HASSAN MUGIRANEZA </t>
  </si>
  <si>
    <t>JEAN BERTRAND ALEXIS </t>
  </si>
  <si>
    <t>NIYERA GATSINZI </t>
  </si>
  <si>
    <t>CYUNGO</t>
  </si>
  <si>
    <t>BUREHE</t>
  </si>
  <si>
    <t>KIBOGORA</t>
  </si>
  <si>
    <t>GERVAIS MUHIRE</t>
  </si>
  <si>
    <t>PATIENCE HITIMANA </t>
  </si>
  <si>
    <t>NGABONZIZA MAHORO</t>
  </si>
  <si>
    <t>DANIEL NSENGIYUMVA</t>
  </si>
  <si>
    <t>KACYIRU</t>
  </si>
  <si>
    <t>KAMATAMU</t>
  </si>
  <si>
    <t>RWINZOVU</t>
  </si>
  <si>
    <t>SHYAKA MWESIGYE </t>
  </si>
  <si>
    <t>DIDIER MUZUNGU </t>
  </si>
  <si>
    <t>HABIMANA MUGISHA </t>
  </si>
  <si>
    <t>CEDRIC KWIZERA</t>
  </si>
  <si>
    <t>NKOTO</t>
  </si>
  <si>
    <t>ANNE NDAYAMBAJE</t>
  </si>
  <si>
    <t>HAPPY NTWARI NIZEYIMANA </t>
  </si>
  <si>
    <t>THEONEST NIYONSABA </t>
  </si>
  <si>
    <t>ALPHA ISHIMWE</t>
  </si>
  <si>
    <t>JEROME GERVAIS </t>
  </si>
  <si>
    <t>SOVU</t>
  </si>
  <si>
    <t>RUTOVU</t>
  </si>
  <si>
    <t>NGAZA</t>
  </si>
  <si>
    <t>RUKAKA JONAS ALICE </t>
  </si>
  <si>
    <t>BALYEJJUSA SANO </t>
  </si>
  <si>
    <t>GAKERI</t>
  </si>
  <si>
    <t>IRIBAGIZA KAREGA </t>
  </si>
  <si>
    <t>KIGINA</t>
  </si>
  <si>
    <t>RUGARAMA</t>
  </si>
  <si>
    <t>RWAKANYAMBO</t>
  </si>
  <si>
    <t>CHRISTIAN JEANNE </t>
  </si>
  <si>
    <t>GISELLE DIEUDONNE</t>
  </si>
  <si>
    <t>FILONNE CELESTIN</t>
  </si>
  <si>
    <t>BALTHAZAR SABITI </t>
  </si>
  <si>
    <t>NENE MUGENI </t>
  </si>
  <si>
    <t>AMZA DONAT </t>
  </si>
  <si>
    <t>AMON JADO </t>
  </si>
  <si>
    <t>KAMEMBE</t>
  </si>
  <si>
    <t>CYANGUGU</t>
  </si>
  <si>
    <t>ALINE NIYIBIZI</t>
  </si>
  <si>
    <t>ERNEST JEROME </t>
  </si>
  <si>
    <t>PAUL BYIRINGIRO </t>
  </si>
  <si>
    <t>KELVIN NGABONZIZA</t>
  </si>
  <si>
    <t>MARTHA UMULISA</t>
  </si>
  <si>
    <t>KAREMBO</t>
  </si>
  <si>
    <t>AKAZIBA</t>
  </si>
  <si>
    <t>JACKY KAYIRANGA</t>
  </si>
  <si>
    <t>ISIDORE TUMUSIIME </t>
  </si>
  <si>
    <t>RUTARE</t>
  </si>
  <si>
    <t>MUNANIRA</t>
  </si>
  <si>
    <t>GASORE HAKIZIMANA </t>
  </si>
  <si>
    <t>NDEKEZI DUSABE </t>
  </si>
  <si>
    <t>JEANNETTE MUTEGARABA MUGABO</t>
  </si>
  <si>
    <t>FABRICE NZEYIMANA </t>
  </si>
  <si>
    <t>DIVINE NSENGIMANA </t>
  </si>
  <si>
    <t>MBABE</t>
  </si>
  <si>
    <t>SANGANO</t>
  </si>
  <si>
    <t>AMIR KALISA</t>
  </si>
  <si>
    <t>CARENE INGABIRE</t>
  </si>
  <si>
    <t>MUGWANEZA SOLANGE </t>
  </si>
  <si>
    <t>NSHIMIYE NDAGIJIMANA </t>
  </si>
  <si>
    <t>MBABAZI ROGER DEO </t>
  </si>
  <si>
    <t>BURUHUKIRO</t>
  </si>
  <si>
    <t>BUSHIGISHIGI</t>
  </si>
  <si>
    <t>RUSEKERA</t>
  </si>
  <si>
    <t>MATABARO NIYIGENA </t>
  </si>
  <si>
    <t>SONIA UWIMANA</t>
  </si>
  <si>
    <t>FULGENCE KANEZA </t>
  </si>
  <si>
    <t>HATEGEKIMANA BEAUFIL NIYONSENGA</t>
  </si>
  <si>
    <t>MUSHUBATI</t>
  </si>
  <si>
    <t>MAGERAGERE</t>
  </si>
  <si>
    <t>NYARUSANGE</t>
  </si>
  <si>
    <t>NZIMANA CLARISSE </t>
  </si>
  <si>
    <t>ADEODATUS UMUHOZA</t>
  </si>
  <si>
    <t>FLORIEN MUGABE </t>
  </si>
  <si>
    <t>INNOCENT TWAHIRWA </t>
  </si>
  <si>
    <t>KARENZI MUKESHIMANA </t>
  </si>
  <si>
    <t>MBONEKO UWIZEYE </t>
  </si>
  <si>
    <t>RAYMOND BERTIN </t>
  </si>
  <si>
    <t>KIBILIZI</t>
  </si>
  <si>
    <t>RWOTSO</t>
  </si>
  <si>
    <t>SARUHEMBE</t>
  </si>
  <si>
    <t>ALEXANDRE GANZA </t>
  </si>
  <si>
    <t>PRUDENCE STRATON </t>
  </si>
  <si>
    <t>NTIBAZRIKANA-MISAGO RUTAYISIRE</t>
  </si>
  <si>
    <t>MIMURI</t>
  </si>
  <si>
    <t>BIBARE</t>
  </si>
  <si>
    <t>URUTAMBI</t>
  </si>
  <si>
    <t>FAUSTINO NAHIMANA </t>
  </si>
  <si>
    <t>MUGABO KAYIRANGA </t>
  </si>
  <si>
    <t>PIERRE DANIS MOSES </t>
  </si>
  <si>
    <t>CARINE MUHOZA</t>
  </si>
  <si>
    <t>GASIMBA JEAN </t>
  </si>
  <si>
    <t>KIMIRONKO</t>
  </si>
  <si>
    <t>UBWIZA</t>
  </si>
  <si>
    <t>CLAUDIEN NIYO </t>
  </si>
  <si>
    <t>MUTANGUHA NSABIMANA </t>
  </si>
  <si>
    <t>MUSABYIMANA UWAMAHORO</t>
  </si>
  <si>
    <t>ILDEPHONSE VIANNEY </t>
  </si>
  <si>
    <t>RWESERO</t>
  </si>
  <si>
    <t>BENGAZI</t>
  </si>
  <si>
    <t>RUZIGANA BENIT NZEYIMANA</t>
  </si>
  <si>
    <t>DIANE MUSONI</t>
  </si>
  <si>
    <t>JEAN PAUL KAGABO</t>
  </si>
  <si>
    <t>VALENS TETA </t>
  </si>
  <si>
    <t>UWIMBABAZI UWIMANA </t>
  </si>
  <si>
    <t>ELIJAH SAIDI </t>
  </si>
  <si>
    <t>NYARUGUNGA</t>
  </si>
  <si>
    <t>RWIMBOGO</t>
  </si>
  <si>
    <t>NYANDUNGU</t>
  </si>
  <si>
    <t>MUKOBWAJANA EMANUEL </t>
  </si>
  <si>
    <t>KAGABO ROBERT </t>
  </si>
  <si>
    <t>CYARUKARA</t>
  </si>
  <si>
    <t>GISOZI</t>
  </si>
  <si>
    <t>MOISE TURAHIRWA EMMANUEL </t>
  </si>
  <si>
    <t>DOMINICK HODARI </t>
  </si>
  <si>
    <t>FREDY BOB NIYONSENGA </t>
  </si>
  <si>
    <t>MUKINGO</t>
  </si>
  <si>
    <t>GATAGARA</t>
  </si>
  <si>
    <t>NYAMUKO</t>
  </si>
  <si>
    <t>PROSPER MUKASA </t>
  </si>
  <si>
    <t>MULEKATETE KAMBANDA </t>
  </si>
  <si>
    <t>NADINE HITIMANA</t>
  </si>
  <si>
    <t>BUKOMERO</t>
  </si>
  <si>
    <t>ALAIN UMUTESI </t>
  </si>
  <si>
    <t>PATIENT GATERA </t>
  </si>
  <si>
    <t>RUSANGANWA BUTERA </t>
  </si>
  <si>
    <t>JACKY NDAYAMBAJE </t>
  </si>
  <si>
    <t>FRANCK ERIC </t>
  </si>
  <si>
    <t>NDERA</t>
  </si>
  <si>
    <t>RUDASHYA</t>
  </si>
  <si>
    <t>KACYINYAGA</t>
  </si>
  <si>
    <t>UWASE INGABIRE </t>
  </si>
  <si>
    <t>BEN ALPHONSE HATUNGIMANA </t>
  </si>
  <si>
    <t>MUGESERA</t>
  </si>
  <si>
    <t>MUGATARE</t>
  </si>
  <si>
    <t>KUMUNINI</t>
  </si>
  <si>
    <t>DAVID KAZUNGU </t>
  </si>
  <si>
    <t>FABIEN HABINEZA</t>
  </si>
  <si>
    <t>FRANCOIS REGIS MBABAZI</t>
  </si>
  <si>
    <t>GIHANGO</t>
  </si>
  <si>
    <t>KAMUTAMBIRO</t>
  </si>
  <si>
    <t>JOHN JACKSON MURENZI </t>
  </si>
  <si>
    <t>DEMETRIOUS BYIRINGIRO</t>
  </si>
  <si>
    <t>DEMETRIOUS CELESTIN </t>
  </si>
  <si>
    <t>TUYISHIME ERNEST </t>
  </si>
  <si>
    <t>AMSTRONG NIYONKURU </t>
  </si>
  <si>
    <t>NTENYO</t>
  </si>
  <si>
    <t>NGANDO</t>
  </si>
  <si>
    <t>VESTINE NGABO</t>
  </si>
  <si>
    <t>ANGE DIEUDONNÉ </t>
  </si>
  <si>
    <t>SYLVESTRE PASCAL </t>
  </si>
  <si>
    <t>AIME GILBERT SEBERA </t>
  </si>
  <si>
    <t>UWAWE VIANNEY </t>
  </si>
  <si>
    <t>HAKIM MUREKATETE </t>
  </si>
  <si>
    <t>MUZIRANENGE AMIDA MUTESI</t>
  </si>
  <si>
    <t>NIYONAGIRA PIERRE MUSHIMIYIMANA</t>
  </si>
  <si>
    <t>DEDAN NIYIGENA</t>
  </si>
  <si>
    <t>RUSASA</t>
  </si>
  <si>
    <t>KEBERO</t>
  </si>
  <si>
    <t>MUHUZA CLEMENT MULINDA </t>
  </si>
  <si>
    <t>CALEB UMULISA </t>
  </si>
  <si>
    <t>MUGABO NIYIBIZI </t>
  </si>
  <si>
    <t>RUTH MUSABYIMANA</t>
  </si>
  <si>
    <t>MUGISHA BYAMUNGU </t>
  </si>
  <si>
    <t>KAMAHORO</t>
  </si>
  <si>
    <t>FRANCOIS ASIIMWE </t>
  </si>
  <si>
    <t>JOSIANE MUNEZERO</t>
  </si>
  <si>
    <t>JOSUE GATARAYIHA </t>
  </si>
  <si>
    <t>VEDASTE LIONCEAU TUYISHIMIRE </t>
  </si>
  <si>
    <t>KINAZI</t>
  </si>
  <si>
    <t>BURIMA</t>
  </si>
  <si>
    <t>MIRAMBI</t>
  </si>
  <si>
    <t>BELLYCOFF CLAUDE </t>
  </si>
  <si>
    <t>AUGUSTIN STEVEN </t>
  </si>
  <si>
    <t>BETTY HABINEZA</t>
  </si>
  <si>
    <t>CHARITY KARANGWA</t>
  </si>
  <si>
    <t>DUTWE</t>
  </si>
  <si>
    <t>GARUKA TUSHABE </t>
  </si>
  <si>
    <t>SAMSON LEE </t>
  </si>
  <si>
    <t>SCHIPHRA TUYISENGE</t>
  </si>
  <si>
    <t>KEZA ALOYS </t>
  </si>
  <si>
    <t>KAMASHASHI</t>
  </si>
  <si>
    <t>INDATWA</t>
  </si>
  <si>
    <t>SLIM SHYAKA </t>
  </si>
  <si>
    <t>YUNUSU FIDELE </t>
  </si>
  <si>
    <t>GATETE NSENGIYUMVA </t>
  </si>
  <si>
    <t>SHAMARIMA UWAMARIYA</t>
  </si>
  <si>
    <t>SEDHAR NDAYISABA </t>
  </si>
  <si>
    <t>QUEEM NSHIMIYIMANA</t>
  </si>
  <si>
    <t>MAGEREGERE</t>
  </si>
  <si>
    <t>LÉANDRE DIEUDONNE </t>
  </si>
  <si>
    <t>AMOR MUGIRANEZA</t>
  </si>
  <si>
    <t>TUYISENGE JEAN GASPARD </t>
  </si>
  <si>
    <t>ROSE MURENZI</t>
  </si>
  <si>
    <t>HONDA MORIS UWIZEYE</t>
  </si>
  <si>
    <t>MAHAMA</t>
  </si>
  <si>
    <t>NYAGAHANGA</t>
  </si>
  <si>
    <t>JEAN BOSCO KUBWIMANA </t>
  </si>
  <si>
    <t>WINNY MUHIRWA</t>
  </si>
  <si>
    <t>IRADUKUNDA NGABONZIZA </t>
  </si>
  <si>
    <t>GASHAKI</t>
  </si>
  <si>
    <t>MUHARURO</t>
  </si>
  <si>
    <t>KIBINYOGOTE</t>
  </si>
  <si>
    <t>ELLA KALISA</t>
  </si>
  <si>
    <t>HONORINE NSENGIYUMVA</t>
  </si>
  <si>
    <t>NDENGEYINGOMA UMUTONI </t>
  </si>
  <si>
    <t>FLORENTIN YVES </t>
  </si>
  <si>
    <t>MUSONGATI</t>
  </si>
  <si>
    <t>NGORORANO</t>
  </si>
  <si>
    <t>NGABO HABYARIMANA </t>
  </si>
  <si>
    <t>NSENGIYUMVA KWIZERA </t>
  </si>
  <si>
    <t>BIBENTYO MUTONI </t>
  </si>
  <si>
    <t>RUSANGANWA KARANGWA </t>
  </si>
  <si>
    <t>GASAKA</t>
  </si>
  <si>
    <t>ERIC KAREMERA</t>
  </si>
  <si>
    <t>NICKS SAM </t>
  </si>
  <si>
    <t>MIREILLE NDAYISABA</t>
  </si>
  <si>
    <t>INGABIRE RODRIGUE </t>
  </si>
  <si>
    <t>CÉSAR MUNEZERO </t>
  </si>
  <si>
    <t>METHODE IZABAYO </t>
  </si>
  <si>
    <t>RWEZAMENYOKABUGURU</t>
  </si>
  <si>
    <t>II</t>
  </si>
  <si>
    <t>MUTARA</t>
  </si>
  <si>
    <t>MUTUZO NTAKIRUTIMANA</t>
  </si>
  <si>
    <t>MANZI CHRISTIAN RUTAYISIRE </t>
  </si>
  <si>
    <t>HoH_age</t>
  </si>
  <si>
    <t>telephone</t>
  </si>
  <si>
    <t>HoH</t>
  </si>
  <si>
    <t>lati</t>
  </si>
  <si>
    <t>lon</t>
  </si>
  <si>
    <t xml:space="preserve">PRINCE BUSINGYE </t>
  </si>
  <si>
    <t xml:space="preserve">JEFF AIMABLE </t>
  </si>
  <si>
    <t xml:space="preserve">RUHUMURIZA NIYONSABA </t>
  </si>
  <si>
    <t xml:space="preserve">RODRIGUE ANGE </t>
  </si>
  <si>
    <t xml:space="preserve">DERRICK SYLVESTRE </t>
  </si>
  <si>
    <t xml:space="preserve">CONSTANTIN NZEYIMANA </t>
  </si>
  <si>
    <t xml:space="preserve">MEDARD GAJU </t>
  </si>
  <si>
    <t xml:space="preserve">MUVUNYI ESPERANCE </t>
  </si>
  <si>
    <t xml:space="preserve">MUNEZERO KALISA </t>
  </si>
  <si>
    <t xml:space="preserve">VINCENT MUREKATETE </t>
  </si>
  <si>
    <t xml:space="preserve">JOSE MOHAMED </t>
  </si>
  <si>
    <t xml:space="preserve">HUNGURIMANA MAURICE </t>
  </si>
  <si>
    <t xml:space="preserve">CLOVIS MUSABYIMANA </t>
  </si>
  <si>
    <t xml:space="preserve">GAKURU GATO </t>
  </si>
  <si>
    <t xml:space="preserve">ISARO SOLANGE </t>
  </si>
  <si>
    <t xml:space="preserve">MUTONI DIANE </t>
  </si>
  <si>
    <t xml:space="preserve">TRESOR DUSABE </t>
  </si>
  <si>
    <t xml:space="preserve">JOHN MARRY VITAL </t>
  </si>
  <si>
    <t xml:space="preserve">SEDHAR KUBWIMANA </t>
  </si>
  <si>
    <t xml:space="preserve">UWAMAHORO DAMAS </t>
  </si>
  <si>
    <t xml:space="preserve">BERTRAND GATETE </t>
  </si>
  <si>
    <t xml:space="preserve">CHRIS KABAGAMBE </t>
  </si>
  <si>
    <t xml:space="preserve">BENISON MUHINDO </t>
  </si>
  <si>
    <t xml:space="preserve">ELICAN VALENTINE </t>
  </si>
  <si>
    <t xml:space="preserve">LAMBERT KABERA </t>
  </si>
  <si>
    <t xml:space="preserve">KAKOZI ISSA </t>
  </si>
  <si>
    <t xml:space="preserve">EMMY FRANCOIS </t>
  </si>
  <si>
    <t xml:space="preserve">BENJAMIN MULINDA </t>
  </si>
  <si>
    <t xml:space="preserve">PACIFIC MUTESI </t>
  </si>
  <si>
    <t xml:space="preserve">PANETTA MUSHIMIYIMANA </t>
  </si>
  <si>
    <t xml:space="preserve">EMMY ARSONVAL MUTUYIMANA </t>
  </si>
  <si>
    <t xml:space="preserve">DODOS MUHUMUZA </t>
  </si>
  <si>
    <t xml:space="preserve">RUGIRA TUMUKUNDE </t>
  </si>
  <si>
    <t xml:space="preserve">BATI HUSSEIN </t>
  </si>
  <si>
    <t xml:space="preserve">CYRIAQUE BOSCO </t>
  </si>
  <si>
    <t xml:space="preserve">NKURUNZIZA MULINDWA </t>
  </si>
  <si>
    <t xml:space="preserve">DAVID KWIZERA BERNARD </t>
  </si>
  <si>
    <t xml:space="preserve">BURUNDIAN IRAKOZE </t>
  </si>
  <si>
    <t xml:space="preserve">ERIC MUVUNYI </t>
  </si>
  <si>
    <t xml:space="preserve">JOHN AGNES </t>
  </si>
  <si>
    <t xml:space="preserve">AIMEE NIYITEGEKA </t>
  </si>
  <si>
    <t xml:space="preserve">JANVIER NDUWIMANA </t>
  </si>
  <si>
    <t xml:space="preserve">ONESPHORE MAHORO </t>
  </si>
  <si>
    <t xml:space="preserve">ATFA TUYISENGE </t>
  </si>
  <si>
    <t xml:space="preserve">RODGERS NDUWAYO </t>
  </si>
  <si>
    <t xml:space="preserve">PHILEMON JACQUELINE </t>
  </si>
  <si>
    <t xml:space="preserve">AARON HABIYAMBERE </t>
  </si>
  <si>
    <t xml:space="preserve">NGABO MUHIRE </t>
  </si>
  <si>
    <t xml:space="preserve">KAMI HABARUREMA </t>
  </si>
  <si>
    <t xml:space="preserve">MAZIMPAKA NSHIMIYIMANA </t>
  </si>
  <si>
    <t xml:space="preserve">HILAIRE HONORE </t>
  </si>
  <si>
    <t xml:space="preserve">GATETE FELIX </t>
  </si>
  <si>
    <t xml:space="preserve">JEAN DE ALEX </t>
  </si>
  <si>
    <t xml:space="preserve">MAURICE KAMALI </t>
  </si>
  <si>
    <t xml:space="preserve">REGIS AMANI </t>
  </si>
  <si>
    <t xml:space="preserve">ARMAND ANGE </t>
  </si>
  <si>
    <t xml:space="preserve">PROTAIS SIMBI </t>
  </si>
  <si>
    <t xml:space="preserve">ESPOIR NORBERT </t>
  </si>
  <si>
    <t xml:space="preserve">ANICET MUSONI </t>
  </si>
  <si>
    <t xml:space="preserve">THEONESTE DIEU MUHUMUZA </t>
  </si>
  <si>
    <t xml:space="preserve">THEOPHILE RWIGEMA </t>
  </si>
  <si>
    <t xml:space="preserve">HAFASHIM NTAKIRUTIMANA </t>
  </si>
  <si>
    <t xml:space="preserve">RUHUMURIZA TWAHIRWA </t>
  </si>
  <si>
    <t xml:space="preserve">HAKIZIMANA UWAMAHORO </t>
  </si>
  <si>
    <t xml:space="preserve">SHYAKA FRED MUTESI </t>
  </si>
  <si>
    <t xml:space="preserve">PATIENCE HITIMANA </t>
  </si>
  <si>
    <t xml:space="preserve">THEONEST NIYONSABA </t>
  </si>
  <si>
    <t xml:space="preserve">RUKAKA JONAS ALICE </t>
  </si>
  <si>
    <t xml:space="preserve">BALYEJJUSA SANO </t>
  </si>
  <si>
    <t xml:space="preserve">AMZA DONAT </t>
  </si>
  <si>
    <t xml:space="preserve">PAUL BYIRINGIRO </t>
  </si>
  <si>
    <t xml:space="preserve">ISIDORE TUMUSIIME </t>
  </si>
  <si>
    <t xml:space="preserve">INNOCENT TWAHIRWA </t>
  </si>
  <si>
    <t xml:space="preserve">PRUDENCE STRATON </t>
  </si>
  <si>
    <t xml:space="preserve">MUGABO KAYIRANGA </t>
  </si>
  <si>
    <t xml:space="preserve">GASIMBA JEAN </t>
  </si>
  <si>
    <t xml:space="preserve">UWIMBABAZI UWIMANA </t>
  </si>
  <si>
    <t xml:space="preserve">ELIJAH SAIDI </t>
  </si>
  <si>
    <t xml:space="preserve">MUKOBWAJANA EMANUEL </t>
  </si>
  <si>
    <t xml:space="preserve">MOISE TURAHIRWA EMMANUEL </t>
  </si>
  <si>
    <t xml:space="preserve">MULEKATETE KAMBANDA </t>
  </si>
  <si>
    <t xml:space="preserve">PATIENT GATERA </t>
  </si>
  <si>
    <t xml:space="preserve">UWASE INGABIRE </t>
  </si>
  <si>
    <t xml:space="preserve">DAVID KAZUNGU </t>
  </si>
  <si>
    <t xml:space="preserve">DEMETRIOUS CELESTIN </t>
  </si>
  <si>
    <t xml:space="preserve">SYLVESTRE PASCAL </t>
  </si>
  <si>
    <t xml:space="preserve">UWAWE VIANNEY </t>
  </si>
  <si>
    <t xml:space="preserve">MUHUZA CLEMENT MULINDA </t>
  </si>
  <si>
    <t xml:space="preserve">FRANCOIS ASIIMWE </t>
  </si>
  <si>
    <t xml:space="preserve">SLIM SHYAKA </t>
  </si>
  <si>
    <t xml:space="preserve">IRADUKUNDA NGABONZIZA </t>
  </si>
  <si>
    <t xml:space="preserve">NGABO HABYARIMANA </t>
  </si>
  <si>
    <t xml:space="preserve">RUSANGANWA KARANGWA </t>
  </si>
  <si>
    <t xml:space="preserve">CÉSAR MUNEZERO </t>
  </si>
  <si>
    <t xml:space="preserve">MANZI CHRISTIAN RUTAYISIRE </t>
  </si>
  <si>
    <t>id_indi</t>
  </si>
  <si>
    <t>Column1</t>
  </si>
  <si>
    <t>Column2</t>
  </si>
  <si>
    <t>AGE HOH</t>
  </si>
  <si>
    <t>only_cen</t>
  </si>
  <si>
    <t>dup_cen</t>
  </si>
  <si>
    <t>error_name</t>
  </si>
  <si>
    <t>error_tel</t>
  </si>
  <si>
    <t>error_marstat</t>
  </si>
  <si>
    <t>sex_cen</t>
  </si>
  <si>
    <t>mon_cen</t>
  </si>
  <si>
    <t>yr_cen</t>
  </si>
  <si>
    <t>age_cen</t>
  </si>
  <si>
    <t>missname_cen</t>
  </si>
  <si>
    <t>misssur_cen</t>
  </si>
  <si>
    <t>month_noise</t>
  </si>
  <si>
    <t>year_noise</t>
  </si>
  <si>
    <t>age_noise</t>
  </si>
  <si>
    <t>firstnm_noise</t>
  </si>
  <si>
    <t>lastnm_noise</t>
  </si>
  <si>
    <t>fullmn_noise</t>
  </si>
  <si>
    <t>missmonth</t>
  </si>
  <si>
    <t>missyear</t>
  </si>
  <si>
    <t>month_final</t>
  </si>
  <si>
    <t>year_final</t>
  </si>
  <si>
    <t>missmarstat</t>
  </si>
  <si>
    <t>marstat_final</t>
  </si>
  <si>
    <t>marstatdesc_final</t>
  </si>
  <si>
    <t>missrelationship</t>
  </si>
  <si>
    <t>relationship_final</t>
  </si>
  <si>
    <t>misssex</t>
  </si>
  <si>
    <t>sex_final</t>
  </si>
  <si>
    <t>misstele</t>
  </si>
  <si>
    <t>telephone_final</t>
  </si>
  <si>
    <t>JFF</t>
  </si>
  <si>
    <t>JEFF AIMABLE</t>
  </si>
  <si>
    <t>HATUNGIMANA</t>
  </si>
  <si>
    <t>NSENGIMANA HATUNGIMANA</t>
  </si>
  <si>
    <t>NSHIMIRIMANA</t>
  </si>
  <si>
    <t>WILHELIM NSHIMIRIMANA</t>
  </si>
  <si>
    <t>RAFIKII</t>
  </si>
  <si>
    <t>ALEX RAFIKI</t>
  </si>
  <si>
    <t>BORIS MUHIRWA</t>
  </si>
  <si>
    <t>CYPRIEN</t>
  </si>
  <si>
    <t>BOB CYPRIEN</t>
  </si>
  <si>
    <t>RUHUMURIZA NIYONSABA</t>
  </si>
  <si>
    <t>MIHIGO BIZIMANA</t>
  </si>
  <si>
    <t>BIENVENU</t>
  </si>
  <si>
    <t>TRESOR HAGAI BIENVENU</t>
  </si>
  <si>
    <t>RODRIGUE ANGE</t>
  </si>
  <si>
    <t>GERMAIN</t>
  </si>
  <si>
    <t>OBED LOUIS GERMAIN</t>
  </si>
  <si>
    <t>GAEL DIEUDONNE</t>
  </si>
  <si>
    <t>DERRICK SYLVESTRE</t>
  </si>
  <si>
    <t>ELIAS</t>
  </si>
  <si>
    <t>JEAN FRANCOIS ELIAS</t>
  </si>
  <si>
    <t>JOSEE NKUSI</t>
  </si>
  <si>
    <t>MYANEZA</t>
  </si>
  <si>
    <t>NIYONYUGURA NDAYISHIMIYE</t>
  </si>
  <si>
    <t>CONSTANTIN NZEYIMANA</t>
  </si>
  <si>
    <t>KANA KA CLEMENT</t>
  </si>
  <si>
    <t>GAJU</t>
  </si>
  <si>
    <t>MEDARD GAJU</t>
  </si>
  <si>
    <t>THERESE UMUTESI</t>
  </si>
  <si>
    <t>DIDIER SERGE FRED</t>
  </si>
  <si>
    <t>MATABARO HARERIMANA</t>
  </si>
  <si>
    <t>STIVEN JANVIER</t>
  </si>
  <si>
    <t>GATO</t>
  </si>
  <si>
    <t>AMAHORO GATO</t>
  </si>
  <si>
    <t>DIMER THEOPHILE</t>
  </si>
  <si>
    <t>SONGA</t>
  </si>
  <si>
    <t>JAMES SONGA</t>
  </si>
  <si>
    <t>OLIVIER</t>
  </si>
  <si>
    <t>KEVIN OLIVIER</t>
  </si>
  <si>
    <t>PACY NDAYISABA</t>
  </si>
  <si>
    <t>NDABARINZE FRANCOIS</t>
  </si>
  <si>
    <t>KAMUGISHA</t>
  </si>
  <si>
    <t>RONGIN KAMUGISHA</t>
  </si>
  <si>
    <t>MUVUNYI ESPERANCE</t>
  </si>
  <si>
    <t>ESPERANCE</t>
  </si>
  <si>
    <t>PATEL</t>
  </si>
  <si>
    <t>DOLLZ PATEL</t>
  </si>
  <si>
    <t>BONIFACE UWITONZE</t>
  </si>
  <si>
    <t>MUNEZERO KALISA</t>
  </si>
  <si>
    <t>ETIENE</t>
  </si>
  <si>
    <t>JULIUS ETIENNE</t>
  </si>
  <si>
    <t>MBONYINSHUTI HABINEZA</t>
  </si>
  <si>
    <t>VINCENT MUREKATETE</t>
  </si>
  <si>
    <t>GRACE</t>
  </si>
  <si>
    <t>ETE ELE GRACE</t>
  </si>
  <si>
    <t>SAM</t>
  </si>
  <si>
    <t>DIOCLES SAM</t>
  </si>
  <si>
    <t>CHRITES</t>
  </si>
  <si>
    <t>ERASTE</t>
  </si>
  <si>
    <t>FABRICE ERASTE</t>
  </si>
  <si>
    <t>JOSE MOHAMED</t>
  </si>
  <si>
    <t>MOHAMED</t>
  </si>
  <si>
    <t>DONAT</t>
  </si>
  <si>
    <t>KARAHA DONAT</t>
  </si>
  <si>
    <t>IMACULE</t>
  </si>
  <si>
    <t>JUDITH</t>
  </si>
  <si>
    <t>NIYONYUGURA JUDITH</t>
  </si>
  <si>
    <t>NHMIE</t>
  </si>
  <si>
    <t>NHMIE SAMUE NIYONSABA</t>
  </si>
  <si>
    <t>TOM RICHAR NKUSI</t>
  </si>
  <si>
    <t>EVODE MUKESHIMANA</t>
  </si>
  <si>
    <t>MUTABAZI MATABARO</t>
  </si>
  <si>
    <t>VINCENTO</t>
  </si>
  <si>
    <t>VINCENT UWIZEYIMANA</t>
  </si>
  <si>
    <t>HATEGE KIMANA</t>
  </si>
  <si>
    <t>HUNGURIMANA MAURICE</t>
  </si>
  <si>
    <t>DOGRATIAS</t>
  </si>
  <si>
    <t>MICHEL</t>
  </si>
  <si>
    <t>DOGRATIAS VINCENT MICHEL</t>
  </si>
  <si>
    <t>QUDDUS CLAUDINE</t>
  </si>
  <si>
    <t>MODESTE</t>
  </si>
  <si>
    <t>DIDO MODESTE</t>
  </si>
  <si>
    <t>GATETE FELIX</t>
  </si>
  <si>
    <t>AKAMATAMU</t>
  </si>
  <si>
    <t>CLOVIS MUSABYIMANA</t>
  </si>
  <si>
    <t>JAY PI HAVUGIMANA</t>
  </si>
  <si>
    <t>SHEMA KAYITESI</t>
  </si>
  <si>
    <t>JANVR</t>
  </si>
  <si>
    <t>BEATRICE</t>
  </si>
  <si>
    <t>KARENZI BEATRICE</t>
  </si>
  <si>
    <t>MWESIGYE</t>
  </si>
  <si>
    <t>DAVY MWESIGYE</t>
  </si>
  <si>
    <t>MWENEDATA ALINE</t>
  </si>
  <si>
    <t>MUTONI DIANE</t>
  </si>
  <si>
    <t>AUGUSTINE</t>
  </si>
  <si>
    <t>ADOLPHE AUGUSTINE</t>
  </si>
  <si>
    <t>CLESTIN</t>
  </si>
  <si>
    <t>TUYIZERE</t>
  </si>
  <si>
    <t>PIERRE CLESTIN TUYIZERE</t>
  </si>
  <si>
    <t>TRESOR DUSABE</t>
  </si>
  <si>
    <t>VITAL</t>
  </si>
  <si>
    <t>JOHN MARRY VITAL</t>
  </si>
  <si>
    <t>SEDHAR KUBWIMANA</t>
  </si>
  <si>
    <t>ISMAEL STRATON</t>
  </si>
  <si>
    <t>DAMAS</t>
  </si>
  <si>
    <t>UWAMAHORO DAMAS</t>
  </si>
  <si>
    <t>BERTRAND GATETE</t>
  </si>
  <si>
    <t>FISTON BEATRICE</t>
  </si>
  <si>
    <t>NDEKEZI DUSABE</t>
  </si>
  <si>
    <t>ISIDORE TUMUSIIME</t>
  </si>
  <si>
    <t>RYARUTSINZI</t>
  </si>
  <si>
    <t>DIVINA</t>
  </si>
  <si>
    <t>CHRIS KABAGAMBE</t>
  </si>
  <si>
    <t>KABAGAMBE</t>
  </si>
  <si>
    <t>JAPHET ALAIN</t>
  </si>
  <si>
    <t>HOPE</t>
  </si>
  <si>
    <t>JEAN FELIX HOPE</t>
  </si>
  <si>
    <t>SAMUEL</t>
  </si>
  <si>
    <t>VIATEUR SAMUEL</t>
  </si>
  <si>
    <t>PIERE</t>
  </si>
  <si>
    <t>AGABA</t>
  </si>
  <si>
    <t>PIERRE CLAVER AGABA</t>
  </si>
  <si>
    <t>BENISON MUHINDO</t>
  </si>
  <si>
    <t>KARARA</t>
  </si>
  <si>
    <t>MUSSA KARARA</t>
  </si>
  <si>
    <t>MUHINDO</t>
  </si>
  <si>
    <t>JUNIOR</t>
  </si>
  <si>
    <t>GATORANO JUNIOR</t>
  </si>
  <si>
    <t>ANDRE</t>
  </si>
  <si>
    <t>MUTESI ANDR</t>
  </si>
  <si>
    <t>ELICAN VALENTINE</t>
  </si>
  <si>
    <t>EUGENE MUSABYIMANA</t>
  </si>
  <si>
    <t>GISHUBI</t>
  </si>
  <si>
    <t>GAHIGI HABIMANA</t>
  </si>
  <si>
    <t>LAMBERT KABERA</t>
  </si>
  <si>
    <t>NDAGIJIMANA NIZEYIMANA</t>
  </si>
  <si>
    <t>ALLYSCOFA NIYITEGEKA</t>
  </si>
  <si>
    <t>KAKOZI ISSA</t>
  </si>
  <si>
    <t>MUGISHA RUKUNDO</t>
  </si>
  <si>
    <t>GATARI</t>
  </si>
  <si>
    <t>NIWEMUGIZI GATARI</t>
  </si>
  <si>
    <t>NSENGA</t>
  </si>
  <si>
    <t>ARMEL NSENGA</t>
  </si>
  <si>
    <t>WILLY GATARI</t>
  </si>
  <si>
    <t>EMMY FRANCOIS</t>
  </si>
  <si>
    <t>CHANI</t>
  </si>
  <si>
    <t>CHANISE UWIZEYE</t>
  </si>
  <si>
    <t>CESAR UMULISA</t>
  </si>
  <si>
    <t>MUKAMA</t>
  </si>
  <si>
    <t>JEAN BAPTISTE MUKAMA</t>
  </si>
  <si>
    <t>BENJAMIN MULINDA</t>
  </si>
  <si>
    <t>MULINDA</t>
  </si>
  <si>
    <t>ALOYS</t>
  </si>
  <si>
    <t>IRAGENA ALOYS</t>
  </si>
  <si>
    <t>UWAYO PATRICK CLAVER</t>
  </si>
  <si>
    <t>PACIFIC MUTESI</t>
  </si>
  <si>
    <t>BASILE ALEXANDRE</t>
  </si>
  <si>
    <t>PANETTA MUSHIMIYIMANA</t>
  </si>
  <si>
    <t>ISAIE CHRISTINE</t>
  </si>
  <si>
    <t>MUTUYIMANA</t>
  </si>
  <si>
    <t>EMMY ARSONVAL MUTUYIMANA</t>
  </si>
  <si>
    <t>BIMENANA</t>
  </si>
  <si>
    <t>OTIS BIMENYIMANA</t>
  </si>
  <si>
    <t>DODOS MUHUMUZA</t>
  </si>
  <si>
    <t>MUHUMUZA</t>
  </si>
  <si>
    <t>MUJJAWIMANA REGIS RODRIGUE</t>
  </si>
  <si>
    <t>BATI HUSSEIN</t>
  </si>
  <si>
    <t>HUSSEIN</t>
  </si>
  <si>
    <t>CYRIAQUE BOSCO</t>
  </si>
  <si>
    <t>HASAN</t>
  </si>
  <si>
    <t>DAVD HASSAN</t>
  </si>
  <si>
    <t>JOSEPHINE</t>
  </si>
  <si>
    <t>DIEUD JOSEPHINE</t>
  </si>
  <si>
    <t>KANYANA</t>
  </si>
  <si>
    <t>RUSEBEYA</t>
  </si>
  <si>
    <t>GATSINZI</t>
  </si>
  <si>
    <t>SETH GATSINZI</t>
  </si>
  <si>
    <t>NKURUNZIZA MULINDWA</t>
  </si>
  <si>
    <t>NYARUYONGA PATRICK NGABONZIZA</t>
  </si>
  <si>
    <t>MUGWANEZA MUGABO</t>
  </si>
  <si>
    <t>MULINDWA</t>
  </si>
  <si>
    <t>PEACE</t>
  </si>
  <si>
    <t>RENE EMMANUEL PEACE</t>
  </si>
  <si>
    <t>DAVID KWIZERA BERNARD</t>
  </si>
  <si>
    <t>BURUNDIAN IRAKOZE</t>
  </si>
  <si>
    <t>RUBAYA</t>
  </si>
  <si>
    <t>CYIVUGIZA</t>
  </si>
  <si>
    <t>TUYISENGE UWIZEYIMANA</t>
  </si>
  <si>
    <t>RICK</t>
  </si>
  <si>
    <t>ERIC MUVUNYI</t>
  </si>
  <si>
    <t>IR?NE</t>
  </si>
  <si>
    <t>IR?NE NIYONSENGA</t>
  </si>
  <si>
    <t>IBRAHIM CHANTAL</t>
  </si>
  <si>
    <t>JOHN AGNES</t>
  </si>
  <si>
    <t>AGNES</t>
  </si>
  <si>
    <t>SHAMARIMA AUGUSTIN</t>
  </si>
  <si>
    <t>AIMEE NIYITEGEKA</t>
  </si>
  <si>
    <t>NDUWINA</t>
  </si>
  <si>
    <t>JANVIER NDUWIMANA</t>
  </si>
  <si>
    <t>MUSHIKIWABO MUGANZA</t>
  </si>
  <si>
    <t>PAT</t>
  </si>
  <si>
    <t>BIRUNGI</t>
  </si>
  <si>
    <t>PATRICE BIRUNGI</t>
  </si>
  <si>
    <t>ONESPHORE MAHORO</t>
  </si>
  <si>
    <t>MUSINGUZI</t>
  </si>
  <si>
    <t>JOHNSON MUSINGUZI</t>
  </si>
  <si>
    <t>ATFA TUYISENGE</t>
  </si>
  <si>
    <t>PAULIN</t>
  </si>
  <si>
    <t>JEAN LUC PAULIN</t>
  </si>
  <si>
    <t>MUTAMBA</t>
  </si>
  <si>
    <t>PETER JOY MUTAMBA</t>
  </si>
  <si>
    <t>IRADUKUNDA RUTAYISIRE</t>
  </si>
  <si>
    <t>RODGERS NDUWAYO</t>
  </si>
  <si>
    <t>NDUWAYO</t>
  </si>
  <si>
    <t>REN</t>
  </si>
  <si>
    <t>KAYIHURA</t>
  </si>
  <si>
    <t>REN KAYIHURA</t>
  </si>
  <si>
    <t>RUHINGA</t>
  </si>
  <si>
    <t>TUSHABE</t>
  </si>
  <si>
    <t>KAMPIRE TUSHABE</t>
  </si>
  <si>
    <t>NZITONDA</t>
  </si>
  <si>
    <t>VALENTIN IZERE NZITONDA</t>
  </si>
  <si>
    <t>PHILEMON JACQUELINE</t>
  </si>
  <si>
    <t>JACQUELINE</t>
  </si>
  <si>
    <t>BUKURU</t>
  </si>
  <si>
    <t>SCOTT BUKURU</t>
  </si>
  <si>
    <t>TUMWINE</t>
  </si>
  <si>
    <t>JEAN SAUVEUR TUMWINE</t>
  </si>
  <si>
    <t>JANE</t>
  </si>
  <si>
    <t>CLAUDE JANE</t>
  </si>
  <si>
    <t>AARON HABIYAMBERE</t>
  </si>
  <si>
    <t>FRED CELESTIN</t>
  </si>
  <si>
    <t>DEMI</t>
  </si>
  <si>
    <t>HABIYAMBERE</t>
  </si>
  <si>
    <t>MUHUZA CLEMENT MULINDA</t>
  </si>
  <si>
    <t>BWISIGE</t>
  </si>
  <si>
    <t>GIHUKE</t>
  </si>
  <si>
    <t>MUNEKE</t>
  </si>
  <si>
    <t>MUZIRANENGE TUYISHIME</t>
  </si>
  <si>
    <t>EUGNE</t>
  </si>
  <si>
    <t>MUHIRE EUGENE</t>
  </si>
  <si>
    <t>NGABO MUHIRE</t>
  </si>
  <si>
    <t>EDISON</t>
  </si>
  <si>
    <t>BOGARDE EDISON</t>
  </si>
  <si>
    <t>FAUSTIN</t>
  </si>
  <si>
    <t>KIDD FAUSTIN</t>
  </si>
  <si>
    <t>FID?LE</t>
  </si>
  <si>
    <t>FID?LE UWITONZE</t>
  </si>
  <si>
    <t>HABARUREMA</t>
  </si>
  <si>
    <t>KAMI HABARUREMA</t>
  </si>
  <si>
    <t>DESIRE NSENGIMANA</t>
  </si>
  <si>
    <t>FREDDY BYIRINGIRO</t>
  </si>
  <si>
    <t>MAZIMPAKA NSHIMIYIMANA</t>
  </si>
  <si>
    <t>MUGARURA</t>
  </si>
  <si>
    <t>JOSH MUGARURA</t>
  </si>
  <si>
    <t>PERA</t>
  </si>
  <si>
    <t>KABUSUNZU</t>
  </si>
  <si>
    <t>GIL</t>
  </si>
  <si>
    <t>BAGUMA</t>
  </si>
  <si>
    <t>GILBERT BAGUMA</t>
  </si>
  <si>
    <t>HILAIRE HONORE</t>
  </si>
  <si>
    <t>HONORE</t>
  </si>
  <si>
    <t>SIBOYINTORE MUNYANEZA</t>
  </si>
  <si>
    <t>SIKUBWABO</t>
  </si>
  <si>
    <t>JADO SIKUBWABO</t>
  </si>
  <si>
    <t>NYIRIBAKWE JEAN UMUGWANEZA</t>
  </si>
  <si>
    <t>GITWE</t>
  </si>
  <si>
    <t>UWIMBABBAZI</t>
  </si>
  <si>
    <t>UWIMBABAZI NGABO</t>
  </si>
  <si>
    <t>JULIUS SHYAKA</t>
  </si>
  <si>
    <t>BERNARD ALICE</t>
  </si>
  <si>
    <t>MUNYENTWALI UWERA</t>
  </si>
  <si>
    <t>JEAN LOUIS NDAYAMBAJE</t>
  </si>
  <si>
    <t>NDAYIZEYE</t>
  </si>
  <si>
    <t>ELISHA NDAYIZEYE</t>
  </si>
  <si>
    <t>JEAN DE ALEX</t>
  </si>
  <si>
    <t>ROD</t>
  </si>
  <si>
    <t>RODRIGUE KABERA</t>
  </si>
  <si>
    <t>NADINE MANZI</t>
  </si>
  <si>
    <t>LEONARD UWIMBABAZI</t>
  </si>
  <si>
    <t>MAURICE KAMALI</t>
  </si>
  <si>
    <t>JACQUES</t>
  </si>
  <si>
    <t>DOMINIQUE JACQUES</t>
  </si>
  <si>
    <t>KAMALI</t>
  </si>
  <si>
    <t>NDIKUMANA</t>
  </si>
  <si>
    <t>LIONEL NDIKUMANA</t>
  </si>
  <si>
    <t>HEBRON TUYISHIME</t>
  </si>
  <si>
    <t>REGIS AMANI</t>
  </si>
  <si>
    <t>MPANGA</t>
  </si>
  <si>
    <t>RUKONJI</t>
  </si>
  <si>
    <t>MURUNGI</t>
  </si>
  <si>
    <t>NDATABAYE ALEXIS MURUNGI</t>
  </si>
  <si>
    <t>NTONGWE</t>
  </si>
  <si>
    <t>GAKO</t>
  </si>
  <si>
    <t>GIKOMA</t>
  </si>
  <si>
    <t>ANNUTE</t>
  </si>
  <si>
    <t>GISHYITA</t>
  </si>
  <si>
    <t>GASHARU</t>
  </si>
  <si>
    <t>ARMAND ANGE</t>
  </si>
  <si>
    <t>ETIENNE SHEMA</t>
  </si>
  <si>
    <t>TUYISHIMIRE HABINEZA</t>
  </si>
  <si>
    <t>PROTAIS SIMBI</t>
  </si>
  <si>
    <t>SIMBI</t>
  </si>
  <si>
    <t>HAPPY MUHOZA</t>
  </si>
  <si>
    <t>KAMANANM</t>
  </si>
  <si>
    <t>STRATON KAMANA</t>
  </si>
  <si>
    <t>ANICET MUSONI</t>
  </si>
  <si>
    <t>VICTOR MOHAMED</t>
  </si>
  <si>
    <t>PANETTA MURENZI</t>
  </si>
  <si>
    <t>ROBERT</t>
  </si>
  <si>
    <t>KAGABO ROBERT</t>
  </si>
  <si>
    <t>MOISE TURAHIRWA EMMANUEL</t>
  </si>
  <si>
    <t>GATARAMA</t>
  </si>
  <si>
    <t>GITABA</t>
  </si>
  <si>
    <t>MUGABO NKURUNZIZA</t>
  </si>
  <si>
    <t>THEONESTE DIEU MUHUMUZA</t>
  </si>
  <si>
    <t>NIYOBA</t>
  </si>
  <si>
    <t>MUNANA</t>
  </si>
  <si>
    <t>NIYONSABA MUNANA</t>
  </si>
  <si>
    <t>FIDELE</t>
  </si>
  <si>
    <t>DIEUDONNE FIDELE</t>
  </si>
  <si>
    <t>RWIGEMA</t>
  </si>
  <si>
    <t>THEOPHILE RWIGEMA</t>
  </si>
  <si>
    <t>AUGUST</t>
  </si>
  <si>
    <t>EGIDE AUGUSTIN</t>
  </si>
  <si>
    <t>RUHUMURIZA TWAHIRWA</t>
  </si>
  <si>
    <t>KAREGA</t>
  </si>
  <si>
    <t>MITAAKO KAREGA</t>
  </si>
  <si>
    <t>HAKIZIMANA UWAMAHORO</t>
  </si>
  <si>
    <t>SANA MANZI</t>
  </si>
  <si>
    <t>SHYAKA FRED MUTESI</t>
  </si>
  <si>
    <t>SHAKA</t>
  </si>
  <si>
    <t>MUTSI</t>
  </si>
  <si>
    <t>PHOCAS</t>
  </si>
  <si>
    <t>NZIZA PHOCAS</t>
  </si>
  <si>
    <t>KAMANZI MORGAN MUNEZERO</t>
  </si>
  <si>
    <t>RWAKAG</t>
  </si>
  <si>
    <t>HASSAN MUGIRANEZA</t>
  </si>
  <si>
    <t>JEAN BERTRAND ALEXIS</t>
  </si>
  <si>
    <t>NIYERA GATSINZI</t>
  </si>
  <si>
    <t>PATIENCE HITIMANA</t>
  </si>
  <si>
    <t>MESIGYE</t>
  </si>
  <si>
    <t>SHYAKA MWESIGYE</t>
  </si>
  <si>
    <t>MUZUNGU</t>
  </si>
  <si>
    <t>DIDIER MUZUNGU</t>
  </si>
  <si>
    <t>HABIMANA MUGISHA</t>
  </si>
  <si>
    <t>THEONEST NIYONSABA</t>
  </si>
  <si>
    <t>HAPPY NTWARI NIZEYIMANA</t>
  </si>
  <si>
    <t>JER</t>
  </si>
  <si>
    <t>JEROME GERVAIS</t>
  </si>
  <si>
    <t>RUKAKA JONAS ALICE</t>
  </si>
  <si>
    <t>JOS</t>
  </si>
  <si>
    <t>BEN ALPHONSE HATUNGIMANA</t>
  </si>
  <si>
    <t>DAVID KAZUNGU</t>
  </si>
  <si>
    <t>NYANKURAZO</t>
  </si>
  <si>
    <t>AMZA DONAT</t>
  </si>
  <si>
    <t>SABITI</t>
  </si>
  <si>
    <t>BALTHAZAR SABITI</t>
  </si>
  <si>
    <t>MUGENI</t>
  </si>
  <si>
    <t>NENE MUGENI</t>
  </si>
  <si>
    <t>AMON JADO</t>
  </si>
  <si>
    <t>PAUL BYIRINGIRO</t>
  </si>
  <si>
    <t>ERNEST JEROME</t>
  </si>
  <si>
    <t>SANO</t>
  </si>
  <si>
    <t>BALYEJJUSA SANO</t>
  </si>
  <si>
    <t>KABAGALI</t>
  </si>
  <si>
    <t>RAMBYANYANA</t>
  </si>
  <si>
    <t>TUMUSIIME</t>
  </si>
  <si>
    <t>GASORE HAKIZIMANA</t>
  </si>
  <si>
    <t>FABRICE NZEYIMANA</t>
  </si>
  <si>
    <t>DIVINE NSENGIMANA</t>
  </si>
  <si>
    <t>MUGWANEZA SOLANGE</t>
  </si>
  <si>
    <t>NSHIMIYE NDAGIJIMANA</t>
  </si>
  <si>
    <t>DEO</t>
  </si>
  <si>
    <t>MBABAZI ROGER DEO</t>
  </si>
  <si>
    <t>MATABARO NIYIGENA</t>
  </si>
  <si>
    <t>KANEZA</t>
  </si>
  <si>
    <t>FULGENCE KANEZA</t>
  </si>
  <si>
    <t>CLARISSE</t>
  </si>
  <si>
    <t>NZIMANA CLARISSE</t>
  </si>
  <si>
    <t>FLORIEN MUGABE</t>
  </si>
  <si>
    <t>INNOCENT TWAHIRWA</t>
  </si>
  <si>
    <t>KARENZI MUKESHIMANA</t>
  </si>
  <si>
    <t>MBONEKO UWIZEYE</t>
  </si>
  <si>
    <t>RWOGA</t>
  </si>
  <si>
    <t>BERTIN</t>
  </si>
  <si>
    <t>RAYMOND BERTIN</t>
  </si>
  <si>
    <t>PRUDENCE STRATON</t>
  </si>
  <si>
    <t>GANZA</t>
  </si>
  <si>
    <t>ALEXANDRE GANZA</t>
  </si>
  <si>
    <t>MUGABO KAYIRANGA</t>
  </si>
  <si>
    <t>NAHIMANA</t>
  </si>
  <si>
    <t>FAUSTINO NAHIMANA</t>
  </si>
  <si>
    <t>MOSES</t>
  </si>
  <si>
    <t>PIERRE DANIS MOSES</t>
  </si>
  <si>
    <t>GASIMBA JEAN</t>
  </si>
  <si>
    <t>NIYOA</t>
  </si>
  <si>
    <t>CLAUDIEN NIYO</t>
  </si>
  <si>
    <t>MUTANGUHA NSABIMANA</t>
  </si>
  <si>
    <t>VIANNEY</t>
  </si>
  <si>
    <t>ILDEPHONSE VIANNEY</t>
  </si>
  <si>
    <t>TETA</t>
  </si>
  <si>
    <t>VALENS TETA</t>
  </si>
  <si>
    <t>UWIMBABAZI UWIMANA</t>
  </si>
  <si>
    <t>SAIDI</t>
  </si>
  <si>
    <t>ELIJAH SAIDI</t>
  </si>
  <si>
    <t>EMANUEL</t>
  </si>
  <si>
    <t>MUKOBWAJANA EMANUEL</t>
  </si>
  <si>
    <t>HODARI</t>
  </si>
  <si>
    <t>DOMINICK HODARI</t>
  </si>
  <si>
    <t>GATETE NGARAMBE</t>
  </si>
  <si>
    <t>NYABIKENKE</t>
  </si>
  <si>
    <t>FREDY BOB NIYONSENGA</t>
  </si>
  <si>
    <t>MULEKATETE KAMBANDA</t>
  </si>
  <si>
    <t>MUKASA</t>
  </si>
  <si>
    <t>PROSPER MUKASA</t>
  </si>
  <si>
    <t>KAMBANDA</t>
  </si>
  <si>
    <t>ALAIN UMUTESI</t>
  </si>
  <si>
    <t>PATIENT GATERA</t>
  </si>
  <si>
    <t>RUSANGANWA BUTERA</t>
  </si>
  <si>
    <t>JACKY NDAYAMBAJE</t>
  </si>
  <si>
    <t>FRANCK ERIC</t>
  </si>
  <si>
    <t>UWASE INGABIRE</t>
  </si>
  <si>
    <t>KAZUNGU</t>
  </si>
  <si>
    <t>RAMAZANI</t>
  </si>
  <si>
    <t>NEZA RAMAZANI</t>
  </si>
  <si>
    <t>NGARAMA</t>
  </si>
  <si>
    <t>KAMURI</t>
  </si>
  <si>
    <t>DEMETRIOUS CELESTIN</t>
  </si>
  <si>
    <t>TUYISHIME ERNEST</t>
  </si>
  <si>
    <t>ISIMBI</t>
  </si>
  <si>
    <t>CALEB UMULISA</t>
  </si>
  <si>
    <t>MUGABO NIYIBIZI</t>
  </si>
  <si>
    <t>BYAMUNGU</t>
  </si>
  <si>
    <t>MUGISHA BYAMUNGU</t>
  </si>
  <si>
    <t>FRANCOIS ASIIMWE</t>
  </si>
  <si>
    <t>ASIIMWE</t>
  </si>
  <si>
    <t>IMMACULEE NTAKIRUTIMANA</t>
  </si>
  <si>
    <t>RUGENGABARI</t>
  </si>
  <si>
    <t>NYANAMO</t>
  </si>
  <si>
    <t>KABUYENGE</t>
  </si>
  <si>
    <t>GATARAYIHA</t>
  </si>
  <si>
    <t>JOSUE GATARAYIHA</t>
  </si>
  <si>
    <t>VEDASTE LIONCEAU TUYISHIMIRE</t>
  </si>
  <si>
    <t>BELLYCOFF CLAUDE</t>
  </si>
  <si>
    <t>STEVEN</t>
  </si>
  <si>
    <t>AUGUSTIN STEVEN</t>
  </si>
  <si>
    <t>GARUKA TUSHABE</t>
  </si>
  <si>
    <t>LEE</t>
  </si>
  <si>
    <t>SAMSON LEE</t>
  </si>
  <si>
    <t>KEZA ALOYS</t>
  </si>
  <si>
    <t>SLIM SHYAKA</t>
  </si>
  <si>
    <t>YUNUSU FIDELE</t>
  </si>
  <si>
    <t>NSENYUMVA</t>
  </si>
  <si>
    <t>GATETE NSENGIYUMVA</t>
  </si>
  <si>
    <t>SEDHAR NDAYISABA</t>
  </si>
  <si>
    <t>LANDRE</t>
  </si>
  <si>
    <t>LANDRE DIEUDONNE</t>
  </si>
  <si>
    <t>TUYISENGE JEAN GASPARD</t>
  </si>
  <si>
    <t>JEAN BOSCO KUBWIMANA</t>
  </si>
  <si>
    <t>IRADUKUNDA NGABONZIZA</t>
  </si>
  <si>
    <t>NDENGEYINGOMA UMUTONI</t>
  </si>
  <si>
    <t>FLORENTIN YVES</t>
  </si>
  <si>
    <t>NGABO HABYARIMANA</t>
  </si>
  <si>
    <t>NSENGIYUMVA KWIZERA</t>
  </si>
  <si>
    <t>BIBENTYO MUTONI</t>
  </si>
  <si>
    <t>BIBEYO</t>
  </si>
  <si>
    <t>BIBNTYO MUTONI</t>
  </si>
  <si>
    <t>RUSANGANWA KARANGWA</t>
  </si>
  <si>
    <t>NICKS SAM</t>
  </si>
  <si>
    <t>ERICO</t>
  </si>
  <si>
    <t>ERIC KAREME</t>
  </si>
  <si>
    <t>IZABAYO</t>
  </si>
  <si>
    <t>METHODE IZABAYO</t>
  </si>
  <si>
    <t>MANZI CHRISTIAN RUTAYISIRE</t>
  </si>
  <si>
    <t>NUTUZO</t>
  </si>
  <si>
    <t>NTARUTIMANA</t>
  </si>
  <si>
    <t>MUTUSO NTAKIRUTINANA</t>
  </si>
  <si>
    <t>only_pez</t>
  </si>
  <si>
    <t>dup_pez</t>
  </si>
  <si>
    <t>error_telephone</t>
  </si>
  <si>
    <t>sex_pez</t>
  </si>
  <si>
    <t>mon_pez</t>
  </si>
  <si>
    <t>yr_pez</t>
  </si>
  <si>
    <t>age_pez</t>
  </si>
  <si>
    <t>missname_pez</t>
  </si>
  <si>
    <t>misssur_pez</t>
  </si>
  <si>
    <t>missex</t>
  </si>
  <si>
    <t>MUTERABA</t>
  </si>
  <si>
    <t>MUTEGARABA KAMANZI</t>
  </si>
  <si>
    <t>PRINCE BUSINGYE</t>
  </si>
  <si>
    <t>GENA</t>
  </si>
  <si>
    <t>BUSINGYE</t>
  </si>
  <si>
    <t>RAFIKI</t>
  </si>
  <si>
    <t>ARTHUR IRANKUNDA</t>
  </si>
  <si>
    <t>ABEL PIERRE</t>
  </si>
  <si>
    <t>KIGOMA</t>
  </si>
  <si>
    <t>KABATWA</t>
  </si>
  <si>
    <t>BUREMERA</t>
  </si>
  <si>
    <t>AMAH</t>
  </si>
  <si>
    <t>DONATO</t>
  </si>
  <si>
    <t>EVO</t>
  </si>
  <si>
    <t>NTWALI MBABAZI</t>
  </si>
  <si>
    <t>GAKURU GATO</t>
  </si>
  <si>
    <t>JOEL</t>
  </si>
  <si>
    <t>AKALIZA JOEL</t>
  </si>
  <si>
    <t>ANGELOTI NIYIGENA</t>
  </si>
  <si>
    <t>SRAPHIN</t>
  </si>
  <si>
    <t>SRAPHIN NSABIMANA</t>
  </si>
  <si>
    <t>SHEMASA</t>
  </si>
  <si>
    <t>ISARO SOLANGE</t>
  </si>
  <si>
    <t>AUGUSTI</t>
  </si>
  <si>
    <t>TRES</t>
  </si>
  <si>
    <t>KUBMANA</t>
  </si>
  <si>
    <t>VIEUR</t>
  </si>
  <si>
    <t>ANDR</t>
  </si>
  <si>
    <t>GATSATA</t>
  </si>
  <si>
    <t>KARURUMA</t>
  </si>
  <si>
    <t>FRANC</t>
  </si>
  <si>
    <t>RWARENGA</t>
  </si>
  <si>
    <t>NYARUBUYE</t>
  </si>
  <si>
    <t>UWAO</t>
  </si>
  <si>
    <t>CLAVUER</t>
  </si>
  <si>
    <t>MULESI</t>
  </si>
  <si>
    <t>HABI ANA</t>
  </si>
  <si>
    <t>BIMENYIMANA</t>
  </si>
  <si>
    <t>AYOUBE</t>
  </si>
  <si>
    <t>AYOUB TWAGIRAYEZU</t>
  </si>
  <si>
    <t>RUGIRA TUMUKUNDE</t>
  </si>
  <si>
    <t>TUMUKUNDE</t>
  </si>
  <si>
    <t>JEAN PIERRE DIEU</t>
  </si>
  <si>
    <t>SANGWA</t>
  </si>
  <si>
    <t>CHARLES SANGWA</t>
  </si>
  <si>
    <t>KAYIHUA</t>
  </si>
  <si>
    <t>NDUWIMANA</t>
  </si>
  <si>
    <t>SIBO</t>
  </si>
  <si>
    <t>KAMANYANA</t>
  </si>
  <si>
    <t>CYERU</t>
  </si>
  <si>
    <t>BYIRFAINGIRO</t>
  </si>
  <si>
    <t>FIDLE</t>
  </si>
  <si>
    <t>UITONZE</t>
  </si>
  <si>
    <t>SHYEMBE</t>
  </si>
  <si>
    <t>NYAKIGANDO</t>
  </si>
  <si>
    <t>BABI</t>
  </si>
  <si>
    <t>GATEEETE</t>
  </si>
  <si>
    <t>MVUZO</t>
  </si>
  <si>
    <t>NYAKABINGO</t>
  </si>
  <si>
    <t>LIONELI</t>
  </si>
  <si>
    <t>EUGENA</t>
  </si>
  <si>
    <t>KAMANA</t>
  </si>
  <si>
    <t>ESPOIR NORBERT</t>
  </si>
  <si>
    <t>DIOCLES NIYIBIZI</t>
  </si>
  <si>
    <t>MUNAN</t>
  </si>
  <si>
    <t>HAFASHIMU</t>
  </si>
  <si>
    <t>HAFASHIM NTAKIRUTIMANA</t>
  </si>
  <si>
    <t>RUZINDANA</t>
  </si>
  <si>
    <t>ANSELM RUZINDANA</t>
  </si>
  <si>
    <t>PACIFIC BILLY CHRISTIAN</t>
  </si>
  <si>
    <t>UMI</t>
  </si>
  <si>
    <t>NZIZ</t>
  </si>
  <si>
    <t>GERVAI</t>
  </si>
  <si>
    <t>KARGAD</t>
  </si>
  <si>
    <t>IRIBAGIZA KAREGA</t>
  </si>
  <si>
    <t>JEANNE</t>
  </si>
  <si>
    <t>CHRISTIAN JEANNE</t>
  </si>
  <si>
    <t>KABUGA</t>
  </si>
  <si>
    <t>LISA</t>
  </si>
  <si>
    <t>NHYGIJIMANA</t>
  </si>
  <si>
    <t>INOCEN</t>
  </si>
  <si>
    <t>RURONDE</t>
  </si>
  <si>
    <t>PIERR</t>
  </si>
  <si>
    <t>SAIDIEA</t>
  </si>
  <si>
    <t>KABIHOGO</t>
  </si>
  <si>
    <t>MUKURA</t>
  </si>
  <si>
    <t>KAGANO</t>
  </si>
  <si>
    <t>TUMBA</t>
  </si>
  <si>
    <t>BUTER</t>
  </si>
  <si>
    <t>JACK</t>
  </si>
  <si>
    <t>BENNY</t>
  </si>
  <si>
    <t>JOHNY</t>
  </si>
  <si>
    <t>JOHN JACKSON MURENZI</t>
  </si>
  <si>
    <t>RUBAVU</t>
  </si>
  <si>
    <t>GISENYI</t>
  </si>
  <si>
    <t>UMUGANDA</t>
  </si>
  <si>
    <t>UMUNYINYA</t>
  </si>
  <si>
    <t>REBERO</t>
  </si>
  <si>
    <t>RWABUREGEYA</t>
  </si>
  <si>
    <t>NIYONKURU</t>
  </si>
  <si>
    <t>AMSTRONG NIYONKURU</t>
  </si>
  <si>
    <t>SYLVESTRE PASCAL</t>
  </si>
  <si>
    <t>DIEUDONN</t>
  </si>
  <si>
    <t>ANGE DIEUDONN</t>
  </si>
  <si>
    <t>PASCAL</t>
  </si>
  <si>
    <t>SEBERA</t>
  </si>
  <si>
    <t>AIME GILBERT SEBERA</t>
  </si>
  <si>
    <t>UWAWE VIANNEY</t>
  </si>
  <si>
    <t>HAKIM MUREKATETE</t>
  </si>
  <si>
    <t>BELLYOFF</t>
  </si>
  <si>
    <t>RUGERERO</t>
  </si>
  <si>
    <t>GISA</t>
  </si>
  <si>
    <t>GIHIRA</t>
  </si>
  <si>
    <t>SHAMIMA</t>
  </si>
  <si>
    <t>MURENZINI</t>
  </si>
  <si>
    <t>FLORENTINE</t>
  </si>
  <si>
    <t>BIBENTY</t>
  </si>
  <si>
    <t>BIBE MUTONI</t>
  </si>
  <si>
    <t>SAMMA</t>
  </si>
  <si>
    <t>NICKS SAMI</t>
  </si>
  <si>
    <t>CSAR MUNEZERO</t>
  </si>
  <si>
    <t>INGABIRE RODRIGUE</t>
  </si>
  <si>
    <t>INGABI</t>
  </si>
  <si>
    <t>INGABIRE RODRIG</t>
  </si>
  <si>
    <t>CSAR</t>
  </si>
  <si>
    <t>MAKIRUTIMANA</t>
  </si>
  <si>
    <t>MUTZO NTAKIRUTIMANA</t>
  </si>
  <si>
    <t>hid_cen</t>
  </si>
  <si>
    <t>id_indi_cen</t>
  </si>
  <si>
    <t>firstnm_cen</t>
  </si>
  <si>
    <t>middlenm_cen</t>
  </si>
  <si>
    <t>lastnm_cen</t>
  </si>
  <si>
    <t>fullnm_cen</t>
  </si>
  <si>
    <t>province_cen</t>
  </si>
  <si>
    <t>district_cen</t>
  </si>
  <si>
    <t>sector_cen</t>
  </si>
  <si>
    <t>cellule_cen</t>
  </si>
  <si>
    <t>village_cen</t>
  </si>
  <si>
    <t>lati_cen</t>
  </si>
  <si>
    <t>lon_cen</t>
  </si>
  <si>
    <t>month_cen</t>
  </si>
  <si>
    <t>year_cen</t>
  </si>
  <si>
    <t>HoH_cen</t>
  </si>
  <si>
    <t>marstat_cen</t>
  </si>
  <si>
    <t>marstatdesc_cen</t>
  </si>
  <si>
    <t>relationship_cen</t>
  </si>
  <si>
    <t>telephone_cen</t>
  </si>
  <si>
    <t>lat_cen</t>
  </si>
  <si>
    <t>long_cen</t>
  </si>
  <si>
    <t>full_loc_cen</t>
  </si>
  <si>
    <t>JFF  AIMABLE</t>
  </si>
  <si>
    <t>NSENGIMANA  HATUNGIMANA</t>
  </si>
  <si>
    <t/>
  </si>
  <si>
    <t>AIMEE  AUGUSTIN</t>
  </si>
  <si>
    <t>WILHELIM  NSHIMIRIMANA</t>
  </si>
  <si>
    <t>CAPTONE  SHYAKA</t>
  </si>
  <si>
    <t>ALEX  RAFIKII</t>
  </si>
  <si>
    <t>BORIS  MUHIRWA</t>
  </si>
  <si>
    <t>BOB  CYPRIEN</t>
  </si>
  <si>
    <t>MIHIGO  BIZIMANA</t>
  </si>
  <si>
    <t>RUHUMURIZA  NIYONSABA</t>
  </si>
  <si>
    <t>RODRIGUE  ANGE</t>
  </si>
  <si>
    <t>ROSINE  SHYAKA</t>
  </si>
  <si>
    <t>GAEL  DIEUDONNE</t>
  </si>
  <si>
    <t>ANITHA  KAYITARE</t>
  </si>
  <si>
    <t>GABLIEL  KAREMERA</t>
  </si>
  <si>
    <t>DERRICK  SYLVESTRE</t>
  </si>
  <si>
    <t xml:space="preserve"> FRANCOIS ELIAS</t>
  </si>
  <si>
    <t>CLAUDINE  HABYARIMANA</t>
  </si>
  <si>
    <t>JOSEE  NKUSI</t>
  </si>
  <si>
    <t>DIVINE  NIYONSABA</t>
  </si>
  <si>
    <t>HABY  MYANEZA</t>
  </si>
  <si>
    <t>NIYONYUGURA  NDAYISHIMIYE</t>
  </si>
  <si>
    <t>CONSTANTIN  NZEYIMANA</t>
  </si>
  <si>
    <t>MEDARD  GAJU</t>
  </si>
  <si>
    <t>THERESE  UMUTESI</t>
  </si>
  <si>
    <t>MATABARO  HARERIMANA</t>
  </si>
  <si>
    <t>STIVEN  JANVIER</t>
  </si>
  <si>
    <t>AMAHORO  GATO</t>
  </si>
  <si>
    <t>DIMER  THEOPHILE</t>
  </si>
  <si>
    <t>JAMES  SONGA</t>
  </si>
  <si>
    <t xml:space="preserve">  KAMANZI</t>
  </si>
  <si>
    <t>KEVIN  OLIVIER</t>
  </si>
  <si>
    <t xml:space="preserve">PACY  </t>
  </si>
  <si>
    <t>NDABARINZE  FRANCOIS</t>
  </si>
  <si>
    <t>NKURUNZIZA  KARANGWA</t>
  </si>
  <si>
    <t>RONGIN  KAMUGISHA</t>
  </si>
  <si>
    <t>MUVUNYI  ESPERANCE</t>
  </si>
  <si>
    <t>DOLLZ  PATEL</t>
  </si>
  <si>
    <t>BONIFACE  UWITONZE</t>
  </si>
  <si>
    <t>GLORIA  MUHIRE</t>
  </si>
  <si>
    <t>MUNEZERO  KALISA</t>
  </si>
  <si>
    <t>JULIUS  ETIENE</t>
  </si>
  <si>
    <t>MBONYINSHUTI  HABINEZA</t>
  </si>
  <si>
    <t>VINCENT  MUREKATETE</t>
  </si>
  <si>
    <t>DIOCLES  SAM</t>
  </si>
  <si>
    <t>CHRITES CLAUD MUHOZA</t>
  </si>
  <si>
    <t>SONIA  MUKESHIMANA</t>
  </si>
  <si>
    <t>ALICE  MUGABE</t>
  </si>
  <si>
    <t>FABRICE  ERASTE</t>
  </si>
  <si>
    <t>JOSE  MOHAMED</t>
  </si>
  <si>
    <t>KARAHA  DONAT</t>
  </si>
  <si>
    <t>IMACULE  MUVUNYI</t>
  </si>
  <si>
    <t>NIYONYUGURA  JUDITH</t>
  </si>
  <si>
    <t>NADEGE  HAKIZIMANA</t>
  </si>
  <si>
    <t>EVODE  MUKESHIMANA</t>
  </si>
  <si>
    <t>MUTABAZI  MATABARO</t>
  </si>
  <si>
    <t>GLADYS  RUKUNDO</t>
  </si>
  <si>
    <t>VINCENTO  UWIZEYIMANA</t>
  </si>
  <si>
    <t>GIANNA  UWASE</t>
  </si>
  <si>
    <t>MARY  DUSABE</t>
  </si>
  <si>
    <t>KALISA  HATEGE KIMANA</t>
  </si>
  <si>
    <t>AKIMA  KAYITESI</t>
  </si>
  <si>
    <t>ELVIN  UWINEZA</t>
  </si>
  <si>
    <t>HUNGURIMANA  MAURICE</t>
  </si>
  <si>
    <t>RITA  TWAGIRAYEZU</t>
  </si>
  <si>
    <t>QUDDUS  CLAUDINE</t>
  </si>
  <si>
    <t>SAMANTHA  MAHORO</t>
  </si>
  <si>
    <t>JOSH  MUGARURA</t>
  </si>
  <si>
    <t>CLOVIS  MUSABYIMANA</t>
  </si>
  <si>
    <t>IRADUKUNDA  HAVUGIMANA</t>
  </si>
  <si>
    <t>SHEMA  KAYITESI</t>
  </si>
  <si>
    <t>TUYISHIMIRE  BAHATI</t>
  </si>
  <si>
    <t>NAGZ  NZEYIMANA</t>
  </si>
  <si>
    <t>CHANISE  JANVR</t>
  </si>
  <si>
    <t>JEAN  UWIMANA</t>
  </si>
  <si>
    <t>KARENZI  BEATRICE</t>
  </si>
  <si>
    <t>DAVY  MWESIGYE</t>
  </si>
  <si>
    <t xml:space="preserve">  UMURERWA</t>
  </si>
  <si>
    <t>HAPPY  KABERA</t>
  </si>
  <si>
    <t xml:space="preserve">MWENEDATA  </t>
  </si>
  <si>
    <t xml:space="preserve">  DIANE</t>
  </si>
  <si>
    <t>ROYAL  UWIZEYE</t>
  </si>
  <si>
    <t>ADOLPHE  AUGUSTINE</t>
  </si>
  <si>
    <t>TRESOR  DUSABE</t>
  </si>
  <si>
    <t>REBECCA  JEAN</t>
  </si>
  <si>
    <t>TRESSY  MBARUSHIMANA</t>
  </si>
  <si>
    <t>PATIENCE  KAMANZI</t>
  </si>
  <si>
    <t xml:space="preserve">  KUBWIMANA</t>
  </si>
  <si>
    <t>ISMAEL  STRATON</t>
  </si>
  <si>
    <t>UWAMAHORO  DAMAS</t>
  </si>
  <si>
    <t>AMANDA  KAYITESI</t>
  </si>
  <si>
    <t xml:space="preserve">  GATETE</t>
  </si>
  <si>
    <t xml:space="preserve">IRAKOZE  </t>
  </si>
  <si>
    <t>BRUNO  BOSCO</t>
  </si>
  <si>
    <t>FISTON  BEATRICE</t>
  </si>
  <si>
    <t>YANNICK  NIYO</t>
  </si>
  <si>
    <t>DIVINA  GASANA</t>
  </si>
  <si>
    <t>CHRIS  KABAGAMBE</t>
  </si>
  <si>
    <t>KASSIM  NDAYISHIMIYE</t>
  </si>
  <si>
    <t>JAPHET  ALAIN</t>
  </si>
  <si>
    <t xml:space="preserve"> FELIX HOPE</t>
  </si>
  <si>
    <t xml:space="preserve">VIATEUR  </t>
  </si>
  <si>
    <t>PIERE CLAVER AGABA</t>
  </si>
  <si>
    <t>MUSSA  KARARA</t>
  </si>
  <si>
    <t>BENISON  MUHINDO</t>
  </si>
  <si>
    <t>GATORANO  JUNIOR</t>
  </si>
  <si>
    <t>VALENTINE  NIZEYIMANA</t>
  </si>
  <si>
    <t>MUTESI  ANDRE</t>
  </si>
  <si>
    <t>NEZA  RAMAZANI</t>
  </si>
  <si>
    <t>ELICAN  VALENTINE</t>
  </si>
  <si>
    <t>GAHIGI  HABIMANA</t>
  </si>
  <si>
    <t>NDAGIJIMANA  NIZEYIMANA</t>
  </si>
  <si>
    <t>AUDACE  TWAHIRWA</t>
  </si>
  <si>
    <t>LAMBERT  KABERA</t>
  </si>
  <si>
    <t>ALLYSCOFA  NIYITEGEKA</t>
  </si>
  <si>
    <t>MUGISHA  RUKUNDO</t>
  </si>
  <si>
    <t>NIWEMUGIZI  GATARI</t>
  </si>
  <si>
    <t>ARMEL  NSENGA</t>
  </si>
  <si>
    <t xml:space="preserve">  ISSA</t>
  </si>
  <si>
    <t>WILLY  GATARI</t>
  </si>
  <si>
    <t>JUSTIN  UMUTONI</t>
  </si>
  <si>
    <t>CHANI  UWIZEYE</t>
  </si>
  <si>
    <t>EMMY  FRANCOIS</t>
  </si>
  <si>
    <t>ROGER  UWERA</t>
  </si>
  <si>
    <t>ISSA  UMULISA</t>
  </si>
  <si>
    <t>CESAR  UMULISA</t>
  </si>
  <si>
    <t>THEOBALD  MUNYANEZA</t>
  </si>
  <si>
    <t>BENJAMIN  MULINDA</t>
  </si>
  <si>
    <t>IRAGENA  ALOYS</t>
  </si>
  <si>
    <t>SOLANGE  BIZIMANA</t>
  </si>
  <si>
    <t>LORRAINE  NSABIMANA</t>
  </si>
  <si>
    <t>LINDA  HABIMANA</t>
  </si>
  <si>
    <t>BASILE  ALEXANDRE</t>
  </si>
  <si>
    <t>PACIFIC  MUTESI</t>
  </si>
  <si>
    <t>PANETTA  MUSHIMIYIMANA</t>
  </si>
  <si>
    <t>ISAIE  CHRISTINE</t>
  </si>
  <si>
    <t>CYNTHIA  NKURUNZIZA</t>
  </si>
  <si>
    <t>OLIVE  GATERA</t>
  </si>
  <si>
    <t>PACIFIQUE  HABIMANA</t>
  </si>
  <si>
    <t>OTIS  BIMENANA</t>
  </si>
  <si>
    <t>ROSY  MUGISHA</t>
  </si>
  <si>
    <t xml:space="preserve">  MUHUMUZA</t>
  </si>
  <si>
    <t>HILLALY  MUREKATETE</t>
  </si>
  <si>
    <t>BATI  HUSSEIN</t>
  </si>
  <si>
    <t>ALBERT  JEAN</t>
  </si>
  <si>
    <t xml:space="preserve">CYRIAQUE  </t>
  </si>
  <si>
    <t>DAVID  HASAN</t>
  </si>
  <si>
    <t>REN  KAYIHURA</t>
  </si>
  <si>
    <t>DIEUD  JOSEPHINE</t>
  </si>
  <si>
    <t>REMY  KUBWIMANA</t>
  </si>
  <si>
    <t>SETH  GATSINZI</t>
  </si>
  <si>
    <t>MUGWANEZA  MUGABO</t>
  </si>
  <si>
    <t>NKURUNZIZA  MULINDWA</t>
  </si>
  <si>
    <t>PHIONAH  NSENGIMANA</t>
  </si>
  <si>
    <t>BURUNDIAN  IRAKOZE</t>
  </si>
  <si>
    <t>AJAY  RURANGWA</t>
  </si>
  <si>
    <t>ANNONCIATA  HARERIMANA</t>
  </si>
  <si>
    <t>TUYISENGE  UWIZEYIMANA</t>
  </si>
  <si>
    <t>FRANCOISE  UMUHOZA</t>
  </si>
  <si>
    <t>ROMEO RICK JANVIER</t>
  </si>
  <si>
    <t>IDRISSA  HAVUGIMANA</t>
  </si>
  <si>
    <t>IR?NE  NIYONSENGA</t>
  </si>
  <si>
    <t>THERESE  MUTONI</t>
  </si>
  <si>
    <t>ERIC  MUVUNYI</t>
  </si>
  <si>
    <t>IBRAHIM  CHANTAL</t>
  </si>
  <si>
    <t>NICOLE  RUTAYISIRE</t>
  </si>
  <si>
    <t>JOHN  AGNES</t>
  </si>
  <si>
    <t>SHAMARIMA  AUGUSTIN</t>
  </si>
  <si>
    <t>AIMEE  NIYITEGEKA</t>
  </si>
  <si>
    <t>JANVIER  NDUWINA</t>
  </si>
  <si>
    <t>MUSHIKIWABO  MUGANZA</t>
  </si>
  <si>
    <t>PAT  BIRUNGI</t>
  </si>
  <si>
    <t>EUGENE  INGABIRE</t>
  </si>
  <si>
    <t>JENY  UMUTONI</t>
  </si>
  <si>
    <t>ONESPHORE  MAHORO</t>
  </si>
  <si>
    <t>BENITE  MUSHIMIYIMANA</t>
  </si>
  <si>
    <t>IZERE  MUGABE</t>
  </si>
  <si>
    <t>JOHNSON  MUSINGUZI</t>
  </si>
  <si>
    <t>UWINEZA  MANZI</t>
  </si>
  <si>
    <t>CHRISTINE  BAHATI</t>
  </si>
  <si>
    <t>CHASILY  SIBOMANA</t>
  </si>
  <si>
    <t>ATFA  TUYISENGE</t>
  </si>
  <si>
    <t>EULADE  HATEGEKIMANA</t>
  </si>
  <si>
    <t xml:space="preserve">  RUTAYISIRE</t>
  </si>
  <si>
    <t xml:space="preserve">  BOSCO</t>
  </si>
  <si>
    <t>RODGERS  NDUWAYO</t>
  </si>
  <si>
    <t>BRENDA  NIYONZIMA</t>
  </si>
  <si>
    <t>ELISE  KAYUMBA</t>
  </si>
  <si>
    <t>REHEMA  NDAYISABA</t>
  </si>
  <si>
    <t xml:space="preserve">  NDAYISABA</t>
  </si>
  <si>
    <t>KAMPIRE  TUSHABE</t>
  </si>
  <si>
    <t>DOEIA  BYUKUSENGE</t>
  </si>
  <si>
    <t>PHILEMON  JACQUELINE</t>
  </si>
  <si>
    <t>ELISE  BYIRINGIRO</t>
  </si>
  <si>
    <t>ZACHARIE  MUSONI</t>
  </si>
  <si>
    <t>SCOTT  BUKURU</t>
  </si>
  <si>
    <t>CLAUDE  JANE</t>
  </si>
  <si>
    <t>MOSS  GASANA</t>
  </si>
  <si>
    <t>FRED  CELESTIN</t>
  </si>
  <si>
    <t>DEMI  HABIYAMBERE</t>
  </si>
  <si>
    <t xml:space="preserve">MIMI UWU </t>
  </si>
  <si>
    <t>MABEL  UMUGWANEZA</t>
  </si>
  <si>
    <t>MUZIRANENGE  TUYISHIME</t>
  </si>
  <si>
    <t>MUHIRE  EUGNE</t>
  </si>
  <si>
    <t>AIME  NGARAMBE</t>
  </si>
  <si>
    <t xml:space="preserve">NGABO  </t>
  </si>
  <si>
    <t>BOGARDE  EDISON</t>
  </si>
  <si>
    <t>KELLY  UWITONZE</t>
  </si>
  <si>
    <t>KIDD  FAUSTIN</t>
  </si>
  <si>
    <t xml:space="preserve">FID?LE  </t>
  </si>
  <si>
    <t>KAMI  HABARUREMA</t>
  </si>
  <si>
    <t>DESIRE  NSENGIMANA</t>
  </si>
  <si>
    <t>FREDDY  BYIRINGIRO</t>
  </si>
  <si>
    <t>WELLARS  MUREKATETE</t>
  </si>
  <si>
    <t>MAZIMPAKA  NSHIMIYIMANA</t>
  </si>
  <si>
    <t>GIL  BAGUMA</t>
  </si>
  <si>
    <t>HILAIRE  HONORE</t>
  </si>
  <si>
    <t xml:space="preserve">SIBOYINTORE  </t>
  </si>
  <si>
    <t>BABY  UMUTESI</t>
  </si>
  <si>
    <t>LUKE  MBARUSHIMANA</t>
  </si>
  <si>
    <t>JADO  SIKUBWABO</t>
  </si>
  <si>
    <t>ANNET  GATETE</t>
  </si>
  <si>
    <t xml:space="preserve">  INNOCENT</t>
  </si>
  <si>
    <t>DIDO  MODESTE</t>
  </si>
  <si>
    <t>UWIMBABBAZI  NGABO</t>
  </si>
  <si>
    <t>GATETE  FELIX</t>
  </si>
  <si>
    <t>JULIUS  SHYAKA</t>
  </si>
  <si>
    <t>BERNARD  ALICE</t>
  </si>
  <si>
    <t>NANA  EMMANUEL</t>
  </si>
  <si>
    <t>MUNYENTWALI  UWERA</t>
  </si>
  <si>
    <t>AIMABLE  HAKIZIMANA</t>
  </si>
  <si>
    <t>ELISHA  NDAYIZEYE</t>
  </si>
  <si>
    <t>ROD  KABERA</t>
  </si>
  <si>
    <t>IYAKAREMYE  MURENZI</t>
  </si>
  <si>
    <t>NADINE  MANZI</t>
  </si>
  <si>
    <t xml:space="preserve">LEONARD  </t>
  </si>
  <si>
    <t>DOMINIQUE  JACQUES</t>
  </si>
  <si>
    <t>MAURICE  KAMALI</t>
  </si>
  <si>
    <t>LIONEL  NDIKUMANA</t>
  </si>
  <si>
    <t xml:space="preserve">HEBRON  </t>
  </si>
  <si>
    <t>REGIS  AMANI</t>
  </si>
  <si>
    <t>IMMACULEE  NTAKIRUTIMANA</t>
  </si>
  <si>
    <t xml:space="preserve">  NTAKIRUTIMANA</t>
  </si>
  <si>
    <t>ANNUTE  MBABAZI</t>
  </si>
  <si>
    <t>EUGENE  MUSABYIMANA</t>
  </si>
  <si>
    <t xml:space="preserve">  ANGE</t>
  </si>
  <si>
    <t>ETIENNE  SHEMA</t>
  </si>
  <si>
    <t>TUYISHIMIRE  HABINEZA</t>
  </si>
  <si>
    <t>RAISSA  TWAHIRWA</t>
  </si>
  <si>
    <t>PROTAIS  SIMBI</t>
  </si>
  <si>
    <t>HAPPY  MUHOZA</t>
  </si>
  <si>
    <t>STRATON  KAMANANM</t>
  </si>
  <si>
    <t>GATETE  NGARAMBE</t>
  </si>
  <si>
    <t>ANICET  MUSONI</t>
  </si>
  <si>
    <t xml:space="preserve">VICTOR  </t>
  </si>
  <si>
    <t>PANETTA  MURENZI</t>
  </si>
  <si>
    <t>MUGABO  NKURUNZIZA</t>
  </si>
  <si>
    <t>NIYOBA  MUNANA</t>
  </si>
  <si>
    <t>NDEKEZI  NTAKIRUTIMANA</t>
  </si>
  <si>
    <t>DIEUDONNE  FIDELE</t>
  </si>
  <si>
    <t>JEAN  KUBWIMANA</t>
  </si>
  <si>
    <t>CASTEUR  MUHOZA</t>
  </si>
  <si>
    <t>THEOPHILE  RWIGEMA</t>
  </si>
  <si>
    <t>OCTAVE  AUGUST</t>
  </si>
  <si>
    <t>EGIDE  AUGUSTIN</t>
  </si>
  <si>
    <t>RUHUMURIZA  TWAHIRWA</t>
  </si>
  <si>
    <t>YVES  UMUBYEYI</t>
  </si>
  <si>
    <t>MITAAKO  KAREGA</t>
  </si>
  <si>
    <t>PAULINE  RURANGWA</t>
  </si>
  <si>
    <t>AUDREY  ISHIMWE</t>
  </si>
  <si>
    <t xml:space="preserve">SANA  </t>
  </si>
  <si>
    <t>HAKIZIMANA  UWAMAHORO</t>
  </si>
  <si>
    <t xml:space="preserve">AZIUM  </t>
  </si>
  <si>
    <t>SHAKA FRED MUTSI</t>
  </si>
  <si>
    <t>KWIZERA  UWASE</t>
  </si>
  <si>
    <t>NZIZA  PHOCAS</t>
  </si>
  <si>
    <t>RWAKAG  GATETE</t>
  </si>
  <si>
    <t xml:space="preserve">HASSAN  </t>
  </si>
  <si>
    <t>NIYERA  GATSINZI</t>
  </si>
  <si>
    <t>GERVAIS  MUHIRE</t>
  </si>
  <si>
    <t>PATIENCE  HITIMANA</t>
  </si>
  <si>
    <t>NGABONZIZA  MAHORO</t>
  </si>
  <si>
    <t>DANIEL  NSENGIYUMVA</t>
  </si>
  <si>
    <t>SHYAKA  MESIGYE</t>
  </si>
  <si>
    <t>DIDIER  MUZUNGU</t>
  </si>
  <si>
    <t>HABIMANA  MUGISHA</t>
  </si>
  <si>
    <t xml:space="preserve">CEDRIC  </t>
  </si>
  <si>
    <t>ANNE  NDAYAMBAJE</t>
  </si>
  <si>
    <t>THEONEST  NIYONSABA</t>
  </si>
  <si>
    <t>ALPHA  ISHIMWE</t>
  </si>
  <si>
    <t>JER  GERVAIS</t>
  </si>
  <si>
    <t>RUKAKA JOS ALICE</t>
  </si>
  <si>
    <t>BALYEJJUSA  SANO</t>
  </si>
  <si>
    <t>FILONNE  CELESTIN</t>
  </si>
  <si>
    <t>BALTHAZAR  SABITI</t>
  </si>
  <si>
    <t>NENE  MUGENI</t>
  </si>
  <si>
    <t>AMZA  DONAT</t>
  </si>
  <si>
    <t xml:space="preserve">AMON  </t>
  </si>
  <si>
    <t>ALINE  NIYIBIZI</t>
  </si>
  <si>
    <t>ERNEST  JEROME</t>
  </si>
  <si>
    <t xml:space="preserve">PAUL  </t>
  </si>
  <si>
    <t>KELVIN  NGABONZIZA</t>
  </si>
  <si>
    <t xml:space="preserve">  UMULISA</t>
  </si>
  <si>
    <t>JACKY  KAYIRANGA</t>
  </si>
  <si>
    <t>ISIDORE  TUMUSIIME</t>
  </si>
  <si>
    <t>GASORE  HAKIZIMANA</t>
  </si>
  <si>
    <t>NDEKEZI  DUSABE</t>
  </si>
  <si>
    <t xml:space="preserve"> MUTEGARABA MUGABO</t>
  </si>
  <si>
    <t>FABRICE  NZEYIMANA</t>
  </si>
  <si>
    <t>DIVINE  NSENGIMANA</t>
  </si>
  <si>
    <t>AMIR  KALISA</t>
  </si>
  <si>
    <t>CARENE  INGABIRE</t>
  </si>
  <si>
    <t>MUGWANEZA  SOLANGE</t>
  </si>
  <si>
    <t>NSHIMIYE  NDAGIJIMANA</t>
  </si>
  <si>
    <t>MATABARO  NIYIGENA</t>
  </si>
  <si>
    <t>SONIA  UWIMANA</t>
  </si>
  <si>
    <t>FULGENCE  KANEZA</t>
  </si>
  <si>
    <t>NZIMANA  CLARISSE</t>
  </si>
  <si>
    <t xml:space="preserve">  UMUHOZA</t>
  </si>
  <si>
    <t>FLORIEN  MUGABE</t>
  </si>
  <si>
    <t>INNOCENT  TWAHIRWA</t>
  </si>
  <si>
    <t>KARENZI  MUKESHIMANA</t>
  </si>
  <si>
    <t>MBONEKO  UWIZEYE</t>
  </si>
  <si>
    <t>RAYMOND  BERTIN</t>
  </si>
  <si>
    <t>ALEXANDRE  GANZA</t>
  </si>
  <si>
    <t>PRUDENCE  STRATON</t>
  </si>
  <si>
    <t>NTIBAZRIKANA-MISAGO  RUTAYISIRE</t>
  </si>
  <si>
    <t>FAUSTINO  NAHIMANA</t>
  </si>
  <si>
    <t>MUGABO  KAYIRANGA</t>
  </si>
  <si>
    <t>CARINE  MUHOZA</t>
  </si>
  <si>
    <t>GASIMBA  JEAN</t>
  </si>
  <si>
    <t>CLAUDIEN  NIYOA</t>
  </si>
  <si>
    <t>MUTANGUHA  NSABIMANA</t>
  </si>
  <si>
    <t>MUSABYIMANA  UWAMAHORO</t>
  </si>
  <si>
    <t>ILDEPHONSE  VIANNEY</t>
  </si>
  <si>
    <t>DIANE  MUSONI</t>
  </si>
  <si>
    <t xml:space="preserve">JEAN PAUL </t>
  </si>
  <si>
    <t>VALENS  TETA</t>
  </si>
  <si>
    <t>UWIMBABAZI  UWIMANA</t>
  </si>
  <si>
    <t>ELIJAH  SAIDI</t>
  </si>
  <si>
    <t>MUKOBWAJANA  EMANUEL</t>
  </si>
  <si>
    <t>KAGABO  ROBERT</t>
  </si>
  <si>
    <t>DOMINICK  HODARI</t>
  </si>
  <si>
    <t>PROSPER  MUKASA</t>
  </si>
  <si>
    <t>MULEKATETE  KAMBANDA</t>
  </si>
  <si>
    <t>NADINE  HITIMANA</t>
  </si>
  <si>
    <t>ALAIN  UMUTESI</t>
  </si>
  <si>
    <t>PATIENT  GATERA</t>
  </si>
  <si>
    <t>RUSANGANWA  BUTERA</t>
  </si>
  <si>
    <t xml:space="preserve">  NDAYAMBAJE</t>
  </si>
  <si>
    <t>FRANCK  ERIC</t>
  </si>
  <si>
    <t xml:space="preserve">  INGABIRE</t>
  </si>
  <si>
    <t>DAVID  KAZUNGU</t>
  </si>
  <si>
    <t xml:space="preserve">FABIEN  </t>
  </si>
  <si>
    <t>DEMETRIOUS  BYIRINGIRO</t>
  </si>
  <si>
    <t>DEMETRIOUS  CELESTIN</t>
  </si>
  <si>
    <t>TUYISHIME  ERNEST</t>
  </si>
  <si>
    <t>DEDAN  NIYIGENA</t>
  </si>
  <si>
    <t>CALEB  UMULISA</t>
  </si>
  <si>
    <t>MUGABO  NIYIBIZI</t>
  </si>
  <si>
    <t>RUTH  MUSABYIMANA</t>
  </si>
  <si>
    <t>MUGISHA  BYAMUNGU</t>
  </si>
  <si>
    <t>FRANCOIS  ASIIMWE</t>
  </si>
  <si>
    <t>JOSIANE  MUNEZERO</t>
  </si>
  <si>
    <t>JOSUE  GATARAYIHA</t>
  </si>
  <si>
    <t>BELLYCOFF  CLAUDE</t>
  </si>
  <si>
    <t>AUGUSTIN  STEVEN</t>
  </si>
  <si>
    <t>BETTY  HABINEZA</t>
  </si>
  <si>
    <t>CHARITY  KARANGWA</t>
  </si>
  <si>
    <t xml:space="preserve">  TUSHABE</t>
  </si>
  <si>
    <t>SAMSON  LEE</t>
  </si>
  <si>
    <t>SCHIPHRA  TUYISENGE</t>
  </si>
  <si>
    <t>KEZA  ALOYS</t>
  </si>
  <si>
    <t>SLIM  SHYAKA</t>
  </si>
  <si>
    <t>YUNUSU  FIDELE</t>
  </si>
  <si>
    <t>GATETE  NSENYUMVA</t>
  </si>
  <si>
    <t>SHAMARIMA  UWAMARIYA</t>
  </si>
  <si>
    <t>SEDHAR  NDAYISABA</t>
  </si>
  <si>
    <t>QUEEM  NSHIMIYIMANA</t>
  </si>
  <si>
    <t>LANDRE  DIEUDONNE</t>
  </si>
  <si>
    <t xml:space="preserve">  MUGIRANEZA</t>
  </si>
  <si>
    <t>ROSE  MURENZI</t>
  </si>
  <si>
    <t>WINNY  MUHIRWA</t>
  </si>
  <si>
    <t>IRADUKUNDA  NGABONZIZA</t>
  </si>
  <si>
    <t>ELLA  KALISA</t>
  </si>
  <si>
    <t>HONORINE  NSENGIYUMVA</t>
  </si>
  <si>
    <t xml:space="preserve">NDENGEYINGOMA  </t>
  </si>
  <si>
    <t>NDENGEYINGOMA  UMUTONI</t>
  </si>
  <si>
    <t>FLORENTIN  YVES</t>
  </si>
  <si>
    <t>NGABO  HABYARIMANA</t>
  </si>
  <si>
    <t>NSENGIYUMVA  KWIZERA</t>
  </si>
  <si>
    <t>BIBENTYO  MUTONI</t>
  </si>
  <si>
    <t>BIBEYO  MUTONI</t>
  </si>
  <si>
    <t xml:space="preserve">RUSANGANWA  </t>
  </si>
  <si>
    <t>RUSANGANWA  KARANGWA</t>
  </si>
  <si>
    <t>ERIC  KAREMERA</t>
  </si>
  <si>
    <t>ERICO  KAREMERA</t>
  </si>
  <si>
    <t>NICKS  SAM</t>
  </si>
  <si>
    <t>METHODE  IZABAYO</t>
  </si>
  <si>
    <t>MUTUZO  NTAKIRUTIMANA</t>
  </si>
  <si>
    <t>NUTUZO  NTARUTIMANA</t>
  </si>
  <si>
    <t>hid_pes</t>
  </si>
  <si>
    <t>id_indi_pes</t>
  </si>
  <si>
    <t>firstnm_pes</t>
  </si>
  <si>
    <t>middlenm_pes</t>
  </si>
  <si>
    <t>lastnm_pes</t>
  </si>
  <si>
    <t>fullnm_pes</t>
  </si>
  <si>
    <t>province_pes</t>
  </si>
  <si>
    <t>district_pes</t>
  </si>
  <si>
    <t>sector_pes</t>
  </si>
  <si>
    <t>cellule_pes</t>
  </si>
  <si>
    <t>village_pes</t>
  </si>
  <si>
    <t>lati_pes</t>
  </si>
  <si>
    <t>lon_pes</t>
  </si>
  <si>
    <t>month_pes</t>
  </si>
  <si>
    <t>year_pes</t>
  </si>
  <si>
    <t>age_pes</t>
  </si>
  <si>
    <t>HoH_pes</t>
  </si>
  <si>
    <t>marstat_pes</t>
  </si>
  <si>
    <t>marstatdesc_pes</t>
  </si>
  <si>
    <t>relationship_pes</t>
  </si>
  <si>
    <t>sex_pes</t>
  </si>
  <si>
    <t>telephone_pes</t>
  </si>
  <si>
    <t>lat_pes</t>
  </si>
  <si>
    <t>long_pes</t>
  </si>
  <si>
    <t>full_loc_pes</t>
  </si>
  <si>
    <t>MUTERABA  KAMANZI</t>
  </si>
  <si>
    <t>ISHIMWE DIANE GENA</t>
  </si>
  <si>
    <t>PRINCE  BUSINGYE</t>
  </si>
  <si>
    <t>NAZOU  NGABONZIZA</t>
  </si>
  <si>
    <t>JEFF  AIMABLE</t>
  </si>
  <si>
    <t xml:space="preserve">  NSHIMIRIMANA</t>
  </si>
  <si>
    <t>ALEX  RAFIKI</t>
  </si>
  <si>
    <t>PACIFIC  NDAGIJIMANA</t>
  </si>
  <si>
    <t>ARTHUR  IRANKUNDA</t>
  </si>
  <si>
    <t>ABEL  PIERRE</t>
  </si>
  <si>
    <t xml:space="preserve">GAEL  </t>
  </si>
  <si>
    <t>HABY  MUNYANEZA</t>
  </si>
  <si>
    <t>AMAH  GATO</t>
  </si>
  <si>
    <t>MUSHIMIYIMANA  KAMANZI</t>
  </si>
  <si>
    <t>PACY  NDAYISABA</t>
  </si>
  <si>
    <t>JULIUS  ETIENNE</t>
  </si>
  <si>
    <t xml:space="preserve">  MUREKATETE</t>
  </si>
  <si>
    <t xml:space="preserve">KARAHA  </t>
  </si>
  <si>
    <t>IMMACULEE  MUVUNYI</t>
  </si>
  <si>
    <t xml:space="preserve">IMMACULEE  </t>
  </si>
  <si>
    <t>EVO  MUKESHIMANA</t>
  </si>
  <si>
    <t>VINCENT  UWIZEYIMANA</t>
  </si>
  <si>
    <t>NTWALI  MBABAZI</t>
  </si>
  <si>
    <t>THACIENNE  KWIZERA</t>
  </si>
  <si>
    <t>AMANI  UMUTESI</t>
  </si>
  <si>
    <t>BENITHA  DUSABE</t>
  </si>
  <si>
    <t>KALISA  HATEGEKIMANA</t>
  </si>
  <si>
    <t>GAKURU  GATO</t>
  </si>
  <si>
    <t>AKALIZA  JOEL</t>
  </si>
  <si>
    <t>ANGELOTI  NIYIGENA</t>
  </si>
  <si>
    <t>SRAPHIN  NSABIMANA</t>
  </si>
  <si>
    <t>SHEMASA  NGARAMBE</t>
  </si>
  <si>
    <t>BOLIVE  UWINEZA</t>
  </si>
  <si>
    <t xml:space="preserve">  SOLANGE</t>
  </si>
  <si>
    <t>CHANISE  JANVIER</t>
  </si>
  <si>
    <t>INNOCENT  UMURERWA</t>
  </si>
  <si>
    <t>MWENEDATA  ALINE</t>
  </si>
  <si>
    <t>MUTONI  DIANE</t>
  </si>
  <si>
    <t>ROYAL  UWAMARIYA</t>
  </si>
  <si>
    <t>ADOLPHE  AUGUSTI</t>
  </si>
  <si>
    <t xml:space="preserve">MARIE LOUISE </t>
  </si>
  <si>
    <t xml:space="preserve">  MBARUSHIMANA</t>
  </si>
  <si>
    <t>PAT  KAMANZI</t>
  </si>
  <si>
    <t>SEDHAR  KUBMANA</t>
  </si>
  <si>
    <t>BERTRAND  GATETE</t>
  </si>
  <si>
    <t>IRAKOZE  BUTERA</t>
  </si>
  <si>
    <t xml:space="preserve">  BEATRICE</t>
  </si>
  <si>
    <t xml:space="preserve">VIEUR  </t>
  </si>
  <si>
    <t>MUTESI  ANDR</t>
  </si>
  <si>
    <t xml:space="preserve">  HABIMANA</t>
  </si>
  <si>
    <t>CHANISE  UWIZEYE</t>
  </si>
  <si>
    <t>EMMY  FRANC</t>
  </si>
  <si>
    <t>UWAO PATRICK CLAVUER</t>
  </si>
  <si>
    <t>PACIFIC  MULESI</t>
  </si>
  <si>
    <t xml:space="preserve">EMMY ARSONVAL </t>
  </si>
  <si>
    <t xml:space="preserve">PACIFIQUE  </t>
  </si>
  <si>
    <t>OTIS  BIMENYIMANA</t>
  </si>
  <si>
    <t>DODOS  MUHUMUZA</t>
  </si>
  <si>
    <t>AYOUBE  TWAGIRAYEZU</t>
  </si>
  <si>
    <t>RUGIRA  TUMUKUNDE</t>
  </si>
  <si>
    <t>CHARLES  SANGWA</t>
  </si>
  <si>
    <t>CYRIAQUE  BOSCO</t>
  </si>
  <si>
    <t>DAVD  HASSAN</t>
  </si>
  <si>
    <t>RENE  KAYIHUA</t>
  </si>
  <si>
    <t>DIEU  JOSEPHINE</t>
  </si>
  <si>
    <t xml:space="preserve"> EMMANUEL PEACE</t>
  </si>
  <si>
    <t xml:space="preserve">ROMEO RICK </t>
  </si>
  <si>
    <t xml:space="preserve">SHAMARIMA  </t>
  </si>
  <si>
    <t>JANVIER  NDUWIMANA</t>
  </si>
  <si>
    <t>PATRICE  BIRUNGI</t>
  </si>
  <si>
    <t xml:space="preserve">EUGENE  </t>
  </si>
  <si>
    <t>CHASILY  SIBO</t>
  </si>
  <si>
    <t xml:space="preserve"> LUC PAULIN</t>
  </si>
  <si>
    <t>IRADUKUNDA  RUTAYISIRE</t>
  </si>
  <si>
    <t>FIKE  BOSCO</t>
  </si>
  <si>
    <t>DIDI  NDAGIJIMANA</t>
  </si>
  <si>
    <t xml:space="preserve">MICHELLE  </t>
  </si>
  <si>
    <t xml:space="preserve"> IZERE NZITONDA</t>
  </si>
  <si>
    <t>ELISE  BYIRFAINGIRO</t>
  </si>
  <si>
    <t xml:space="preserve">  GASANA</t>
  </si>
  <si>
    <t>AARON  HABIYAMBERE</t>
  </si>
  <si>
    <t>MUHIRE  EUGENE</t>
  </si>
  <si>
    <t>NGABO  MUHIRE</t>
  </si>
  <si>
    <t>FIDLE  UITONZE</t>
  </si>
  <si>
    <t>FID?LE  UWITONZE</t>
  </si>
  <si>
    <t>GILBERT  BAGUMA</t>
  </si>
  <si>
    <t>SIBOYINTORE  MUNYANEZA</t>
  </si>
  <si>
    <t>BABI  UMUTESI</t>
  </si>
  <si>
    <t xml:space="preserve"> JEAN UMUGWANEZA</t>
  </si>
  <si>
    <t>ANNET  GATEEETE</t>
  </si>
  <si>
    <t>AURORE  INNOCENT</t>
  </si>
  <si>
    <t>UWIMBABAZI  NGABO</t>
  </si>
  <si>
    <t xml:space="preserve">  SHYAKA</t>
  </si>
  <si>
    <t>RODRIGUE  KABERA</t>
  </si>
  <si>
    <t>LEONARD  UWIMBABAZI</t>
  </si>
  <si>
    <t>LIONELI  NDIKUMANA</t>
  </si>
  <si>
    <t>HEBRON  TUYISHIME</t>
  </si>
  <si>
    <t>ANNUALITE  MBABAZI</t>
  </si>
  <si>
    <t xml:space="preserve">NISAINTHE THEODORE </t>
  </si>
  <si>
    <t>EUGENA  MUSABYIMANA</t>
  </si>
  <si>
    <t>STRATON  KAMANA</t>
  </si>
  <si>
    <t xml:space="preserve">ESPOIR  </t>
  </si>
  <si>
    <t>DIOCLES  NIYIBIZI</t>
  </si>
  <si>
    <t>BWAMI  TUYISENGE</t>
  </si>
  <si>
    <t>VICTOR  MOHAMED</t>
  </si>
  <si>
    <t>NIYONSABA  MUNAN</t>
  </si>
  <si>
    <t>OCTAVE  AUGUSTIN</t>
  </si>
  <si>
    <t>HAFASHIMU  NTAKIRUTIMANA</t>
  </si>
  <si>
    <t>ANSELM  RUZINDANA</t>
  </si>
  <si>
    <t>YVES  UMI</t>
  </si>
  <si>
    <t xml:space="preserve">PAULINE  </t>
  </si>
  <si>
    <t>SANA  MANZI</t>
  </si>
  <si>
    <t>AZIUM  MUHIRWA</t>
  </si>
  <si>
    <t>NZIZ  PHOCAS</t>
  </si>
  <si>
    <t xml:space="preserve"> MORGAN MUNEZERO</t>
  </si>
  <si>
    <t>RWAKAGEYO  GATETE</t>
  </si>
  <si>
    <t>HASSAN  MUGIRANEZA</t>
  </si>
  <si>
    <t>GERVAI  MUHIRE</t>
  </si>
  <si>
    <t>SHYAKA  MWESIGYE</t>
  </si>
  <si>
    <t xml:space="preserve">DIDIER  </t>
  </si>
  <si>
    <t>CEDRIC  KWIZERA</t>
  </si>
  <si>
    <t xml:space="preserve">ALPHA  </t>
  </si>
  <si>
    <t>JEROME  GERVAIS</t>
  </si>
  <si>
    <t xml:space="preserve">  KARGAD</t>
  </si>
  <si>
    <t>CHRISTIAN  JEANNE</t>
  </si>
  <si>
    <t>GISELLE  DIEUDONNE</t>
  </si>
  <si>
    <t>AMON  JADO</t>
  </si>
  <si>
    <t>PAUL  BYIRINGIRO</t>
  </si>
  <si>
    <t>MARTHA  LISA</t>
  </si>
  <si>
    <t>NSHIMIYE  NHYGIJIMANA</t>
  </si>
  <si>
    <t xml:space="preserve"> ROGER DEO</t>
  </si>
  <si>
    <t>ADEODATUS  UMUHOZA</t>
  </si>
  <si>
    <t>INOCEN  TWAHIRWA</t>
  </si>
  <si>
    <t xml:space="preserve">KARENZI  </t>
  </si>
  <si>
    <t>PIERR DANIS MOSES</t>
  </si>
  <si>
    <t xml:space="preserve">ILDEPHONSE  </t>
  </si>
  <si>
    <t xml:space="preserve">  MUSONI</t>
  </si>
  <si>
    <t>ELIJAH  SAIDIEA</t>
  </si>
  <si>
    <t>RUSANGANWA  BUTER</t>
  </si>
  <si>
    <t>JACK  NDAYAMBAJE</t>
  </si>
  <si>
    <t>UWASE  INGABIRE</t>
  </si>
  <si>
    <t>BENNY ALPHONSE HATUNGIMANA</t>
  </si>
  <si>
    <t xml:space="preserve">DAVID  </t>
  </si>
  <si>
    <t>FABIEN  HABINEZA</t>
  </si>
  <si>
    <t>JOHNY JACKSON MURENZI</t>
  </si>
  <si>
    <t xml:space="preserve">TUYISHIME  </t>
  </si>
  <si>
    <t xml:space="preserve">  NIYONKURU</t>
  </si>
  <si>
    <t>VESTINE  NGABO</t>
  </si>
  <si>
    <t>ANGE  DIEUDONN</t>
  </si>
  <si>
    <t>SYLVESTRE  PASCAL</t>
  </si>
  <si>
    <t>UWAWE  VIANNEY</t>
  </si>
  <si>
    <t>HAKIM  MUREKATETE</t>
  </si>
  <si>
    <t xml:space="preserve"> PIERRE MUSHIMIYIMANA</t>
  </si>
  <si>
    <t xml:space="preserve">DEDAN  </t>
  </si>
  <si>
    <t>BELLYOFF  CLAUDE</t>
  </si>
  <si>
    <t>GARUKA  TUSHABE</t>
  </si>
  <si>
    <t>SHAMIMA  UWAMARIYA</t>
  </si>
  <si>
    <t>AMOR  MUGIRANEZA</t>
  </si>
  <si>
    <t>ROSE  MURENZINI</t>
  </si>
  <si>
    <t>FLORENTINE  YVES</t>
  </si>
  <si>
    <t>BIBENTY  MUTONI</t>
  </si>
  <si>
    <t xml:space="preserve">  SAM</t>
  </si>
  <si>
    <t>NICKS  SAMMA</t>
  </si>
  <si>
    <t>MIREILLE  NDAYISABA</t>
  </si>
  <si>
    <t xml:space="preserve">  RODRIGUE</t>
  </si>
  <si>
    <t>INGABI  RODRIGUE</t>
  </si>
  <si>
    <t>CSAR  MUNEZERO</t>
  </si>
  <si>
    <t>MUTUZO  MAKIRUTIMANA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</si>
</sst>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8"/>
      <name val="Arial"/>
      <family val="2"/>
    </font>
    <font>
      <sz val="12"/>
      <color rgb="FF000000"/>
      <name val="Calibri"/>
      <scheme val="minor"/>
    </font>
    <font>
      <b/>
      <sz val="12"/>
      <color theme="0"/>
      <name val="Calibri"/>
      <scheme val="minor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0061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0" fillId="33" borderId="0" xfId="0" applyFont="1" applyFill="1" applyAlignment="1">
      <alignment vertical="center"/>
    </xf>
    <xf numFmtId="0" fontId="20" fillId="33" borderId="0" xfId="0" applyFont="1" applyFill="1"/>
    <xf numFmtId="0" fontId="22" fillId="33" borderId="0" xfId="0" applyFont="1" applyFill="1" applyAlignment="1">
      <alignment vertical="center"/>
    </xf>
    <xf numFmtId="0" fontId="23" fillId="34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/>
    <xf numFmtId="14" fontId="18" fillId="0" borderId="0" xfId="0" applyNumberFormat="1" applyFont="1"/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1" fontId="19" fillId="0" borderId="0" xfId="0" applyNumberFormat="1" applyFont="1" applyAlignment="1">
      <alignment vertical="center"/>
    </xf>
    <xf numFmtId="11" fontId="19" fillId="0" borderId="0" xfId="0" applyNumberFormat="1" applyFont="1" applyAlignment="1">
      <alignment horizontal="left" vertical="center"/>
    </xf>
    <xf numFmtId="49" fontId="20" fillId="33" borderId="0" xfId="0" applyNumberFormat="1" applyFont="1" applyFill="1"/>
    <xf numFmtId="49" fontId="18" fillId="0" borderId="0" xfId="0" applyNumberFormat="1" applyFont="1"/>
    <xf numFmtId="49" fontId="0" fillId="0" borderId="0" xfId="0" applyNumberFormat="1"/>
    <xf numFmtId="14" fontId="20" fillId="33" borderId="0" xfId="0" applyNumberFormat="1" applyFont="1" applyFill="1"/>
    <xf numFmtId="14" fontId="0" fillId="0" borderId="0" xfId="0" applyNumberFormat="1"/>
    <xf numFmtId="1" fontId="0" fillId="0" borderId="0" xfId="0" applyNumberFormat="1"/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vertical="center"/>
    </xf>
    <xf numFmtId="1" fontId="26" fillId="33" borderId="0" xfId="0" applyNumberFormat="1" applyFont="1" applyFill="1" applyAlignment="1">
      <alignment vertical="center"/>
    </xf>
    <xf numFmtId="0" fontId="27" fillId="0" borderId="0" xfId="0" applyFont="1"/>
    <xf numFmtId="0" fontId="28" fillId="0" borderId="0" xfId="0" applyFont="1"/>
    <xf numFmtId="0" fontId="0" fillId="0" borderId="10" xfId="0" applyBorder="1"/>
    <xf numFmtId="0" fontId="13" fillId="33" borderId="10" xfId="0" applyFont="1" applyFill="1" applyBorder="1"/>
    <xf numFmtId="0" fontId="6" fillId="2" borderId="0" xfId="6"/>
    <xf numFmtId="0" fontId="29" fillId="2" borderId="10" xfId="6" applyFont="1" applyBorder="1"/>
    <xf numFmtId="0" fontId="29" fillId="2" borderId="11" xfId="6" applyFont="1" applyBorder="1"/>
    <xf numFmtId="0" fontId="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1" defaultTableStyle="TableStyleMedium2" defaultPivotStyle="PivotStyleLight16">
    <tableStyle name="Table Style 1" pivot="0" count="0" xr9:uid="{B524C14A-9179-4784-A18D-51A0BE54E3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T501" totalsRowShown="0" headerRowDxfId="33" dataDxfId="32">
  <autoFilter ref="A1:T501" xr:uid="{00000000-0009-0000-0100-000002000000}"/>
  <tableColumns count="20">
    <tableColumn id="1" xr3:uid="{00000000-0010-0000-0000-000001000000}" name="id" dataDxfId="31"/>
    <tableColumn id="20" xr3:uid="{53CA10C2-C3E8-476D-BE21-103E837CA603}" name="hid" dataDxfId="30"/>
    <tableColumn id="2" xr3:uid="{00000000-0010-0000-0000-000002000000}" name="first_name" dataDxfId="29"/>
    <tableColumn id="3" xr3:uid="{00000000-0010-0000-0000-000003000000}" name="middle_name" dataDxfId="28"/>
    <tableColumn id="4" xr3:uid="{00000000-0010-0000-0000-000004000000}" name="last_name" dataDxfId="27"/>
    <tableColumn id="15" xr3:uid="{FD637417-0757-4415-93A8-11ADF21CB2CD}" name="full_name" dataDxfId="26">
      <calculatedColumnFormula xml:space="preserve"> _xlfn.CONCAT(C2, " ", D2, " ", E2)</calculatedColumnFormula>
    </tableColumn>
    <tableColumn id="5" xr3:uid="{00000000-0010-0000-0000-000005000000}" name="sex" dataDxfId="25"/>
    <tableColumn id="6" xr3:uid="{00000000-0010-0000-0000-000006000000}" name="lat" dataDxfId="24"/>
    <tableColumn id="7" xr3:uid="{00000000-0010-0000-0000-000007000000}" name="long" dataDxfId="23"/>
    <tableColumn id="8" xr3:uid="{00000000-0010-0000-0000-000008000000}" name="dob" dataDxfId="22"/>
    <tableColumn id="18" xr3:uid="{A9C3C573-E614-49EA-8905-FE6D79E46E52}" name="day" dataDxfId="21"/>
    <tableColumn id="17" xr3:uid="{A59A59ED-FBD3-4DB6-A8A0-61C8AD41FBDE}" name="month" dataDxfId="20"/>
    <tableColumn id="16" xr3:uid="{B03BB659-B5D2-4D06-858E-31BCB66BE5EF}" name="year" dataDxfId="19"/>
    <tableColumn id="19" xr3:uid="{741ECF33-FD31-423E-8F60-AB3E15E25472}" name="age" dataDxfId="18"/>
    <tableColumn id="9" xr3:uid="{00000000-0010-0000-0000-000009000000}" name="relationship" dataDxfId="17"/>
    <tableColumn id="10" xr3:uid="{00000000-0010-0000-0000-00000A000000}" name="tel" dataDxfId="16"/>
    <tableColumn id="11" xr3:uid="{00000000-0010-0000-0000-00000B000000}" name="province" dataDxfId="15"/>
    <tableColumn id="12" xr3:uid="{00000000-0010-0000-0000-00000C000000}" name="district" dataDxfId="14"/>
    <tableColumn id="13" xr3:uid="{00000000-0010-0000-0000-00000D000000}" name="MaritalStatus" dataDxfId="13"/>
    <tableColumn id="14" xr3:uid="{00000000-0010-0000-0000-00000E000000}" name="MaritalStatusDesc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B2C7B6-4828-42DC-A904-278DCFA06CEC}" name="Table3" displayName="Table3" ref="A1:W502" totalsRowShown="0">
  <autoFilter ref="A1:W502" xr:uid="{BA31D00B-AB49-4863-8A24-98839D9EF31C}"/>
  <tableColumns count="23">
    <tableColumn id="1" xr3:uid="{34477D59-0DF6-4CC1-91E4-44C3BB25D75B}" name="id"/>
    <tableColumn id="2" xr3:uid="{341D4250-F09E-4CA6-8CD8-F3F5E1F5EC17}" name="hid"/>
    <tableColumn id="3" xr3:uid="{A6BE849C-C881-464B-98DB-55E0C87D6B08}" name="first_name"/>
    <tableColumn id="4" xr3:uid="{A3BC7546-63D6-4A76-B353-7293E8BBA05D}" name="middle_name"/>
    <tableColumn id="5" xr3:uid="{037E8200-91C0-4A0E-886D-C06DAB065FD0}" name="last_name"/>
    <tableColumn id="6" xr3:uid="{DC8B4953-C7B4-426D-BE07-CBA6BFD93D81}" name="full_name"/>
    <tableColumn id="7" xr3:uid="{AE97F626-44FF-419E-B174-2F09F5361341}" name="sex"/>
    <tableColumn id="8" xr3:uid="{E410E8C5-FB12-4E99-A7BB-860CC51EE80B}" name="lat"/>
    <tableColumn id="9" xr3:uid="{621FBC04-79B1-4125-869F-000BFEC1E922}" name="long"/>
    <tableColumn id="10" xr3:uid="{3056A1B0-74E0-4548-B3DB-5A64E3269E33}" name="dob"/>
    <tableColumn id="11" xr3:uid="{274D0531-D375-4DCE-BFBB-FBABB025C64A}" name="day"/>
    <tableColumn id="12" xr3:uid="{8F2630D6-1FFF-4E0F-869D-D78ED265A66D}" name="month"/>
    <tableColumn id="13" xr3:uid="{E28B8D43-A711-4E3B-9C7F-29676BC62890}" name="year"/>
    <tableColumn id="14" xr3:uid="{5D34892E-CA44-4345-B317-A67137C1682A}" name="age"/>
    <tableColumn id="15" xr3:uid="{7BFB7C19-6B28-46CC-8D39-B036BCEFD434}" name="relationship"/>
    <tableColumn id="16" xr3:uid="{3AB8B12B-012D-4964-BCD0-9F9ACE3A8E08}" name="tel"/>
    <tableColumn id="17" xr3:uid="{A8A6245D-178F-428A-8549-412F514B8FA5}" name="province"/>
    <tableColumn id="18" xr3:uid="{5822D492-BCA2-492B-B3DD-5F312493062E}" name="district"/>
    <tableColumn id="22" xr3:uid="{08DD818B-F3AD-475C-A435-6A5FD8BBA8CD}" name="SECTOR"/>
    <tableColumn id="21" xr3:uid="{2D1362DD-B04D-474B-A546-99559BFCD3A1}" name="CELLULE"/>
    <tableColumn id="23" xr3:uid="{FAF27073-7C1E-44BF-8E2C-5DB15B444C84}" name="VILLAGE"/>
    <tableColumn id="19" xr3:uid="{9AE6843D-5FC0-4D8F-8313-2D42EA569B9E}" name="MaritalStatus"/>
    <tableColumn id="20" xr3:uid="{26E21C9C-08F5-420D-9E9A-56DD459C9CE6}" name="MaritalStatusDesc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24415A-BF68-429E-8142-EAE3A54C260A}" name="Table35" displayName="Table35" ref="A1:W502" totalsRowShown="0">
  <autoFilter ref="A1:W502" xr:uid="{17F59CD9-0F14-42CF-8000-F4A3676171D6}"/>
  <tableColumns count="23">
    <tableColumn id="1" xr3:uid="{C7BEC73B-411A-4227-871C-F33C36063ACC}" name="id"/>
    <tableColumn id="2" xr3:uid="{71253296-EC5D-49AC-A394-41D998F8235C}" name="hid" dataDxfId="11"/>
    <tableColumn id="3" xr3:uid="{C5DACE10-7135-44FC-BBDD-E8FDD8225E20}" name="first_name"/>
    <tableColumn id="4" xr3:uid="{C3B52599-7F4F-4E37-8BB6-5AAAF2961ABF}" name="middle_name"/>
    <tableColumn id="5" xr3:uid="{ED9D00EA-FE93-478A-98DA-6A3476B85925}" name="last_name"/>
    <tableColumn id="6" xr3:uid="{80E47E46-88BE-4732-938A-2B325C92E163}" name="full_name"/>
    <tableColumn id="7" xr3:uid="{2FCE7DFD-4BBC-46C9-ADD4-CCA6CD9B53CB}" name="sex"/>
    <tableColumn id="8" xr3:uid="{62EED64F-7550-49A1-BD3D-5F8232A28E52}" name="lat"/>
    <tableColumn id="9" xr3:uid="{A18C9F28-9D05-4F13-BF69-B53B0BAADD29}" name="long"/>
    <tableColumn id="10" xr3:uid="{49C9131C-5B3D-4BCB-B024-B17EAB6BA964}" name="dob"/>
    <tableColumn id="11" xr3:uid="{B84B1B0A-FE6C-4E68-81AF-E23911986BB7}" name="day"/>
    <tableColumn id="12" xr3:uid="{C926FC28-5CB3-4733-9353-CDF8EF72666D}" name="month"/>
    <tableColumn id="13" xr3:uid="{537301B2-5E90-43D9-A1F8-9C06D7BA7DFE}" name="year"/>
    <tableColumn id="14" xr3:uid="{850E028B-9B90-4621-8241-09EF7C613303}" name="age" dataDxfId="10"/>
    <tableColumn id="15" xr3:uid="{9C787DD2-3768-4BC8-BAD4-F1B97B51323C}" name="relationship"/>
    <tableColumn id="16" xr3:uid="{110EF0E5-BFC3-45E5-836B-BF95CC04099E}" name="tel"/>
    <tableColumn id="17" xr3:uid="{1F3C4AF4-7DAC-4BBC-90D0-B11C5A1F5950}" name="province"/>
    <tableColumn id="18" xr3:uid="{81AEA950-7BD1-4186-B111-28C1954ACD24}" name="district"/>
    <tableColumn id="22" xr3:uid="{36A74352-D22F-4CCA-A66C-34C0FEFB6711}" name="SECTOR"/>
    <tableColumn id="21" xr3:uid="{C6F26D66-0399-4D13-BE8A-E60D26B45ADE}" name="CELLULE"/>
    <tableColumn id="23" xr3:uid="{5C0D2D95-0E55-4630-86A9-7E85652A25E9}" name="VILLAGE"/>
    <tableColumn id="19" xr3:uid="{E94A7F15-E41C-4EB0-863F-801A3BEC456B}" name="MaritalStatus"/>
    <tableColumn id="20" xr3:uid="{5D3EFBD2-CC63-433B-AC5E-D9A4CE3E7288}" name="MaritalStatusDesc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D66B5-6AB0-45D6-980E-CC51F2BCA5F2}" name="Table1" displayName="Table1" ref="A1:AB501" totalsRowShown="0">
  <autoFilter ref="A1:AB501" xr:uid="{668D66B5-6AB0-45D6-980E-CC51F2BCA5F2}"/>
  <tableColumns count="28">
    <tableColumn id="1" xr3:uid="{1FB873E1-16B0-4419-A38C-60A1C4C666C3}" name="id"/>
    <tableColumn id="2" xr3:uid="{28842707-ECBA-49E2-AD69-DC46484787F4}" name="hid"/>
    <tableColumn id="3" xr3:uid="{CA059061-5325-49CD-836D-D0EC89B2B493}" name="first_name"/>
    <tableColumn id="4" xr3:uid="{3ADB10B4-3C83-48D0-9808-8867D0D69602}" name="middle_name"/>
    <tableColumn id="5" xr3:uid="{EBF2D584-FF7D-43CF-9029-7D0292A37537}" name="last_name"/>
    <tableColumn id="6" xr3:uid="{90D6F195-2372-4E7F-8721-A0A8B3FC2C6A}" name="full_name"/>
    <tableColumn id="7" xr3:uid="{D5A65994-AEC6-4219-ABE1-2E09CF8A66D4}" name="sex"/>
    <tableColumn id="8" xr3:uid="{25DD8270-A3D9-45F3-A62C-4A94E5075D9E}" name="lat"/>
    <tableColumn id="9" xr3:uid="{CAF80995-D76D-4597-B13F-2D2B803738CF}" name="long"/>
    <tableColumn id="10" xr3:uid="{1A559750-AA46-462C-B215-359DE4DDF75D}" name="dob"/>
    <tableColumn id="11" xr3:uid="{CC47D6FF-5C21-4720-A49D-3338ABD1953A}" name="day"/>
    <tableColumn id="12" xr3:uid="{D2A00D01-5A76-4272-955A-F4B41B21F2BA}" name="month"/>
    <tableColumn id="13" xr3:uid="{142BE1C0-4311-4A61-8FF9-3E0F77837722}" name="year"/>
    <tableColumn id="14" xr3:uid="{CCFB802A-1555-4B35-AF26-E65A31374F1D}" name="age"/>
    <tableColumn id="15" xr3:uid="{178A10B5-90E4-4A0E-93EC-241983636B8C}" name="relationship"/>
    <tableColumn id="16" xr3:uid="{BA078599-2B5E-41A4-A79A-330D070F1235}" name="tel"/>
    <tableColumn id="17" xr3:uid="{99002C86-3D15-4C6B-8A1E-E11A59796FBB}" name="province"/>
    <tableColumn id="18" xr3:uid="{94850595-EB4E-4BFD-864D-FD0050888A58}" name="district"/>
    <tableColumn id="19" xr3:uid="{D8D16177-AADB-4A2D-9ADE-BB81BAD98D5D}" name="SECTOR"/>
    <tableColumn id="20" xr3:uid="{C9D42D60-A15D-49D4-877C-719B556B696B}" name="CELLULE"/>
    <tableColumn id="21" xr3:uid="{FDD93F5E-ACCA-4C83-BA4C-0DA543FD8CC3}" name="VILLAGE"/>
    <tableColumn id="22" xr3:uid="{A39CE0D7-3A01-448D-AB6E-70B2221FDD85}" name="MaritalStatus"/>
    <tableColumn id="23" xr3:uid="{14872EA0-1867-422C-B901-C6676ED08256}" name="MaritalStatusDesc"/>
    <tableColumn id="24" xr3:uid="{ADC2BBA5-66F6-48D7-A31C-B9EFEA06FF7B}" name="HoH_age" dataDxfId="9"/>
    <tableColumn id="25" xr3:uid="{1A517ABE-6543-495B-9FD9-EBAF1840AE8C}" name="telephone"/>
    <tableColumn id="26" xr3:uid="{0204AB08-273A-4B62-A292-E45C8784E6C7}" name="HoH" dataDxfId="8"/>
    <tableColumn id="27" xr3:uid="{30432ACE-13FA-442B-A215-56CEDCB60E7B}" name="lati" dataDxfId="7"/>
    <tableColumn id="28" xr3:uid="{81BEE7AA-298D-41FD-88DA-BE2A8F35451D}" name="lon" dataDxfId="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A14F0A-5CA0-4051-9117-1E146A2D5A93}" name="Table5" displayName="Table5" ref="A1:BG495" totalsRowCount="1">
  <autoFilter ref="A1:BG494" xr:uid="{364E8E99-76A0-473B-B5AB-4C3D92BEB146}"/>
  <sortState xmlns:xlrd2="http://schemas.microsoft.com/office/spreadsheetml/2017/richdata2" ref="A78:BG437">
    <sortCondition ref="AE1:AE493"/>
  </sortState>
  <tableColumns count="59">
    <tableColumn id="1" xr3:uid="{3A4408D7-8A23-411E-B33C-BDB8AE12C2A9}" name="hid"/>
    <tableColumn id="2" xr3:uid="{F72E3D77-AA22-42BC-A465-B4109C13BD49}" name="id_indi"/>
    <tableColumn id="3" xr3:uid="{340F5F54-2EAA-4C7E-988C-06C5B49CF1F5}" name="first_name"/>
    <tableColumn id="4" xr3:uid="{131941F8-F8CB-4186-B6CB-71D75459BEA2}" name="middle_name"/>
    <tableColumn id="5" xr3:uid="{3B2580D6-555A-4467-A7EC-4DA6FDB4A5CC}" name="last_name"/>
    <tableColumn id="6" xr3:uid="{FFD24E6D-83EA-4B4A-9574-1606C8CBC501}" name="full_name"/>
    <tableColumn id="7" xr3:uid="{AAE3A423-B593-4779-8140-ED9EAC385ED7}" name="sex"/>
    <tableColumn id="8" xr3:uid="{F1BC5C19-E15D-4949-AF72-694C8FBAD39F}" name="lat"/>
    <tableColumn id="9" xr3:uid="{9F89F999-1DB5-4E20-BE62-0CB2440149C1}" name="long"/>
    <tableColumn id="10" xr3:uid="{5E6C2743-78E3-4385-9FB2-BF6B8334B598}" name="day"/>
    <tableColumn id="11" xr3:uid="{DA912894-DA1A-4983-8F81-002E3F0A7921}" name="month"/>
    <tableColumn id="12" xr3:uid="{23A0A713-5CD5-4B24-8DC8-64722DCF1BB3}" name="year"/>
    <tableColumn id="13" xr3:uid="{AC1C1F42-F1D0-46A9-9B56-1D0ED8A3BA71}" name="age"/>
    <tableColumn id="14" xr3:uid="{F297FB06-5402-4980-915D-49560EFFD198}" name="relationship"/>
    <tableColumn id="15" xr3:uid="{1B00BA29-A6A8-49C5-92BB-A4B01F7C1F42}" name="province"/>
    <tableColumn id="16" xr3:uid="{CC105A61-9019-4555-82DA-3A75D92EC71E}" name="district"/>
    <tableColumn id="17" xr3:uid="{E15DC060-C5AD-47B5-8CE9-2C231A05A818}" name="SECTOR"/>
    <tableColumn id="18" xr3:uid="{90BC219A-795B-460E-830E-746405FD02BA}" name="CELLULE"/>
    <tableColumn id="19" xr3:uid="{826FE40D-E095-485B-B790-3DF88B20F422}" name="VILLAGE"/>
    <tableColumn id="20" xr3:uid="{AFBAE655-5A77-42CA-BA2F-CB1CFB508D73}" name="MaritalStatus"/>
    <tableColumn id="21" xr3:uid="{82F01532-1C44-443A-9039-E60C94818203}" name="MaritalStatusDesc"/>
    <tableColumn id="22" xr3:uid="{05DF8DFB-D54B-4E3F-B3FC-02D94B4CBF44}" name="HoH_age"/>
    <tableColumn id="23" xr3:uid="{D9993759-D3E7-4977-887F-E266A50D9D82}" name="telephone"/>
    <tableColumn id="57" xr3:uid="{01DFF0BD-8542-4823-B110-F2B13E7D2EC6}" name="Column1"/>
    <tableColumn id="56" xr3:uid="{C97DDB52-6270-4854-A83D-C953FA33330D}" name="Column2"/>
    <tableColumn id="24" xr3:uid="{B39DDA5C-9D60-4880-B6CB-088E40AAF1C4}" name="HoH"/>
    <tableColumn id="25" xr3:uid="{F1637D9C-4DDC-435A-B0FF-FA81F79D30CA}" name="lati"/>
    <tableColumn id="26" xr3:uid="{7FFA7C3F-17CB-42EE-ACE2-D004CE539C0F}" name="lon"/>
    <tableColumn id="27" xr3:uid="{E15215B6-6E97-4786-92BD-CDB519CC907B}" name="AGE HOH"/>
    <tableColumn id="28" xr3:uid="{0154E76A-DEC3-4BA1-A451-EFC256C5C17C}" name="only_cen"/>
    <tableColumn id="29" xr3:uid="{B67D607C-1104-4863-8CE7-7CF65115AEC9}" name="dup_cen"/>
    <tableColumn id="30" xr3:uid="{BE0DA108-979B-44F0-8691-780A552E82FD}" name="error_name"/>
    <tableColumn id="31" xr3:uid="{F34B45D0-75F8-4EBF-8F93-145926DA7A47}" name="error_tel"/>
    <tableColumn id="32" xr3:uid="{F52CBCF8-4501-48B6-B606-88981B470A07}" name="error_marstat"/>
    <tableColumn id="33" xr3:uid="{5B189A0B-9861-4840-AD12-4FCB379D2751}" name="sex_cen"/>
    <tableColumn id="34" xr3:uid="{0AF4CB71-9716-47A4-8C49-E3E9F5DA1274}" name="mon_cen"/>
    <tableColumn id="35" xr3:uid="{D9A33BB0-81D2-4AF6-8FAC-06BACF7D374E}" name="yr_cen"/>
    <tableColumn id="36" xr3:uid="{F8B64D43-F38F-4E50-BBEF-113A44B0AD3B}" name="age_cen"/>
    <tableColumn id="37" xr3:uid="{FC7A25B8-F87C-4E01-9A9E-4EED4FAFFD2C}" name="missname_cen"/>
    <tableColumn id="38" xr3:uid="{34595C9C-E85D-4599-B927-6044E8674506}" name="misssur_cen"/>
    <tableColumn id="39" xr3:uid="{6E26193C-195A-46BD-A84C-149728BC6473}" name="month_noise">
      <calculatedColumnFormula xml:space="preserve"> IF(ISBLANK(AJ2), K2, RANDBETWEEN(1,12))</calculatedColumnFormula>
    </tableColumn>
    <tableColumn id="40" xr3:uid="{6E61B98F-A2D4-4DAD-A77F-2FB096B35492}" name="year_noise">
      <calculatedColumnFormula xml:space="preserve"> IF(ISBLANK(AK2), L2, RANDBETWEEN(1922,2022))</calculatedColumnFormula>
    </tableColumn>
    <tableColumn id="41" xr3:uid="{BF069BE2-9927-4AD6-87B0-6D0E218F1B0A}" name="age_noise">
      <calculatedColumnFormula>IF(ISBLANK(AL2),M2,SUM(M2,RANDBETWEEN(1,3)))</calculatedColumnFormula>
    </tableColumn>
    <tableColumn id="42" xr3:uid="{DFA74E6D-C113-431D-93B2-71DCB97DB679}" name="firstnm_noise">
      <calculatedColumnFormula xml:space="preserve"> IF(ISBLANK(AM2), C2, "")</calculatedColumnFormula>
    </tableColumn>
    <tableColumn id="43" xr3:uid="{6C5B4C99-5BA5-4590-B32B-8968F6E76F1A}" name="lastnm_noise">
      <calculatedColumnFormula xml:space="preserve"> IF(ISBLANK(AN2), E2, "")</calculatedColumnFormula>
    </tableColumn>
    <tableColumn id="44" xr3:uid="{4489772F-0567-4976-8293-C99B8F40E615}" name="fullmn_noise">
      <calculatedColumnFormula xml:space="preserve"> _xlfn.CONCAT(AR2, " ", D2, " ", AS2)</calculatedColumnFormula>
    </tableColumn>
    <tableColumn id="45" xr3:uid="{5EC7AF7F-1C85-4E69-8447-0DBE0FDAF801}" name="missmonth"/>
    <tableColumn id="46" xr3:uid="{D5500095-C1C9-4AFC-B1AE-DBC3E6604BD6}" name="missyear"/>
    <tableColumn id="47" xr3:uid="{45A6021D-DBDF-4247-ADFC-ADA6FEAC5727}" name="month_final">
      <calculatedColumnFormula>IF(ISBLANK(AU2), AO2, "")</calculatedColumnFormula>
    </tableColumn>
    <tableColumn id="48" xr3:uid="{41732FD9-9CC4-4201-999D-6A07BA2346EF}" name="year_final">
      <calculatedColumnFormula>IF(ISBLANK(AV2), AP2, "")</calculatedColumnFormula>
    </tableColumn>
    <tableColumn id="49" xr3:uid="{F69739AE-487A-418C-8DFF-98172E0C1B53}" name="missmarstat" totalsRowFunction="count" dataDxfId="4" totalsRowDxfId="5"/>
    <tableColumn id="50" xr3:uid="{B137DD13-95A6-47D2-A742-29C7D4D68BCA}" name="marstat_final">
      <calculatedColumnFormula>IF(ISBLANK(AY2), T2, "")</calculatedColumnFormula>
    </tableColumn>
    <tableColumn id="51" xr3:uid="{DD93EB8F-CE64-4CCE-8235-970CE8BBFF5E}" name="marstatdesc_final">
      <calculatedColumnFormula>IF(ISBLANK(AY2), U2, "")</calculatedColumnFormula>
    </tableColumn>
    <tableColumn id="52" xr3:uid="{9E09A0E2-E9F5-4F4F-8DA9-809B02A6AC46}" name="missrelationship" totalsRowFunction="count" dataDxfId="3"/>
    <tableColumn id="53" xr3:uid="{A67CC4DF-5DDD-4402-9CB4-39B3CD0E2606}" name="relationship_final">
      <calculatedColumnFormula>IF(ISBLANK(BB2), N2, "")</calculatedColumnFormula>
    </tableColumn>
    <tableColumn id="54" xr3:uid="{3B322BED-0359-4F00-9E2A-FB1AD855C7B2}" name="misssex"/>
    <tableColumn id="55" xr3:uid="{EB539DA1-F1BA-4E54-B239-B2D128DA0683}" name="sex_final"/>
    <tableColumn id="58" xr3:uid="{3F882703-B7A3-43E5-9AB4-9AB8F66F841B}" name="misstele" totalsRowFunction="count"/>
    <tableColumn id="59" xr3:uid="{FBE9379E-9908-407B-A77A-33D947EBFEFB}" name="telephone_fin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402CF0-92E0-4853-A054-24EDBC2C5989}" name="Table8" displayName="Table8" ref="A1:BD499" totalsRowCount="1">
  <autoFilter ref="A1:BD498" xr:uid="{3A92F9E1-8301-4512-8951-CAB2BF7E8EF7}">
    <filterColumn colId="27">
      <customFilters>
        <customFilter operator="notEqual" val=" "/>
      </customFilters>
    </filterColumn>
  </autoFilter>
  <sortState xmlns:xlrd2="http://schemas.microsoft.com/office/spreadsheetml/2017/richdata2" ref="A2:BD498">
    <sortCondition ref="B1:B498"/>
  </sortState>
  <tableColumns count="56">
    <tableColumn id="1" xr3:uid="{5AEF5A5B-8582-47DF-8AF6-5C1A47E2F6AF}" name="hid"/>
    <tableColumn id="2" xr3:uid="{24CC5545-C1D8-4B8E-B382-20549568C12E}" name="id_indi"/>
    <tableColumn id="3" xr3:uid="{6A22EEAD-54F8-44F9-BD91-E77AC128204F}" name="first_name"/>
    <tableColumn id="4" xr3:uid="{022A01AF-F750-4015-8B95-F794F6386E8D}" name="middle_name"/>
    <tableColumn id="5" xr3:uid="{9096AF9A-6487-4E5F-ADE6-4952CBE09EA0}" name="last_name"/>
    <tableColumn id="6" xr3:uid="{8CC9C1CA-E337-4A10-9B70-966523A52AAB}" name="full_name"/>
    <tableColumn id="7" xr3:uid="{D61A1411-B2D4-4EA0-8E5D-25B36DC1BD05}" name="sex"/>
    <tableColumn id="8" xr3:uid="{4731F330-FE70-41C4-9BA1-30183094DDBC}" name="lat"/>
    <tableColumn id="9" xr3:uid="{C246EBCD-49FA-4E74-8ECF-6AB5618723CF}" name="long"/>
    <tableColumn id="10" xr3:uid="{7B95765B-EE2D-42AA-8A17-1D276C7F3070}" name="dob"/>
    <tableColumn id="11" xr3:uid="{BAD40519-738E-4849-B057-7C4616F80354}" name="day"/>
    <tableColumn id="12" xr3:uid="{CB80857C-B7B2-41AD-A27E-C83CD60EAC9A}" name="month"/>
    <tableColumn id="13" xr3:uid="{64284043-4B19-41EE-A1F8-90171C72EEE1}" name="year"/>
    <tableColumn id="14" xr3:uid="{EAFE9D13-D085-4789-A7D9-1538C1654394}" name="age"/>
    <tableColumn id="15" xr3:uid="{BD75DA32-2BCD-42B0-8670-DD4CF8B394B8}" name="relationship"/>
    <tableColumn id="16" xr3:uid="{84511DB0-3472-4CB2-AB11-F770FFCD566D}" name="province"/>
    <tableColumn id="17" xr3:uid="{EFD86DFA-2DF4-4A56-8385-E80A194B5690}" name="district"/>
    <tableColumn id="18" xr3:uid="{343C1472-DFD4-4C11-A179-63505C39D080}" name="SECTOR"/>
    <tableColumn id="19" xr3:uid="{2F0C9E9A-0350-407B-A247-4EB4F31E7F30}" name="CELLULE"/>
    <tableColumn id="20" xr3:uid="{7678912B-1B47-4D75-BF61-852F69666DAC}" name="VILLAGE"/>
    <tableColumn id="21" xr3:uid="{534CC4AC-D9A5-48F9-AC9C-1C3CFBD26185}" name="MaritalStatus"/>
    <tableColumn id="22" xr3:uid="{DFBA51BF-19CC-49B7-BE21-62BC96FB6E6A}" name="MaritalStatusDesc"/>
    <tableColumn id="24" xr3:uid="{3A667D53-E68F-4C4B-ADEC-E48F6EDB3C94}" name="HoH_age"/>
    <tableColumn id="25" xr3:uid="{686EF4B4-4126-4EB4-AD10-B6440BA77180}" name="telephone" totalsRowDxfId="2"/>
    <tableColumn id="26" xr3:uid="{3C36CFA2-7AF9-4C59-B2AC-B47547BDB246}" name="HoH"/>
    <tableColumn id="27" xr3:uid="{AD7C7D29-5D03-42EF-8D4C-B1544D96B211}" name="lati"/>
    <tableColumn id="28" xr3:uid="{AEE6003A-C81B-4761-BC2B-3E03E0F97514}" name="lon"/>
    <tableColumn id="30" xr3:uid="{FF25E58F-C1C7-4EEC-8972-CAA33EBAB1D7}" name="only_pez"/>
    <tableColumn id="31" xr3:uid="{7451A4A7-5383-4A13-80C6-F6CA51186F75}" name="dup_pez"/>
    <tableColumn id="32" xr3:uid="{2763C645-F7F7-45FA-935E-157F6760A473}" name="error_name"/>
    <tableColumn id="33" xr3:uid="{F4B3A33D-3B1A-46A6-A4C3-EC112BCB89C2}" name="error_telephone" totalsRowFunction="count"/>
    <tableColumn id="34" xr3:uid="{D6E9C215-7989-42E9-A61C-919C3D4444A6}" name="error_marstat" totalsRowFunction="count"/>
    <tableColumn id="35" xr3:uid="{5989C65C-843E-4FE6-93A0-AEBA96BA382D}" name="sex_pez" totalsRowFunction="count"/>
    <tableColumn id="36" xr3:uid="{DD597105-A16E-46F1-9CDD-08A89A4CEDA5}" name="mon_pez" totalsRowFunction="count"/>
    <tableColumn id="37" xr3:uid="{ECDDDDE8-D51C-479D-A7CD-D307FAA8FFD2}" name="yr_pez" totalsRowFunction="count"/>
    <tableColumn id="38" xr3:uid="{02B07F0F-2353-48C7-B19C-EF4FA7603502}" name="age_pez" totalsRowFunction="count"/>
    <tableColumn id="39" xr3:uid="{111AD227-E773-45A7-90F2-A2CC250EE29C}" name="missname_pez" totalsRowFunction="count"/>
    <tableColumn id="40" xr3:uid="{E6B211B0-215A-494B-824D-75C0ACFC9CF9}" name="misssur_pez" totalsRowFunction="count"/>
    <tableColumn id="41" xr3:uid="{372D8504-3B16-4A21-AE18-906A2F19D232}" name="month_noise">
      <calculatedColumnFormula xml:space="preserve"> IF(ISBLANK(AH2), L2, RANDBETWEEN(1,12))</calculatedColumnFormula>
    </tableColumn>
    <tableColumn id="42" xr3:uid="{63781D20-29B1-4A58-96B8-48C17C2C2F85}" name="year_noise">
      <calculatedColumnFormula xml:space="preserve"> IF(ISBLANK(AI2), M2, RANDBETWEEN(1922,2022))</calculatedColumnFormula>
    </tableColumn>
    <tableColumn id="43" xr3:uid="{9EE492AD-4682-4AAF-8824-2E5AA116B713}" name="age_noise">
      <calculatedColumnFormula>IF(ISBLANK(AJ2),N2,SUM(N2,RANDBETWEEN(1,3)))</calculatedColumnFormula>
    </tableColumn>
    <tableColumn id="44" xr3:uid="{B96B6829-81EE-4CD4-85E6-EF9BB59E9815}" name="firstnm_noise">
      <calculatedColumnFormula xml:space="preserve"> IF(ISBLANK(AK2), C2, "")</calculatedColumnFormula>
    </tableColumn>
    <tableColumn id="45" xr3:uid="{82CEC729-7B05-4776-93A3-47241713ED41}" name="lastnm_noise">
      <calculatedColumnFormula xml:space="preserve"> IF(ISBLANK(AL2), E2, "")</calculatedColumnFormula>
    </tableColumn>
    <tableColumn id="46" xr3:uid="{E9172946-5306-4393-936D-5C5C46FE2286}" name="fullmn_noise">
      <calculatedColumnFormula xml:space="preserve"> _xlfn.CONCAT(AP2, " ", D2, " ", AQ2)</calculatedColumnFormula>
    </tableColumn>
    <tableColumn id="47" xr3:uid="{A7CD15A8-B6C6-467B-857E-0354D67E56D2}" name="missmonth" totalsRowFunction="max" totalsRowDxfId="1"/>
    <tableColumn id="48" xr3:uid="{ED93D647-CE7E-41F7-84E3-FF4D3B8484EE}" name="missyear" totalsRowFunction="count"/>
    <tableColumn id="49" xr3:uid="{6E7ECEF5-A7EC-49D6-9F41-26433217B1EF}" name="month_final" totalsRowFunction="count">
      <calculatedColumnFormula>IF(ISBLANK(AS2), AM2, "")</calculatedColumnFormula>
    </tableColumn>
    <tableColumn id="50" xr3:uid="{74D6DF6F-DF3F-42CF-AA1F-12BC20CEC9AB}" name="year_final">
      <calculatedColumnFormula>IF(ISBLANK(AT2), AN2, "")</calculatedColumnFormula>
    </tableColumn>
    <tableColumn id="51" xr3:uid="{705E6388-DCA6-4A25-95BF-BF63257357CC}" name="missmarstat" totalsRowFunction="count"/>
    <tableColumn id="52" xr3:uid="{E81B53A7-076A-4BFB-9C5C-5F77BD83D4BB}" name="marstat_final">
      <calculatedColumnFormula>IF(ISBLANK(AW2), U2, "")</calculatedColumnFormula>
    </tableColumn>
    <tableColumn id="53" xr3:uid="{955E9CDB-4EF4-4F04-BA17-82944941A87A}" name="marstatdesc_final">
      <calculatedColumnFormula>IF(ISBLANK(AW2), V2, "")</calculatedColumnFormula>
    </tableColumn>
    <tableColumn id="54" xr3:uid="{B7829983-DA3B-4F30-87F2-7376FDC0E2A9}" name="missrelationship" totalsRowFunction="count"/>
    <tableColumn id="55" xr3:uid="{DA6E3F33-22B0-4472-9B2A-76F1BD0E48C1}" name="relationship_final">
      <calculatedColumnFormula>IF(ISBLANK(AZ2), O2, "")</calculatedColumnFormula>
    </tableColumn>
    <tableColumn id="56" xr3:uid="{64BFC5E6-C8CE-4643-AA2E-725977A2CA6A}" name="missex" totalsRowFunction="count"/>
    <tableColumn id="57" xr3:uid="{4CB171DD-6E9E-434F-A39D-99C066FC2204}" name="sex_final">
      <calculatedColumnFormula>IF(ISBLANK(BB2), G2, "")</calculatedColumnFormula>
    </tableColumn>
    <tableColumn id="62" xr3:uid="{35B04DE1-8C91-4D05-B837-F975821A08DD}" name="telephone_final" totalsRowFunction="custom">
      <totalsRowFormula>SUBTOTAL(103,#REF!)</totalsRow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CA2E78-6235-4DBD-9B96-C569881F5F0F}" name="Table7" displayName="Table7" ref="A1:Y493" totalsRowShown="0" headerRowCellStyle="Good">
  <autoFilter ref="A1:Y493" xr:uid="{F69B2C1B-5E93-475D-8848-30CBE25BDF06}"/>
  <sortState xmlns:xlrd2="http://schemas.microsoft.com/office/spreadsheetml/2017/richdata2" ref="A2:Y493">
    <sortCondition ref="B1:B493"/>
  </sortState>
  <tableColumns count="25">
    <tableColumn id="1" xr3:uid="{2B3311DB-8AFF-4BA7-9D32-DBFA702D87C3}" name="hid_cen"/>
    <tableColumn id="2" xr3:uid="{4AD08599-CD0F-4C18-8C75-67F5F686AE7C}" name="id_indi_cen"/>
    <tableColumn id="15" xr3:uid="{A4854F26-385A-46A4-8E13-1E8E7B9CF532}" name="firstnm_cen"/>
    <tableColumn id="22" xr3:uid="{9DEB3F6B-AECC-481A-B0BC-4448583679E6}" name="middlenm_cen"/>
    <tableColumn id="16" xr3:uid="{1F8681B2-AAD4-41EC-91F4-83E3B58A7F52}" name="lastnm_cen"/>
    <tableColumn id="17" xr3:uid="{D60D43DC-F622-4ECE-AE2C-829D8A123C11}" name="fullnm_cen"/>
    <tableColumn id="3" xr3:uid="{31C6C205-BADC-4563-918F-FF30623CE205}" name="province_cen"/>
    <tableColumn id="4" xr3:uid="{5D8EB47C-0B46-4E9C-9981-EB984EDEA559}" name="district_cen"/>
    <tableColumn id="5" xr3:uid="{F1905397-5F82-4D45-8BC1-F8EC0530B292}" name="sector_cen"/>
    <tableColumn id="6" xr3:uid="{56E2E91C-3931-4015-B65F-89252646133B}" name="cellule_cen"/>
    <tableColumn id="7" xr3:uid="{D905AF30-D22A-4F92-90F4-14306F9C6C34}" name="village_cen"/>
    <tableColumn id="8" xr3:uid="{23F82C77-7337-48FB-8846-00D3C76BB7B8}" name="lati_cen"/>
    <tableColumn id="9" xr3:uid="{97271E3F-1936-4D33-8191-1A44C04D3548}" name="lon_cen"/>
    <tableColumn id="18" xr3:uid="{E361B076-10B7-4867-B2E8-738458EB53E2}" name="month_cen"/>
    <tableColumn id="19" xr3:uid="{199E4E44-EB6E-4D63-92C6-4F7D54DF4579}" name="year_cen"/>
    <tableColumn id="21" xr3:uid="{C41F4C49-F60B-4443-94F0-571211562EC2}" name="age_cen"/>
    <tableColumn id="20" xr3:uid="{C6C05750-E85F-49BB-84C5-A513C6BE9251}" name="HoH_cen"/>
    <tableColumn id="10" xr3:uid="{E58B3594-3122-4F1E-BF4A-0CAD3478CB8D}" name="marstat_cen"/>
    <tableColumn id="11" xr3:uid="{4D9F9E3D-9E4D-46DB-AF27-8377BE0F6022}" name="marstatdesc_cen"/>
    <tableColumn id="12" xr3:uid="{C33C18D4-0E95-42AE-9CB9-712A42603B0A}" name="relationship_cen"/>
    <tableColumn id="13" xr3:uid="{FEA11192-25A0-4A8B-94BD-92233FF2FC6B}" name="sex_cen"/>
    <tableColumn id="14" xr3:uid="{587AA8DA-9DC3-419C-A981-D7B6DAEAF8F3}" name="telephone_cen"/>
    <tableColumn id="23" xr3:uid="{CA1687B8-A9A6-4DCD-B9CD-4F78886436A8}" name="lat_cen"/>
    <tableColumn id="25" xr3:uid="{0D294E18-2A61-4E28-BA9E-EB7FB5A56935}" name="long_cen"/>
    <tableColumn id="24" xr3:uid="{C0437853-D2A2-4B88-A9BB-B669630055EA}" name="full_loc_cen">
      <calculatedColumnFormula>_xlfn.CONCAT("RWANDA", " ", H2, " ", I2, " ", J2, " ", K2)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EF2321-C4CB-4EBD-9854-3483DC21B49B}" name="Table9" displayName="Table9" ref="A1:Y497" totalsRowShown="0" headerRowCellStyle="Good">
  <autoFilter ref="A1:Y497" xr:uid="{DF3532A3-1D46-4EAE-BB52-EFAF0CFEF4E5}"/>
  <sortState xmlns:xlrd2="http://schemas.microsoft.com/office/spreadsheetml/2017/richdata2" ref="A2:Y497">
    <sortCondition ref="A1:A497"/>
  </sortState>
  <tableColumns count="25">
    <tableColumn id="1" xr3:uid="{1D58F726-2AEC-4968-9CA8-2195F66209BA}" name="hid_pes"/>
    <tableColumn id="2" xr3:uid="{3919DB5B-B2BD-4933-A9C2-03E386C2C046}" name="id_indi_pes"/>
    <tableColumn id="12" xr3:uid="{7DD66840-7453-42BC-BB45-C0254956EE68}" name="firstnm_pes"/>
    <tableColumn id="22" xr3:uid="{745A2BE1-517F-43BA-9C3D-082F0AD69F92}" name="middlenm_pes"/>
    <tableColumn id="13" xr3:uid="{6F9116A8-DBF7-4FBB-9769-1A9F791AD5E2}" name="lastnm_pes"/>
    <tableColumn id="14" xr3:uid="{FFBCC044-9A1B-4456-B44C-6806CF268D9D}" name="fullnm_pes"/>
    <tableColumn id="3" xr3:uid="{DE31C5D7-4BAF-4EE2-9324-8EA4B07AFF51}" name="province_pes" dataDxfId="0"/>
    <tableColumn id="4" xr3:uid="{AC98BBA0-9CE5-4A66-AEC0-142020C856DF}" name="district_pes"/>
    <tableColumn id="5" xr3:uid="{81B78F8F-E4A2-48AB-9168-6C04E94C34DD}" name="sector_pes"/>
    <tableColumn id="6" xr3:uid="{1FD96F5C-24D5-46B4-AD11-3ECC71F4962C}" name="cellule_pes"/>
    <tableColumn id="7" xr3:uid="{2FE5F163-19B5-4295-8616-5BA23E8FFF01}" name="village_pes"/>
    <tableColumn id="9" xr3:uid="{ACC42396-55EB-4381-83D2-9E129C9EB906}" name="lati_pes"/>
    <tableColumn id="10" xr3:uid="{0181B682-4B08-4722-BDB6-614A91F49963}" name="lon_pes"/>
    <tableColumn id="15" xr3:uid="{B12C9A49-ECA7-4A48-99FE-3D0D59CE7780}" name="month_pes"/>
    <tableColumn id="16" xr3:uid="{3A529A86-7E68-46E2-9C09-708FE9E7AE20}" name="year_pes"/>
    <tableColumn id="11" xr3:uid="{73D4B8A3-C3ED-458E-844A-E0C8A9548871}" name="age_pes"/>
    <tableColumn id="8" xr3:uid="{DED8B66E-9A65-4060-B1C4-A2459750A265}" name="HoH_pes"/>
    <tableColumn id="17" xr3:uid="{D85B1FBE-5CDD-4F78-8166-263FCFFB6527}" name="marstat_pes"/>
    <tableColumn id="18" xr3:uid="{D8C1445A-8534-4B2A-8032-46CE8FA69E28}" name="marstatdesc_pes"/>
    <tableColumn id="19" xr3:uid="{6B8E406D-E61F-49A9-A656-BFC705DF44F8}" name="relationship_pes"/>
    <tableColumn id="20" xr3:uid="{2F28663F-216B-4131-8F55-2EE9131341D9}" name="sex_pes"/>
    <tableColumn id="21" xr3:uid="{513CCC95-A849-46A7-ADD4-05047EED1C62}" name="telephone_pes"/>
    <tableColumn id="23" xr3:uid="{6800A9E4-56E6-4A9F-9A87-F606C11699A2}" name="lat_pes"/>
    <tableColumn id="25" xr3:uid="{C3782B19-085E-431F-8DED-AF9BF480D6D1}" name="long_pes"/>
    <tableColumn id="24" xr3:uid="{276A7F0F-358F-46BB-8DF8-1E86A5E638AC}" name="full_loc_pes">
      <calculatedColumnFormula>_xlfn.CONCAT("RWANDA", " ", H2, " ", I2, " ", J2, " ", K2)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zoomScale="80" zoomScaleNormal="80" workbookViewId="0">
      <selection activeCell="E198" sqref="E198"/>
    </sheetView>
  </sheetViews>
  <sheetFormatPr defaultRowHeight="15.6"/>
  <cols>
    <col min="1" max="1" width="13.44140625" bestFit="1" customWidth="1"/>
    <col min="2" max="2" width="5.88671875" style="17" customWidth="1"/>
    <col min="3" max="3" width="12.21875" customWidth="1"/>
    <col min="4" max="4" width="9.88671875" customWidth="1"/>
    <col min="5" max="5" width="13.5546875" customWidth="1"/>
    <col min="6" max="6" width="30.88671875" bestFit="1" customWidth="1"/>
    <col min="10" max="10" width="10.5546875" style="16" customWidth="1"/>
    <col min="11" max="12" width="4.44140625" style="14" customWidth="1"/>
    <col min="13" max="13" width="5.88671875" style="14" customWidth="1"/>
    <col min="14" max="14" width="4.21875" customWidth="1"/>
    <col min="15" max="15" width="7.5546875" customWidth="1"/>
    <col min="16" max="16" width="10" bestFit="1" customWidth="1"/>
    <col min="17" max="17" width="9.33203125" customWidth="1"/>
    <col min="18" max="18" width="11.6640625" bestFit="1" customWidth="1"/>
    <col min="19" max="19" width="13.109375" customWidth="1"/>
    <col min="20" max="20" width="40.33203125" bestFit="1" customWidth="1"/>
  </cols>
  <sheetData>
    <row r="1" spans="1:20">
      <c r="A1" s="1" t="s">
        <v>0</v>
      </c>
      <c r="B1" s="2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5" t="s">
        <v>9</v>
      </c>
      <c r="K1" s="12" t="s">
        <v>10</v>
      </c>
      <c r="L1" s="12" t="s">
        <v>11</v>
      </c>
      <c r="M1" s="1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2" t="s">
        <v>18</v>
      </c>
      <c r="T1" s="2" t="s">
        <v>19</v>
      </c>
    </row>
    <row r="2" spans="1:20">
      <c r="A2" s="5" t="s">
        <v>20</v>
      </c>
      <c r="B2" s="19">
        <v>1</v>
      </c>
      <c r="C2" s="6" t="s">
        <v>21</v>
      </c>
      <c r="D2" s="6"/>
      <c r="E2" s="5" t="s">
        <v>22</v>
      </c>
      <c r="F2" s="5" t="str">
        <f xml:space="preserve"> _xlfn.CONCAT(C2, " ", D2, " ", E2)</f>
        <v>MUTEGARABA  KAMANZI </v>
      </c>
      <c r="G2" s="6" t="s">
        <v>23</v>
      </c>
      <c r="H2" s="6">
        <v>34.031901599999998</v>
      </c>
      <c r="I2" s="6">
        <v>131.01037120000001</v>
      </c>
      <c r="J2" s="7">
        <v>33550</v>
      </c>
      <c r="K2" s="13">
        <v>8</v>
      </c>
      <c r="L2" s="13">
        <v>11</v>
      </c>
      <c r="M2" s="13">
        <v>1991</v>
      </c>
      <c r="N2" s="13">
        <f>SUM(-M2,2022)</f>
        <v>31</v>
      </c>
      <c r="O2" s="6">
        <v>8</v>
      </c>
      <c r="P2" s="6">
        <v>8443084921</v>
      </c>
      <c r="Q2" s="8" t="s">
        <v>24</v>
      </c>
      <c r="R2" s="8" t="s">
        <v>25</v>
      </c>
      <c r="S2" s="6">
        <v>3</v>
      </c>
      <c r="T2" s="6" t="s">
        <v>26</v>
      </c>
    </row>
    <row r="3" spans="1:20">
      <c r="A3" s="5" t="s">
        <v>27</v>
      </c>
      <c r="B3" s="19">
        <v>1</v>
      </c>
      <c r="C3" s="6" t="s">
        <v>28</v>
      </c>
      <c r="D3" s="6" t="s">
        <v>29</v>
      </c>
      <c r="E3" s="5" t="s">
        <v>30</v>
      </c>
      <c r="F3" s="5" t="str">
        <f t="shared" ref="F3:F66" si="0" xml:space="preserve"> _xlfn.CONCAT(C3, " ", D3, " ", E3)</f>
        <v>ISHIMWE DIANE NIYIGENA</v>
      </c>
      <c r="G3" s="6" t="s">
        <v>23</v>
      </c>
      <c r="H3" s="6">
        <v>14.324613599999999</v>
      </c>
      <c r="I3" s="6">
        <v>120.8590469</v>
      </c>
      <c r="J3" s="7">
        <v>22705</v>
      </c>
      <c r="K3" s="13">
        <v>28</v>
      </c>
      <c r="L3" s="13">
        <v>2</v>
      </c>
      <c r="M3" s="13">
        <v>1962</v>
      </c>
      <c r="N3" s="13">
        <f t="shared" ref="N3:N66" si="1">SUM(-M3,2022)</f>
        <v>60</v>
      </c>
      <c r="O3" s="6">
        <v>13</v>
      </c>
      <c r="P3" s="6">
        <v>3806671234</v>
      </c>
      <c r="Q3" s="8" t="s">
        <v>31</v>
      </c>
      <c r="R3" s="8" t="s">
        <v>32</v>
      </c>
      <c r="S3" s="6">
        <v>3</v>
      </c>
      <c r="T3" s="6" t="s">
        <v>26</v>
      </c>
    </row>
    <row r="4" spans="1:20">
      <c r="A4" s="5" t="s">
        <v>33</v>
      </c>
      <c r="B4" s="19">
        <v>1</v>
      </c>
      <c r="C4" s="6" t="s">
        <v>34</v>
      </c>
      <c r="D4" s="6"/>
      <c r="E4" s="5" t="s">
        <v>35</v>
      </c>
      <c r="F4" s="5" t="str">
        <f t="shared" si="0"/>
        <v>PRINCE  BUSINGYE </v>
      </c>
      <c r="G4" s="6" t="s">
        <v>36</v>
      </c>
      <c r="H4" s="6">
        <v>47.278917999999997</v>
      </c>
      <c r="I4" s="6">
        <v>6.07097</v>
      </c>
      <c r="J4" s="7">
        <v>22462</v>
      </c>
      <c r="K4" s="13">
        <v>30</v>
      </c>
      <c r="L4" s="13">
        <v>6</v>
      </c>
      <c r="M4" s="13">
        <v>1961</v>
      </c>
      <c r="N4" s="13">
        <f t="shared" si="1"/>
        <v>61</v>
      </c>
      <c r="O4" s="6">
        <v>4</v>
      </c>
      <c r="P4" s="6">
        <v>8986093136</v>
      </c>
      <c r="Q4" s="8" t="s">
        <v>37</v>
      </c>
      <c r="R4" s="8" t="s">
        <v>38</v>
      </c>
      <c r="S4" s="6">
        <v>3</v>
      </c>
      <c r="T4" s="6" t="s">
        <v>26</v>
      </c>
    </row>
    <row r="5" spans="1:20">
      <c r="A5" s="5" t="s">
        <v>39</v>
      </c>
      <c r="B5" s="19">
        <v>1</v>
      </c>
      <c r="C5" s="6" t="s">
        <v>40</v>
      </c>
      <c r="D5" s="6"/>
      <c r="E5" s="5" t="s">
        <v>41</v>
      </c>
      <c r="F5" s="5" t="str">
        <f t="shared" si="0"/>
        <v>NAZOU  NGABONZIZA</v>
      </c>
      <c r="G5" s="6" t="s">
        <v>23</v>
      </c>
      <c r="H5" s="6">
        <v>-20.0877391</v>
      </c>
      <c r="I5" s="6">
        <v>-51.096606299999998</v>
      </c>
      <c r="J5" s="7">
        <v>40890</v>
      </c>
      <c r="K5" s="13">
        <v>13</v>
      </c>
      <c r="L5" s="13">
        <v>12</v>
      </c>
      <c r="M5" s="13">
        <v>2011</v>
      </c>
      <c r="N5" s="13">
        <f t="shared" si="1"/>
        <v>11</v>
      </c>
      <c r="O5" s="6">
        <v>5</v>
      </c>
      <c r="P5" s="6">
        <v>9356237492</v>
      </c>
      <c r="Q5" s="8" t="s">
        <v>37</v>
      </c>
      <c r="R5" s="8" t="s">
        <v>42</v>
      </c>
      <c r="S5" s="6">
        <v>6</v>
      </c>
      <c r="T5" s="6" t="s">
        <v>43</v>
      </c>
    </row>
    <row r="6" spans="1:20">
      <c r="A6" s="5" t="s">
        <v>44</v>
      </c>
      <c r="B6" s="19">
        <v>2</v>
      </c>
      <c r="C6" s="6" t="s">
        <v>45</v>
      </c>
      <c r="D6" s="6"/>
      <c r="E6" s="5" t="s">
        <v>46</v>
      </c>
      <c r="F6" s="5" t="str">
        <f t="shared" si="0"/>
        <v>JEFF  AIMABLE </v>
      </c>
      <c r="G6" s="6" t="s">
        <v>36</v>
      </c>
      <c r="H6" s="6">
        <v>13.7398825</v>
      </c>
      <c r="I6" s="6">
        <v>100.50852020000001</v>
      </c>
      <c r="J6" s="7">
        <v>22651</v>
      </c>
      <c r="K6" s="13">
        <v>5</v>
      </c>
      <c r="L6" s="13">
        <v>1</v>
      </c>
      <c r="M6" s="13">
        <v>1962</v>
      </c>
      <c r="N6" s="13">
        <f t="shared" si="1"/>
        <v>60</v>
      </c>
      <c r="O6" s="6">
        <v>10</v>
      </c>
      <c r="P6" s="6">
        <v>6656909617</v>
      </c>
      <c r="Q6" s="8" t="s">
        <v>24</v>
      </c>
      <c r="R6" s="8" t="s">
        <v>47</v>
      </c>
      <c r="S6" s="6">
        <v>2</v>
      </c>
      <c r="T6" s="6" t="s">
        <v>48</v>
      </c>
    </row>
    <row r="7" spans="1:20">
      <c r="A7" s="5" t="s">
        <v>49</v>
      </c>
      <c r="B7" s="19">
        <v>2</v>
      </c>
      <c r="C7" s="6" t="s">
        <v>50</v>
      </c>
      <c r="D7" s="6"/>
      <c r="E7" s="5" t="s">
        <v>51</v>
      </c>
      <c r="F7" s="5" t="str">
        <f t="shared" si="0"/>
        <v>NSENGIMANA  HATUNGIMANA </v>
      </c>
      <c r="G7" s="6" t="s">
        <v>36</v>
      </c>
      <c r="H7" s="6">
        <v>-7.8748176000000001</v>
      </c>
      <c r="I7" s="6">
        <v>110.3255365</v>
      </c>
      <c r="J7" s="7">
        <v>32166</v>
      </c>
      <c r="K7" s="13">
        <v>24</v>
      </c>
      <c r="L7" s="13">
        <v>1</v>
      </c>
      <c r="M7" s="13">
        <v>1988</v>
      </c>
      <c r="N7" s="13">
        <f t="shared" si="1"/>
        <v>34</v>
      </c>
      <c r="O7" s="6">
        <v>10</v>
      </c>
      <c r="P7" s="6">
        <v>4527924630</v>
      </c>
      <c r="Q7" s="8" t="s">
        <v>31</v>
      </c>
      <c r="R7" s="8" t="s">
        <v>52</v>
      </c>
      <c r="S7" s="6">
        <v>6</v>
      </c>
      <c r="T7" s="6" t="s">
        <v>43</v>
      </c>
    </row>
    <row r="8" spans="1:20">
      <c r="A8" s="5" t="s">
        <v>53</v>
      </c>
      <c r="B8" s="19">
        <v>2</v>
      </c>
      <c r="C8" s="6" t="s">
        <v>54</v>
      </c>
      <c r="D8" s="6"/>
      <c r="E8" s="5" t="s">
        <v>55</v>
      </c>
      <c r="F8" s="5" t="str">
        <f t="shared" si="0"/>
        <v>AIMEE  AUGUSTIN</v>
      </c>
      <c r="G8" s="6" t="s">
        <v>23</v>
      </c>
      <c r="H8" s="6">
        <v>6.4968573999999997</v>
      </c>
      <c r="I8" s="6">
        <v>2.6288523000000001</v>
      </c>
      <c r="J8" s="7">
        <v>29974</v>
      </c>
      <c r="K8" s="13">
        <v>23</v>
      </c>
      <c r="L8" s="13">
        <v>1</v>
      </c>
      <c r="M8" s="13">
        <v>1982</v>
      </c>
      <c r="N8" s="13">
        <f t="shared" si="1"/>
        <v>40</v>
      </c>
      <c r="O8" s="6">
        <v>9</v>
      </c>
      <c r="P8" s="6">
        <v>2814026385</v>
      </c>
      <c r="Q8" s="8" t="s">
        <v>37</v>
      </c>
      <c r="R8" s="8" t="s">
        <v>56</v>
      </c>
      <c r="S8" s="6">
        <v>2</v>
      </c>
      <c r="T8" s="6" t="s">
        <v>48</v>
      </c>
    </row>
    <row r="9" spans="1:20">
      <c r="A9" s="5" t="s">
        <v>57</v>
      </c>
      <c r="B9" s="19">
        <v>3</v>
      </c>
      <c r="C9" s="6" t="s">
        <v>58</v>
      </c>
      <c r="D9" s="6"/>
      <c r="E9" s="5" t="s">
        <v>59</v>
      </c>
      <c r="F9" s="5" t="str">
        <f t="shared" si="0"/>
        <v>WILHELIM  NSHIMIRIMANA </v>
      </c>
      <c r="G9" s="6" t="s">
        <v>36</v>
      </c>
      <c r="H9" s="6">
        <v>15.1614193</v>
      </c>
      <c r="I9" s="6">
        <v>100.1087187</v>
      </c>
      <c r="J9" s="7">
        <v>43612</v>
      </c>
      <c r="K9" s="13">
        <v>27</v>
      </c>
      <c r="L9" s="13">
        <v>5</v>
      </c>
      <c r="M9" s="13">
        <v>2019</v>
      </c>
      <c r="N9" s="13">
        <f t="shared" si="1"/>
        <v>3</v>
      </c>
      <c r="O9" s="6">
        <v>4</v>
      </c>
      <c r="P9" s="6">
        <v>7552817228</v>
      </c>
      <c r="Q9" s="8" t="s">
        <v>24</v>
      </c>
      <c r="R9" s="8" t="s">
        <v>60</v>
      </c>
      <c r="S9" s="6">
        <v>6</v>
      </c>
      <c r="T9" s="6" t="s">
        <v>43</v>
      </c>
    </row>
    <row r="10" spans="1:20">
      <c r="A10" s="5" t="s">
        <v>61</v>
      </c>
      <c r="B10" s="19">
        <v>3</v>
      </c>
      <c r="C10" s="6" t="s">
        <v>62</v>
      </c>
      <c r="D10" s="6"/>
      <c r="E10" s="5" t="s">
        <v>63</v>
      </c>
      <c r="F10" s="5" t="str">
        <f t="shared" si="0"/>
        <v>CAPTONE  SHYAKA</v>
      </c>
      <c r="G10" s="6" t="s">
        <v>36</v>
      </c>
      <c r="H10" s="6">
        <v>29.325600999999999</v>
      </c>
      <c r="I10" s="6">
        <v>107.760025</v>
      </c>
      <c r="J10" s="7">
        <v>13985</v>
      </c>
      <c r="K10" s="13">
        <v>15</v>
      </c>
      <c r="L10" s="13">
        <v>4</v>
      </c>
      <c r="M10" s="13">
        <v>1938</v>
      </c>
      <c r="N10" s="13">
        <f t="shared" si="1"/>
        <v>84</v>
      </c>
      <c r="O10" s="6">
        <v>7</v>
      </c>
      <c r="P10" s="6">
        <v>4651564254</v>
      </c>
      <c r="Q10" s="8" t="s">
        <v>37</v>
      </c>
      <c r="R10" s="8" t="s">
        <v>64</v>
      </c>
      <c r="S10" s="6">
        <v>3</v>
      </c>
      <c r="T10" s="6" t="s">
        <v>26</v>
      </c>
    </row>
    <row r="11" spans="1:20">
      <c r="A11" s="5" t="s">
        <v>65</v>
      </c>
      <c r="B11" s="19">
        <v>3</v>
      </c>
      <c r="C11" s="6" t="s">
        <v>66</v>
      </c>
      <c r="D11" s="6"/>
      <c r="E11" s="5" t="s">
        <v>67</v>
      </c>
      <c r="F11" s="5" t="str">
        <f t="shared" si="0"/>
        <v>ALEX  RAFIKI </v>
      </c>
      <c r="G11" s="6" t="s">
        <v>36</v>
      </c>
      <c r="H11" s="6">
        <v>40.506752499999997</v>
      </c>
      <c r="I11" s="6">
        <v>47.648964100000001</v>
      </c>
      <c r="J11" s="7">
        <v>39779</v>
      </c>
      <c r="K11" s="13">
        <v>27</v>
      </c>
      <c r="L11" s="13">
        <v>11</v>
      </c>
      <c r="M11" s="13">
        <v>2008</v>
      </c>
      <c r="N11" s="13">
        <f t="shared" si="1"/>
        <v>14</v>
      </c>
      <c r="O11" s="6">
        <v>4</v>
      </c>
      <c r="P11" s="6">
        <v>9028717806</v>
      </c>
      <c r="Q11" s="8" t="s">
        <v>37</v>
      </c>
      <c r="R11" s="8" t="s">
        <v>68</v>
      </c>
      <c r="S11" s="6">
        <v>6</v>
      </c>
      <c r="T11" s="6" t="s">
        <v>43</v>
      </c>
    </row>
    <row r="12" spans="1:20">
      <c r="A12" s="5" t="s">
        <v>69</v>
      </c>
      <c r="B12" s="19">
        <v>3</v>
      </c>
      <c r="C12" s="6" t="s">
        <v>70</v>
      </c>
      <c r="D12" s="6"/>
      <c r="E12" s="5" t="s">
        <v>71</v>
      </c>
      <c r="F12" s="5" t="str">
        <f t="shared" si="0"/>
        <v>BORIS  MUHIRWA </v>
      </c>
      <c r="G12" s="6" t="s">
        <v>36</v>
      </c>
      <c r="H12" s="6">
        <v>14.3618606</v>
      </c>
      <c r="I12" s="6">
        <v>100.6685901</v>
      </c>
      <c r="J12" s="7">
        <v>28687</v>
      </c>
      <c r="K12" s="13">
        <v>16</v>
      </c>
      <c r="L12" s="13">
        <v>7</v>
      </c>
      <c r="M12" s="13">
        <v>1978</v>
      </c>
      <c r="N12" s="13">
        <f t="shared" si="1"/>
        <v>44</v>
      </c>
      <c r="O12" s="6">
        <v>5</v>
      </c>
      <c r="P12" s="6">
        <v>7446365260</v>
      </c>
      <c r="Q12" s="8" t="s">
        <v>72</v>
      </c>
      <c r="R12" s="8" t="s">
        <v>73</v>
      </c>
      <c r="S12" s="6">
        <v>2</v>
      </c>
      <c r="T12" s="6" t="s">
        <v>48</v>
      </c>
    </row>
    <row r="13" spans="1:20">
      <c r="A13" s="5" t="s">
        <v>74</v>
      </c>
      <c r="B13" s="19">
        <v>4</v>
      </c>
      <c r="C13" s="6" t="s">
        <v>75</v>
      </c>
      <c r="D13" s="6"/>
      <c r="E13" s="5" t="s">
        <v>76</v>
      </c>
      <c r="F13" s="5" t="str">
        <f t="shared" si="0"/>
        <v>PACIFIC  NDAGIJIMANA</v>
      </c>
      <c r="G13" s="6" t="s">
        <v>36</v>
      </c>
      <c r="H13" s="6">
        <v>31.920658</v>
      </c>
      <c r="I13" s="6">
        <v>120.284938</v>
      </c>
      <c r="J13" s="7">
        <v>10385</v>
      </c>
      <c r="K13" s="13">
        <v>6</v>
      </c>
      <c r="L13" s="13">
        <v>6</v>
      </c>
      <c r="M13" s="13">
        <v>1928</v>
      </c>
      <c r="N13" s="13">
        <f t="shared" si="1"/>
        <v>94</v>
      </c>
      <c r="O13" s="6">
        <v>9</v>
      </c>
      <c r="P13" s="6">
        <v>4973533427</v>
      </c>
      <c r="Q13" s="8" t="s">
        <v>72</v>
      </c>
      <c r="R13" s="8" t="s">
        <v>77</v>
      </c>
      <c r="S13" s="6">
        <v>7</v>
      </c>
      <c r="T13" s="6" t="s">
        <v>78</v>
      </c>
    </row>
    <row r="14" spans="1:20">
      <c r="A14" s="5" t="s">
        <v>79</v>
      </c>
      <c r="B14" s="19">
        <v>4</v>
      </c>
      <c r="C14" s="6" t="s">
        <v>80</v>
      </c>
      <c r="D14" s="6"/>
      <c r="E14" s="5" t="s">
        <v>81</v>
      </c>
      <c r="F14" s="5" t="str">
        <f t="shared" si="0"/>
        <v>ARTHUR  IRANKUNDA </v>
      </c>
      <c r="G14" s="6" t="s">
        <v>36</v>
      </c>
      <c r="H14" s="6">
        <v>38.100815699999998</v>
      </c>
      <c r="I14" s="6">
        <v>115.1743446</v>
      </c>
      <c r="J14" s="7">
        <v>27348</v>
      </c>
      <c r="K14" s="13">
        <v>15</v>
      </c>
      <c r="L14" s="13">
        <v>11</v>
      </c>
      <c r="M14" s="13">
        <v>1974</v>
      </c>
      <c r="N14" s="13">
        <f t="shared" si="1"/>
        <v>48</v>
      </c>
      <c r="O14" s="6">
        <v>3</v>
      </c>
      <c r="P14" s="6">
        <v>4389359097</v>
      </c>
      <c r="Q14" s="8" t="s">
        <v>72</v>
      </c>
      <c r="R14" s="8" t="s">
        <v>82</v>
      </c>
      <c r="S14" s="6">
        <v>3</v>
      </c>
      <c r="T14" s="6" t="s">
        <v>26</v>
      </c>
    </row>
    <row r="15" spans="1:20">
      <c r="A15" s="5" t="s">
        <v>83</v>
      </c>
      <c r="B15" s="19">
        <v>4</v>
      </c>
      <c r="C15" s="6" t="s">
        <v>84</v>
      </c>
      <c r="D15" s="6"/>
      <c r="E15" s="5" t="s">
        <v>85</v>
      </c>
      <c r="F15" s="5" t="str">
        <f t="shared" si="0"/>
        <v>ABEL  PIERRE </v>
      </c>
      <c r="G15" s="6" t="s">
        <v>36</v>
      </c>
      <c r="H15" s="6">
        <v>48.676992300000002</v>
      </c>
      <c r="I15" s="6">
        <v>22.392759099999999</v>
      </c>
      <c r="J15" s="7">
        <v>24767</v>
      </c>
      <c r="K15" s="13">
        <v>22</v>
      </c>
      <c r="L15" s="13">
        <v>10</v>
      </c>
      <c r="M15" s="13">
        <v>1967</v>
      </c>
      <c r="N15" s="13">
        <f t="shared" si="1"/>
        <v>55</v>
      </c>
      <c r="O15" s="6">
        <v>2</v>
      </c>
      <c r="P15" s="6">
        <v>9075554757</v>
      </c>
      <c r="Q15" s="8" t="s">
        <v>37</v>
      </c>
      <c r="R15" s="8" t="s">
        <v>68</v>
      </c>
      <c r="S15" s="6">
        <v>5</v>
      </c>
      <c r="T15" s="6" t="s">
        <v>86</v>
      </c>
    </row>
    <row r="16" spans="1:20">
      <c r="A16" s="5" t="s">
        <v>87</v>
      </c>
      <c r="B16" s="19">
        <v>5</v>
      </c>
      <c r="C16" s="6" t="s">
        <v>88</v>
      </c>
      <c r="D16" s="6"/>
      <c r="E16" s="5" t="s">
        <v>89</v>
      </c>
      <c r="F16" s="5" t="str">
        <f t="shared" si="0"/>
        <v>BOB  CYPRIEN </v>
      </c>
      <c r="G16" s="6" t="s">
        <v>36</v>
      </c>
      <c r="H16" s="6">
        <v>42.670031199999997</v>
      </c>
      <c r="I16" s="6">
        <v>23.369503600000002</v>
      </c>
      <c r="J16" s="7">
        <v>39427</v>
      </c>
      <c r="K16" s="13">
        <v>11</v>
      </c>
      <c r="L16" s="13">
        <v>12</v>
      </c>
      <c r="M16" s="13">
        <v>2007</v>
      </c>
      <c r="N16" s="13">
        <f t="shared" si="1"/>
        <v>15</v>
      </c>
      <c r="O16" s="6">
        <v>5</v>
      </c>
      <c r="P16" s="6">
        <v>3807470096</v>
      </c>
      <c r="Q16" s="8" t="s">
        <v>24</v>
      </c>
      <c r="R16" s="8" t="s">
        <v>47</v>
      </c>
      <c r="S16" s="6">
        <v>6</v>
      </c>
      <c r="T16" s="6" t="s">
        <v>43</v>
      </c>
    </row>
    <row r="17" spans="1:20">
      <c r="A17" s="5" t="s">
        <v>90</v>
      </c>
      <c r="B17" s="19">
        <v>5</v>
      </c>
      <c r="C17" s="9" t="s">
        <v>91</v>
      </c>
      <c r="D17" s="9"/>
      <c r="E17" s="5" t="s">
        <v>92</v>
      </c>
      <c r="F17" s="5" t="str">
        <f t="shared" si="0"/>
        <v>MIHIGO  BIZIMANA </v>
      </c>
      <c r="G17" s="6" t="s">
        <v>36</v>
      </c>
      <c r="H17" s="6">
        <v>57.274931500000001</v>
      </c>
      <c r="I17" s="6">
        <v>103.7420582</v>
      </c>
      <c r="J17" s="7">
        <v>36048</v>
      </c>
      <c r="K17" s="13">
        <v>10</v>
      </c>
      <c r="L17" s="13">
        <v>9</v>
      </c>
      <c r="M17" s="13">
        <v>1998</v>
      </c>
      <c r="N17" s="13">
        <f t="shared" si="1"/>
        <v>24</v>
      </c>
      <c r="O17" s="6">
        <v>1</v>
      </c>
      <c r="P17" s="6">
        <v>2373795977</v>
      </c>
      <c r="Q17" s="8" t="s">
        <v>72</v>
      </c>
      <c r="R17" s="8" t="s">
        <v>82</v>
      </c>
      <c r="S17" s="6">
        <v>4</v>
      </c>
      <c r="T17" s="6" t="s">
        <v>93</v>
      </c>
    </row>
    <row r="18" spans="1:20">
      <c r="A18" s="5" t="s">
        <v>94</v>
      </c>
      <c r="B18" s="19">
        <v>5</v>
      </c>
      <c r="C18" s="6" t="s">
        <v>95</v>
      </c>
      <c r="D18" s="6"/>
      <c r="E18" s="5" t="s">
        <v>96</v>
      </c>
      <c r="F18" s="5" t="str">
        <f t="shared" si="0"/>
        <v>RUHUMURIZA  NIYONSABA </v>
      </c>
      <c r="G18" s="6" t="s">
        <v>36</v>
      </c>
      <c r="H18" s="6">
        <v>52.731288900000003</v>
      </c>
      <c r="I18" s="6">
        <v>27.457205900000002</v>
      </c>
      <c r="J18" s="7">
        <v>25616</v>
      </c>
      <c r="K18" s="13">
        <v>17</v>
      </c>
      <c r="L18" s="13">
        <v>2</v>
      </c>
      <c r="M18" s="13">
        <v>1970</v>
      </c>
      <c r="N18" s="13">
        <f t="shared" si="1"/>
        <v>52</v>
      </c>
      <c r="O18" s="6">
        <v>6</v>
      </c>
      <c r="P18" s="6">
        <v>4179948675</v>
      </c>
      <c r="Q18" s="8" t="s">
        <v>97</v>
      </c>
      <c r="R18" s="8" t="s">
        <v>98</v>
      </c>
      <c r="S18" s="6">
        <v>7</v>
      </c>
      <c r="T18" s="6" t="s">
        <v>78</v>
      </c>
    </row>
    <row r="19" spans="1:20">
      <c r="A19" s="5" t="s">
        <v>99</v>
      </c>
      <c r="B19" s="19">
        <v>6</v>
      </c>
      <c r="C19" s="6" t="s">
        <v>100</v>
      </c>
      <c r="D19" s="6" t="s">
        <v>101</v>
      </c>
      <c r="E19" s="5" t="s">
        <v>102</v>
      </c>
      <c r="F19" s="5" t="str">
        <f t="shared" si="0"/>
        <v>TRESOR HAGAI BIENVENU </v>
      </c>
      <c r="G19" s="6" t="s">
        <v>36</v>
      </c>
      <c r="H19" s="6">
        <v>60.545949999999998</v>
      </c>
      <c r="I19" s="6">
        <v>16.284099999999999</v>
      </c>
      <c r="J19" s="7">
        <v>41476</v>
      </c>
      <c r="K19" s="13">
        <v>21</v>
      </c>
      <c r="L19" s="13">
        <v>7</v>
      </c>
      <c r="M19" s="13">
        <v>2013</v>
      </c>
      <c r="N19" s="13">
        <f t="shared" si="1"/>
        <v>9</v>
      </c>
      <c r="O19" s="6">
        <v>10</v>
      </c>
      <c r="P19" s="6">
        <v>6068192973</v>
      </c>
      <c r="Q19" s="8" t="s">
        <v>24</v>
      </c>
      <c r="R19" s="8" t="s">
        <v>25</v>
      </c>
      <c r="S19" s="6">
        <v>6</v>
      </c>
      <c r="T19" s="6" t="s">
        <v>43</v>
      </c>
    </row>
    <row r="20" spans="1:20">
      <c r="A20" s="5" t="s">
        <v>103</v>
      </c>
      <c r="B20" s="19">
        <v>6</v>
      </c>
      <c r="C20" s="6" t="s">
        <v>104</v>
      </c>
      <c r="D20" s="6"/>
      <c r="E20" s="5" t="s">
        <v>105</v>
      </c>
      <c r="F20" s="5" t="str">
        <f t="shared" si="0"/>
        <v>RODRIGUE  ANGE </v>
      </c>
      <c r="G20" s="6" t="s">
        <v>36</v>
      </c>
      <c r="H20" s="6">
        <v>41.242677299999997</v>
      </c>
      <c r="I20" s="6">
        <v>-7.5586321999999999</v>
      </c>
      <c r="J20" s="7">
        <v>13990</v>
      </c>
      <c r="K20" s="13">
        <v>20</v>
      </c>
      <c r="L20" s="13">
        <v>4</v>
      </c>
      <c r="M20" s="13">
        <v>1938</v>
      </c>
      <c r="N20" s="13">
        <f t="shared" si="1"/>
        <v>84</v>
      </c>
      <c r="O20" s="6">
        <v>13</v>
      </c>
      <c r="P20" s="6">
        <v>8007099314</v>
      </c>
      <c r="Q20" s="8" t="s">
        <v>72</v>
      </c>
      <c r="R20" s="8" t="s">
        <v>73</v>
      </c>
      <c r="S20" s="6">
        <v>4</v>
      </c>
      <c r="T20" s="6" t="s">
        <v>93</v>
      </c>
    </row>
    <row r="21" spans="1:20">
      <c r="A21" s="5" t="s">
        <v>106</v>
      </c>
      <c r="B21" s="19">
        <v>6</v>
      </c>
      <c r="C21" s="6" t="s">
        <v>107</v>
      </c>
      <c r="D21" s="6" t="s">
        <v>108</v>
      </c>
      <c r="E21" s="5" t="s">
        <v>109</v>
      </c>
      <c r="F21" s="5" t="str">
        <f t="shared" si="0"/>
        <v>OBED LOUIS GERMAIN </v>
      </c>
      <c r="G21" s="6" t="s">
        <v>36</v>
      </c>
      <c r="H21" s="6">
        <v>57.5440489</v>
      </c>
      <c r="I21" s="6">
        <v>40.1259765</v>
      </c>
      <c r="J21" s="7">
        <v>38270</v>
      </c>
      <c r="K21" s="13">
        <v>10</v>
      </c>
      <c r="L21" s="13">
        <v>10</v>
      </c>
      <c r="M21" s="13">
        <v>2004</v>
      </c>
      <c r="N21" s="13">
        <f t="shared" si="1"/>
        <v>18</v>
      </c>
      <c r="O21" s="6">
        <v>10</v>
      </c>
      <c r="P21" s="6">
        <v>3059762189</v>
      </c>
      <c r="Q21" s="8" t="s">
        <v>31</v>
      </c>
      <c r="R21" s="8" t="s">
        <v>110</v>
      </c>
      <c r="S21" s="6">
        <v>4</v>
      </c>
      <c r="T21" s="6" t="s">
        <v>93</v>
      </c>
    </row>
    <row r="22" spans="1:20">
      <c r="A22" s="5" t="s">
        <v>111</v>
      </c>
      <c r="B22" s="19">
        <v>6</v>
      </c>
      <c r="C22" s="6" t="s">
        <v>112</v>
      </c>
      <c r="D22" s="6"/>
      <c r="E22" s="5" t="s">
        <v>63</v>
      </c>
      <c r="F22" s="5" t="str">
        <f t="shared" si="0"/>
        <v>ROSINE  SHYAKA</v>
      </c>
      <c r="G22" s="6" t="s">
        <v>23</v>
      </c>
      <c r="H22" s="6">
        <v>13.521866899999999</v>
      </c>
      <c r="I22" s="6">
        <v>120.96179480000001</v>
      </c>
      <c r="J22" s="7">
        <v>39143</v>
      </c>
      <c r="K22" s="13">
        <v>2</v>
      </c>
      <c r="L22" s="13">
        <v>3</v>
      </c>
      <c r="M22" s="13">
        <v>2007</v>
      </c>
      <c r="N22" s="13">
        <f t="shared" si="1"/>
        <v>15</v>
      </c>
      <c r="O22" s="6">
        <v>3</v>
      </c>
      <c r="P22" s="6">
        <v>9735623476</v>
      </c>
      <c r="Q22" s="8" t="s">
        <v>24</v>
      </c>
      <c r="R22" s="8" t="s">
        <v>113</v>
      </c>
      <c r="S22" s="6">
        <v>6</v>
      </c>
      <c r="T22" s="6" t="s">
        <v>43</v>
      </c>
    </row>
    <row r="23" spans="1:20">
      <c r="A23" s="5" t="s">
        <v>114</v>
      </c>
      <c r="B23" s="19">
        <v>6</v>
      </c>
      <c r="C23" s="6" t="s">
        <v>115</v>
      </c>
      <c r="D23" s="6" t="s">
        <v>116</v>
      </c>
      <c r="E23" s="5" t="s">
        <v>117</v>
      </c>
      <c r="F23" s="5" t="str">
        <f t="shared" si="0"/>
        <v>JOSEE BAKHITA UWIZEYIMANA</v>
      </c>
      <c r="G23" s="6" t="s">
        <v>23</v>
      </c>
      <c r="H23" s="6">
        <v>37.933843000000003</v>
      </c>
      <c r="I23" s="6">
        <v>106.33707200000001</v>
      </c>
      <c r="J23" s="7">
        <v>22905</v>
      </c>
      <c r="K23" s="13">
        <v>16</v>
      </c>
      <c r="L23" s="13">
        <v>9</v>
      </c>
      <c r="M23" s="13">
        <v>1962</v>
      </c>
      <c r="N23" s="13">
        <f t="shared" si="1"/>
        <v>60</v>
      </c>
      <c r="O23" s="6">
        <v>2</v>
      </c>
      <c r="P23" s="6">
        <v>5414318937</v>
      </c>
      <c r="Q23" s="8" t="s">
        <v>24</v>
      </c>
      <c r="R23" s="8" t="s">
        <v>118</v>
      </c>
      <c r="S23" s="6">
        <v>6</v>
      </c>
      <c r="T23" s="6" t="s">
        <v>43</v>
      </c>
    </row>
    <row r="24" spans="1:20">
      <c r="A24" s="5" t="s">
        <v>119</v>
      </c>
      <c r="B24" s="19">
        <v>6</v>
      </c>
      <c r="C24" s="6" t="s">
        <v>120</v>
      </c>
      <c r="D24" s="6"/>
      <c r="E24" s="5" t="s">
        <v>121</v>
      </c>
      <c r="F24" s="5" t="str">
        <f t="shared" si="0"/>
        <v>GAEL  DIEUDONNE </v>
      </c>
      <c r="G24" s="6" t="s">
        <v>36</v>
      </c>
      <c r="H24" s="6">
        <v>26.82808</v>
      </c>
      <c r="I24" s="6">
        <v>114.83577699999999</v>
      </c>
      <c r="J24" s="7">
        <v>39887</v>
      </c>
      <c r="K24" s="13">
        <v>15</v>
      </c>
      <c r="L24" s="13">
        <v>3</v>
      </c>
      <c r="M24" s="13">
        <v>2009</v>
      </c>
      <c r="N24" s="13">
        <f t="shared" si="1"/>
        <v>13</v>
      </c>
      <c r="O24" s="6">
        <v>3</v>
      </c>
      <c r="P24" s="6">
        <v>7328657347</v>
      </c>
      <c r="Q24" s="8" t="s">
        <v>72</v>
      </c>
      <c r="R24" s="8" t="s">
        <v>73</v>
      </c>
      <c r="S24" s="6">
        <v>6</v>
      </c>
      <c r="T24" s="6" t="s">
        <v>43</v>
      </c>
    </row>
    <row r="25" spans="1:20">
      <c r="A25" s="5" t="s">
        <v>122</v>
      </c>
      <c r="B25" s="19">
        <v>7</v>
      </c>
      <c r="C25" s="6" t="s">
        <v>123</v>
      </c>
      <c r="D25" s="6"/>
      <c r="E25" s="5" t="s">
        <v>124</v>
      </c>
      <c r="F25" s="5" t="str">
        <f t="shared" si="0"/>
        <v>ANITHA  KAYITARE</v>
      </c>
      <c r="G25" s="6" t="s">
        <v>23</v>
      </c>
      <c r="H25" s="6">
        <v>18.6967739</v>
      </c>
      <c r="I25" s="6">
        <v>105.2662931</v>
      </c>
      <c r="J25" s="7">
        <v>14236</v>
      </c>
      <c r="K25" s="13">
        <v>22</v>
      </c>
      <c r="L25" s="13">
        <v>12</v>
      </c>
      <c r="M25" s="13">
        <v>1938</v>
      </c>
      <c r="N25" s="13">
        <f t="shared" si="1"/>
        <v>84</v>
      </c>
      <c r="O25" s="6">
        <v>9</v>
      </c>
      <c r="P25" s="6">
        <v>7151492477</v>
      </c>
      <c r="Q25" s="8" t="s">
        <v>97</v>
      </c>
      <c r="R25" s="8" t="s">
        <v>125</v>
      </c>
      <c r="S25" s="6">
        <v>7</v>
      </c>
      <c r="T25" s="6" t="s">
        <v>78</v>
      </c>
    </row>
    <row r="26" spans="1:20">
      <c r="A26" s="5" t="s">
        <v>126</v>
      </c>
      <c r="B26" s="19">
        <v>7</v>
      </c>
      <c r="C26" s="6" t="s">
        <v>127</v>
      </c>
      <c r="D26" s="6"/>
      <c r="E26" s="5" t="s">
        <v>128</v>
      </c>
      <c r="F26" s="5" t="str">
        <f t="shared" si="0"/>
        <v>GABLIEL  KAREMERA</v>
      </c>
      <c r="G26" s="6" t="s">
        <v>36</v>
      </c>
      <c r="H26" s="6">
        <v>40.7165064</v>
      </c>
      <c r="I26" s="6">
        <v>22.7279233</v>
      </c>
      <c r="J26" s="7">
        <v>9690</v>
      </c>
      <c r="K26" s="13">
        <v>12</v>
      </c>
      <c r="L26" s="13">
        <v>7</v>
      </c>
      <c r="M26" s="13">
        <v>1926</v>
      </c>
      <c r="N26" s="13">
        <f t="shared" si="1"/>
        <v>96</v>
      </c>
      <c r="O26" s="6">
        <v>11</v>
      </c>
      <c r="P26" s="6">
        <v>9284794790</v>
      </c>
      <c r="Q26" s="8" t="s">
        <v>97</v>
      </c>
      <c r="R26" s="8" t="s">
        <v>129</v>
      </c>
      <c r="S26" s="6">
        <v>5</v>
      </c>
      <c r="T26" s="6" t="s">
        <v>86</v>
      </c>
    </row>
    <row r="27" spans="1:20">
      <c r="A27" s="5" t="s">
        <v>130</v>
      </c>
      <c r="B27" s="19">
        <v>7</v>
      </c>
      <c r="C27" s="6" t="s">
        <v>131</v>
      </c>
      <c r="D27" s="6"/>
      <c r="E27" s="5" t="s">
        <v>132</v>
      </c>
      <c r="F27" s="5" t="str">
        <f t="shared" si="0"/>
        <v>DERRICK  SYLVESTRE </v>
      </c>
      <c r="G27" s="6" t="s">
        <v>36</v>
      </c>
      <c r="H27" s="6">
        <v>43.444912000000002</v>
      </c>
      <c r="I27" s="6">
        <v>3.7587280000000001</v>
      </c>
      <c r="J27" s="7">
        <v>8820</v>
      </c>
      <c r="K27" s="13">
        <v>23</v>
      </c>
      <c r="L27" s="13">
        <v>2</v>
      </c>
      <c r="M27" s="13">
        <v>1924</v>
      </c>
      <c r="N27" s="13">
        <f t="shared" si="1"/>
        <v>98</v>
      </c>
      <c r="O27" s="6">
        <v>3</v>
      </c>
      <c r="P27" s="6">
        <v>2162723616</v>
      </c>
      <c r="Q27" s="8" t="s">
        <v>72</v>
      </c>
      <c r="R27" s="8" t="s">
        <v>82</v>
      </c>
      <c r="S27" s="6">
        <v>3</v>
      </c>
      <c r="T27" s="6" t="s">
        <v>26</v>
      </c>
    </row>
    <row r="28" spans="1:20">
      <c r="A28" s="5" t="s">
        <v>133</v>
      </c>
      <c r="B28" s="19">
        <v>7</v>
      </c>
      <c r="C28" s="6" t="s">
        <v>134</v>
      </c>
      <c r="D28" s="6" t="s">
        <v>135</v>
      </c>
      <c r="E28" s="5" t="s">
        <v>136</v>
      </c>
      <c r="F28" s="5" t="str">
        <f t="shared" si="0"/>
        <v>JEAN FRANCOIS ELIAS </v>
      </c>
      <c r="G28" s="6" t="s">
        <v>36</v>
      </c>
      <c r="H28" s="6">
        <v>57.953692099999998</v>
      </c>
      <c r="I28" s="6">
        <v>102.74452479999999</v>
      </c>
      <c r="J28" s="7">
        <v>28493</v>
      </c>
      <c r="K28" s="13">
        <v>3</v>
      </c>
      <c r="L28" s="13">
        <v>1</v>
      </c>
      <c r="M28" s="13">
        <v>1978</v>
      </c>
      <c r="N28" s="13">
        <f t="shared" si="1"/>
        <v>44</v>
      </c>
      <c r="O28" s="6">
        <v>4</v>
      </c>
      <c r="P28" s="6">
        <v>6975572834</v>
      </c>
      <c r="Q28" s="8" t="s">
        <v>31</v>
      </c>
      <c r="R28" s="8" t="s">
        <v>137</v>
      </c>
      <c r="S28" s="6">
        <v>5</v>
      </c>
      <c r="T28" s="6" t="s">
        <v>86</v>
      </c>
    </row>
    <row r="29" spans="1:20">
      <c r="A29" s="5" t="s">
        <v>138</v>
      </c>
      <c r="B29" s="19">
        <v>8</v>
      </c>
      <c r="C29" s="6" t="s">
        <v>139</v>
      </c>
      <c r="D29" s="6"/>
      <c r="E29" s="5" t="s">
        <v>140</v>
      </c>
      <c r="F29" s="5" t="str">
        <f t="shared" si="0"/>
        <v>CLAUDINE  HABYARIMANA</v>
      </c>
      <c r="G29" s="6" t="s">
        <v>23</v>
      </c>
      <c r="H29" s="6">
        <v>46.533307299999997</v>
      </c>
      <c r="I29" s="6">
        <v>39.040515900000003</v>
      </c>
      <c r="J29" s="7">
        <v>32838</v>
      </c>
      <c r="K29" s="13">
        <v>26</v>
      </c>
      <c r="L29" s="13">
        <v>11</v>
      </c>
      <c r="M29" s="13">
        <v>1989</v>
      </c>
      <c r="N29" s="13">
        <f t="shared" si="1"/>
        <v>33</v>
      </c>
      <c r="O29" s="6">
        <v>10</v>
      </c>
      <c r="P29" s="6">
        <v>7987311903</v>
      </c>
      <c r="Q29" s="8" t="s">
        <v>37</v>
      </c>
      <c r="R29" s="8" t="s">
        <v>38</v>
      </c>
      <c r="S29" s="6">
        <v>5</v>
      </c>
      <c r="T29" s="6" t="s">
        <v>86</v>
      </c>
    </row>
    <row r="30" spans="1:20">
      <c r="A30" s="5" t="s">
        <v>141</v>
      </c>
      <c r="B30" s="19">
        <v>8</v>
      </c>
      <c r="C30" s="6" t="s">
        <v>115</v>
      </c>
      <c r="D30" s="6"/>
      <c r="E30" s="5" t="s">
        <v>142</v>
      </c>
      <c r="F30" s="5" t="str">
        <f t="shared" si="0"/>
        <v>JOSEE  NKUSI </v>
      </c>
      <c r="G30" s="6" t="s">
        <v>23</v>
      </c>
      <c r="H30" s="6">
        <v>-17.2884329</v>
      </c>
      <c r="I30" s="6">
        <v>-70.3643395</v>
      </c>
      <c r="J30" s="7">
        <v>33767</v>
      </c>
      <c r="K30" s="13">
        <v>12</v>
      </c>
      <c r="L30" s="13">
        <v>6</v>
      </c>
      <c r="M30" s="13">
        <v>1992</v>
      </c>
      <c r="N30" s="13">
        <f t="shared" si="1"/>
        <v>30</v>
      </c>
      <c r="O30" s="6">
        <v>11</v>
      </c>
      <c r="P30" s="6">
        <v>8618225681</v>
      </c>
      <c r="Q30" s="8" t="s">
        <v>24</v>
      </c>
      <c r="R30" s="8" t="s">
        <v>143</v>
      </c>
      <c r="S30" s="6">
        <v>3</v>
      </c>
      <c r="T30" s="6" t="s">
        <v>26</v>
      </c>
    </row>
    <row r="31" spans="1:20">
      <c r="A31" s="5" t="s">
        <v>144</v>
      </c>
      <c r="B31" s="19">
        <v>8</v>
      </c>
      <c r="C31" s="6" t="s">
        <v>145</v>
      </c>
      <c r="D31" s="6"/>
      <c r="E31" s="5" t="s">
        <v>146</v>
      </c>
      <c r="F31" s="5" t="str">
        <f t="shared" si="0"/>
        <v>DIVINE  NIYONSABA</v>
      </c>
      <c r="G31" s="6" t="s">
        <v>23</v>
      </c>
      <c r="H31" s="6">
        <v>25.710001999999999</v>
      </c>
      <c r="I31" s="6">
        <v>104.471535</v>
      </c>
      <c r="J31" s="7">
        <v>25527</v>
      </c>
      <c r="K31" s="13">
        <v>20</v>
      </c>
      <c r="L31" s="13">
        <v>11</v>
      </c>
      <c r="M31" s="13">
        <v>1969</v>
      </c>
      <c r="N31" s="13">
        <f t="shared" si="1"/>
        <v>53</v>
      </c>
      <c r="O31" s="6">
        <v>13</v>
      </c>
      <c r="P31" s="6">
        <v>6496777626</v>
      </c>
      <c r="Q31" s="8" t="s">
        <v>24</v>
      </c>
      <c r="R31" s="8" t="s">
        <v>143</v>
      </c>
      <c r="S31" s="6">
        <v>5</v>
      </c>
      <c r="T31" s="6" t="s">
        <v>86</v>
      </c>
    </row>
    <row r="32" spans="1:20">
      <c r="A32" s="5" t="s">
        <v>147</v>
      </c>
      <c r="B32" s="19">
        <v>9</v>
      </c>
      <c r="C32" s="6" t="s">
        <v>148</v>
      </c>
      <c r="D32" s="6"/>
      <c r="E32" s="5" t="s">
        <v>149</v>
      </c>
      <c r="F32" s="5" t="str">
        <f t="shared" si="0"/>
        <v>HABY  MUNYANEZA</v>
      </c>
      <c r="G32" s="6" t="s">
        <v>36</v>
      </c>
      <c r="H32" s="6">
        <v>28.650072000000002</v>
      </c>
      <c r="I32" s="6">
        <v>121.261886</v>
      </c>
      <c r="J32" s="7">
        <v>21080</v>
      </c>
      <c r="K32" s="13">
        <v>17</v>
      </c>
      <c r="L32" s="13">
        <v>9</v>
      </c>
      <c r="M32" s="13">
        <v>1957</v>
      </c>
      <c r="N32" s="13">
        <f t="shared" si="1"/>
        <v>65</v>
      </c>
      <c r="O32" s="6">
        <v>9</v>
      </c>
      <c r="P32" s="6">
        <v>1749066998</v>
      </c>
      <c r="Q32" s="8" t="s">
        <v>72</v>
      </c>
      <c r="R32" s="8" t="s">
        <v>77</v>
      </c>
      <c r="S32" s="6">
        <v>4</v>
      </c>
      <c r="T32" s="6" t="s">
        <v>93</v>
      </c>
    </row>
    <row r="33" spans="1:20">
      <c r="A33" s="5" t="s">
        <v>150</v>
      </c>
      <c r="B33" s="19">
        <v>10</v>
      </c>
      <c r="C33" s="9" t="s">
        <v>151</v>
      </c>
      <c r="D33" s="6"/>
      <c r="E33" s="5" t="s">
        <v>152</v>
      </c>
      <c r="F33" s="5" t="str">
        <f t="shared" si="0"/>
        <v>NIYONYUGURA  NDAYISHIMIYE </v>
      </c>
      <c r="G33" s="6" t="s">
        <v>36</v>
      </c>
      <c r="H33" s="6">
        <v>50.155897600000003</v>
      </c>
      <c r="I33" s="6">
        <v>18.869786699999999</v>
      </c>
      <c r="J33" s="7">
        <v>41760</v>
      </c>
      <c r="K33" s="13">
        <v>1</v>
      </c>
      <c r="L33" s="13">
        <v>5</v>
      </c>
      <c r="M33" s="13">
        <v>2014</v>
      </c>
      <c r="N33" s="13">
        <f t="shared" si="1"/>
        <v>8</v>
      </c>
      <c r="O33" s="6">
        <v>12</v>
      </c>
      <c r="P33" s="6">
        <v>2232086541</v>
      </c>
      <c r="Q33" s="8" t="s">
        <v>97</v>
      </c>
      <c r="R33" s="8" t="s">
        <v>98</v>
      </c>
      <c r="S33" s="6">
        <v>6</v>
      </c>
      <c r="T33" s="6" t="s">
        <v>43</v>
      </c>
    </row>
    <row r="34" spans="1:20">
      <c r="A34" s="10" t="s">
        <v>153</v>
      </c>
      <c r="B34" s="19">
        <v>10</v>
      </c>
      <c r="C34" s="6" t="s">
        <v>154</v>
      </c>
      <c r="D34" s="6" t="s">
        <v>155</v>
      </c>
      <c r="E34" s="5" t="s">
        <v>156</v>
      </c>
      <c r="F34" s="5" t="str">
        <f t="shared" si="0"/>
        <v>KANA KA CLEMENT </v>
      </c>
      <c r="G34" s="6" t="s">
        <v>36</v>
      </c>
      <c r="H34" s="6">
        <v>49.208816400000003</v>
      </c>
      <c r="I34" s="6">
        <v>7.0075836999999996</v>
      </c>
      <c r="J34" s="7">
        <v>23003</v>
      </c>
      <c r="K34" s="13">
        <v>23</v>
      </c>
      <c r="L34" s="13">
        <v>12</v>
      </c>
      <c r="M34" s="13">
        <v>1962</v>
      </c>
      <c r="N34" s="13">
        <f t="shared" si="1"/>
        <v>60</v>
      </c>
      <c r="O34" s="6">
        <v>10</v>
      </c>
      <c r="P34" s="6">
        <v>5708685084</v>
      </c>
      <c r="Q34" s="8" t="s">
        <v>37</v>
      </c>
      <c r="R34" s="8" t="s">
        <v>38</v>
      </c>
      <c r="S34" s="6">
        <v>5</v>
      </c>
      <c r="T34" s="6" t="s">
        <v>86</v>
      </c>
    </row>
    <row r="35" spans="1:20">
      <c r="A35" s="5" t="s">
        <v>157</v>
      </c>
      <c r="B35" s="19">
        <v>10</v>
      </c>
      <c r="C35" s="6" t="s">
        <v>158</v>
      </c>
      <c r="D35" s="6"/>
      <c r="E35" s="5" t="s">
        <v>159</v>
      </c>
      <c r="F35" s="5" t="str">
        <f t="shared" si="0"/>
        <v>CONSTANTIN  NZEYIMANA </v>
      </c>
      <c r="G35" s="6" t="s">
        <v>36</v>
      </c>
      <c r="H35" s="6">
        <v>-8.7611605000000008</v>
      </c>
      <c r="I35" s="6">
        <v>-63.900430299999996</v>
      </c>
      <c r="J35" s="7">
        <v>14740</v>
      </c>
      <c r="K35" s="13">
        <v>9</v>
      </c>
      <c r="L35" s="13">
        <v>5</v>
      </c>
      <c r="M35" s="13">
        <v>1940</v>
      </c>
      <c r="N35" s="13">
        <f t="shared" si="1"/>
        <v>82</v>
      </c>
      <c r="O35" s="6">
        <v>3</v>
      </c>
      <c r="P35" s="6">
        <v>5466092308</v>
      </c>
      <c r="Q35" s="8" t="s">
        <v>24</v>
      </c>
      <c r="R35" s="8" t="s">
        <v>160</v>
      </c>
      <c r="S35" s="6">
        <v>5</v>
      </c>
      <c r="T35" s="6" t="s">
        <v>86</v>
      </c>
    </row>
    <row r="36" spans="1:20">
      <c r="A36" s="5" t="s">
        <v>161</v>
      </c>
      <c r="B36" s="19">
        <v>11</v>
      </c>
      <c r="C36" s="6" t="s">
        <v>162</v>
      </c>
      <c r="D36" s="6"/>
      <c r="E36" s="5" t="s">
        <v>163</v>
      </c>
      <c r="F36" s="5" t="str">
        <f t="shared" si="0"/>
        <v>MEDARD  GAJU </v>
      </c>
      <c r="G36" s="6" t="s">
        <v>36</v>
      </c>
      <c r="H36" s="6">
        <v>35.623872499999997</v>
      </c>
      <c r="I36" s="6">
        <v>45.949148200000003</v>
      </c>
      <c r="J36" s="7">
        <v>8696</v>
      </c>
      <c r="K36" s="13">
        <v>22</v>
      </c>
      <c r="L36" s="13">
        <v>10</v>
      </c>
      <c r="M36" s="13">
        <v>1923</v>
      </c>
      <c r="N36" s="13">
        <f t="shared" si="1"/>
        <v>99</v>
      </c>
      <c r="O36" s="6">
        <v>2</v>
      </c>
      <c r="P36" s="6">
        <v>6695220000</v>
      </c>
      <c r="Q36" s="8" t="s">
        <v>72</v>
      </c>
      <c r="R36" s="8" t="s">
        <v>82</v>
      </c>
      <c r="S36" s="6">
        <v>3</v>
      </c>
      <c r="T36" s="6" t="s">
        <v>26</v>
      </c>
    </row>
    <row r="37" spans="1:20">
      <c r="A37" s="5" t="s">
        <v>164</v>
      </c>
      <c r="B37" s="19">
        <v>11</v>
      </c>
      <c r="C37" s="6" t="s">
        <v>165</v>
      </c>
      <c r="D37" s="6"/>
      <c r="E37" s="5" t="s">
        <v>166</v>
      </c>
      <c r="F37" s="5" t="str">
        <f t="shared" si="0"/>
        <v>THERESE  UMUTESI </v>
      </c>
      <c r="G37" s="6" t="s">
        <v>23</v>
      </c>
      <c r="H37" s="6">
        <v>45.368628200000003</v>
      </c>
      <c r="I37" s="6">
        <v>16.567028499999999</v>
      </c>
      <c r="J37" s="7">
        <v>12999</v>
      </c>
      <c r="K37" s="13">
        <v>3</v>
      </c>
      <c r="L37" s="13">
        <v>8</v>
      </c>
      <c r="M37" s="13">
        <v>1935</v>
      </c>
      <c r="N37" s="13">
        <f t="shared" si="1"/>
        <v>87</v>
      </c>
      <c r="O37" s="6">
        <v>7</v>
      </c>
      <c r="P37" s="6">
        <v>5057638355</v>
      </c>
      <c r="Q37" s="8" t="s">
        <v>97</v>
      </c>
      <c r="R37" s="8" t="s">
        <v>167</v>
      </c>
      <c r="S37" s="6">
        <v>6</v>
      </c>
      <c r="T37" s="6" t="s">
        <v>43</v>
      </c>
    </row>
    <row r="38" spans="1:20">
      <c r="A38" s="5" t="s">
        <v>168</v>
      </c>
      <c r="B38" s="19">
        <v>11</v>
      </c>
      <c r="C38" s="6" t="s">
        <v>169</v>
      </c>
      <c r="D38" s="6" t="s">
        <v>170</v>
      </c>
      <c r="E38" s="5" t="s">
        <v>171</v>
      </c>
      <c r="F38" s="5" t="str">
        <f t="shared" si="0"/>
        <v>DIDIER SERGE FRED </v>
      </c>
      <c r="G38" s="6" t="s">
        <v>36</v>
      </c>
      <c r="H38" s="6">
        <v>14.5716986</v>
      </c>
      <c r="I38" s="6">
        <v>121.02694099999999</v>
      </c>
      <c r="J38" s="7">
        <v>30728</v>
      </c>
      <c r="K38" s="13">
        <v>16</v>
      </c>
      <c r="L38" s="13">
        <v>2</v>
      </c>
      <c r="M38" s="13">
        <v>1984</v>
      </c>
      <c r="N38" s="13">
        <f t="shared" si="1"/>
        <v>38</v>
      </c>
      <c r="O38" s="6">
        <v>11</v>
      </c>
      <c r="P38" s="6">
        <v>1956729370</v>
      </c>
      <c r="Q38" s="8" t="s">
        <v>31</v>
      </c>
      <c r="R38" s="8" t="s">
        <v>172</v>
      </c>
      <c r="S38" s="6">
        <v>4</v>
      </c>
      <c r="T38" s="6" t="s">
        <v>93</v>
      </c>
    </row>
    <row r="39" spans="1:20">
      <c r="A39" s="5" t="s">
        <v>173</v>
      </c>
      <c r="B39" s="19">
        <v>11</v>
      </c>
      <c r="C39" s="6" t="s">
        <v>174</v>
      </c>
      <c r="D39" s="6"/>
      <c r="E39" s="5" t="s">
        <v>175</v>
      </c>
      <c r="F39" s="5" t="str">
        <f t="shared" si="0"/>
        <v>MATABARO  HARERIMANA </v>
      </c>
      <c r="G39" s="6" t="s">
        <v>36</v>
      </c>
      <c r="H39" s="6">
        <v>40.211601000000002</v>
      </c>
      <c r="I39" s="6">
        <v>46.823705500000003</v>
      </c>
      <c r="J39" s="7">
        <v>22366</v>
      </c>
      <c r="K39" s="13">
        <v>26</v>
      </c>
      <c r="L39" s="13">
        <v>3</v>
      </c>
      <c r="M39" s="13">
        <v>1961</v>
      </c>
      <c r="N39" s="13">
        <f t="shared" si="1"/>
        <v>61</v>
      </c>
      <c r="O39" s="6">
        <v>2</v>
      </c>
      <c r="P39" s="6">
        <v>5176671434</v>
      </c>
      <c r="Q39" s="8" t="s">
        <v>97</v>
      </c>
      <c r="R39" s="8" t="s">
        <v>176</v>
      </c>
      <c r="S39" s="6">
        <v>4</v>
      </c>
      <c r="T39" s="6" t="s">
        <v>93</v>
      </c>
    </row>
    <row r="40" spans="1:20">
      <c r="A40" s="5" t="s">
        <v>177</v>
      </c>
      <c r="B40" s="19">
        <v>11</v>
      </c>
      <c r="C40" s="6" t="s">
        <v>178</v>
      </c>
      <c r="D40" s="6"/>
      <c r="E40" s="5" t="s">
        <v>179</v>
      </c>
      <c r="F40" s="5" t="str">
        <f t="shared" si="0"/>
        <v>STIVEN  JANVIER </v>
      </c>
      <c r="G40" s="6" t="s">
        <v>36</v>
      </c>
      <c r="H40" s="6">
        <v>31.305222199999999</v>
      </c>
      <c r="I40" s="6">
        <v>30.299235800000002</v>
      </c>
      <c r="J40" s="7">
        <v>37458</v>
      </c>
      <c r="K40" s="13">
        <v>21</v>
      </c>
      <c r="L40" s="13">
        <v>7</v>
      </c>
      <c r="M40" s="13">
        <v>2002</v>
      </c>
      <c r="N40" s="13">
        <f t="shared" si="1"/>
        <v>20</v>
      </c>
      <c r="O40" s="6">
        <v>8</v>
      </c>
      <c r="P40" s="6">
        <v>4447664236</v>
      </c>
      <c r="Q40" s="8" t="s">
        <v>31</v>
      </c>
      <c r="R40" s="8" t="s">
        <v>32</v>
      </c>
      <c r="S40" s="6">
        <v>3</v>
      </c>
      <c r="T40" s="6" t="s">
        <v>26</v>
      </c>
    </row>
    <row r="41" spans="1:20">
      <c r="A41" s="5" t="s">
        <v>180</v>
      </c>
      <c r="B41" s="19">
        <v>12</v>
      </c>
      <c r="C41" s="9" t="s">
        <v>181</v>
      </c>
      <c r="D41" s="9"/>
      <c r="E41" s="5" t="s">
        <v>182</v>
      </c>
      <c r="F41" s="5" t="str">
        <f t="shared" si="0"/>
        <v>AMAHORO  GATO </v>
      </c>
      <c r="G41" s="6" t="s">
        <v>23</v>
      </c>
      <c r="H41" s="6">
        <v>36.067107999999998</v>
      </c>
      <c r="I41" s="6">
        <v>120.382609</v>
      </c>
      <c r="J41" s="7">
        <v>27390</v>
      </c>
      <c r="K41" s="13">
        <v>27</v>
      </c>
      <c r="L41" s="13">
        <v>12</v>
      </c>
      <c r="M41" s="13">
        <v>1974</v>
      </c>
      <c r="N41" s="13">
        <f t="shared" si="1"/>
        <v>48</v>
      </c>
      <c r="O41" s="6">
        <v>1</v>
      </c>
      <c r="P41" s="6">
        <v>5804504176</v>
      </c>
      <c r="Q41" s="8" t="s">
        <v>24</v>
      </c>
      <c r="R41" s="8" t="s">
        <v>113</v>
      </c>
      <c r="S41" s="6">
        <v>4</v>
      </c>
      <c r="T41" s="6" t="s">
        <v>93</v>
      </c>
    </row>
    <row r="42" spans="1:20">
      <c r="A42" s="5" t="s">
        <v>183</v>
      </c>
      <c r="B42" s="19">
        <v>12</v>
      </c>
      <c r="C42" s="6" t="s">
        <v>184</v>
      </c>
      <c r="D42" s="6"/>
      <c r="E42" s="5" t="s">
        <v>185</v>
      </c>
      <c r="F42" s="5" t="str">
        <f t="shared" si="0"/>
        <v>DIMER  THEOPHILE </v>
      </c>
      <c r="G42" s="6" t="s">
        <v>36</v>
      </c>
      <c r="H42" s="6">
        <v>47.507219999999997</v>
      </c>
      <c r="I42" s="6">
        <v>28.27694</v>
      </c>
      <c r="J42" s="7">
        <v>37572</v>
      </c>
      <c r="K42" s="13">
        <v>12</v>
      </c>
      <c r="L42" s="13">
        <v>11</v>
      </c>
      <c r="M42" s="13">
        <v>2002</v>
      </c>
      <c r="N42" s="13">
        <f t="shared" si="1"/>
        <v>20</v>
      </c>
      <c r="O42" s="6">
        <v>3</v>
      </c>
      <c r="P42" s="6">
        <v>3663655781</v>
      </c>
      <c r="Q42" s="8" t="s">
        <v>24</v>
      </c>
      <c r="R42" s="8" t="s">
        <v>60</v>
      </c>
      <c r="S42" s="6">
        <v>1</v>
      </c>
      <c r="T42" s="6" t="s">
        <v>186</v>
      </c>
    </row>
    <row r="43" spans="1:20">
      <c r="A43" s="5" t="s">
        <v>187</v>
      </c>
      <c r="B43" s="19">
        <v>12</v>
      </c>
      <c r="C43" s="6" t="s">
        <v>188</v>
      </c>
      <c r="D43" s="6"/>
      <c r="E43" s="5" t="s">
        <v>189</v>
      </c>
      <c r="F43" s="5" t="str">
        <f t="shared" si="0"/>
        <v>JAMES  SONGA </v>
      </c>
      <c r="G43" s="6" t="s">
        <v>36</v>
      </c>
      <c r="H43" s="6">
        <v>19.141486199999999</v>
      </c>
      <c r="I43" s="6">
        <v>105.6257432</v>
      </c>
      <c r="J43" s="7">
        <v>36263</v>
      </c>
      <c r="K43" s="13">
        <v>13</v>
      </c>
      <c r="L43" s="13">
        <v>4</v>
      </c>
      <c r="M43" s="13">
        <v>1999</v>
      </c>
      <c r="N43" s="13">
        <f t="shared" si="1"/>
        <v>23</v>
      </c>
      <c r="O43" s="6">
        <v>5</v>
      </c>
      <c r="P43" s="6">
        <v>2831707624</v>
      </c>
      <c r="Q43" s="8" t="s">
        <v>72</v>
      </c>
      <c r="R43" s="8" t="s">
        <v>73</v>
      </c>
      <c r="S43" s="6">
        <v>1</v>
      </c>
      <c r="T43" s="6" t="s">
        <v>186</v>
      </c>
    </row>
    <row r="44" spans="1:20">
      <c r="A44" s="5" t="s">
        <v>190</v>
      </c>
      <c r="B44" s="19">
        <v>12</v>
      </c>
      <c r="C44" s="6" t="s">
        <v>191</v>
      </c>
      <c r="D44" s="6"/>
      <c r="E44" s="5" t="s">
        <v>192</v>
      </c>
      <c r="F44" s="5" t="str">
        <f t="shared" si="0"/>
        <v>MUSHIMIYIMANA  KAMANZI</v>
      </c>
      <c r="G44" s="6" t="s">
        <v>36</v>
      </c>
      <c r="H44" s="6">
        <v>48.970675800000002</v>
      </c>
      <c r="I44" s="6">
        <v>89.967838200000003</v>
      </c>
      <c r="J44" s="7">
        <v>9821</v>
      </c>
      <c r="K44" s="13">
        <v>20</v>
      </c>
      <c r="L44" s="13">
        <v>11</v>
      </c>
      <c r="M44" s="13">
        <v>1926</v>
      </c>
      <c r="N44" s="13">
        <f t="shared" si="1"/>
        <v>96</v>
      </c>
      <c r="O44" s="6">
        <v>10</v>
      </c>
      <c r="P44" s="6">
        <v>4513594260</v>
      </c>
      <c r="Q44" s="8" t="s">
        <v>24</v>
      </c>
      <c r="R44" s="8" t="s">
        <v>25</v>
      </c>
      <c r="S44" s="6">
        <v>4</v>
      </c>
      <c r="T44" s="6" t="s">
        <v>93</v>
      </c>
    </row>
    <row r="45" spans="1:20">
      <c r="A45" s="5" t="s">
        <v>193</v>
      </c>
      <c r="B45" s="19">
        <v>13</v>
      </c>
      <c r="C45" s="6" t="s">
        <v>194</v>
      </c>
      <c r="D45" s="6"/>
      <c r="E45" s="5" t="s">
        <v>195</v>
      </c>
      <c r="F45" s="5" t="str">
        <f t="shared" si="0"/>
        <v>KEVIN  OLIVIER </v>
      </c>
      <c r="G45" s="6" t="s">
        <v>36</v>
      </c>
      <c r="H45" s="6">
        <v>10.790051699999999</v>
      </c>
      <c r="I45" s="6">
        <v>106.6281901</v>
      </c>
      <c r="J45" s="7">
        <v>31697</v>
      </c>
      <c r="K45" s="13">
        <v>12</v>
      </c>
      <c r="L45" s="13">
        <v>10</v>
      </c>
      <c r="M45" s="13">
        <v>1986</v>
      </c>
      <c r="N45" s="13">
        <f t="shared" si="1"/>
        <v>36</v>
      </c>
      <c r="O45" s="6">
        <v>2</v>
      </c>
      <c r="P45" s="6">
        <v>8583570110</v>
      </c>
      <c r="Q45" s="8" t="s">
        <v>97</v>
      </c>
      <c r="R45" s="8" t="s">
        <v>167</v>
      </c>
      <c r="S45" s="6">
        <v>2</v>
      </c>
      <c r="T45" s="6" t="s">
        <v>48</v>
      </c>
    </row>
    <row r="46" spans="1:20">
      <c r="A46" s="5" t="s">
        <v>196</v>
      </c>
      <c r="B46" s="19">
        <v>13</v>
      </c>
      <c r="C46" s="6" t="s">
        <v>197</v>
      </c>
      <c r="D46" s="6"/>
      <c r="E46" s="5" t="s">
        <v>198</v>
      </c>
      <c r="F46" s="5" t="str">
        <f t="shared" si="0"/>
        <v>PACY  NDAYISABA </v>
      </c>
      <c r="G46" s="6" t="s">
        <v>36</v>
      </c>
      <c r="H46" s="6">
        <v>32.833572199999999</v>
      </c>
      <c r="I46" s="6">
        <v>35.964221500000001</v>
      </c>
      <c r="J46" s="7">
        <v>28306</v>
      </c>
      <c r="K46" s="13">
        <v>30</v>
      </c>
      <c r="L46" s="13">
        <v>6</v>
      </c>
      <c r="M46" s="13">
        <v>1977</v>
      </c>
      <c r="N46" s="13">
        <f t="shared" si="1"/>
        <v>45</v>
      </c>
      <c r="O46" s="6">
        <v>9</v>
      </c>
      <c r="P46" s="6">
        <v>7253678647</v>
      </c>
      <c r="Q46" s="8" t="s">
        <v>72</v>
      </c>
      <c r="R46" s="8" t="s">
        <v>73</v>
      </c>
      <c r="S46" s="6">
        <v>7</v>
      </c>
      <c r="T46" s="6" t="s">
        <v>78</v>
      </c>
    </row>
    <row r="47" spans="1:20">
      <c r="A47" s="5" t="s">
        <v>199</v>
      </c>
      <c r="B47" s="19">
        <v>13</v>
      </c>
      <c r="C47" s="6" t="s">
        <v>200</v>
      </c>
      <c r="D47" s="6"/>
      <c r="E47" s="5" t="s">
        <v>201</v>
      </c>
      <c r="F47" s="5" t="str">
        <f t="shared" si="0"/>
        <v>NDABARINZE  FRANCOIS </v>
      </c>
      <c r="G47" s="6" t="s">
        <v>36</v>
      </c>
      <c r="H47" s="6">
        <v>21.664044000000001</v>
      </c>
      <c r="I47" s="6">
        <v>110.63956899999999</v>
      </c>
      <c r="J47" s="7">
        <v>40218</v>
      </c>
      <c r="K47" s="13">
        <v>9</v>
      </c>
      <c r="L47" s="13">
        <v>2</v>
      </c>
      <c r="M47" s="13">
        <v>2010</v>
      </c>
      <c r="N47" s="13">
        <f t="shared" si="1"/>
        <v>12</v>
      </c>
      <c r="O47" s="6">
        <v>5</v>
      </c>
      <c r="P47" s="6">
        <v>7498058950</v>
      </c>
      <c r="Q47" s="8" t="s">
        <v>37</v>
      </c>
      <c r="R47" s="8" t="s">
        <v>68</v>
      </c>
      <c r="S47" s="6">
        <v>6</v>
      </c>
      <c r="T47" s="6" t="s">
        <v>43</v>
      </c>
    </row>
    <row r="48" spans="1:20">
      <c r="A48" s="5" t="s">
        <v>202</v>
      </c>
      <c r="B48" s="19">
        <v>13</v>
      </c>
      <c r="C48" s="6" t="s">
        <v>203</v>
      </c>
      <c r="D48" s="6"/>
      <c r="E48" s="5" t="s">
        <v>204</v>
      </c>
      <c r="F48" s="5" t="str">
        <f t="shared" si="0"/>
        <v>NKURUNZIZA  KARANGWA</v>
      </c>
      <c r="G48" s="6" t="s">
        <v>36</v>
      </c>
      <c r="H48" s="6">
        <v>50.161731799999998</v>
      </c>
      <c r="I48" s="6">
        <v>16.9473457</v>
      </c>
      <c r="J48" s="7">
        <v>28046</v>
      </c>
      <c r="K48" s="13">
        <v>13</v>
      </c>
      <c r="L48" s="13">
        <v>10</v>
      </c>
      <c r="M48" s="13">
        <v>1976</v>
      </c>
      <c r="N48" s="13">
        <f t="shared" si="1"/>
        <v>46</v>
      </c>
      <c r="O48" s="6">
        <v>3</v>
      </c>
      <c r="P48" s="6">
        <v>8737499840</v>
      </c>
      <c r="Q48" s="8" t="s">
        <v>97</v>
      </c>
      <c r="R48" s="8" t="s">
        <v>129</v>
      </c>
      <c r="S48" s="6">
        <v>1</v>
      </c>
      <c r="T48" s="6" t="s">
        <v>186</v>
      </c>
    </row>
    <row r="49" spans="1:20">
      <c r="A49" s="5" t="s">
        <v>205</v>
      </c>
      <c r="B49" s="19">
        <v>14</v>
      </c>
      <c r="C49" s="6" t="s">
        <v>206</v>
      </c>
      <c r="D49" s="6"/>
      <c r="E49" s="5" t="s">
        <v>207</v>
      </c>
      <c r="F49" s="5" t="str">
        <f t="shared" si="0"/>
        <v>RONGIN  KAMUGISHA </v>
      </c>
      <c r="G49" s="6" t="s">
        <v>36</v>
      </c>
      <c r="H49" s="6">
        <v>7.9986110000000004</v>
      </c>
      <c r="I49" s="6">
        <v>123.6602783</v>
      </c>
      <c r="J49" s="7">
        <v>43536</v>
      </c>
      <c r="K49" s="13">
        <v>12</v>
      </c>
      <c r="L49" s="13">
        <v>3</v>
      </c>
      <c r="M49" s="13">
        <v>2019</v>
      </c>
      <c r="N49" s="13">
        <f t="shared" si="1"/>
        <v>3</v>
      </c>
      <c r="O49" s="6">
        <v>12</v>
      </c>
      <c r="P49" s="6">
        <v>9769958246</v>
      </c>
      <c r="Q49" s="8" t="s">
        <v>37</v>
      </c>
      <c r="R49" s="8" t="s">
        <v>64</v>
      </c>
      <c r="S49" s="6">
        <v>6</v>
      </c>
      <c r="T49" s="6" t="s">
        <v>43</v>
      </c>
    </row>
    <row r="50" spans="1:20">
      <c r="A50" s="5" t="s">
        <v>208</v>
      </c>
      <c r="B50" s="19">
        <v>14</v>
      </c>
      <c r="C50" s="6" t="s">
        <v>209</v>
      </c>
      <c r="D50" s="6"/>
      <c r="E50" s="5" t="s">
        <v>210</v>
      </c>
      <c r="F50" s="5" t="str">
        <f t="shared" si="0"/>
        <v>MUVUNYI  ESPERANCE </v>
      </c>
      <c r="G50" s="6" t="s">
        <v>36</v>
      </c>
      <c r="H50" s="6">
        <v>46.122391499999999</v>
      </c>
      <c r="I50" s="6">
        <v>-74.5838514</v>
      </c>
      <c r="J50" s="7">
        <v>22330</v>
      </c>
      <c r="K50" s="13">
        <v>18</v>
      </c>
      <c r="L50" s="13">
        <v>2</v>
      </c>
      <c r="M50" s="13">
        <v>1961</v>
      </c>
      <c r="N50" s="13">
        <f t="shared" si="1"/>
        <v>61</v>
      </c>
      <c r="O50" s="6">
        <v>5</v>
      </c>
      <c r="P50" s="6">
        <v>9392527397</v>
      </c>
      <c r="Q50" s="8" t="s">
        <v>24</v>
      </c>
      <c r="R50" s="8" t="s">
        <v>113</v>
      </c>
      <c r="S50" s="6">
        <v>1</v>
      </c>
      <c r="T50" s="6" t="s">
        <v>186</v>
      </c>
    </row>
    <row r="51" spans="1:20">
      <c r="A51" s="5" t="s">
        <v>211</v>
      </c>
      <c r="B51" s="19">
        <v>14</v>
      </c>
      <c r="C51" s="6" t="s">
        <v>212</v>
      </c>
      <c r="D51" s="6"/>
      <c r="E51" s="5" t="s">
        <v>213</v>
      </c>
      <c r="F51" s="5" t="str">
        <f t="shared" si="0"/>
        <v>DOLLZ  PATEL </v>
      </c>
      <c r="G51" s="6" t="s">
        <v>36</v>
      </c>
      <c r="H51" s="6">
        <v>-8.4480167000000002</v>
      </c>
      <c r="I51" s="6">
        <v>114.3103718</v>
      </c>
      <c r="J51" s="7">
        <v>32569</v>
      </c>
      <c r="K51" s="13">
        <v>2</v>
      </c>
      <c r="L51" s="13">
        <v>3</v>
      </c>
      <c r="M51" s="13">
        <v>1989</v>
      </c>
      <c r="N51" s="13">
        <f t="shared" si="1"/>
        <v>33</v>
      </c>
      <c r="O51" s="6">
        <v>13</v>
      </c>
      <c r="P51" s="6">
        <v>5535346407</v>
      </c>
      <c r="Q51" s="8" t="s">
        <v>24</v>
      </c>
      <c r="R51" s="8" t="s">
        <v>143</v>
      </c>
      <c r="S51" s="6">
        <v>1</v>
      </c>
      <c r="T51" s="6" t="s">
        <v>186</v>
      </c>
    </row>
    <row r="52" spans="1:20">
      <c r="A52" s="5" t="s">
        <v>214</v>
      </c>
      <c r="B52" s="19">
        <v>14</v>
      </c>
      <c r="C52" s="6" t="s">
        <v>215</v>
      </c>
      <c r="D52" s="6"/>
      <c r="E52" s="5" t="s">
        <v>216</v>
      </c>
      <c r="F52" s="5" t="str">
        <f t="shared" si="0"/>
        <v>BONIFACE  UWITONZE </v>
      </c>
      <c r="G52" s="6" t="s">
        <v>36</v>
      </c>
      <c r="H52" s="6">
        <v>49.946988099999999</v>
      </c>
      <c r="I52" s="6">
        <v>18.187018900000002</v>
      </c>
      <c r="J52" s="7">
        <v>24059</v>
      </c>
      <c r="K52" s="13">
        <v>13</v>
      </c>
      <c r="L52" s="13">
        <v>11</v>
      </c>
      <c r="M52" s="13">
        <v>1965</v>
      </c>
      <c r="N52" s="13">
        <f t="shared" si="1"/>
        <v>57</v>
      </c>
      <c r="O52" s="6">
        <v>6</v>
      </c>
      <c r="P52" s="6">
        <v>9477931333</v>
      </c>
      <c r="Q52" s="8" t="s">
        <v>72</v>
      </c>
      <c r="R52" s="8" t="s">
        <v>82</v>
      </c>
      <c r="S52" s="6">
        <v>6</v>
      </c>
      <c r="T52" s="6" t="s">
        <v>43</v>
      </c>
    </row>
    <row r="53" spans="1:20">
      <c r="A53" s="5" t="s">
        <v>217</v>
      </c>
      <c r="B53" s="19">
        <v>15</v>
      </c>
      <c r="C53" s="6" t="s">
        <v>218</v>
      </c>
      <c r="D53" s="6"/>
      <c r="E53" s="5" t="s">
        <v>219</v>
      </c>
      <c r="F53" s="5" t="str">
        <f t="shared" si="0"/>
        <v>GLORIA  MUHIRE</v>
      </c>
      <c r="G53" s="6" t="s">
        <v>23</v>
      </c>
      <c r="H53" s="6">
        <v>57.8197659</v>
      </c>
      <c r="I53" s="6">
        <v>12.9376332</v>
      </c>
      <c r="J53" s="7">
        <v>40170</v>
      </c>
      <c r="K53" s="13">
        <v>23</v>
      </c>
      <c r="L53" s="13">
        <v>12</v>
      </c>
      <c r="M53" s="13">
        <v>2009</v>
      </c>
      <c r="N53" s="13">
        <f t="shared" si="1"/>
        <v>13</v>
      </c>
      <c r="O53" s="6">
        <v>12</v>
      </c>
      <c r="P53" s="6">
        <v>4303211596</v>
      </c>
      <c r="Q53" s="8" t="s">
        <v>72</v>
      </c>
      <c r="R53" s="8" t="s">
        <v>82</v>
      </c>
      <c r="S53" s="6">
        <v>6</v>
      </c>
      <c r="T53" s="6" t="s">
        <v>43</v>
      </c>
    </row>
    <row r="54" spans="1:20">
      <c r="A54" s="5" t="s">
        <v>220</v>
      </c>
      <c r="B54" s="19">
        <v>15</v>
      </c>
      <c r="C54" s="9" t="s">
        <v>221</v>
      </c>
      <c r="D54" s="9"/>
      <c r="E54" s="5" t="s">
        <v>222</v>
      </c>
      <c r="F54" s="5" t="str">
        <f t="shared" si="0"/>
        <v>MUNEZERO  KALISA </v>
      </c>
      <c r="G54" s="6" t="s">
        <v>36</v>
      </c>
      <c r="H54" s="6">
        <v>-20.536044100000002</v>
      </c>
      <c r="I54" s="6">
        <v>29.281468700000001</v>
      </c>
      <c r="J54" s="7">
        <v>34269</v>
      </c>
      <c r="K54" s="13">
        <v>27</v>
      </c>
      <c r="L54" s="13">
        <v>10</v>
      </c>
      <c r="M54" s="13">
        <v>1993</v>
      </c>
      <c r="N54" s="13">
        <f t="shared" si="1"/>
        <v>29</v>
      </c>
      <c r="O54" s="6">
        <v>4</v>
      </c>
      <c r="P54" s="6">
        <v>3978297179</v>
      </c>
      <c r="Q54" s="8" t="s">
        <v>24</v>
      </c>
      <c r="R54" s="8" t="s">
        <v>143</v>
      </c>
      <c r="S54" s="6">
        <v>5</v>
      </c>
      <c r="T54" s="6" t="s">
        <v>86</v>
      </c>
    </row>
    <row r="55" spans="1:20">
      <c r="A55" s="5" t="s">
        <v>223</v>
      </c>
      <c r="B55" s="19">
        <v>15</v>
      </c>
      <c r="C55" s="6" t="s">
        <v>224</v>
      </c>
      <c r="D55" s="6"/>
      <c r="E55" s="5" t="s">
        <v>225</v>
      </c>
      <c r="F55" s="5" t="str">
        <f t="shared" si="0"/>
        <v>JULIUS  ETIENNE </v>
      </c>
      <c r="G55" s="6" t="s">
        <v>36</v>
      </c>
      <c r="H55" s="6">
        <v>-3.6964443999999999</v>
      </c>
      <c r="I55" s="6">
        <v>103.3876116</v>
      </c>
      <c r="J55" s="7">
        <v>35946</v>
      </c>
      <c r="K55" s="13">
        <v>31</v>
      </c>
      <c r="L55" s="13">
        <v>5</v>
      </c>
      <c r="M55" s="13">
        <v>1998</v>
      </c>
      <c r="N55" s="13">
        <f t="shared" si="1"/>
        <v>24</v>
      </c>
      <c r="O55" s="6">
        <v>6</v>
      </c>
      <c r="P55" s="6">
        <v>5937824553</v>
      </c>
      <c r="Q55" s="8" t="s">
        <v>72</v>
      </c>
      <c r="R55" s="8" t="s">
        <v>77</v>
      </c>
      <c r="S55" s="6">
        <v>5</v>
      </c>
      <c r="T55" s="6" t="s">
        <v>86</v>
      </c>
    </row>
    <row r="56" spans="1:20">
      <c r="A56" s="5" t="s">
        <v>226</v>
      </c>
      <c r="B56" s="19">
        <v>16</v>
      </c>
      <c r="C56" s="6" t="s">
        <v>227</v>
      </c>
      <c r="D56" s="6"/>
      <c r="E56" s="5" t="s">
        <v>228</v>
      </c>
      <c r="F56" s="5" t="str">
        <f t="shared" si="0"/>
        <v>MBONYINSHUTI  HABINEZA </v>
      </c>
      <c r="G56" s="6" t="s">
        <v>36</v>
      </c>
      <c r="H56" s="6">
        <v>36.507226299999999</v>
      </c>
      <c r="I56" s="6">
        <v>8.7756556000000003</v>
      </c>
      <c r="J56" s="7">
        <v>44539</v>
      </c>
      <c r="K56" s="13">
        <v>9</v>
      </c>
      <c r="L56" s="13">
        <v>12</v>
      </c>
      <c r="M56" s="13">
        <v>2021</v>
      </c>
      <c r="N56" s="13">
        <f t="shared" si="1"/>
        <v>1</v>
      </c>
      <c r="O56" s="6">
        <v>5</v>
      </c>
      <c r="P56" s="6">
        <v>3474168006</v>
      </c>
      <c r="Q56" s="8" t="s">
        <v>24</v>
      </c>
      <c r="R56" s="8" t="s">
        <v>160</v>
      </c>
      <c r="S56" s="6">
        <v>6</v>
      </c>
      <c r="T56" s="6" t="s">
        <v>43</v>
      </c>
    </row>
    <row r="57" spans="1:20">
      <c r="A57" s="5" t="s">
        <v>229</v>
      </c>
      <c r="B57" s="19">
        <v>16</v>
      </c>
      <c r="C57" s="6" t="s">
        <v>230</v>
      </c>
      <c r="D57" s="6"/>
      <c r="E57" s="5" t="s">
        <v>231</v>
      </c>
      <c r="F57" s="5" t="str">
        <f t="shared" si="0"/>
        <v>VINCENT  MUREKATETE </v>
      </c>
      <c r="G57" s="6" t="s">
        <v>36</v>
      </c>
      <c r="H57" s="6">
        <v>42.9203458</v>
      </c>
      <c r="I57" s="6">
        <v>21.742191099999999</v>
      </c>
      <c r="J57" s="7">
        <v>24163</v>
      </c>
      <c r="K57" s="13">
        <v>25</v>
      </c>
      <c r="L57" s="13">
        <v>2</v>
      </c>
      <c r="M57" s="13">
        <v>1966</v>
      </c>
      <c r="N57" s="13">
        <f t="shared" si="1"/>
        <v>56</v>
      </c>
      <c r="O57" s="6">
        <v>7</v>
      </c>
      <c r="P57" s="6">
        <v>2119419502</v>
      </c>
      <c r="Q57" s="8" t="s">
        <v>72</v>
      </c>
      <c r="R57" s="8" t="s">
        <v>73</v>
      </c>
      <c r="S57" s="6">
        <v>7</v>
      </c>
      <c r="T57" s="6" t="s">
        <v>78</v>
      </c>
    </row>
    <row r="58" spans="1:20">
      <c r="A58" s="5" t="s">
        <v>232</v>
      </c>
      <c r="B58" s="19">
        <v>16</v>
      </c>
      <c r="C58" s="6" t="s">
        <v>233</v>
      </c>
      <c r="D58" s="6" t="s">
        <v>234</v>
      </c>
      <c r="E58" s="5" t="s">
        <v>235</v>
      </c>
      <c r="F58" s="5" t="str">
        <f t="shared" si="0"/>
        <v>ETE ELE GRACE </v>
      </c>
      <c r="G58" s="6" t="s">
        <v>36</v>
      </c>
      <c r="H58" s="6">
        <v>22.5341348</v>
      </c>
      <c r="I58" s="6">
        <v>114.1162219</v>
      </c>
      <c r="J58" s="7">
        <v>27100</v>
      </c>
      <c r="K58" s="13">
        <v>12</v>
      </c>
      <c r="L58" s="13">
        <v>3</v>
      </c>
      <c r="M58" s="13">
        <v>1974</v>
      </c>
      <c r="N58" s="13">
        <f t="shared" si="1"/>
        <v>48</v>
      </c>
      <c r="O58" s="6">
        <v>3</v>
      </c>
      <c r="P58" s="6">
        <v>1777860988</v>
      </c>
      <c r="Q58" s="8" t="s">
        <v>37</v>
      </c>
      <c r="R58" s="8" t="s">
        <v>38</v>
      </c>
      <c r="S58" s="6">
        <v>1</v>
      </c>
      <c r="T58" s="6" t="s">
        <v>186</v>
      </c>
    </row>
    <row r="59" spans="1:20">
      <c r="A59" s="5" t="s">
        <v>236</v>
      </c>
      <c r="B59" s="19">
        <v>16</v>
      </c>
      <c r="C59" s="6" t="s">
        <v>237</v>
      </c>
      <c r="D59" s="6"/>
      <c r="E59" s="5" t="s">
        <v>238</v>
      </c>
      <c r="F59" s="5" t="str">
        <f t="shared" si="0"/>
        <v>DIOCLES  SAM </v>
      </c>
      <c r="G59" s="6" t="s">
        <v>36</v>
      </c>
      <c r="H59" s="6">
        <v>-6.8081500999999998</v>
      </c>
      <c r="I59" s="6">
        <v>106.6645007</v>
      </c>
      <c r="J59" s="7">
        <v>39419</v>
      </c>
      <c r="K59" s="13">
        <v>3</v>
      </c>
      <c r="L59" s="13">
        <v>12</v>
      </c>
      <c r="M59" s="13">
        <v>2007</v>
      </c>
      <c r="N59" s="13">
        <f t="shared" si="1"/>
        <v>15</v>
      </c>
      <c r="O59" s="6">
        <v>4</v>
      </c>
      <c r="P59" s="6">
        <v>2373399722</v>
      </c>
      <c r="Q59" s="8" t="s">
        <v>97</v>
      </c>
      <c r="R59" s="8" t="s">
        <v>125</v>
      </c>
      <c r="S59" s="6">
        <v>6</v>
      </c>
      <c r="T59" s="6" t="s">
        <v>43</v>
      </c>
    </row>
    <row r="60" spans="1:20">
      <c r="A60" s="5" t="s">
        <v>239</v>
      </c>
      <c r="B60" s="19">
        <v>17</v>
      </c>
      <c r="C60" s="6" t="s">
        <v>240</v>
      </c>
      <c r="D60" s="6" t="s">
        <v>241</v>
      </c>
      <c r="E60" s="5" t="s">
        <v>242</v>
      </c>
      <c r="F60" s="5" t="str">
        <f t="shared" si="0"/>
        <v>CHRITE CLAUD MUHOZA</v>
      </c>
      <c r="G60" s="6" t="s">
        <v>36</v>
      </c>
      <c r="H60" s="6">
        <v>8.2260556999999999</v>
      </c>
      <c r="I60" s="6">
        <v>124.2518415</v>
      </c>
      <c r="J60" s="7">
        <v>22507</v>
      </c>
      <c r="K60" s="13">
        <v>14</v>
      </c>
      <c r="L60" s="13">
        <v>8</v>
      </c>
      <c r="M60" s="13">
        <v>1961</v>
      </c>
      <c r="N60" s="13">
        <f t="shared" si="1"/>
        <v>61</v>
      </c>
      <c r="O60" s="6">
        <v>2</v>
      </c>
      <c r="P60" s="6">
        <v>8137395442</v>
      </c>
      <c r="Q60" s="8" t="s">
        <v>72</v>
      </c>
      <c r="R60" s="8" t="s">
        <v>77</v>
      </c>
      <c r="S60" s="6">
        <v>3</v>
      </c>
      <c r="T60" s="6" t="s">
        <v>26</v>
      </c>
    </row>
    <row r="61" spans="1:20">
      <c r="A61" s="5" t="s">
        <v>243</v>
      </c>
      <c r="B61" s="19">
        <v>17</v>
      </c>
      <c r="C61" s="6" t="s">
        <v>244</v>
      </c>
      <c r="D61" s="6"/>
      <c r="E61" s="5" t="s">
        <v>245</v>
      </c>
      <c r="F61" s="5" t="str">
        <f t="shared" si="0"/>
        <v>SONIA  MUKESHIMANA</v>
      </c>
      <c r="G61" s="6" t="s">
        <v>23</v>
      </c>
      <c r="H61" s="6">
        <v>8.6450352000000006</v>
      </c>
      <c r="I61" s="6">
        <v>10.7718025</v>
      </c>
      <c r="J61" s="7">
        <v>24937</v>
      </c>
      <c r="K61" s="13">
        <v>9</v>
      </c>
      <c r="L61" s="13">
        <v>4</v>
      </c>
      <c r="M61" s="13">
        <v>1968</v>
      </c>
      <c r="N61" s="13">
        <f t="shared" si="1"/>
        <v>54</v>
      </c>
      <c r="O61" s="6">
        <v>4</v>
      </c>
      <c r="P61" s="6">
        <v>4134665161</v>
      </c>
      <c r="Q61" s="8" t="s">
        <v>72</v>
      </c>
      <c r="R61" s="8" t="s">
        <v>77</v>
      </c>
      <c r="S61" s="6">
        <v>4</v>
      </c>
      <c r="T61" s="6" t="s">
        <v>93</v>
      </c>
    </row>
    <row r="62" spans="1:20">
      <c r="A62" s="5" t="s">
        <v>246</v>
      </c>
      <c r="B62" s="19">
        <v>17</v>
      </c>
      <c r="C62" s="6" t="s">
        <v>247</v>
      </c>
      <c r="D62" s="6"/>
      <c r="E62" s="5" t="s">
        <v>248</v>
      </c>
      <c r="F62" s="5" t="str">
        <f t="shared" si="0"/>
        <v>ALICE  MUGABE</v>
      </c>
      <c r="G62" s="6" t="s">
        <v>23</v>
      </c>
      <c r="H62" s="6">
        <v>0.54718109999999998</v>
      </c>
      <c r="I62" s="6">
        <v>-76.1319953</v>
      </c>
      <c r="J62" s="7">
        <v>12581</v>
      </c>
      <c r="K62" s="13">
        <v>11</v>
      </c>
      <c r="L62" s="13">
        <v>6</v>
      </c>
      <c r="M62" s="13">
        <v>1934</v>
      </c>
      <c r="N62" s="13">
        <f t="shared" si="1"/>
        <v>88</v>
      </c>
      <c r="O62" s="6">
        <v>4</v>
      </c>
      <c r="P62" s="6">
        <v>5619141549</v>
      </c>
      <c r="Q62" s="8" t="s">
        <v>72</v>
      </c>
      <c r="R62" s="8" t="s">
        <v>77</v>
      </c>
      <c r="S62" s="6">
        <v>2</v>
      </c>
      <c r="T62" s="6" t="s">
        <v>48</v>
      </c>
    </row>
    <row r="63" spans="1:20">
      <c r="A63" s="5" t="s">
        <v>249</v>
      </c>
      <c r="B63" s="19">
        <v>18</v>
      </c>
      <c r="C63" s="6" t="s">
        <v>250</v>
      </c>
      <c r="D63" s="6"/>
      <c r="E63" s="5" t="s">
        <v>251</v>
      </c>
      <c r="F63" s="5" t="str">
        <f t="shared" si="0"/>
        <v>FABRICE  ERASTE </v>
      </c>
      <c r="G63" s="6" t="s">
        <v>36</v>
      </c>
      <c r="H63" s="6">
        <v>-23.500009200000001</v>
      </c>
      <c r="I63" s="6">
        <v>-46.434475999999997</v>
      </c>
      <c r="J63" s="7">
        <v>23393</v>
      </c>
      <c r="K63" s="13">
        <v>17</v>
      </c>
      <c r="L63" s="13">
        <v>1</v>
      </c>
      <c r="M63" s="13">
        <v>1964</v>
      </c>
      <c r="N63" s="13">
        <f t="shared" si="1"/>
        <v>58</v>
      </c>
      <c r="O63" s="6">
        <v>13</v>
      </c>
      <c r="P63" s="6">
        <v>6319979295</v>
      </c>
      <c r="Q63" s="8" t="s">
        <v>24</v>
      </c>
      <c r="R63" s="8" t="s">
        <v>47</v>
      </c>
      <c r="S63" s="6">
        <v>2</v>
      </c>
      <c r="T63" s="6" t="s">
        <v>48</v>
      </c>
    </row>
    <row r="64" spans="1:20">
      <c r="A64" s="5" t="s">
        <v>252</v>
      </c>
      <c r="B64" s="19">
        <v>18</v>
      </c>
      <c r="C64" s="6" t="s">
        <v>253</v>
      </c>
      <c r="D64" s="6"/>
      <c r="E64" s="5" t="s">
        <v>254</v>
      </c>
      <c r="F64" s="5" t="str">
        <f t="shared" si="0"/>
        <v>JOSE  MOHAMED </v>
      </c>
      <c r="G64" s="6" t="s">
        <v>36</v>
      </c>
      <c r="H64" s="6">
        <v>-8.5437712999999995</v>
      </c>
      <c r="I64" s="6">
        <v>120.6749301</v>
      </c>
      <c r="J64" s="7">
        <v>22152</v>
      </c>
      <c r="K64" s="13">
        <v>24</v>
      </c>
      <c r="L64" s="13">
        <v>8</v>
      </c>
      <c r="M64" s="13">
        <v>1960</v>
      </c>
      <c r="N64" s="13">
        <f t="shared" si="1"/>
        <v>62</v>
      </c>
      <c r="O64" s="6">
        <v>12</v>
      </c>
      <c r="P64" s="6">
        <v>5111568962</v>
      </c>
      <c r="Q64" s="8" t="s">
        <v>24</v>
      </c>
      <c r="R64" s="8" t="s">
        <v>255</v>
      </c>
      <c r="S64" s="6">
        <v>1</v>
      </c>
      <c r="T64" s="6" t="s">
        <v>186</v>
      </c>
    </row>
    <row r="65" spans="1:20">
      <c r="A65" s="5" t="s">
        <v>256</v>
      </c>
      <c r="B65" s="19">
        <v>18</v>
      </c>
      <c r="C65" s="6" t="s">
        <v>257</v>
      </c>
      <c r="D65" s="6"/>
      <c r="E65" s="5" t="s">
        <v>258</v>
      </c>
      <c r="F65" s="5" t="str">
        <f t="shared" si="0"/>
        <v>KARAHA  DONAT </v>
      </c>
      <c r="G65" s="6" t="s">
        <v>36</v>
      </c>
      <c r="H65" s="6">
        <v>49.144975799999997</v>
      </c>
      <c r="I65" s="6">
        <v>13.2297698</v>
      </c>
      <c r="J65" s="7">
        <v>25334</v>
      </c>
      <c r="K65" s="13">
        <v>11</v>
      </c>
      <c r="L65" s="13">
        <v>5</v>
      </c>
      <c r="M65" s="13">
        <v>1969</v>
      </c>
      <c r="N65" s="13">
        <f t="shared" si="1"/>
        <v>53</v>
      </c>
      <c r="O65" s="6">
        <v>12</v>
      </c>
      <c r="P65" s="6">
        <v>9261972706</v>
      </c>
      <c r="Q65" s="8" t="s">
        <v>97</v>
      </c>
      <c r="R65" s="8" t="s">
        <v>167</v>
      </c>
      <c r="S65" s="6">
        <v>6</v>
      </c>
      <c r="T65" s="6" t="s">
        <v>43</v>
      </c>
    </row>
    <row r="66" spans="1:20">
      <c r="A66" s="5" t="s">
        <v>259</v>
      </c>
      <c r="B66" s="19">
        <v>18</v>
      </c>
      <c r="C66" s="6" t="s">
        <v>260</v>
      </c>
      <c r="D66" s="6"/>
      <c r="E66" s="5" t="s">
        <v>209</v>
      </c>
      <c r="F66" s="5" t="str">
        <f t="shared" si="0"/>
        <v>IMMACULEE  MUVUNYI</v>
      </c>
      <c r="G66" s="6" t="s">
        <v>23</v>
      </c>
      <c r="H66" s="6">
        <v>57.504011900000002</v>
      </c>
      <c r="I66" s="6">
        <v>12.680175800000001</v>
      </c>
      <c r="J66" s="7">
        <v>38916</v>
      </c>
      <c r="K66" s="13">
        <v>18</v>
      </c>
      <c r="L66" s="13">
        <v>7</v>
      </c>
      <c r="M66" s="13">
        <v>2006</v>
      </c>
      <c r="N66" s="13">
        <f t="shared" si="1"/>
        <v>16</v>
      </c>
      <c r="O66" s="6">
        <v>8</v>
      </c>
      <c r="P66" s="6">
        <v>2583980607</v>
      </c>
      <c r="Q66" s="8" t="s">
        <v>72</v>
      </c>
      <c r="R66" s="8" t="s">
        <v>77</v>
      </c>
      <c r="S66" s="6">
        <v>6</v>
      </c>
      <c r="T66" s="6" t="s">
        <v>43</v>
      </c>
    </row>
    <row r="67" spans="1:20">
      <c r="A67" s="5" t="s">
        <v>261</v>
      </c>
      <c r="B67" s="19">
        <v>19</v>
      </c>
      <c r="C67" s="9" t="s">
        <v>151</v>
      </c>
      <c r="D67" s="9"/>
      <c r="E67" s="5" t="s">
        <v>262</v>
      </c>
      <c r="F67" s="5" t="str">
        <f t="shared" ref="F67:F130" si="2" xml:space="preserve"> _xlfn.CONCAT(C67, " ", D67, " ", E67)</f>
        <v>NIYONYUGURA  JUDITH </v>
      </c>
      <c r="G67" s="6" t="s">
        <v>23</v>
      </c>
      <c r="H67" s="6">
        <v>45.093449100000001</v>
      </c>
      <c r="I67" s="6">
        <v>-73.976428299999995</v>
      </c>
      <c r="J67" s="7">
        <v>15119</v>
      </c>
      <c r="K67" s="13">
        <v>23</v>
      </c>
      <c r="L67" s="13">
        <v>5</v>
      </c>
      <c r="M67" s="13">
        <v>1941</v>
      </c>
      <c r="N67" s="13">
        <f t="shared" ref="N67:N130" si="3">SUM(-M67,2022)</f>
        <v>81</v>
      </c>
      <c r="O67" s="6">
        <v>3</v>
      </c>
      <c r="P67" s="6">
        <v>5625795636</v>
      </c>
      <c r="Q67" s="8" t="s">
        <v>97</v>
      </c>
      <c r="R67" s="8" t="s">
        <v>176</v>
      </c>
      <c r="S67" s="6">
        <v>7</v>
      </c>
      <c r="T67" s="6" t="s">
        <v>78</v>
      </c>
    </row>
    <row r="68" spans="1:20">
      <c r="A68" s="5" t="s">
        <v>263</v>
      </c>
      <c r="B68" s="19">
        <v>19</v>
      </c>
      <c r="C68" s="6" t="s">
        <v>264</v>
      </c>
      <c r="D68" s="6" t="s">
        <v>265</v>
      </c>
      <c r="E68" s="5" t="s">
        <v>146</v>
      </c>
      <c r="F68" s="5" t="str">
        <f t="shared" si="2"/>
        <v>NÉHÉMIE SAMUE NIYONSABA</v>
      </c>
      <c r="G68" s="6" t="s">
        <v>36</v>
      </c>
      <c r="H68" s="6">
        <v>-21.556052099999999</v>
      </c>
      <c r="I68" s="6">
        <v>-45.4368421</v>
      </c>
      <c r="J68" s="7">
        <v>43918</v>
      </c>
      <c r="K68" s="13">
        <v>28</v>
      </c>
      <c r="L68" s="13">
        <v>3</v>
      </c>
      <c r="M68" s="13">
        <v>2020</v>
      </c>
      <c r="N68" s="13">
        <f t="shared" si="3"/>
        <v>2</v>
      </c>
      <c r="O68" s="6">
        <v>5</v>
      </c>
      <c r="P68" s="6">
        <v>5819516956</v>
      </c>
      <c r="Q68" s="8" t="s">
        <v>37</v>
      </c>
      <c r="R68" s="8" t="s">
        <v>42</v>
      </c>
      <c r="S68" s="6">
        <v>6</v>
      </c>
      <c r="T68" s="6" t="s">
        <v>43</v>
      </c>
    </row>
    <row r="69" spans="1:20">
      <c r="A69" s="5" t="s">
        <v>266</v>
      </c>
      <c r="B69" s="19">
        <v>19</v>
      </c>
      <c r="C69" s="6" t="s">
        <v>267</v>
      </c>
      <c r="D69" s="6"/>
      <c r="E69" s="5" t="s">
        <v>268</v>
      </c>
      <c r="F69" s="5" t="str">
        <f t="shared" si="2"/>
        <v>NADEGE  HAKIZIMANA</v>
      </c>
      <c r="G69" s="6" t="s">
        <v>23</v>
      </c>
      <c r="H69" s="6">
        <v>61.750154000000002</v>
      </c>
      <c r="I69" s="6">
        <v>30.667695599999998</v>
      </c>
      <c r="J69" s="7">
        <v>8562</v>
      </c>
      <c r="K69" s="13">
        <v>10</v>
      </c>
      <c r="L69" s="13">
        <v>6</v>
      </c>
      <c r="M69" s="13">
        <v>1923</v>
      </c>
      <c r="N69" s="13">
        <f t="shared" si="3"/>
        <v>99</v>
      </c>
      <c r="O69" s="6">
        <v>12</v>
      </c>
      <c r="P69" s="6">
        <v>1316436107</v>
      </c>
      <c r="Q69" s="8" t="s">
        <v>31</v>
      </c>
      <c r="R69" s="8" t="s">
        <v>52</v>
      </c>
      <c r="S69" s="6">
        <v>3</v>
      </c>
      <c r="T69" s="6" t="s">
        <v>26</v>
      </c>
    </row>
    <row r="70" spans="1:20">
      <c r="A70" s="5" t="s">
        <v>269</v>
      </c>
      <c r="B70" s="19">
        <v>19</v>
      </c>
      <c r="C70" s="6" t="s">
        <v>270</v>
      </c>
      <c r="D70" s="6" t="s">
        <v>271</v>
      </c>
      <c r="E70" s="5" t="s">
        <v>142</v>
      </c>
      <c r="F70" s="5" t="str">
        <f t="shared" si="2"/>
        <v>TOM RICHAR NKUSI </v>
      </c>
      <c r="G70" s="6" t="s">
        <v>36</v>
      </c>
      <c r="H70" s="6">
        <v>-16.5030766</v>
      </c>
      <c r="I70" s="6">
        <v>-68.134659400000004</v>
      </c>
      <c r="J70" s="7">
        <v>15811</v>
      </c>
      <c r="K70" s="13">
        <v>15</v>
      </c>
      <c r="L70" s="13">
        <v>4</v>
      </c>
      <c r="M70" s="13">
        <v>1943</v>
      </c>
      <c r="N70" s="13">
        <f t="shared" si="3"/>
        <v>79</v>
      </c>
      <c r="O70" s="6">
        <v>6</v>
      </c>
      <c r="P70" s="6">
        <v>8929359132</v>
      </c>
      <c r="Q70" s="8" t="s">
        <v>24</v>
      </c>
      <c r="R70" s="8" t="s">
        <v>143</v>
      </c>
      <c r="S70" s="6">
        <v>7</v>
      </c>
      <c r="T70" s="6" t="s">
        <v>78</v>
      </c>
    </row>
    <row r="71" spans="1:20">
      <c r="A71" s="5" t="s">
        <v>272</v>
      </c>
      <c r="B71" s="19">
        <v>20</v>
      </c>
      <c r="C71" s="6" t="s">
        <v>273</v>
      </c>
      <c r="D71" s="6"/>
      <c r="E71" s="5" t="s">
        <v>274</v>
      </c>
      <c r="F71" s="5" t="str">
        <f t="shared" si="2"/>
        <v>EVODE  MUKESHIMANA </v>
      </c>
      <c r="G71" s="6" t="s">
        <v>36</v>
      </c>
      <c r="H71" s="6">
        <v>45.271697000000003</v>
      </c>
      <c r="I71" s="6">
        <v>-66.054946700000002</v>
      </c>
      <c r="J71" s="7">
        <v>34308</v>
      </c>
      <c r="K71" s="13">
        <v>5</v>
      </c>
      <c r="L71" s="13">
        <v>12</v>
      </c>
      <c r="M71" s="13">
        <v>1993</v>
      </c>
      <c r="N71" s="13">
        <f t="shared" si="3"/>
        <v>29</v>
      </c>
      <c r="O71" s="6">
        <v>11</v>
      </c>
      <c r="P71" s="6">
        <v>7074569833</v>
      </c>
      <c r="Q71" s="8" t="s">
        <v>24</v>
      </c>
      <c r="R71" s="8" t="s">
        <v>25</v>
      </c>
      <c r="S71" s="6">
        <v>1</v>
      </c>
      <c r="T71" s="6" t="s">
        <v>186</v>
      </c>
    </row>
    <row r="72" spans="1:20">
      <c r="A72" s="5" t="s">
        <v>275</v>
      </c>
      <c r="B72" s="19">
        <v>20</v>
      </c>
      <c r="C72" s="6" t="s">
        <v>276</v>
      </c>
      <c r="D72" s="6"/>
      <c r="E72" s="5" t="s">
        <v>277</v>
      </c>
      <c r="F72" s="5" t="str">
        <f t="shared" si="2"/>
        <v>MUTABAZI  MATABARO </v>
      </c>
      <c r="G72" s="6" t="s">
        <v>36</v>
      </c>
      <c r="H72" s="6">
        <v>10.332444000000001</v>
      </c>
      <c r="I72" s="6">
        <v>4.4643980000000001</v>
      </c>
      <c r="J72" s="7">
        <v>40523</v>
      </c>
      <c r="K72" s="13">
        <v>11</v>
      </c>
      <c r="L72" s="13">
        <v>12</v>
      </c>
      <c r="M72" s="13">
        <v>2010</v>
      </c>
      <c r="N72" s="13">
        <f t="shared" si="3"/>
        <v>12</v>
      </c>
      <c r="O72" s="6">
        <v>10</v>
      </c>
      <c r="P72" s="6">
        <v>8033290335</v>
      </c>
      <c r="Q72" s="8" t="s">
        <v>24</v>
      </c>
      <c r="R72" s="8" t="s">
        <v>143</v>
      </c>
      <c r="S72" s="6">
        <v>6</v>
      </c>
      <c r="T72" s="6" t="s">
        <v>43</v>
      </c>
    </row>
    <row r="73" spans="1:20">
      <c r="A73" s="5" t="s">
        <v>278</v>
      </c>
      <c r="B73" s="19">
        <v>20</v>
      </c>
      <c r="C73" s="6" t="s">
        <v>279</v>
      </c>
      <c r="D73" s="6"/>
      <c r="E73" s="5" t="s">
        <v>280</v>
      </c>
      <c r="F73" s="5" t="str">
        <f t="shared" si="2"/>
        <v>GLADYS  RUKUNDO</v>
      </c>
      <c r="G73" s="6" t="s">
        <v>23</v>
      </c>
      <c r="H73" s="6">
        <v>21.303985900000001</v>
      </c>
      <c r="I73" s="6">
        <v>-157.86256739999999</v>
      </c>
      <c r="J73" s="7">
        <v>24854</v>
      </c>
      <c r="K73" s="13">
        <v>17</v>
      </c>
      <c r="L73" s="13">
        <v>1</v>
      </c>
      <c r="M73" s="13">
        <v>1968</v>
      </c>
      <c r="N73" s="13">
        <f t="shared" si="3"/>
        <v>54</v>
      </c>
      <c r="O73" s="6">
        <v>9</v>
      </c>
      <c r="P73" s="6">
        <v>8082130004</v>
      </c>
      <c r="Q73" s="8" t="s">
        <v>24</v>
      </c>
      <c r="R73" s="8" t="s">
        <v>255</v>
      </c>
      <c r="S73" s="6">
        <v>3</v>
      </c>
      <c r="T73" s="6" t="s">
        <v>26</v>
      </c>
    </row>
    <row r="74" spans="1:20">
      <c r="A74" s="5" t="s">
        <v>281</v>
      </c>
      <c r="B74" s="19">
        <v>20</v>
      </c>
      <c r="C74" s="6" t="s">
        <v>230</v>
      </c>
      <c r="D74" s="6"/>
      <c r="E74" s="5" t="s">
        <v>282</v>
      </c>
      <c r="F74" s="5" t="str">
        <f t="shared" si="2"/>
        <v>VINCENT  UWIZEYIMANA </v>
      </c>
      <c r="G74" s="6" t="s">
        <v>36</v>
      </c>
      <c r="H74" s="6">
        <v>56.341900000000003</v>
      </c>
      <c r="I74" s="6">
        <v>46.56353</v>
      </c>
      <c r="J74" s="7">
        <v>35775</v>
      </c>
      <c r="K74" s="13">
        <v>11</v>
      </c>
      <c r="L74" s="13">
        <v>12</v>
      </c>
      <c r="M74" s="13">
        <v>1997</v>
      </c>
      <c r="N74" s="13">
        <f t="shared" si="3"/>
        <v>25</v>
      </c>
      <c r="O74" s="6">
        <v>6</v>
      </c>
      <c r="P74" s="6">
        <v>2445657657</v>
      </c>
      <c r="Q74" s="8" t="s">
        <v>72</v>
      </c>
      <c r="R74" s="8" t="s">
        <v>82</v>
      </c>
      <c r="S74" s="6">
        <v>7</v>
      </c>
      <c r="T74" s="6" t="s">
        <v>78</v>
      </c>
    </row>
    <row r="75" spans="1:20">
      <c r="A75" s="10" t="s">
        <v>283</v>
      </c>
      <c r="B75" s="19">
        <v>21</v>
      </c>
      <c r="C75" s="9" t="s">
        <v>284</v>
      </c>
      <c r="D75" s="6"/>
      <c r="E75" s="5" t="s">
        <v>285</v>
      </c>
      <c r="F75" s="5" t="str">
        <f t="shared" si="2"/>
        <v>NTWALI  MBABAZI </v>
      </c>
      <c r="G75" s="6" t="s">
        <v>36</v>
      </c>
      <c r="H75" s="6">
        <v>11.348909000000001</v>
      </c>
      <c r="I75" s="6">
        <v>106.46414590000001</v>
      </c>
      <c r="J75" s="7">
        <v>37927</v>
      </c>
      <c r="K75" s="13">
        <v>2</v>
      </c>
      <c r="L75" s="13">
        <v>11</v>
      </c>
      <c r="M75" s="13">
        <v>2003</v>
      </c>
      <c r="N75" s="13">
        <f t="shared" si="3"/>
        <v>19</v>
      </c>
      <c r="O75" s="6">
        <v>3</v>
      </c>
      <c r="P75" s="6">
        <v>1249563309</v>
      </c>
      <c r="Q75" s="8" t="s">
        <v>31</v>
      </c>
      <c r="R75" s="8" t="s">
        <v>52</v>
      </c>
      <c r="S75" s="6">
        <v>3</v>
      </c>
      <c r="T75" s="6" t="s">
        <v>26</v>
      </c>
    </row>
    <row r="76" spans="1:20">
      <c r="A76" s="5" t="s">
        <v>286</v>
      </c>
      <c r="B76" s="19">
        <v>21</v>
      </c>
      <c r="C76" s="6" t="s">
        <v>287</v>
      </c>
      <c r="D76" s="6"/>
      <c r="E76" s="5" t="s">
        <v>288</v>
      </c>
      <c r="F76" s="5" t="str">
        <f t="shared" si="2"/>
        <v>THACIENNE  KWIZERA</v>
      </c>
      <c r="G76" s="6" t="s">
        <v>23</v>
      </c>
      <c r="H76" s="6">
        <v>-37.964184299999999</v>
      </c>
      <c r="I76" s="6">
        <v>-57.589734499999999</v>
      </c>
      <c r="J76" s="7">
        <v>42210</v>
      </c>
      <c r="K76" s="13">
        <v>25</v>
      </c>
      <c r="L76" s="13">
        <v>7</v>
      </c>
      <c r="M76" s="13">
        <v>2015</v>
      </c>
      <c r="N76" s="13">
        <f t="shared" si="3"/>
        <v>7</v>
      </c>
      <c r="O76" s="6">
        <v>5</v>
      </c>
      <c r="P76" s="6">
        <v>6153090443</v>
      </c>
      <c r="Q76" s="8" t="s">
        <v>97</v>
      </c>
      <c r="R76" s="8" t="s">
        <v>289</v>
      </c>
      <c r="S76" s="6">
        <v>6</v>
      </c>
      <c r="T76" s="6" t="s">
        <v>43</v>
      </c>
    </row>
    <row r="77" spans="1:20">
      <c r="A77" s="5" t="s">
        <v>290</v>
      </c>
      <c r="B77" s="19">
        <v>21</v>
      </c>
      <c r="C77" s="6" t="s">
        <v>291</v>
      </c>
      <c r="D77" s="6"/>
      <c r="E77" s="5" t="s">
        <v>292</v>
      </c>
      <c r="F77" s="5" t="str">
        <f t="shared" si="2"/>
        <v>AMANI  UMUTESI</v>
      </c>
      <c r="G77" s="6" t="s">
        <v>36</v>
      </c>
      <c r="H77" s="6">
        <v>44.812910000000002</v>
      </c>
      <c r="I77" s="6">
        <v>123.088238</v>
      </c>
      <c r="J77" s="7">
        <v>28666</v>
      </c>
      <c r="K77" s="13">
        <v>25</v>
      </c>
      <c r="L77" s="13">
        <v>6</v>
      </c>
      <c r="M77" s="13">
        <v>1978</v>
      </c>
      <c r="N77" s="13">
        <f t="shared" si="3"/>
        <v>44</v>
      </c>
      <c r="O77" s="6">
        <v>4</v>
      </c>
      <c r="P77" s="6">
        <v>9199409382</v>
      </c>
      <c r="Q77" s="8" t="s">
        <v>72</v>
      </c>
      <c r="R77" s="8" t="s">
        <v>77</v>
      </c>
      <c r="S77" s="6">
        <v>3</v>
      </c>
      <c r="T77" s="6" t="s">
        <v>26</v>
      </c>
    </row>
    <row r="78" spans="1:20">
      <c r="A78" s="5" t="s">
        <v>293</v>
      </c>
      <c r="B78" s="19">
        <v>22</v>
      </c>
      <c r="C78" s="6" t="s">
        <v>294</v>
      </c>
      <c r="D78" s="6"/>
      <c r="E78" s="5" t="s">
        <v>295</v>
      </c>
      <c r="F78" s="5" t="str">
        <f t="shared" si="2"/>
        <v>GIANNA  UWASE</v>
      </c>
      <c r="G78" s="6" t="s">
        <v>23</v>
      </c>
      <c r="H78" s="6">
        <v>31.129097999999999</v>
      </c>
      <c r="I78" s="6">
        <v>120.839842</v>
      </c>
      <c r="J78" s="7">
        <v>26944</v>
      </c>
      <c r="K78" s="13">
        <v>7</v>
      </c>
      <c r="L78" s="13">
        <v>10</v>
      </c>
      <c r="M78" s="13">
        <v>1973</v>
      </c>
      <c r="N78" s="13">
        <f t="shared" si="3"/>
        <v>49</v>
      </c>
      <c r="O78" s="6">
        <v>5</v>
      </c>
      <c r="P78" s="6">
        <v>4649509667</v>
      </c>
      <c r="Q78" s="8" t="s">
        <v>24</v>
      </c>
      <c r="R78" s="8" t="s">
        <v>47</v>
      </c>
      <c r="S78" s="6">
        <v>2</v>
      </c>
      <c r="T78" s="6" t="s">
        <v>48</v>
      </c>
    </row>
    <row r="79" spans="1:20">
      <c r="A79" s="5" t="s">
        <v>296</v>
      </c>
      <c r="B79" s="19">
        <v>22</v>
      </c>
      <c r="C79" s="6" t="s">
        <v>297</v>
      </c>
      <c r="D79" s="6"/>
      <c r="E79" s="5" t="s">
        <v>298</v>
      </c>
      <c r="F79" s="5" t="str">
        <f t="shared" si="2"/>
        <v>BENITHA  DUSABE</v>
      </c>
      <c r="G79" s="6" t="s">
        <v>23</v>
      </c>
      <c r="H79" s="6">
        <v>57.766217400000002</v>
      </c>
      <c r="I79" s="6">
        <v>16.598376200000001</v>
      </c>
      <c r="J79" s="7">
        <v>37219</v>
      </c>
      <c r="K79" s="13">
        <v>24</v>
      </c>
      <c r="L79" s="13">
        <v>11</v>
      </c>
      <c r="M79" s="13">
        <v>2001</v>
      </c>
      <c r="N79" s="13">
        <f t="shared" si="3"/>
        <v>21</v>
      </c>
      <c r="O79" s="6">
        <v>11</v>
      </c>
      <c r="P79" s="6">
        <v>1643443792</v>
      </c>
      <c r="Q79" s="8" t="s">
        <v>31</v>
      </c>
      <c r="R79" s="8" t="s">
        <v>52</v>
      </c>
      <c r="S79" s="6">
        <v>2</v>
      </c>
      <c r="T79" s="6" t="s">
        <v>48</v>
      </c>
    </row>
    <row r="80" spans="1:20">
      <c r="A80" s="5" t="s">
        <v>299</v>
      </c>
      <c r="B80" s="19">
        <v>22</v>
      </c>
      <c r="C80" s="6" t="s">
        <v>300</v>
      </c>
      <c r="D80" s="6"/>
      <c r="E80" s="5" t="s">
        <v>301</v>
      </c>
      <c r="F80" s="5" t="str">
        <f t="shared" si="2"/>
        <v>KALISA  HATEGEKIMANA</v>
      </c>
      <c r="G80" s="6" t="s">
        <v>23</v>
      </c>
      <c r="H80" s="6">
        <v>19.677512199999999</v>
      </c>
      <c r="I80" s="6">
        <v>-99.032959399999996</v>
      </c>
      <c r="J80" s="7">
        <v>43499</v>
      </c>
      <c r="K80" s="13">
        <v>3</v>
      </c>
      <c r="L80" s="13">
        <v>2</v>
      </c>
      <c r="M80" s="13">
        <v>2019</v>
      </c>
      <c r="N80" s="13">
        <f t="shared" si="3"/>
        <v>3</v>
      </c>
      <c r="O80" s="6">
        <v>1</v>
      </c>
      <c r="P80" s="6">
        <v>7953845261</v>
      </c>
      <c r="Q80" s="8" t="s">
        <v>72</v>
      </c>
      <c r="R80" s="8" t="s">
        <v>82</v>
      </c>
      <c r="S80" s="6">
        <v>6</v>
      </c>
      <c r="T80" s="6" t="s">
        <v>43</v>
      </c>
    </row>
    <row r="81" spans="1:20">
      <c r="A81" s="5" t="s">
        <v>302</v>
      </c>
      <c r="B81" s="19">
        <v>22</v>
      </c>
      <c r="C81" s="6" t="s">
        <v>303</v>
      </c>
      <c r="D81" s="6"/>
      <c r="E81" s="5" t="s">
        <v>304</v>
      </c>
      <c r="F81" s="5" t="str">
        <f t="shared" si="2"/>
        <v>AKIMA  KAYITESI</v>
      </c>
      <c r="G81" s="6" t="s">
        <v>36</v>
      </c>
      <c r="H81" s="6">
        <v>47.016830900000002</v>
      </c>
      <c r="I81" s="6">
        <v>-68.143016799999998</v>
      </c>
      <c r="J81" s="7">
        <v>9317</v>
      </c>
      <c r="K81" s="13">
        <v>4</v>
      </c>
      <c r="L81" s="13">
        <v>7</v>
      </c>
      <c r="M81" s="13">
        <v>1925</v>
      </c>
      <c r="N81" s="13">
        <f t="shared" si="3"/>
        <v>97</v>
      </c>
      <c r="O81" s="6">
        <v>8</v>
      </c>
      <c r="P81" s="6">
        <v>1781879139</v>
      </c>
      <c r="Q81" s="8" t="s">
        <v>24</v>
      </c>
      <c r="R81" s="8" t="s">
        <v>160</v>
      </c>
      <c r="S81" s="6">
        <v>7</v>
      </c>
      <c r="T81" s="6" t="s">
        <v>78</v>
      </c>
    </row>
    <row r="82" spans="1:20">
      <c r="A82" s="5" t="s">
        <v>305</v>
      </c>
      <c r="B82" s="19">
        <v>23</v>
      </c>
      <c r="C82" s="6" t="s">
        <v>306</v>
      </c>
      <c r="D82" s="6"/>
      <c r="E82" s="5" t="s">
        <v>307</v>
      </c>
      <c r="F82" s="5" t="str">
        <f t="shared" si="2"/>
        <v>ELVIN  UWINEZA</v>
      </c>
      <c r="G82" s="6" t="s">
        <v>36</v>
      </c>
      <c r="H82" s="6">
        <v>30.728746000000001</v>
      </c>
      <c r="I82" s="6">
        <v>112.382644</v>
      </c>
      <c r="J82" s="7">
        <v>28694</v>
      </c>
      <c r="K82" s="13">
        <v>23</v>
      </c>
      <c r="L82" s="13">
        <v>7</v>
      </c>
      <c r="M82" s="13">
        <v>1978</v>
      </c>
      <c r="N82" s="13">
        <f t="shared" si="3"/>
        <v>44</v>
      </c>
      <c r="O82" s="6">
        <v>8</v>
      </c>
      <c r="P82" s="6">
        <v>2411738829</v>
      </c>
      <c r="Q82" s="8" t="s">
        <v>31</v>
      </c>
      <c r="R82" s="8" t="s">
        <v>110</v>
      </c>
      <c r="S82" s="6">
        <v>6</v>
      </c>
      <c r="T82" s="6" t="s">
        <v>43</v>
      </c>
    </row>
    <row r="83" spans="1:20">
      <c r="A83" s="5" t="s">
        <v>308</v>
      </c>
      <c r="B83" s="19">
        <v>23</v>
      </c>
      <c r="C83" s="6" t="s">
        <v>309</v>
      </c>
      <c r="D83" s="6" t="s">
        <v>230</v>
      </c>
      <c r="E83" s="5" t="s">
        <v>310</v>
      </c>
      <c r="F83" s="5" t="str">
        <f t="shared" si="2"/>
        <v>DÉOGRATIAS VINCENT MICHEL </v>
      </c>
      <c r="G83" s="6" t="s">
        <v>36</v>
      </c>
      <c r="H83" s="6">
        <v>30.415838300000001</v>
      </c>
      <c r="I83" s="6">
        <v>31.562118399999999</v>
      </c>
      <c r="J83" s="7">
        <v>37500</v>
      </c>
      <c r="K83" s="13">
        <v>1</v>
      </c>
      <c r="L83" s="13">
        <v>9</v>
      </c>
      <c r="M83" s="13">
        <v>2002</v>
      </c>
      <c r="N83" s="13">
        <f t="shared" si="3"/>
        <v>20</v>
      </c>
      <c r="O83" s="6">
        <v>5</v>
      </c>
      <c r="P83" s="6">
        <v>8977682181</v>
      </c>
      <c r="Q83" s="8" t="s">
        <v>72</v>
      </c>
      <c r="R83" s="8" t="s">
        <v>73</v>
      </c>
      <c r="S83" s="6">
        <v>5</v>
      </c>
      <c r="T83" s="6" t="s">
        <v>86</v>
      </c>
    </row>
    <row r="84" spans="1:20">
      <c r="A84" s="5" t="s">
        <v>311</v>
      </c>
      <c r="B84" s="19">
        <v>23</v>
      </c>
      <c r="C84" s="6" t="s">
        <v>312</v>
      </c>
      <c r="D84" s="6"/>
      <c r="E84" s="5" t="s">
        <v>313</v>
      </c>
      <c r="F84" s="5" t="str">
        <f t="shared" si="2"/>
        <v>HUNGURIMANA  MAURICE </v>
      </c>
      <c r="G84" s="6" t="s">
        <v>36</v>
      </c>
      <c r="H84" s="6">
        <v>41.260992700000003</v>
      </c>
      <c r="I84" s="6">
        <v>-8.3135858000000002</v>
      </c>
      <c r="J84" s="7">
        <v>16891</v>
      </c>
      <c r="K84" s="13">
        <v>30</v>
      </c>
      <c r="L84" s="13">
        <v>3</v>
      </c>
      <c r="M84" s="13">
        <v>1946</v>
      </c>
      <c r="N84" s="13">
        <f t="shared" si="3"/>
        <v>76</v>
      </c>
      <c r="O84" s="6">
        <v>11</v>
      </c>
      <c r="P84" s="6">
        <v>8502045069</v>
      </c>
      <c r="Q84" s="8" t="s">
        <v>97</v>
      </c>
      <c r="R84" s="8" t="s">
        <v>314</v>
      </c>
      <c r="S84" s="6">
        <v>5</v>
      </c>
      <c r="T84" s="6" t="s">
        <v>86</v>
      </c>
    </row>
    <row r="85" spans="1:20">
      <c r="A85" s="5" t="s">
        <v>315</v>
      </c>
      <c r="B85" s="19">
        <v>24</v>
      </c>
      <c r="C85" s="6" t="s">
        <v>316</v>
      </c>
      <c r="D85" s="6"/>
      <c r="E85" s="5" t="s">
        <v>317</v>
      </c>
      <c r="F85" s="5" t="str">
        <f t="shared" si="2"/>
        <v>RITA  TWAGIRAYEZU</v>
      </c>
      <c r="G85" s="6" t="s">
        <v>23</v>
      </c>
      <c r="H85" s="6">
        <v>31.44415</v>
      </c>
      <c r="I85" s="6">
        <v>35.090105000000001</v>
      </c>
      <c r="J85" s="7">
        <v>20563</v>
      </c>
      <c r="K85" s="13">
        <v>18</v>
      </c>
      <c r="L85" s="13">
        <v>4</v>
      </c>
      <c r="M85" s="13">
        <v>1956</v>
      </c>
      <c r="N85" s="13">
        <f t="shared" si="3"/>
        <v>66</v>
      </c>
      <c r="O85" s="6">
        <v>7</v>
      </c>
      <c r="P85" s="6">
        <v>2171193832</v>
      </c>
      <c r="Q85" s="8" t="s">
        <v>37</v>
      </c>
      <c r="R85" s="8" t="s">
        <v>38</v>
      </c>
      <c r="S85" s="6">
        <v>1</v>
      </c>
      <c r="T85" s="6" t="s">
        <v>186</v>
      </c>
    </row>
    <row r="86" spans="1:20">
      <c r="A86" s="5" t="s">
        <v>318</v>
      </c>
      <c r="B86" s="19">
        <v>24</v>
      </c>
      <c r="C86" s="6" t="s">
        <v>319</v>
      </c>
      <c r="D86" s="6"/>
      <c r="E86" s="5" t="s">
        <v>320</v>
      </c>
      <c r="F86" s="5" t="str">
        <f t="shared" si="2"/>
        <v>QUDDUS  CLAUDINE </v>
      </c>
      <c r="G86" s="6" t="s">
        <v>36</v>
      </c>
      <c r="H86" s="6">
        <v>45.239759900000003</v>
      </c>
      <c r="I86" s="6">
        <v>13.9373092</v>
      </c>
      <c r="J86" s="7">
        <v>17343</v>
      </c>
      <c r="K86" s="13">
        <v>25</v>
      </c>
      <c r="L86" s="13">
        <v>6</v>
      </c>
      <c r="M86" s="13">
        <v>1947</v>
      </c>
      <c r="N86" s="13">
        <f t="shared" si="3"/>
        <v>75</v>
      </c>
      <c r="O86" s="6">
        <v>1</v>
      </c>
      <c r="P86" s="6">
        <v>5054930851</v>
      </c>
      <c r="Q86" s="8" t="s">
        <v>37</v>
      </c>
      <c r="R86" s="8" t="s">
        <v>321</v>
      </c>
      <c r="S86" s="6">
        <v>3</v>
      </c>
      <c r="T86" s="6" t="s">
        <v>26</v>
      </c>
    </row>
    <row r="87" spans="1:20">
      <c r="A87" s="5" t="s">
        <v>322</v>
      </c>
      <c r="B87" s="19">
        <v>24</v>
      </c>
      <c r="C87" s="6" t="s">
        <v>323</v>
      </c>
      <c r="D87" s="6"/>
      <c r="E87" s="5" t="s">
        <v>324</v>
      </c>
      <c r="F87" s="5" t="str">
        <f t="shared" si="2"/>
        <v>SAMANTHA  MAHORO</v>
      </c>
      <c r="G87" s="6" t="s">
        <v>23</v>
      </c>
      <c r="H87" s="6">
        <v>10.142761999999999</v>
      </c>
      <c r="I87" s="6">
        <v>-85.454982999999999</v>
      </c>
      <c r="J87" s="7">
        <v>16799</v>
      </c>
      <c r="K87" s="13">
        <v>28</v>
      </c>
      <c r="L87" s="13">
        <v>12</v>
      </c>
      <c r="M87" s="13">
        <v>1945</v>
      </c>
      <c r="N87" s="13">
        <f t="shared" si="3"/>
        <v>77</v>
      </c>
      <c r="O87" s="6">
        <v>8</v>
      </c>
      <c r="P87" s="6">
        <v>5982579619</v>
      </c>
      <c r="Q87" s="8" t="s">
        <v>31</v>
      </c>
      <c r="R87" s="8" t="s">
        <v>172</v>
      </c>
      <c r="S87" s="6">
        <v>6</v>
      </c>
      <c r="T87" s="6" t="s">
        <v>43</v>
      </c>
    </row>
    <row r="88" spans="1:20">
      <c r="A88" s="5" t="s">
        <v>325</v>
      </c>
      <c r="B88" s="19">
        <v>24</v>
      </c>
      <c r="C88" s="6" t="s">
        <v>326</v>
      </c>
      <c r="D88" s="6"/>
      <c r="E88" s="5" t="s">
        <v>327</v>
      </c>
      <c r="F88" s="5" t="str">
        <f t="shared" si="2"/>
        <v>JOSH  MUGARURA </v>
      </c>
      <c r="G88" s="6" t="s">
        <v>36</v>
      </c>
      <c r="H88" s="6">
        <v>53.721795200000003</v>
      </c>
      <c r="I88" s="6">
        <v>40.030573400000002</v>
      </c>
      <c r="J88" s="7">
        <v>29177</v>
      </c>
      <c r="K88" s="13">
        <v>18</v>
      </c>
      <c r="L88" s="13">
        <v>11</v>
      </c>
      <c r="M88" s="13">
        <v>1979</v>
      </c>
      <c r="N88" s="13">
        <f t="shared" si="3"/>
        <v>43</v>
      </c>
      <c r="O88" s="6">
        <v>7</v>
      </c>
      <c r="P88" s="6">
        <v>2733016861</v>
      </c>
      <c r="Q88" s="8" t="s">
        <v>24</v>
      </c>
      <c r="R88" s="8" t="s">
        <v>118</v>
      </c>
      <c r="S88" s="6">
        <v>6</v>
      </c>
      <c r="T88" s="6" t="s">
        <v>43</v>
      </c>
    </row>
    <row r="89" spans="1:20">
      <c r="A89" s="5" t="s">
        <v>328</v>
      </c>
      <c r="B89" s="19">
        <v>25</v>
      </c>
      <c r="C89" s="6" t="s">
        <v>329</v>
      </c>
      <c r="D89" s="6" t="s">
        <v>330</v>
      </c>
      <c r="E89" s="5" t="s">
        <v>331</v>
      </c>
      <c r="F89" s="5" t="str">
        <f t="shared" si="2"/>
        <v>ATFA DIDINE NKUSI</v>
      </c>
      <c r="G89" s="6" t="s">
        <v>23</v>
      </c>
      <c r="H89" s="6">
        <v>46.406460500000001</v>
      </c>
      <c r="I89" s="6">
        <v>-0.20130500000000001</v>
      </c>
      <c r="J89" s="7">
        <v>22207</v>
      </c>
      <c r="K89" s="13">
        <v>18</v>
      </c>
      <c r="L89" s="13">
        <v>10</v>
      </c>
      <c r="M89" s="13">
        <v>1960</v>
      </c>
      <c r="N89" s="13">
        <f t="shared" si="3"/>
        <v>62</v>
      </c>
      <c r="O89" s="6">
        <v>6</v>
      </c>
      <c r="P89" s="6">
        <v>4855163402</v>
      </c>
      <c r="Q89" s="8" t="s">
        <v>97</v>
      </c>
      <c r="R89" s="8" t="s">
        <v>289</v>
      </c>
      <c r="S89" s="6">
        <v>6</v>
      </c>
      <c r="T89" s="6" t="s">
        <v>43</v>
      </c>
    </row>
    <row r="90" spans="1:20">
      <c r="A90" s="5" t="s">
        <v>332</v>
      </c>
      <c r="B90" s="19">
        <v>25</v>
      </c>
      <c r="C90" s="6" t="s">
        <v>333</v>
      </c>
      <c r="D90" s="6"/>
      <c r="E90" s="5" t="s">
        <v>334</v>
      </c>
      <c r="F90" s="5" t="str">
        <f t="shared" si="2"/>
        <v>CLOVIS  MUSABYIMANA </v>
      </c>
      <c r="G90" s="6" t="s">
        <v>36</v>
      </c>
      <c r="H90" s="6">
        <v>-6.183459</v>
      </c>
      <c r="I90" s="6">
        <v>106.7647475</v>
      </c>
      <c r="J90" s="7">
        <v>15058</v>
      </c>
      <c r="K90" s="13">
        <v>23</v>
      </c>
      <c r="L90" s="13">
        <v>3</v>
      </c>
      <c r="M90" s="13">
        <v>1941</v>
      </c>
      <c r="N90" s="13">
        <f t="shared" si="3"/>
        <v>81</v>
      </c>
      <c r="O90" s="6">
        <v>4</v>
      </c>
      <c r="P90" s="6">
        <v>3889609359</v>
      </c>
      <c r="Q90" s="8" t="s">
        <v>72</v>
      </c>
      <c r="R90" s="8" t="s">
        <v>82</v>
      </c>
      <c r="S90" s="6">
        <v>1</v>
      </c>
      <c r="T90" s="6" t="s">
        <v>186</v>
      </c>
    </row>
    <row r="91" spans="1:20">
      <c r="A91" s="5" t="s">
        <v>335</v>
      </c>
      <c r="B91" s="19">
        <v>25</v>
      </c>
      <c r="C91" s="6" t="s">
        <v>336</v>
      </c>
      <c r="D91" s="6" t="s">
        <v>337</v>
      </c>
      <c r="E91" s="5" t="s">
        <v>338</v>
      </c>
      <c r="F91" s="5" t="str">
        <f t="shared" si="2"/>
        <v>JAY PI HAVUGIMANA </v>
      </c>
      <c r="G91" s="6" t="s">
        <v>36</v>
      </c>
      <c r="H91" s="6">
        <v>-6.8435796</v>
      </c>
      <c r="I91" s="6">
        <v>106.82963719999999</v>
      </c>
      <c r="J91" s="7">
        <v>24642</v>
      </c>
      <c r="K91" s="13">
        <v>19</v>
      </c>
      <c r="L91" s="13">
        <v>6</v>
      </c>
      <c r="M91" s="13">
        <v>1967</v>
      </c>
      <c r="N91" s="13">
        <f t="shared" si="3"/>
        <v>55</v>
      </c>
      <c r="O91" s="6">
        <v>3</v>
      </c>
      <c r="P91" s="6">
        <v>1211079501</v>
      </c>
      <c r="Q91" s="8" t="s">
        <v>24</v>
      </c>
      <c r="R91" s="8" t="s">
        <v>160</v>
      </c>
      <c r="S91" s="6">
        <v>5</v>
      </c>
      <c r="T91" s="6" t="s">
        <v>86</v>
      </c>
    </row>
    <row r="92" spans="1:20">
      <c r="A92" s="5" t="s">
        <v>339</v>
      </c>
      <c r="B92" s="19">
        <v>25</v>
      </c>
      <c r="C92" s="6" t="s">
        <v>340</v>
      </c>
      <c r="D92" s="6"/>
      <c r="E92" s="5" t="s">
        <v>341</v>
      </c>
      <c r="F92" s="5" t="str">
        <f t="shared" si="2"/>
        <v>IRADUKUNDA  HAVUGIMANA</v>
      </c>
      <c r="G92" s="6" t="s">
        <v>23</v>
      </c>
      <c r="H92" s="6">
        <v>34.249831999999998</v>
      </c>
      <c r="I92" s="6">
        <v>35.664290399999999</v>
      </c>
      <c r="J92" s="7">
        <v>34895</v>
      </c>
      <c r="K92" s="13">
        <v>15</v>
      </c>
      <c r="L92" s="13">
        <v>7</v>
      </c>
      <c r="M92" s="13">
        <v>1995</v>
      </c>
      <c r="N92" s="13">
        <f t="shared" si="3"/>
        <v>27</v>
      </c>
      <c r="O92" s="6">
        <v>4</v>
      </c>
      <c r="P92" s="6">
        <v>7232501291</v>
      </c>
      <c r="Q92" s="8" t="s">
        <v>72</v>
      </c>
      <c r="R92" s="8" t="s">
        <v>82</v>
      </c>
      <c r="S92" s="6">
        <v>7</v>
      </c>
      <c r="T92" s="6" t="s">
        <v>78</v>
      </c>
    </row>
    <row r="93" spans="1:20">
      <c r="A93" s="5" t="s">
        <v>342</v>
      </c>
      <c r="B93" s="19">
        <v>26</v>
      </c>
      <c r="C93" s="6" t="s">
        <v>343</v>
      </c>
      <c r="D93" s="6"/>
      <c r="E93" s="5" t="s">
        <v>182</v>
      </c>
      <c r="F93" s="5" t="str">
        <f t="shared" si="2"/>
        <v>GAKURU  GATO </v>
      </c>
      <c r="G93" s="6" t="s">
        <v>36</v>
      </c>
      <c r="H93" s="6">
        <v>53.678516899999998</v>
      </c>
      <c r="I93" s="6">
        <v>-7.2979911</v>
      </c>
      <c r="J93" s="7">
        <v>8371</v>
      </c>
      <c r="K93" s="13">
        <v>1</v>
      </c>
      <c r="L93" s="13">
        <v>12</v>
      </c>
      <c r="M93" s="13">
        <v>1922</v>
      </c>
      <c r="N93" s="13">
        <f t="shared" si="3"/>
        <v>100</v>
      </c>
      <c r="O93" s="6">
        <v>7</v>
      </c>
      <c r="P93" s="6">
        <v>2199052704</v>
      </c>
      <c r="Q93" s="8" t="s">
        <v>31</v>
      </c>
      <c r="R93" s="8" t="s">
        <v>52</v>
      </c>
      <c r="S93" s="6">
        <v>2</v>
      </c>
      <c r="T93" s="6" t="s">
        <v>48</v>
      </c>
    </row>
    <row r="94" spans="1:20">
      <c r="A94" s="5" t="s">
        <v>344</v>
      </c>
      <c r="B94" s="19">
        <v>26</v>
      </c>
      <c r="C94" s="9" t="s">
        <v>345</v>
      </c>
      <c r="D94" s="9"/>
      <c r="E94" s="5" t="s">
        <v>346</v>
      </c>
      <c r="F94" s="5" t="str">
        <f t="shared" si="2"/>
        <v>AKALIZA  JOEL </v>
      </c>
      <c r="G94" s="6" t="s">
        <v>23</v>
      </c>
      <c r="H94" s="6">
        <v>10.4451778</v>
      </c>
      <c r="I94" s="6">
        <v>9.2446093000000005</v>
      </c>
      <c r="J94" s="7">
        <v>22956</v>
      </c>
      <c r="K94" s="13">
        <v>6</v>
      </c>
      <c r="L94" s="13">
        <v>11</v>
      </c>
      <c r="M94" s="13">
        <v>1962</v>
      </c>
      <c r="N94" s="13">
        <f t="shared" si="3"/>
        <v>60</v>
      </c>
      <c r="O94" s="6">
        <v>8</v>
      </c>
      <c r="P94" s="6">
        <v>2196404001</v>
      </c>
      <c r="Q94" s="8" t="s">
        <v>97</v>
      </c>
      <c r="R94" s="8" t="s">
        <v>289</v>
      </c>
      <c r="S94" s="6">
        <v>4</v>
      </c>
      <c r="T94" s="6" t="s">
        <v>93</v>
      </c>
    </row>
    <row r="95" spans="1:20">
      <c r="A95" s="5" t="s">
        <v>347</v>
      </c>
      <c r="B95" s="19">
        <v>26</v>
      </c>
      <c r="C95" s="6" t="s">
        <v>348</v>
      </c>
      <c r="D95" s="6"/>
      <c r="E95" s="5" t="s">
        <v>349</v>
      </c>
      <c r="F95" s="5" t="str">
        <f t="shared" si="2"/>
        <v>ANGELOTI  NIYIGENA </v>
      </c>
      <c r="G95" s="6" t="s">
        <v>36</v>
      </c>
      <c r="H95" s="6">
        <v>41.1039283</v>
      </c>
      <c r="I95" s="6">
        <v>-8.2107063</v>
      </c>
      <c r="J95" s="7">
        <v>37760</v>
      </c>
      <c r="K95" s="13">
        <v>19</v>
      </c>
      <c r="L95" s="13">
        <v>5</v>
      </c>
      <c r="M95" s="13">
        <v>2003</v>
      </c>
      <c r="N95" s="13">
        <f t="shared" si="3"/>
        <v>19</v>
      </c>
      <c r="O95" s="6">
        <v>4</v>
      </c>
      <c r="P95" s="6">
        <v>9434130037</v>
      </c>
      <c r="Q95" s="8" t="s">
        <v>31</v>
      </c>
      <c r="R95" s="8" t="s">
        <v>32</v>
      </c>
      <c r="S95" s="6">
        <v>3</v>
      </c>
      <c r="T95" s="6" t="s">
        <v>26</v>
      </c>
    </row>
    <row r="96" spans="1:20">
      <c r="A96" s="5" t="s">
        <v>350</v>
      </c>
      <c r="B96" s="19">
        <v>26</v>
      </c>
      <c r="C96" s="6" t="s">
        <v>351</v>
      </c>
      <c r="D96" s="6"/>
      <c r="E96" s="5" t="s">
        <v>352</v>
      </c>
      <c r="F96" s="5" t="str">
        <f t="shared" si="2"/>
        <v>SÉRAPHIN  NSABIMANA</v>
      </c>
      <c r="G96" s="6" t="s">
        <v>36</v>
      </c>
      <c r="H96" s="6">
        <v>-8.2919427999999993</v>
      </c>
      <c r="I96" s="6">
        <v>123.2254725</v>
      </c>
      <c r="J96" s="7">
        <v>10183</v>
      </c>
      <c r="K96" s="13">
        <v>17</v>
      </c>
      <c r="L96" s="13">
        <v>11</v>
      </c>
      <c r="M96" s="13">
        <v>1927</v>
      </c>
      <c r="N96" s="13">
        <f t="shared" si="3"/>
        <v>95</v>
      </c>
      <c r="O96" s="6">
        <v>13</v>
      </c>
      <c r="P96" s="6">
        <v>9623407923</v>
      </c>
      <c r="Q96" s="8" t="s">
        <v>24</v>
      </c>
      <c r="R96" s="8" t="s">
        <v>143</v>
      </c>
      <c r="S96" s="6">
        <v>6</v>
      </c>
      <c r="T96" s="6" t="s">
        <v>43</v>
      </c>
    </row>
    <row r="97" spans="1:20">
      <c r="A97" s="5" t="s">
        <v>353</v>
      </c>
      <c r="B97" s="19">
        <v>27</v>
      </c>
      <c r="C97" s="6" t="s">
        <v>354</v>
      </c>
      <c r="D97" s="6"/>
      <c r="E97" s="5" t="s">
        <v>355</v>
      </c>
      <c r="F97" s="5" t="str">
        <f t="shared" si="2"/>
        <v>SHEMA  NGARAMBE</v>
      </c>
      <c r="G97" s="6" t="s">
        <v>23</v>
      </c>
      <c r="H97" s="6">
        <v>6.9280156000000002</v>
      </c>
      <c r="I97" s="6">
        <v>79.890830800000003</v>
      </c>
      <c r="J97" s="7">
        <v>39868</v>
      </c>
      <c r="K97" s="13">
        <v>24</v>
      </c>
      <c r="L97" s="13">
        <v>2</v>
      </c>
      <c r="M97" s="13">
        <v>2009</v>
      </c>
      <c r="N97" s="13">
        <f t="shared" si="3"/>
        <v>13</v>
      </c>
      <c r="O97" s="6">
        <v>7</v>
      </c>
      <c r="P97" s="6">
        <v>9528992314</v>
      </c>
      <c r="Q97" s="8" t="s">
        <v>97</v>
      </c>
      <c r="R97" s="8" t="s">
        <v>98</v>
      </c>
      <c r="S97" s="6">
        <v>6</v>
      </c>
      <c r="T97" s="6" t="s">
        <v>43</v>
      </c>
    </row>
    <row r="98" spans="1:20">
      <c r="A98" s="5" t="s">
        <v>356</v>
      </c>
      <c r="B98" s="19">
        <v>27</v>
      </c>
      <c r="C98" s="6" t="s">
        <v>357</v>
      </c>
      <c r="D98" s="6"/>
      <c r="E98" s="5" t="s">
        <v>307</v>
      </c>
      <c r="F98" s="5" t="str">
        <f t="shared" si="2"/>
        <v>BOLIVE  UWINEZA</v>
      </c>
      <c r="G98" s="6" t="s">
        <v>23</v>
      </c>
      <c r="H98" s="6">
        <v>22.453799499999999</v>
      </c>
      <c r="I98" s="6">
        <v>112.9340394</v>
      </c>
      <c r="J98" s="7">
        <v>33262</v>
      </c>
      <c r="K98" s="13">
        <v>24</v>
      </c>
      <c r="L98" s="13">
        <v>1</v>
      </c>
      <c r="M98" s="13">
        <v>1991</v>
      </c>
      <c r="N98" s="13">
        <f t="shared" si="3"/>
        <v>31</v>
      </c>
      <c r="O98" s="6">
        <v>6</v>
      </c>
      <c r="P98" s="6">
        <v>5993779716</v>
      </c>
      <c r="Q98" s="8" t="s">
        <v>31</v>
      </c>
      <c r="R98" s="8" t="s">
        <v>32</v>
      </c>
      <c r="S98" s="6">
        <v>1</v>
      </c>
      <c r="T98" s="6" t="s">
        <v>186</v>
      </c>
    </row>
    <row r="99" spans="1:20">
      <c r="A99" s="5" t="s">
        <v>358</v>
      </c>
      <c r="B99" s="19">
        <v>27</v>
      </c>
      <c r="C99" s="9" t="s">
        <v>359</v>
      </c>
      <c r="D99" s="9"/>
      <c r="E99" s="5" t="s">
        <v>360</v>
      </c>
      <c r="F99" s="5" t="str">
        <f t="shared" si="2"/>
        <v>ISARO  SOLANGE </v>
      </c>
      <c r="G99" s="6" t="s">
        <v>23</v>
      </c>
      <c r="H99" s="6">
        <v>14.565668000000001</v>
      </c>
      <c r="I99" s="6">
        <v>121.0317737</v>
      </c>
      <c r="J99" s="7">
        <v>15667</v>
      </c>
      <c r="K99" s="13">
        <v>22</v>
      </c>
      <c r="L99" s="13">
        <v>11</v>
      </c>
      <c r="M99" s="13">
        <v>1942</v>
      </c>
      <c r="N99" s="13">
        <f t="shared" si="3"/>
        <v>80</v>
      </c>
      <c r="O99" s="6">
        <v>13</v>
      </c>
      <c r="P99" s="6">
        <v>2048488568</v>
      </c>
      <c r="Q99" s="8" t="s">
        <v>31</v>
      </c>
      <c r="R99" s="8" t="s">
        <v>52</v>
      </c>
      <c r="S99" s="6">
        <v>4</v>
      </c>
      <c r="T99" s="6" t="s">
        <v>93</v>
      </c>
    </row>
    <row r="100" spans="1:20">
      <c r="A100" s="5" t="s">
        <v>361</v>
      </c>
      <c r="B100" s="19">
        <v>28</v>
      </c>
      <c r="C100" s="9" t="s">
        <v>354</v>
      </c>
      <c r="D100" s="9"/>
      <c r="E100" s="5" t="s">
        <v>362</v>
      </c>
      <c r="F100" s="5" t="str">
        <f t="shared" si="2"/>
        <v>SHEMA  KAYITESI </v>
      </c>
      <c r="G100" s="6" t="s">
        <v>36</v>
      </c>
      <c r="H100" s="6">
        <v>10.763286000000001</v>
      </c>
      <c r="I100" s="6">
        <v>-74.756499000000005</v>
      </c>
      <c r="J100" s="7">
        <v>17470</v>
      </c>
      <c r="K100" s="13">
        <v>30</v>
      </c>
      <c r="L100" s="13">
        <v>10</v>
      </c>
      <c r="M100" s="13">
        <v>1947</v>
      </c>
      <c r="N100" s="13">
        <f t="shared" si="3"/>
        <v>75</v>
      </c>
      <c r="O100" s="6">
        <v>9</v>
      </c>
      <c r="P100" s="6">
        <v>7167795705</v>
      </c>
      <c r="Q100" s="8" t="s">
        <v>31</v>
      </c>
      <c r="R100" s="8" t="s">
        <v>137</v>
      </c>
      <c r="S100" s="6">
        <v>6</v>
      </c>
      <c r="T100" s="6" t="s">
        <v>43</v>
      </c>
    </row>
    <row r="101" spans="1:20">
      <c r="A101" s="5" t="s">
        <v>363</v>
      </c>
      <c r="B101" s="19">
        <v>28</v>
      </c>
      <c r="C101" s="6" t="s">
        <v>364</v>
      </c>
      <c r="D101" s="6"/>
      <c r="E101" s="5" t="s">
        <v>365</v>
      </c>
      <c r="F101" s="5" t="str">
        <f t="shared" si="2"/>
        <v>TUYISHIMIRE  BAHATI</v>
      </c>
      <c r="G101" s="6" t="s">
        <v>36</v>
      </c>
      <c r="H101" s="6">
        <v>63.917408000000002</v>
      </c>
      <c r="I101" s="6">
        <v>38.1141079</v>
      </c>
      <c r="J101" s="7">
        <v>20993</v>
      </c>
      <c r="K101" s="13">
        <v>22</v>
      </c>
      <c r="L101" s="13">
        <v>6</v>
      </c>
      <c r="M101" s="13">
        <v>1957</v>
      </c>
      <c r="N101" s="13">
        <f t="shared" si="3"/>
        <v>65</v>
      </c>
      <c r="O101" s="6">
        <v>2</v>
      </c>
      <c r="P101" s="6">
        <v>1079889308</v>
      </c>
      <c r="Q101" s="8" t="s">
        <v>72</v>
      </c>
      <c r="R101" s="8" t="s">
        <v>82</v>
      </c>
      <c r="S101" s="6">
        <v>3</v>
      </c>
      <c r="T101" s="6" t="s">
        <v>26</v>
      </c>
    </row>
    <row r="102" spans="1:20">
      <c r="A102" s="5" t="s">
        <v>366</v>
      </c>
      <c r="B102" s="19">
        <v>28</v>
      </c>
      <c r="C102" s="6" t="s">
        <v>367</v>
      </c>
      <c r="D102" s="6"/>
      <c r="E102" s="5" t="s">
        <v>368</v>
      </c>
      <c r="F102" s="5" t="str">
        <f t="shared" si="2"/>
        <v>NAGZ  NZEYIMANA</v>
      </c>
      <c r="G102" s="6" t="s">
        <v>23</v>
      </c>
      <c r="H102" s="6">
        <v>42.524635699999997</v>
      </c>
      <c r="I102" s="6">
        <v>87.539585500000001</v>
      </c>
      <c r="J102" s="7">
        <v>12919</v>
      </c>
      <c r="K102" s="13">
        <v>15</v>
      </c>
      <c r="L102" s="13">
        <v>5</v>
      </c>
      <c r="M102" s="13">
        <v>1935</v>
      </c>
      <c r="N102" s="13">
        <f t="shared" si="3"/>
        <v>87</v>
      </c>
      <c r="O102" s="6">
        <v>7</v>
      </c>
      <c r="P102" s="6">
        <v>2101572694</v>
      </c>
      <c r="Q102" s="8" t="s">
        <v>31</v>
      </c>
      <c r="R102" s="8" t="s">
        <v>32</v>
      </c>
      <c r="S102" s="6">
        <v>6</v>
      </c>
      <c r="T102" s="6" t="s">
        <v>43</v>
      </c>
    </row>
    <row r="103" spans="1:20">
      <c r="A103" s="5" t="s">
        <v>369</v>
      </c>
      <c r="B103" s="19">
        <v>29</v>
      </c>
      <c r="C103" s="6" t="s">
        <v>370</v>
      </c>
      <c r="D103" s="6"/>
      <c r="E103" s="5" t="s">
        <v>371</v>
      </c>
      <c r="F103" s="5" t="str">
        <f t="shared" si="2"/>
        <v>CHANISE  JANVIER</v>
      </c>
      <c r="G103" s="6" t="s">
        <v>23</v>
      </c>
      <c r="H103" s="6">
        <v>37.742306800000001</v>
      </c>
      <c r="I103" s="6">
        <v>-25.6594762</v>
      </c>
      <c r="J103" s="7">
        <v>24633</v>
      </c>
      <c r="K103" s="13">
        <v>10</v>
      </c>
      <c r="L103" s="13">
        <v>6</v>
      </c>
      <c r="M103" s="13">
        <v>1967</v>
      </c>
      <c r="N103" s="13">
        <f t="shared" si="3"/>
        <v>55</v>
      </c>
      <c r="O103" s="6">
        <v>9</v>
      </c>
      <c r="P103" s="6">
        <v>7084333332</v>
      </c>
      <c r="Q103" s="8" t="s">
        <v>37</v>
      </c>
      <c r="R103" s="8" t="s">
        <v>56</v>
      </c>
      <c r="S103" s="6">
        <v>4</v>
      </c>
      <c r="T103" s="6" t="s">
        <v>93</v>
      </c>
    </row>
    <row r="104" spans="1:20">
      <c r="A104" s="5" t="s">
        <v>372</v>
      </c>
      <c r="B104" s="19">
        <v>29</v>
      </c>
      <c r="C104" s="6" t="s">
        <v>134</v>
      </c>
      <c r="D104" s="6"/>
      <c r="E104" s="5" t="s">
        <v>373</v>
      </c>
      <c r="F104" s="5" t="str">
        <f t="shared" si="2"/>
        <v>JEAN  UWIMANA</v>
      </c>
      <c r="G104" s="6" t="s">
        <v>36</v>
      </c>
      <c r="H104" s="6">
        <v>38.407753</v>
      </c>
      <c r="I104" s="6">
        <v>114.01553199999999</v>
      </c>
      <c r="J104" s="7">
        <v>27727</v>
      </c>
      <c r="K104" s="13">
        <v>29</v>
      </c>
      <c r="L104" s="13">
        <v>11</v>
      </c>
      <c r="M104" s="13">
        <v>1975</v>
      </c>
      <c r="N104" s="13">
        <f t="shared" si="3"/>
        <v>47</v>
      </c>
      <c r="O104" s="6">
        <v>9</v>
      </c>
      <c r="P104" s="6">
        <v>5435685390</v>
      </c>
      <c r="Q104" s="8" t="s">
        <v>97</v>
      </c>
      <c r="R104" s="8" t="s">
        <v>289</v>
      </c>
      <c r="S104" s="6">
        <v>4</v>
      </c>
      <c r="T104" s="6" t="s">
        <v>93</v>
      </c>
    </row>
    <row r="105" spans="1:20">
      <c r="A105" s="5" t="s">
        <v>374</v>
      </c>
      <c r="B105" s="19">
        <v>29</v>
      </c>
      <c r="C105" s="6" t="s">
        <v>375</v>
      </c>
      <c r="D105" s="6"/>
      <c r="E105" s="5" t="s">
        <v>376</v>
      </c>
      <c r="F105" s="5" t="str">
        <f t="shared" si="2"/>
        <v>KARENZI  BEATRICE </v>
      </c>
      <c r="G105" s="6" t="s">
        <v>36</v>
      </c>
      <c r="H105" s="6">
        <v>56.947079000000002</v>
      </c>
      <c r="I105" s="6">
        <v>23.6168485</v>
      </c>
      <c r="J105" s="7">
        <v>32872</v>
      </c>
      <c r="K105" s="13">
        <v>30</v>
      </c>
      <c r="L105" s="13">
        <v>12</v>
      </c>
      <c r="M105" s="13">
        <v>1989</v>
      </c>
      <c r="N105" s="13">
        <f t="shared" si="3"/>
        <v>33</v>
      </c>
      <c r="O105" s="6">
        <v>13</v>
      </c>
      <c r="P105" s="6">
        <v>7171082605</v>
      </c>
      <c r="Q105" s="8" t="s">
        <v>97</v>
      </c>
      <c r="R105" s="8" t="s">
        <v>129</v>
      </c>
      <c r="S105" s="6">
        <v>7</v>
      </c>
      <c r="T105" s="6" t="s">
        <v>78</v>
      </c>
    </row>
    <row r="106" spans="1:20">
      <c r="A106" s="5" t="s">
        <v>377</v>
      </c>
      <c r="B106" s="19">
        <v>29</v>
      </c>
      <c r="C106" s="6" t="s">
        <v>378</v>
      </c>
      <c r="D106" s="6"/>
      <c r="E106" s="5" t="s">
        <v>379</v>
      </c>
      <c r="F106" s="5" t="str">
        <f t="shared" si="2"/>
        <v>DAVY  MWESIGYE </v>
      </c>
      <c r="G106" s="6" t="s">
        <v>36</v>
      </c>
      <c r="H106" s="6">
        <v>-7.1944717999999996</v>
      </c>
      <c r="I106" s="6">
        <v>107.88948860000001</v>
      </c>
      <c r="J106" s="7">
        <v>35544</v>
      </c>
      <c r="K106" s="13">
        <v>24</v>
      </c>
      <c r="L106" s="13">
        <v>4</v>
      </c>
      <c r="M106" s="13">
        <v>1997</v>
      </c>
      <c r="N106" s="13">
        <f t="shared" si="3"/>
        <v>25</v>
      </c>
      <c r="O106" s="6">
        <v>5</v>
      </c>
      <c r="P106" s="6">
        <v>5128639836</v>
      </c>
      <c r="Q106" s="8" t="s">
        <v>72</v>
      </c>
      <c r="R106" s="8" t="s">
        <v>82</v>
      </c>
      <c r="S106" s="6">
        <v>7</v>
      </c>
      <c r="T106" s="6" t="s">
        <v>78</v>
      </c>
    </row>
    <row r="107" spans="1:20">
      <c r="A107" s="5" t="s">
        <v>380</v>
      </c>
      <c r="B107" s="19">
        <v>30</v>
      </c>
      <c r="C107" s="6" t="s">
        <v>381</v>
      </c>
      <c r="D107" s="6"/>
      <c r="E107" s="5" t="s">
        <v>382</v>
      </c>
      <c r="F107" s="5" t="str">
        <f t="shared" si="2"/>
        <v>INNOCENT  UMURERWA</v>
      </c>
      <c r="G107" s="6" t="s">
        <v>36</v>
      </c>
      <c r="H107" s="6">
        <v>-23.469746600000001</v>
      </c>
      <c r="I107" s="6">
        <v>-57.263511399999999</v>
      </c>
      <c r="J107" s="7">
        <v>36387</v>
      </c>
      <c r="K107" s="13">
        <v>15</v>
      </c>
      <c r="L107" s="13">
        <v>8</v>
      </c>
      <c r="M107" s="13">
        <v>1999</v>
      </c>
      <c r="N107" s="13">
        <f t="shared" si="3"/>
        <v>23</v>
      </c>
      <c r="O107" s="6">
        <v>7</v>
      </c>
      <c r="P107" s="6">
        <v>7193413326</v>
      </c>
      <c r="Q107" s="8" t="s">
        <v>72</v>
      </c>
      <c r="R107" s="8" t="s">
        <v>82</v>
      </c>
      <c r="S107" s="6">
        <v>6</v>
      </c>
      <c r="T107" s="6" t="s">
        <v>43</v>
      </c>
    </row>
    <row r="108" spans="1:20">
      <c r="A108" s="5" t="s">
        <v>383</v>
      </c>
      <c r="B108" s="19">
        <v>30</v>
      </c>
      <c r="C108" s="6" t="s">
        <v>384</v>
      </c>
      <c r="D108" s="6"/>
      <c r="E108" s="5" t="s">
        <v>385</v>
      </c>
      <c r="F108" s="5" t="str">
        <f t="shared" si="2"/>
        <v>HAPPY  KABERA</v>
      </c>
      <c r="G108" s="6" t="s">
        <v>23</v>
      </c>
      <c r="H108" s="6">
        <v>-7.9908055999999998</v>
      </c>
      <c r="I108" s="6">
        <v>-34.841628999999998</v>
      </c>
      <c r="J108" s="7">
        <v>16488</v>
      </c>
      <c r="K108" s="13">
        <v>20</v>
      </c>
      <c r="L108" s="13">
        <v>2</v>
      </c>
      <c r="M108" s="13">
        <v>1945</v>
      </c>
      <c r="N108" s="13">
        <f t="shared" si="3"/>
        <v>77</v>
      </c>
      <c r="O108" s="6">
        <v>3</v>
      </c>
      <c r="P108" s="6">
        <v>7244018688</v>
      </c>
      <c r="Q108" s="8" t="s">
        <v>24</v>
      </c>
      <c r="R108" s="8" t="s">
        <v>160</v>
      </c>
      <c r="S108" s="6">
        <v>4</v>
      </c>
      <c r="T108" s="6" t="s">
        <v>93</v>
      </c>
    </row>
    <row r="109" spans="1:20">
      <c r="A109" s="5" t="s">
        <v>386</v>
      </c>
      <c r="B109" s="19">
        <v>30</v>
      </c>
      <c r="C109" s="6" t="s">
        <v>387</v>
      </c>
      <c r="D109" s="6"/>
      <c r="E109" s="5" t="s">
        <v>388</v>
      </c>
      <c r="F109" s="5" t="str">
        <f t="shared" si="2"/>
        <v>MWENEDATA  ALINE </v>
      </c>
      <c r="G109" s="6" t="s">
        <v>36</v>
      </c>
      <c r="H109" s="6">
        <v>-5.1291726999999998</v>
      </c>
      <c r="I109" s="6">
        <v>-67.189448799999994</v>
      </c>
      <c r="J109" s="7">
        <v>44243</v>
      </c>
      <c r="K109" s="13">
        <v>16</v>
      </c>
      <c r="L109" s="13">
        <v>2</v>
      </c>
      <c r="M109" s="13">
        <v>2021</v>
      </c>
      <c r="N109" s="13">
        <f t="shared" si="3"/>
        <v>1</v>
      </c>
      <c r="O109" s="6">
        <v>7</v>
      </c>
      <c r="P109" s="6">
        <v>4858232628</v>
      </c>
      <c r="Q109" s="8" t="s">
        <v>72</v>
      </c>
      <c r="R109" s="8" t="s">
        <v>77</v>
      </c>
      <c r="S109" s="6">
        <v>6</v>
      </c>
      <c r="T109" s="6" t="s">
        <v>43</v>
      </c>
    </row>
    <row r="110" spans="1:20">
      <c r="A110" s="5" t="s">
        <v>389</v>
      </c>
      <c r="B110" s="19">
        <v>31</v>
      </c>
      <c r="C110" s="9" t="s">
        <v>390</v>
      </c>
      <c r="D110" s="9"/>
      <c r="E110" s="5" t="s">
        <v>391</v>
      </c>
      <c r="F110" s="5" t="str">
        <f t="shared" si="2"/>
        <v>MUTONI  DIANE </v>
      </c>
      <c r="G110" s="6" t="s">
        <v>23</v>
      </c>
      <c r="H110" s="6">
        <v>10.3826543</v>
      </c>
      <c r="I110" s="6">
        <v>-61.298422100000003</v>
      </c>
      <c r="J110" s="7">
        <v>14101</v>
      </c>
      <c r="K110" s="13">
        <v>9</v>
      </c>
      <c r="L110" s="13">
        <v>8</v>
      </c>
      <c r="M110" s="13">
        <v>1938</v>
      </c>
      <c r="N110" s="13">
        <f t="shared" si="3"/>
        <v>84</v>
      </c>
      <c r="O110" s="6">
        <v>11</v>
      </c>
      <c r="P110" s="6">
        <v>4366822156</v>
      </c>
      <c r="Q110" s="8" t="s">
        <v>37</v>
      </c>
      <c r="R110" s="8" t="s">
        <v>38</v>
      </c>
      <c r="S110" s="6">
        <v>7</v>
      </c>
      <c r="T110" s="6" t="s">
        <v>78</v>
      </c>
    </row>
    <row r="111" spans="1:20">
      <c r="A111" s="5" t="s">
        <v>392</v>
      </c>
      <c r="B111" s="19">
        <v>31</v>
      </c>
      <c r="C111" s="6" t="s">
        <v>393</v>
      </c>
      <c r="D111" s="6"/>
      <c r="E111" s="5" t="s">
        <v>394</v>
      </c>
      <c r="F111" s="5" t="str">
        <f t="shared" si="2"/>
        <v>ROYAL  UWIZEYE</v>
      </c>
      <c r="G111" s="6" t="s">
        <v>23</v>
      </c>
      <c r="H111" s="6">
        <v>-34.735694899999999</v>
      </c>
      <c r="I111" s="6">
        <v>-58.634033899999999</v>
      </c>
      <c r="J111" s="7">
        <v>30052</v>
      </c>
      <c r="K111" s="13">
        <v>11</v>
      </c>
      <c r="L111" s="13">
        <v>4</v>
      </c>
      <c r="M111" s="13">
        <v>1982</v>
      </c>
      <c r="N111" s="13">
        <f t="shared" si="3"/>
        <v>40</v>
      </c>
      <c r="O111" s="6">
        <v>8</v>
      </c>
      <c r="P111" s="6">
        <v>6275623728</v>
      </c>
      <c r="Q111" s="8" t="s">
        <v>31</v>
      </c>
      <c r="R111" s="8" t="s">
        <v>32</v>
      </c>
      <c r="S111" s="6">
        <v>5</v>
      </c>
      <c r="T111" s="6" t="s">
        <v>86</v>
      </c>
    </row>
    <row r="112" spans="1:20">
      <c r="A112" s="5" t="s">
        <v>395</v>
      </c>
      <c r="B112" s="19">
        <v>31</v>
      </c>
      <c r="C112" s="6" t="s">
        <v>396</v>
      </c>
      <c r="D112" s="6"/>
      <c r="E112" s="5" t="s">
        <v>397</v>
      </c>
      <c r="F112" s="5" t="str">
        <f t="shared" si="2"/>
        <v>ADOLPHE  AUGUSTINE </v>
      </c>
      <c r="G112" s="6" t="s">
        <v>36</v>
      </c>
      <c r="H112" s="6">
        <v>51.7920503</v>
      </c>
      <c r="I112" s="6">
        <v>56.344298500000001</v>
      </c>
      <c r="J112" s="7">
        <v>38618</v>
      </c>
      <c r="K112" s="13">
        <v>23</v>
      </c>
      <c r="L112" s="13">
        <v>9</v>
      </c>
      <c r="M112" s="13">
        <v>2005</v>
      </c>
      <c r="N112" s="13">
        <f t="shared" si="3"/>
        <v>17</v>
      </c>
      <c r="O112" s="6">
        <v>13</v>
      </c>
      <c r="P112" s="6">
        <v>5626308321</v>
      </c>
      <c r="Q112" s="8" t="s">
        <v>97</v>
      </c>
      <c r="R112" s="8" t="s">
        <v>176</v>
      </c>
      <c r="S112" s="6">
        <v>6</v>
      </c>
      <c r="T112" s="6" t="s">
        <v>43</v>
      </c>
    </row>
    <row r="113" spans="1:20">
      <c r="A113" s="5" t="s">
        <v>398</v>
      </c>
      <c r="B113" s="19">
        <v>31</v>
      </c>
      <c r="C113" s="6" t="s">
        <v>399</v>
      </c>
      <c r="D113" s="6" t="s">
        <v>400</v>
      </c>
      <c r="E113" s="5" t="s">
        <v>401</v>
      </c>
      <c r="F113" s="5" t="str">
        <f t="shared" si="2"/>
        <v>MARIE LOUISE NIYITEGEKA</v>
      </c>
      <c r="G113" s="6" t="s">
        <v>23</v>
      </c>
      <c r="H113" s="6">
        <v>-7.6371754999999997</v>
      </c>
      <c r="I113" s="6">
        <v>112.93864720000001</v>
      </c>
      <c r="J113" s="7">
        <v>26314</v>
      </c>
      <c r="K113" s="13">
        <v>16</v>
      </c>
      <c r="L113" s="13">
        <v>1</v>
      </c>
      <c r="M113" s="13">
        <v>1972</v>
      </c>
      <c r="N113" s="13">
        <f t="shared" si="3"/>
        <v>50</v>
      </c>
      <c r="O113" s="6">
        <v>4</v>
      </c>
      <c r="P113" s="6">
        <v>5352406184</v>
      </c>
      <c r="Q113" s="8" t="s">
        <v>31</v>
      </c>
      <c r="R113" s="8" t="s">
        <v>52</v>
      </c>
      <c r="S113" s="6">
        <v>1</v>
      </c>
      <c r="T113" s="6" t="s">
        <v>186</v>
      </c>
    </row>
    <row r="114" spans="1:20">
      <c r="A114" s="5" t="s">
        <v>402</v>
      </c>
      <c r="B114" s="19">
        <v>32</v>
      </c>
      <c r="C114" s="6" t="s">
        <v>403</v>
      </c>
      <c r="D114" s="6" t="s">
        <v>404</v>
      </c>
      <c r="E114" s="5" t="s">
        <v>405</v>
      </c>
      <c r="F114" s="5" t="str">
        <f t="shared" si="2"/>
        <v>PIERRE CÉLESTIN TUYIZERE </v>
      </c>
      <c r="G114" s="6" t="s">
        <v>36</v>
      </c>
      <c r="H114" s="6">
        <v>53.446067800000002</v>
      </c>
      <c r="I114" s="6">
        <v>10.1569956</v>
      </c>
      <c r="J114" s="7">
        <v>25197</v>
      </c>
      <c r="K114" s="13">
        <v>25</v>
      </c>
      <c r="L114" s="13">
        <v>12</v>
      </c>
      <c r="M114" s="13">
        <v>1968</v>
      </c>
      <c r="N114" s="13">
        <f t="shared" si="3"/>
        <v>54</v>
      </c>
      <c r="O114" s="6">
        <v>5</v>
      </c>
      <c r="P114" s="6">
        <v>7526473617</v>
      </c>
      <c r="Q114" s="8" t="s">
        <v>37</v>
      </c>
      <c r="R114" s="8" t="s">
        <v>321</v>
      </c>
      <c r="S114" s="6">
        <v>2</v>
      </c>
      <c r="T114" s="6" t="s">
        <v>48</v>
      </c>
    </row>
    <row r="115" spans="1:20">
      <c r="A115" s="5" t="s">
        <v>406</v>
      </c>
      <c r="B115" s="19">
        <v>32</v>
      </c>
      <c r="C115" s="6" t="s">
        <v>100</v>
      </c>
      <c r="D115" s="6"/>
      <c r="E115" s="5" t="s">
        <v>407</v>
      </c>
      <c r="F115" s="5" t="str">
        <f t="shared" si="2"/>
        <v>TRESOR  DUSABE </v>
      </c>
      <c r="G115" s="6" t="s">
        <v>36</v>
      </c>
      <c r="H115" s="6">
        <v>39.7199484</v>
      </c>
      <c r="I115" s="6">
        <v>64.538490800000005</v>
      </c>
      <c r="J115" s="7">
        <v>19523</v>
      </c>
      <c r="K115" s="13">
        <v>13</v>
      </c>
      <c r="L115" s="13">
        <v>6</v>
      </c>
      <c r="M115" s="13">
        <v>1953</v>
      </c>
      <c r="N115" s="13">
        <f t="shared" si="3"/>
        <v>69</v>
      </c>
      <c r="O115" s="6">
        <v>10</v>
      </c>
      <c r="P115" s="6">
        <v>5352649417</v>
      </c>
      <c r="Q115" s="8" t="s">
        <v>37</v>
      </c>
      <c r="R115" s="8" t="s">
        <v>56</v>
      </c>
      <c r="S115" s="6">
        <v>4</v>
      </c>
      <c r="T115" s="6" t="s">
        <v>93</v>
      </c>
    </row>
    <row r="116" spans="1:20">
      <c r="A116" s="5" t="s">
        <v>408</v>
      </c>
      <c r="B116" s="19">
        <v>32</v>
      </c>
      <c r="C116" s="6" t="s">
        <v>409</v>
      </c>
      <c r="D116" s="6"/>
      <c r="E116" s="5" t="s">
        <v>134</v>
      </c>
      <c r="F116" s="5" t="str">
        <f t="shared" si="2"/>
        <v>REBECCA  JEAN</v>
      </c>
      <c r="G116" s="6" t="s">
        <v>23</v>
      </c>
      <c r="H116" s="6">
        <v>40.763452899999997</v>
      </c>
      <c r="I116" s="6">
        <v>-73.979880800000004</v>
      </c>
      <c r="J116" s="7">
        <v>34277</v>
      </c>
      <c r="K116" s="13">
        <v>4</v>
      </c>
      <c r="L116" s="13">
        <v>11</v>
      </c>
      <c r="M116" s="13">
        <v>1993</v>
      </c>
      <c r="N116" s="13">
        <f t="shared" si="3"/>
        <v>29</v>
      </c>
      <c r="O116" s="6">
        <v>4</v>
      </c>
      <c r="P116" s="6">
        <v>2126575053</v>
      </c>
      <c r="Q116" s="8" t="s">
        <v>31</v>
      </c>
      <c r="R116" s="8" t="s">
        <v>52</v>
      </c>
      <c r="S116" s="6">
        <v>2</v>
      </c>
      <c r="T116" s="6" t="s">
        <v>48</v>
      </c>
    </row>
    <row r="117" spans="1:20">
      <c r="A117" s="5" t="s">
        <v>410</v>
      </c>
      <c r="B117" s="19">
        <v>33</v>
      </c>
      <c r="C117" s="6" t="s">
        <v>411</v>
      </c>
      <c r="D117" s="6" t="s">
        <v>412</v>
      </c>
      <c r="E117" s="5" t="s">
        <v>413</v>
      </c>
      <c r="F117" s="5" t="str">
        <f t="shared" si="2"/>
        <v>JOHN MARRY VITAL </v>
      </c>
      <c r="G117" s="6" t="s">
        <v>36</v>
      </c>
      <c r="H117" s="6">
        <v>45.193485699999997</v>
      </c>
      <c r="I117" s="6">
        <v>5.7218985</v>
      </c>
      <c r="J117" s="7">
        <v>19227</v>
      </c>
      <c r="K117" s="13">
        <v>21</v>
      </c>
      <c r="L117" s="13">
        <v>8</v>
      </c>
      <c r="M117" s="13">
        <v>1952</v>
      </c>
      <c r="N117" s="13">
        <f t="shared" si="3"/>
        <v>70</v>
      </c>
      <c r="O117" s="6">
        <v>5</v>
      </c>
      <c r="P117" s="6">
        <v>9215743537</v>
      </c>
      <c r="Q117" s="8" t="s">
        <v>72</v>
      </c>
      <c r="R117" s="8" t="s">
        <v>82</v>
      </c>
      <c r="S117" s="6">
        <v>2</v>
      </c>
      <c r="T117" s="6" t="s">
        <v>48</v>
      </c>
    </row>
    <row r="118" spans="1:20">
      <c r="A118" s="5" t="s">
        <v>414</v>
      </c>
      <c r="B118" s="19">
        <v>33</v>
      </c>
      <c r="C118" s="6" t="s">
        <v>415</v>
      </c>
      <c r="D118" s="6"/>
      <c r="E118" s="5" t="s">
        <v>416</v>
      </c>
      <c r="F118" s="5" t="str">
        <f t="shared" si="2"/>
        <v>TRESSY  MBARUSHIMANA</v>
      </c>
      <c r="G118" s="6" t="s">
        <v>23</v>
      </c>
      <c r="H118" s="6">
        <v>54.809837299999998</v>
      </c>
      <c r="I118" s="6">
        <v>36.311627399999999</v>
      </c>
      <c r="J118" s="7">
        <v>21061</v>
      </c>
      <c r="K118" s="13">
        <v>29</v>
      </c>
      <c r="L118" s="13">
        <v>8</v>
      </c>
      <c r="M118" s="13">
        <v>1957</v>
      </c>
      <c r="N118" s="13">
        <f t="shared" si="3"/>
        <v>65</v>
      </c>
      <c r="O118" s="6">
        <v>5</v>
      </c>
      <c r="P118" s="6">
        <v>3282644412</v>
      </c>
      <c r="Q118" s="8" t="s">
        <v>37</v>
      </c>
      <c r="R118" s="8" t="s">
        <v>38</v>
      </c>
      <c r="S118" s="6">
        <v>3</v>
      </c>
      <c r="T118" s="6" t="s">
        <v>26</v>
      </c>
    </row>
    <row r="119" spans="1:20">
      <c r="A119" s="5" t="s">
        <v>417</v>
      </c>
      <c r="B119" s="19">
        <v>34</v>
      </c>
      <c r="C119" s="6" t="s">
        <v>418</v>
      </c>
      <c r="D119" s="6"/>
      <c r="E119" s="5" t="s">
        <v>192</v>
      </c>
      <c r="F119" s="5" t="str">
        <f t="shared" si="2"/>
        <v>PATIENCE  KAMANZI</v>
      </c>
      <c r="G119" s="6" t="s">
        <v>23</v>
      </c>
      <c r="H119" s="6">
        <v>11.5012022</v>
      </c>
      <c r="I119" s="6">
        <v>122.3115616</v>
      </c>
      <c r="J119" s="7">
        <v>43315</v>
      </c>
      <c r="K119" s="13">
        <v>3</v>
      </c>
      <c r="L119" s="13">
        <v>8</v>
      </c>
      <c r="M119" s="13">
        <v>2018</v>
      </c>
      <c r="N119" s="13">
        <f t="shared" si="3"/>
        <v>4</v>
      </c>
      <c r="O119" s="6">
        <v>3</v>
      </c>
      <c r="P119" s="6">
        <v>3866450673</v>
      </c>
      <c r="Q119" s="8" t="s">
        <v>72</v>
      </c>
      <c r="R119" s="8" t="s">
        <v>77</v>
      </c>
      <c r="S119" s="6">
        <v>6</v>
      </c>
      <c r="T119" s="6" t="s">
        <v>43</v>
      </c>
    </row>
    <row r="120" spans="1:20">
      <c r="A120" s="5" t="s">
        <v>419</v>
      </c>
      <c r="B120" s="19">
        <v>34</v>
      </c>
      <c r="C120" s="6" t="s">
        <v>420</v>
      </c>
      <c r="D120" s="6"/>
      <c r="E120" s="5" t="s">
        <v>421</v>
      </c>
      <c r="F120" s="5" t="str">
        <f t="shared" si="2"/>
        <v>SEDHAR  KUBWIMANA </v>
      </c>
      <c r="G120" s="6" t="s">
        <v>36</v>
      </c>
      <c r="H120" s="6">
        <v>38.020809100000001</v>
      </c>
      <c r="I120" s="6">
        <v>-7.8554287</v>
      </c>
      <c r="J120" s="7">
        <v>27576</v>
      </c>
      <c r="K120" s="13">
        <v>1</v>
      </c>
      <c r="L120" s="13">
        <v>7</v>
      </c>
      <c r="M120" s="13">
        <v>1975</v>
      </c>
      <c r="N120" s="13">
        <f t="shared" si="3"/>
        <v>47</v>
      </c>
      <c r="O120" s="6">
        <v>10</v>
      </c>
      <c r="P120" s="6">
        <v>1004279017</v>
      </c>
      <c r="Q120" s="8" t="s">
        <v>72</v>
      </c>
      <c r="R120" s="8" t="s">
        <v>77</v>
      </c>
      <c r="S120" s="6">
        <v>1</v>
      </c>
      <c r="T120" s="6" t="s">
        <v>186</v>
      </c>
    </row>
    <row r="121" spans="1:20">
      <c r="A121" s="5" t="s">
        <v>422</v>
      </c>
      <c r="B121" s="19">
        <v>34</v>
      </c>
      <c r="C121" s="6" t="s">
        <v>423</v>
      </c>
      <c r="D121" s="6"/>
      <c r="E121" s="5" t="s">
        <v>424</v>
      </c>
      <c r="F121" s="5" t="str">
        <f t="shared" si="2"/>
        <v>ISMAEL  STRATON </v>
      </c>
      <c r="G121" s="6" t="s">
        <v>36</v>
      </c>
      <c r="H121" s="6">
        <v>45.7544209</v>
      </c>
      <c r="I121" s="6">
        <v>17.049648999999999</v>
      </c>
      <c r="J121" s="7">
        <v>41504</v>
      </c>
      <c r="K121" s="13">
        <v>18</v>
      </c>
      <c r="L121" s="13">
        <v>8</v>
      </c>
      <c r="M121" s="13">
        <v>2013</v>
      </c>
      <c r="N121" s="13">
        <f t="shared" si="3"/>
        <v>9</v>
      </c>
      <c r="O121" s="6">
        <v>12</v>
      </c>
      <c r="P121" s="6">
        <v>8973577716</v>
      </c>
      <c r="Q121" s="8" t="s">
        <v>31</v>
      </c>
      <c r="R121" s="8" t="s">
        <v>52</v>
      </c>
      <c r="S121" s="6">
        <v>6</v>
      </c>
      <c r="T121" s="6" t="s">
        <v>43</v>
      </c>
    </row>
    <row r="122" spans="1:20">
      <c r="A122" s="5" t="s">
        <v>425</v>
      </c>
      <c r="B122" s="19">
        <v>35</v>
      </c>
      <c r="C122" s="9" t="s">
        <v>426</v>
      </c>
      <c r="D122" s="9"/>
      <c r="E122" s="5" t="s">
        <v>427</v>
      </c>
      <c r="F122" s="5" t="str">
        <f t="shared" si="2"/>
        <v>UWAMAHORO  DAMAS </v>
      </c>
      <c r="G122" s="6" t="s">
        <v>23</v>
      </c>
      <c r="H122" s="6">
        <v>24.546876000000001</v>
      </c>
      <c r="I122" s="6">
        <v>107.04219000000001</v>
      </c>
      <c r="J122" s="7">
        <v>22407</v>
      </c>
      <c r="K122" s="13">
        <v>6</v>
      </c>
      <c r="L122" s="13">
        <v>5</v>
      </c>
      <c r="M122" s="13">
        <v>1961</v>
      </c>
      <c r="N122" s="13">
        <f t="shared" si="3"/>
        <v>61</v>
      </c>
      <c r="O122" s="6">
        <v>5</v>
      </c>
      <c r="P122" s="6">
        <v>4246322811</v>
      </c>
      <c r="Q122" s="8" t="s">
        <v>97</v>
      </c>
      <c r="R122" s="8" t="s">
        <v>125</v>
      </c>
      <c r="S122" s="6">
        <v>1</v>
      </c>
      <c r="T122" s="6" t="s">
        <v>186</v>
      </c>
    </row>
    <row r="123" spans="1:20">
      <c r="A123" s="5" t="s">
        <v>428</v>
      </c>
      <c r="B123" s="19">
        <v>35</v>
      </c>
      <c r="C123" s="6" t="s">
        <v>429</v>
      </c>
      <c r="D123" s="6"/>
      <c r="E123" s="5" t="s">
        <v>304</v>
      </c>
      <c r="F123" s="5" t="str">
        <f t="shared" si="2"/>
        <v>AMANDA  KAYITESI</v>
      </c>
      <c r="G123" s="6" t="s">
        <v>23</v>
      </c>
      <c r="H123" s="6">
        <v>-8.6509789999999995</v>
      </c>
      <c r="I123" s="6">
        <v>116.3249438</v>
      </c>
      <c r="J123" s="7">
        <v>27334</v>
      </c>
      <c r="K123" s="13">
        <v>1</v>
      </c>
      <c r="L123" s="13">
        <v>11</v>
      </c>
      <c r="M123" s="13">
        <v>1974</v>
      </c>
      <c r="N123" s="13">
        <f t="shared" si="3"/>
        <v>48</v>
      </c>
      <c r="O123" s="6">
        <v>8</v>
      </c>
      <c r="P123" s="6">
        <v>8278335155</v>
      </c>
      <c r="Q123" s="8" t="s">
        <v>97</v>
      </c>
      <c r="R123" s="8" t="s">
        <v>125</v>
      </c>
      <c r="S123" s="6">
        <v>4</v>
      </c>
      <c r="T123" s="6" t="s">
        <v>93</v>
      </c>
    </row>
    <row r="124" spans="1:20">
      <c r="A124" s="5" t="s">
        <v>430</v>
      </c>
      <c r="B124" s="19">
        <v>36</v>
      </c>
      <c r="C124" s="6" t="s">
        <v>431</v>
      </c>
      <c r="D124" s="6"/>
      <c r="E124" s="5" t="s">
        <v>432</v>
      </c>
      <c r="F124" s="5" t="str">
        <f t="shared" si="2"/>
        <v>BERTRAND  GATETE </v>
      </c>
      <c r="G124" s="6" t="s">
        <v>36</v>
      </c>
      <c r="H124" s="6">
        <v>-33.151914499999997</v>
      </c>
      <c r="I124" s="6">
        <v>18.664208800000001</v>
      </c>
      <c r="J124" s="7">
        <v>9061</v>
      </c>
      <c r="K124" s="13">
        <v>21</v>
      </c>
      <c r="L124" s="13">
        <v>10</v>
      </c>
      <c r="M124" s="13">
        <v>1924</v>
      </c>
      <c r="N124" s="13">
        <f t="shared" si="3"/>
        <v>98</v>
      </c>
      <c r="O124" s="6">
        <v>13</v>
      </c>
      <c r="P124" s="6">
        <v>9721083915</v>
      </c>
      <c r="Q124" s="8" t="s">
        <v>72</v>
      </c>
      <c r="R124" s="8" t="s">
        <v>82</v>
      </c>
      <c r="S124" s="6">
        <v>2</v>
      </c>
      <c r="T124" s="6" t="s">
        <v>48</v>
      </c>
    </row>
    <row r="125" spans="1:20">
      <c r="A125" s="5" t="s">
        <v>433</v>
      </c>
      <c r="B125" s="19">
        <v>36</v>
      </c>
      <c r="C125" s="6" t="s">
        <v>434</v>
      </c>
      <c r="D125" s="6"/>
      <c r="E125" s="5" t="s">
        <v>435</v>
      </c>
      <c r="F125" s="5" t="str">
        <f t="shared" si="2"/>
        <v>IRAKOZE  BUTERA</v>
      </c>
      <c r="G125" s="6" t="s">
        <v>36</v>
      </c>
      <c r="H125" s="6">
        <v>18.2899888</v>
      </c>
      <c r="I125" s="6">
        <v>-77.953094199999995</v>
      </c>
      <c r="J125" s="7">
        <v>24252</v>
      </c>
      <c r="K125" s="13">
        <v>25</v>
      </c>
      <c r="L125" s="13">
        <v>5</v>
      </c>
      <c r="M125" s="13">
        <v>1966</v>
      </c>
      <c r="N125" s="13">
        <f t="shared" si="3"/>
        <v>56</v>
      </c>
      <c r="O125" s="6">
        <v>9</v>
      </c>
      <c r="P125" s="6">
        <v>7494403866</v>
      </c>
      <c r="Q125" s="8" t="s">
        <v>31</v>
      </c>
      <c r="R125" s="8" t="s">
        <v>172</v>
      </c>
      <c r="S125" s="6">
        <v>2</v>
      </c>
      <c r="T125" s="6" t="s">
        <v>48</v>
      </c>
    </row>
    <row r="126" spans="1:20">
      <c r="A126" s="5" t="s">
        <v>436</v>
      </c>
      <c r="B126" s="19">
        <v>36</v>
      </c>
      <c r="C126" s="6" t="s">
        <v>437</v>
      </c>
      <c r="D126" s="6"/>
      <c r="E126" s="5" t="s">
        <v>438</v>
      </c>
      <c r="F126" s="5" t="str">
        <f t="shared" si="2"/>
        <v>BRUNO  BOSCO</v>
      </c>
      <c r="G126" s="6" t="s">
        <v>36</v>
      </c>
      <c r="H126" s="6">
        <v>28.940740000000002</v>
      </c>
      <c r="I126" s="6">
        <v>113.44743099999999</v>
      </c>
      <c r="J126" s="7">
        <v>43373</v>
      </c>
      <c r="K126" s="13">
        <v>30</v>
      </c>
      <c r="L126" s="13">
        <v>9</v>
      </c>
      <c r="M126" s="13">
        <v>2018</v>
      </c>
      <c r="N126" s="13">
        <f t="shared" si="3"/>
        <v>4</v>
      </c>
      <c r="O126" s="6">
        <v>8</v>
      </c>
      <c r="P126" s="6">
        <v>4945586594</v>
      </c>
      <c r="Q126" s="8" t="s">
        <v>24</v>
      </c>
      <c r="R126" s="8" t="s">
        <v>255</v>
      </c>
      <c r="S126" s="6">
        <v>6</v>
      </c>
      <c r="T126" s="6" t="s">
        <v>43</v>
      </c>
    </row>
    <row r="127" spans="1:20">
      <c r="A127" s="5" t="s">
        <v>439</v>
      </c>
      <c r="B127" s="19">
        <v>37</v>
      </c>
      <c r="C127" s="6" t="s">
        <v>440</v>
      </c>
      <c r="D127" s="6"/>
      <c r="E127" s="5" t="s">
        <v>376</v>
      </c>
      <c r="F127" s="5" t="str">
        <f t="shared" si="2"/>
        <v>FISTON  BEATRICE </v>
      </c>
      <c r="G127" s="6" t="s">
        <v>36</v>
      </c>
      <c r="H127" s="6">
        <v>2.5794009999999998</v>
      </c>
      <c r="I127" s="6">
        <v>-77.8138553</v>
      </c>
      <c r="J127" s="7">
        <v>41965</v>
      </c>
      <c r="K127" s="13">
        <v>22</v>
      </c>
      <c r="L127" s="13">
        <v>11</v>
      </c>
      <c r="M127" s="13">
        <v>2014</v>
      </c>
      <c r="N127" s="13">
        <f t="shared" si="3"/>
        <v>8</v>
      </c>
      <c r="O127" s="6">
        <v>6</v>
      </c>
      <c r="P127" s="6">
        <v>5045764778</v>
      </c>
      <c r="Q127" s="8" t="s">
        <v>97</v>
      </c>
      <c r="R127" s="8" t="s">
        <v>314</v>
      </c>
      <c r="S127" s="6">
        <v>6</v>
      </c>
      <c r="T127" s="6" t="s">
        <v>43</v>
      </c>
    </row>
    <row r="128" spans="1:20">
      <c r="A128" s="5" t="s">
        <v>441</v>
      </c>
      <c r="B128" s="19">
        <v>37</v>
      </c>
      <c r="C128" s="6" t="s">
        <v>399</v>
      </c>
      <c r="D128" s="6" t="s">
        <v>442</v>
      </c>
      <c r="E128" s="5" t="s">
        <v>276</v>
      </c>
      <c r="F128" s="5" t="str">
        <f t="shared" si="2"/>
        <v>MARIE CHANTAL MUTABAZI</v>
      </c>
      <c r="G128" s="6" t="s">
        <v>23</v>
      </c>
      <c r="H128" s="6">
        <v>-6.2916321000000002</v>
      </c>
      <c r="I128" s="6">
        <v>106.9593926</v>
      </c>
      <c r="J128" s="7">
        <v>29311</v>
      </c>
      <c r="K128" s="13">
        <v>31</v>
      </c>
      <c r="L128" s="13">
        <v>3</v>
      </c>
      <c r="M128" s="13">
        <v>1980</v>
      </c>
      <c r="N128" s="13">
        <f t="shared" si="3"/>
        <v>42</v>
      </c>
      <c r="O128" s="6">
        <v>3</v>
      </c>
      <c r="P128" s="6">
        <v>9677030432</v>
      </c>
      <c r="Q128" s="8" t="s">
        <v>24</v>
      </c>
      <c r="R128" s="8" t="s">
        <v>47</v>
      </c>
      <c r="S128" s="6">
        <v>5</v>
      </c>
      <c r="T128" s="6" t="s">
        <v>86</v>
      </c>
    </row>
    <row r="129" spans="1:20">
      <c r="A129" s="5" t="s">
        <v>443</v>
      </c>
      <c r="B129" s="19">
        <v>37</v>
      </c>
      <c r="C129" s="6" t="s">
        <v>444</v>
      </c>
      <c r="D129" s="6"/>
      <c r="E129" s="5" t="s">
        <v>445</v>
      </c>
      <c r="F129" s="5" t="str">
        <f t="shared" si="2"/>
        <v>YANNICK  NIYO</v>
      </c>
      <c r="G129" s="6" t="s">
        <v>36</v>
      </c>
      <c r="H129" s="6">
        <v>9.7913370000000004</v>
      </c>
      <c r="I129" s="6">
        <v>-74.797524899999999</v>
      </c>
      <c r="J129" s="7">
        <v>22778</v>
      </c>
      <c r="K129" s="13">
        <v>12</v>
      </c>
      <c r="L129" s="13">
        <v>5</v>
      </c>
      <c r="M129" s="13">
        <v>1962</v>
      </c>
      <c r="N129" s="13">
        <f t="shared" si="3"/>
        <v>60</v>
      </c>
      <c r="O129" s="6">
        <v>7</v>
      </c>
      <c r="P129" s="6">
        <v>9898482048</v>
      </c>
      <c r="Q129" s="8" t="s">
        <v>97</v>
      </c>
      <c r="R129" s="8" t="s">
        <v>98</v>
      </c>
      <c r="S129" s="6">
        <v>7</v>
      </c>
      <c r="T129" s="6" t="s">
        <v>78</v>
      </c>
    </row>
    <row r="130" spans="1:20">
      <c r="A130" s="5" t="s">
        <v>446</v>
      </c>
      <c r="B130" s="19">
        <v>38</v>
      </c>
      <c r="C130" s="6" t="s">
        <v>145</v>
      </c>
      <c r="D130" s="6" t="s">
        <v>447</v>
      </c>
      <c r="E130" s="5" t="s">
        <v>448</v>
      </c>
      <c r="F130" s="5" t="str">
        <f t="shared" si="2"/>
        <v>DIVINE MIMY GASANA</v>
      </c>
      <c r="G130" s="6" t="s">
        <v>23</v>
      </c>
      <c r="H130" s="6">
        <v>38.246866699999998</v>
      </c>
      <c r="I130" s="6">
        <v>47.116845900000001</v>
      </c>
      <c r="J130" s="7">
        <v>23506</v>
      </c>
      <c r="K130" s="13">
        <v>9</v>
      </c>
      <c r="L130" s="13">
        <v>5</v>
      </c>
      <c r="M130" s="13">
        <v>1964</v>
      </c>
      <c r="N130" s="13">
        <f t="shared" si="3"/>
        <v>58</v>
      </c>
      <c r="O130" s="6">
        <v>6</v>
      </c>
      <c r="P130" s="6">
        <v>4902305584</v>
      </c>
      <c r="Q130" s="8" t="s">
        <v>97</v>
      </c>
      <c r="R130" s="8" t="s">
        <v>314</v>
      </c>
      <c r="S130" s="6">
        <v>2</v>
      </c>
      <c r="T130" s="6" t="s">
        <v>48</v>
      </c>
    </row>
    <row r="131" spans="1:20">
      <c r="A131" s="5" t="s">
        <v>449</v>
      </c>
      <c r="B131" s="19">
        <v>38</v>
      </c>
      <c r="C131" s="6" t="s">
        <v>450</v>
      </c>
      <c r="D131" s="6"/>
      <c r="E131" s="5" t="s">
        <v>451</v>
      </c>
      <c r="F131" s="5" t="str">
        <f t="shared" ref="F131:F194" si="4" xml:space="preserve"> _xlfn.CONCAT(C131, " ", D131, " ", E131)</f>
        <v>CHRIS  KABAGAMBE </v>
      </c>
      <c r="G131" s="6" t="s">
        <v>36</v>
      </c>
      <c r="H131" s="6">
        <v>45.350079999999998</v>
      </c>
      <c r="I131" s="6">
        <v>-72.515820000000005</v>
      </c>
      <c r="J131" s="7">
        <v>10649</v>
      </c>
      <c r="K131" s="13">
        <v>25</v>
      </c>
      <c r="L131" s="13">
        <v>2</v>
      </c>
      <c r="M131" s="13">
        <v>1929</v>
      </c>
      <c r="N131" s="13">
        <f t="shared" ref="N131:N194" si="5">SUM(-M131,2022)</f>
        <v>93</v>
      </c>
      <c r="O131" s="6">
        <v>7</v>
      </c>
      <c r="P131" s="6">
        <v>1038636624</v>
      </c>
      <c r="Q131" s="8" t="s">
        <v>97</v>
      </c>
      <c r="R131" s="8" t="s">
        <v>129</v>
      </c>
      <c r="S131" s="6">
        <v>4</v>
      </c>
      <c r="T131" s="6" t="s">
        <v>93</v>
      </c>
    </row>
    <row r="132" spans="1:20">
      <c r="A132" s="5" t="s">
        <v>452</v>
      </c>
      <c r="B132" s="19">
        <v>38</v>
      </c>
      <c r="C132" s="6" t="s">
        <v>453</v>
      </c>
      <c r="D132" s="6"/>
      <c r="E132" s="5" t="s">
        <v>454</v>
      </c>
      <c r="F132" s="5" t="str">
        <f t="shared" si="4"/>
        <v>KASSIM  NDAYISHIMIYE</v>
      </c>
      <c r="G132" s="6" t="s">
        <v>36</v>
      </c>
      <c r="H132" s="6">
        <v>4.9946855000000001</v>
      </c>
      <c r="I132" s="6">
        <v>19.982437000000001</v>
      </c>
      <c r="J132" s="7">
        <v>17994</v>
      </c>
      <c r="K132" s="13">
        <v>6</v>
      </c>
      <c r="L132" s="13">
        <v>4</v>
      </c>
      <c r="M132" s="13">
        <v>1949</v>
      </c>
      <c r="N132" s="13">
        <f t="shared" si="5"/>
        <v>73</v>
      </c>
      <c r="O132" s="6">
        <v>11</v>
      </c>
      <c r="P132" s="6">
        <v>2109571451</v>
      </c>
      <c r="Q132" s="8" t="s">
        <v>72</v>
      </c>
      <c r="R132" s="8" t="s">
        <v>77</v>
      </c>
      <c r="S132" s="6">
        <v>1</v>
      </c>
      <c r="T132" s="6" t="s">
        <v>186</v>
      </c>
    </row>
    <row r="133" spans="1:20">
      <c r="A133" s="5" t="s">
        <v>455</v>
      </c>
      <c r="B133" s="19">
        <v>39</v>
      </c>
      <c r="C133" s="6" t="s">
        <v>456</v>
      </c>
      <c r="D133" s="6"/>
      <c r="E133" s="5" t="s">
        <v>457</v>
      </c>
      <c r="F133" s="5" t="str">
        <f t="shared" si="4"/>
        <v>JAPHET  ALAIN </v>
      </c>
      <c r="G133" s="6" t="s">
        <v>36</v>
      </c>
      <c r="H133" s="6">
        <v>51.829577999999998</v>
      </c>
      <c r="I133" s="6">
        <v>18.139757800000002</v>
      </c>
      <c r="J133" s="7">
        <v>43626</v>
      </c>
      <c r="K133" s="13">
        <v>10</v>
      </c>
      <c r="L133" s="13">
        <v>6</v>
      </c>
      <c r="M133" s="13">
        <v>2019</v>
      </c>
      <c r="N133" s="13">
        <f t="shared" si="5"/>
        <v>3</v>
      </c>
      <c r="O133" s="6">
        <v>9</v>
      </c>
      <c r="P133" s="6">
        <v>4083328709</v>
      </c>
      <c r="Q133" s="8" t="s">
        <v>24</v>
      </c>
      <c r="R133" s="8" t="s">
        <v>160</v>
      </c>
      <c r="S133" s="6">
        <v>6</v>
      </c>
      <c r="T133" s="6" t="s">
        <v>43</v>
      </c>
    </row>
    <row r="134" spans="1:20">
      <c r="A134" s="5" t="s">
        <v>458</v>
      </c>
      <c r="B134" s="19">
        <v>39</v>
      </c>
      <c r="C134" s="6" t="s">
        <v>134</v>
      </c>
      <c r="D134" s="6" t="s">
        <v>459</v>
      </c>
      <c r="E134" s="5" t="s">
        <v>460</v>
      </c>
      <c r="F134" s="5" t="str">
        <f t="shared" si="4"/>
        <v>JEAN FELIX HOPE </v>
      </c>
      <c r="G134" s="6" t="s">
        <v>36</v>
      </c>
      <c r="H134" s="6">
        <v>12.067523899999999</v>
      </c>
      <c r="I134" s="6">
        <v>123.7223625</v>
      </c>
      <c r="J134" s="7">
        <v>30096</v>
      </c>
      <c r="K134" s="13">
        <v>25</v>
      </c>
      <c r="L134" s="13">
        <v>5</v>
      </c>
      <c r="M134" s="13">
        <v>1982</v>
      </c>
      <c r="N134" s="13">
        <f t="shared" si="5"/>
        <v>40</v>
      </c>
      <c r="O134" s="6">
        <v>6</v>
      </c>
      <c r="P134" s="6">
        <v>4516069334</v>
      </c>
      <c r="Q134" s="8" t="s">
        <v>24</v>
      </c>
      <c r="R134" s="8" t="s">
        <v>143</v>
      </c>
      <c r="S134" s="6">
        <v>3</v>
      </c>
      <c r="T134" s="6" t="s">
        <v>26</v>
      </c>
    </row>
    <row r="135" spans="1:20">
      <c r="A135" s="5" t="s">
        <v>461</v>
      </c>
      <c r="B135" s="19">
        <v>39</v>
      </c>
      <c r="C135" s="6" t="s">
        <v>462</v>
      </c>
      <c r="D135" s="6" t="s">
        <v>134</v>
      </c>
      <c r="E135" s="5" t="s">
        <v>463</v>
      </c>
      <c r="F135" s="5" t="str">
        <f t="shared" si="4"/>
        <v>NIYIBIZI JEAN KAYIRANGA</v>
      </c>
      <c r="G135" s="6" t="s">
        <v>36</v>
      </c>
      <c r="H135" s="6">
        <v>32.270460700000001</v>
      </c>
      <c r="I135" s="6">
        <v>50.981037700000002</v>
      </c>
      <c r="J135" s="7">
        <v>17884</v>
      </c>
      <c r="K135" s="13">
        <v>17</v>
      </c>
      <c r="L135" s="13">
        <v>12</v>
      </c>
      <c r="M135" s="13">
        <v>1948</v>
      </c>
      <c r="N135" s="13">
        <f t="shared" si="5"/>
        <v>74</v>
      </c>
      <c r="O135" s="6">
        <v>6</v>
      </c>
      <c r="P135" s="6">
        <v>3181567578</v>
      </c>
      <c r="Q135" s="8" t="s">
        <v>72</v>
      </c>
      <c r="R135" s="8" t="s">
        <v>77</v>
      </c>
      <c r="S135" s="6">
        <v>6</v>
      </c>
      <c r="T135" s="6" t="s">
        <v>43</v>
      </c>
    </row>
    <row r="136" spans="1:20">
      <c r="A136" s="5" t="s">
        <v>464</v>
      </c>
      <c r="B136" s="19">
        <v>39</v>
      </c>
      <c r="C136" s="6" t="s">
        <v>465</v>
      </c>
      <c r="D136" s="6"/>
      <c r="E136" s="5" t="s">
        <v>466</v>
      </c>
      <c r="F136" s="5" t="str">
        <f t="shared" si="4"/>
        <v>VIATEUR  SAMUEL </v>
      </c>
      <c r="G136" s="6" t="s">
        <v>36</v>
      </c>
      <c r="H136" s="6">
        <v>40.236183699999998</v>
      </c>
      <c r="I136" s="6">
        <v>20.351733400000001</v>
      </c>
      <c r="J136" s="7">
        <v>22541</v>
      </c>
      <c r="K136" s="13">
        <v>17</v>
      </c>
      <c r="L136" s="13">
        <v>9</v>
      </c>
      <c r="M136" s="13">
        <v>1961</v>
      </c>
      <c r="N136" s="13">
        <f t="shared" si="5"/>
        <v>61</v>
      </c>
      <c r="O136" s="6">
        <v>5</v>
      </c>
      <c r="P136" s="6">
        <v>3057427437</v>
      </c>
      <c r="Q136" s="8" t="s">
        <v>97</v>
      </c>
      <c r="R136" s="8" t="s">
        <v>176</v>
      </c>
      <c r="S136" s="6">
        <v>7</v>
      </c>
      <c r="T136" s="6" t="s">
        <v>78</v>
      </c>
    </row>
    <row r="137" spans="1:20">
      <c r="A137" s="5" t="s">
        <v>467</v>
      </c>
      <c r="B137" s="19">
        <v>40</v>
      </c>
      <c r="C137" s="6" t="s">
        <v>403</v>
      </c>
      <c r="D137" s="6" t="s">
        <v>468</v>
      </c>
      <c r="E137" s="5" t="s">
        <v>469</v>
      </c>
      <c r="F137" s="5" t="str">
        <f t="shared" si="4"/>
        <v>PIERRE CLAVER AGABA </v>
      </c>
      <c r="G137" s="6" t="s">
        <v>36</v>
      </c>
      <c r="H137" s="6">
        <v>36.158405000000002</v>
      </c>
      <c r="I137" s="6">
        <v>45.475989800000001</v>
      </c>
      <c r="J137" s="7">
        <v>14019</v>
      </c>
      <c r="K137" s="13">
        <v>19</v>
      </c>
      <c r="L137" s="13">
        <v>5</v>
      </c>
      <c r="M137" s="13">
        <v>1938</v>
      </c>
      <c r="N137" s="13">
        <f t="shared" si="5"/>
        <v>84</v>
      </c>
      <c r="O137" s="6">
        <v>5</v>
      </c>
      <c r="P137" s="6">
        <v>9745441454</v>
      </c>
      <c r="Q137" s="8" t="s">
        <v>37</v>
      </c>
      <c r="R137" s="8" t="s">
        <v>56</v>
      </c>
      <c r="S137" s="6">
        <v>3</v>
      </c>
      <c r="T137" s="6" t="s">
        <v>26</v>
      </c>
    </row>
    <row r="138" spans="1:20">
      <c r="A138" s="5" t="s">
        <v>470</v>
      </c>
      <c r="B138" s="19">
        <v>40</v>
      </c>
      <c r="C138" s="6" t="s">
        <v>471</v>
      </c>
      <c r="D138" s="6"/>
      <c r="E138" s="5" t="s">
        <v>472</v>
      </c>
      <c r="F138" s="5" t="str">
        <f t="shared" si="4"/>
        <v>MUSSA  KARARA </v>
      </c>
      <c r="G138" s="6" t="s">
        <v>36</v>
      </c>
      <c r="H138" s="6">
        <v>57.141246000000002</v>
      </c>
      <c r="I138" s="6">
        <v>22.536655799999998</v>
      </c>
      <c r="J138" s="7">
        <v>21640</v>
      </c>
      <c r="K138" s="13">
        <v>31</v>
      </c>
      <c r="L138" s="13">
        <v>3</v>
      </c>
      <c r="M138" s="13">
        <v>1959</v>
      </c>
      <c r="N138" s="13">
        <f t="shared" si="5"/>
        <v>63</v>
      </c>
      <c r="O138" s="6">
        <v>7</v>
      </c>
      <c r="P138" s="6">
        <v>7445444865</v>
      </c>
      <c r="Q138" s="8" t="s">
        <v>24</v>
      </c>
      <c r="R138" s="8" t="s">
        <v>60</v>
      </c>
      <c r="S138" s="6">
        <v>2</v>
      </c>
      <c r="T138" s="6" t="s">
        <v>48</v>
      </c>
    </row>
    <row r="139" spans="1:20">
      <c r="A139" s="5" t="s">
        <v>473</v>
      </c>
      <c r="B139" s="19">
        <v>40</v>
      </c>
      <c r="C139" s="6" t="s">
        <v>474</v>
      </c>
      <c r="D139" s="6"/>
      <c r="E139" s="5" t="s">
        <v>475</v>
      </c>
      <c r="F139" s="5" t="str">
        <f t="shared" si="4"/>
        <v>BENISON  MUHINDO </v>
      </c>
      <c r="G139" s="6" t="s">
        <v>36</v>
      </c>
      <c r="H139" s="6">
        <v>49.792329899999999</v>
      </c>
      <c r="I139" s="6">
        <v>13.491532400000001</v>
      </c>
      <c r="J139" s="7">
        <v>11765</v>
      </c>
      <c r="K139" s="13">
        <v>17</v>
      </c>
      <c r="L139" s="13">
        <v>3</v>
      </c>
      <c r="M139" s="13">
        <v>1932</v>
      </c>
      <c r="N139" s="13">
        <f t="shared" si="5"/>
        <v>90</v>
      </c>
      <c r="O139" s="6">
        <v>9</v>
      </c>
      <c r="P139" s="6">
        <v>8985343771</v>
      </c>
      <c r="Q139" s="8" t="s">
        <v>31</v>
      </c>
      <c r="R139" s="8" t="s">
        <v>110</v>
      </c>
      <c r="S139" s="6">
        <v>5</v>
      </c>
      <c r="T139" s="6" t="s">
        <v>86</v>
      </c>
    </row>
    <row r="140" spans="1:20">
      <c r="A140" s="5" t="s">
        <v>476</v>
      </c>
      <c r="B140" s="19">
        <v>40</v>
      </c>
      <c r="C140" s="6" t="s">
        <v>477</v>
      </c>
      <c r="D140" s="6"/>
      <c r="E140" s="5" t="s">
        <v>478</v>
      </c>
      <c r="F140" s="5" t="str">
        <f t="shared" si="4"/>
        <v>GATORANO  JUNIOR </v>
      </c>
      <c r="G140" s="6" t="s">
        <v>36</v>
      </c>
      <c r="H140" s="6">
        <v>-9.6455050999999994</v>
      </c>
      <c r="I140" s="6">
        <v>120.26425329999999</v>
      </c>
      <c r="J140" s="7">
        <v>40317</v>
      </c>
      <c r="K140" s="13">
        <v>19</v>
      </c>
      <c r="L140" s="13">
        <v>5</v>
      </c>
      <c r="M140" s="13">
        <v>2010</v>
      </c>
      <c r="N140" s="13">
        <f t="shared" si="5"/>
        <v>12</v>
      </c>
      <c r="O140" s="6">
        <v>10</v>
      </c>
      <c r="P140" s="6">
        <v>3438394060</v>
      </c>
      <c r="Q140" s="8" t="s">
        <v>24</v>
      </c>
      <c r="R140" s="8" t="s">
        <v>160</v>
      </c>
      <c r="S140" s="6">
        <v>6</v>
      </c>
      <c r="T140" s="6" t="s">
        <v>43</v>
      </c>
    </row>
    <row r="141" spans="1:20">
      <c r="A141" s="5" t="s">
        <v>479</v>
      </c>
      <c r="B141" s="19">
        <v>41</v>
      </c>
      <c r="C141" s="6" t="s">
        <v>480</v>
      </c>
      <c r="D141" s="6"/>
      <c r="E141" s="5" t="s">
        <v>481</v>
      </c>
      <c r="F141" s="5" t="str">
        <f t="shared" si="4"/>
        <v>VALENTINE  NIZEYIMANA</v>
      </c>
      <c r="G141" s="6" t="s">
        <v>23</v>
      </c>
      <c r="H141" s="6">
        <v>29.163159</v>
      </c>
      <c r="I141" s="6">
        <v>121.007244</v>
      </c>
      <c r="J141" s="7">
        <v>17443</v>
      </c>
      <c r="K141" s="13">
        <v>3</v>
      </c>
      <c r="L141" s="13">
        <v>10</v>
      </c>
      <c r="M141" s="13">
        <v>1947</v>
      </c>
      <c r="N141" s="13">
        <f t="shared" si="5"/>
        <v>75</v>
      </c>
      <c r="O141" s="6">
        <v>2</v>
      </c>
      <c r="P141" s="6">
        <v>1529689714</v>
      </c>
      <c r="Q141" s="8" t="s">
        <v>37</v>
      </c>
      <c r="R141" s="8" t="s">
        <v>42</v>
      </c>
      <c r="S141" s="6">
        <v>5</v>
      </c>
      <c r="T141" s="6" t="s">
        <v>86</v>
      </c>
    </row>
    <row r="142" spans="1:20">
      <c r="A142" s="5" t="s">
        <v>482</v>
      </c>
      <c r="B142" s="19">
        <v>41</v>
      </c>
      <c r="C142" s="9" t="s">
        <v>483</v>
      </c>
      <c r="D142" s="9"/>
      <c r="E142" s="5" t="s">
        <v>484</v>
      </c>
      <c r="F142" s="5" t="str">
        <f t="shared" si="4"/>
        <v>MUTESI  ANDRÉ </v>
      </c>
      <c r="G142" s="6" t="s">
        <v>23</v>
      </c>
      <c r="H142" s="6">
        <v>33.904295400000002</v>
      </c>
      <c r="I142" s="6">
        <v>73.390731500000001</v>
      </c>
      <c r="J142" s="7">
        <v>40274</v>
      </c>
      <c r="K142" s="13">
        <v>6</v>
      </c>
      <c r="L142" s="13">
        <v>4</v>
      </c>
      <c r="M142" s="13">
        <v>2010</v>
      </c>
      <c r="N142" s="13">
        <f t="shared" si="5"/>
        <v>12</v>
      </c>
      <c r="O142" s="6">
        <v>12</v>
      </c>
      <c r="P142" s="6">
        <v>3211990972</v>
      </c>
      <c r="Q142" s="8" t="s">
        <v>37</v>
      </c>
      <c r="R142" s="8" t="s">
        <v>38</v>
      </c>
      <c r="S142" s="6">
        <v>6</v>
      </c>
      <c r="T142" s="6" t="s">
        <v>43</v>
      </c>
    </row>
    <row r="143" spans="1:20">
      <c r="A143" s="5" t="s">
        <v>485</v>
      </c>
      <c r="B143" s="19">
        <v>41</v>
      </c>
      <c r="C143" s="6" t="s">
        <v>399</v>
      </c>
      <c r="D143" s="6" t="s">
        <v>486</v>
      </c>
      <c r="E143" s="5" t="s">
        <v>454</v>
      </c>
      <c r="F143" s="5" t="str">
        <f t="shared" si="4"/>
        <v>MARIE ANGE NDAYISHIMIYE</v>
      </c>
      <c r="G143" s="6" t="s">
        <v>23</v>
      </c>
      <c r="H143" s="6">
        <v>29.866085900000002</v>
      </c>
      <c r="I143" s="6">
        <v>121.5935283</v>
      </c>
      <c r="J143" s="7">
        <v>12238</v>
      </c>
      <c r="K143" s="13">
        <v>3</v>
      </c>
      <c r="L143" s="13">
        <v>7</v>
      </c>
      <c r="M143" s="13">
        <v>1933</v>
      </c>
      <c r="N143" s="13">
        <f t="shared" si="5"/>
        <v>89</v>
      </c>
      <c r="O143" s="6">
        <v>3</v>
      </c>
      <c r="P143" s="6">
        <v>5144563102</v>
      </c>
      <c r="Q143" s="8" t="s">
        <v>72</v>
      </c>
      <c r="R143" s="8" t="s">
        <v>77</v>
      </c>
      <c r="S143" s="6">
        <v>4</v>
      </c>
      <c r="T143" s="6" t="s">
        <v>93</v>
      </c>
    </row>
    <row r="144" spans="1:20">
      <c r="A144" s="5" t="s">
        <v>487</v>
      </c>
      <c r="B144" s="19">
        <v>41</v>
      </c>
      <c r="C144" s="6" t="s">
        <v>488</v>
      </c>
      <c r="D144" s="6" t="s">
        <v>489</v>
      </c>
      <c r="E144" s="5" t="s">
        <v>381</v>
      </c>
      <c r="F144" s="5" t="str">
        <f t="shared" si="4"/>
        <v>BAHIZI GASPARD INNOCENT</v>
      </c>
      <c r="G144" s="6" t="s">
        <v>36</v>
      </c>
      <c r="H144" s="6">
        <v>7.0764491999999999</v>
      </c>
      <c r="I144" s="6">
        <v>38.786544499999998</v>
      </c>
      <c r="J144" s="7">
        <v>41575</v>
      </c>
      <c r="K144" s="13">
        <v>28</v>
      </c>
      <c r="L144" s="13">
        <v>10</v>
      </c>
      <c r="M144" s="13">
        <v>2013</v>
      </c>
      <c r="N144" s="13">
        <f t="shared" si="5"/>
        <v>9</v>
      </c>
      <c r="O144" s="6">
        <v>3</v>
      </c>
      <c r="P144" s="6">
        <v>3651449197</v>
      </c>
      <c r="Q144" s="8" t="s">
        <v>97</v>
      </c>
      <c r="R144" s="8" t="s">
        <v>125</v>
      </c>
      <c r="S144" s="6">
        <v>6</v>
      </c>
      <c r="T144" s="6" t="s">
        <v>43</v>
      </c>
    </row>
    <row r="145" spans="1:20">
      <c r="A145" s="5" t="s">
        <v>490</v>
      </c>
      <c r="B145" s="19">
        <v>42</v>
      </c>
      <c r="C145" s="9" t="s">
        <v>491</v>
      </c>
      <c r="D145" s="9"/>
      <c r="E145" s="5" t="s">
        <v>492</v>
      </c>
      <c r="F145" s="5" t="str">
        <f t="shared" si="4"/>
        <v>NEZA  RAMAZANI </v>
      </c>
      <c r="G145" s="6" t="s">
        <v>23</v>
      </c>
      <c r="H145" s="6">
        <v>59.047574599999997</v>
      </c>
      <c r="I145" s="6">
        <v>15.002836</v>
      </c>
      <c r="J145" s="7">
        <v>33844</v>
      </c>
      <c r="K145" s="13">
        <v>28</v>
      </c>
      <c r="L145" s="13">
        <v>8</v>
      </c>
      <c r="M145" s="13">
        <v>1992</v>
      </c>
      <c r="N145" s="13">
        <f t="shared" si="5"/>
        <v>30</v>
      </c>
      <c r="O145" s="6">
        <v>3</v>
      </c>
      <c r="P145" s="6">
        <v>5365349216</v>
      </c>
      <c r="Q145" s="8" t="s">
        <v>37</v>
      </c>
      <c r="R145" s="8" t="s">
        <v>68</v>
      </c>
      <c r="S145" s="6">
        <v>5</v>
      </c>
      <c r="T145" s="6" t="s">
        <v>86</v>
      </c>
    </row>
    <row r="146" spans="1:20">
      <c r="A146" s="5" t="s">
        <v>493</v>
      </c>
      <c r="B146" s="19">
        <v>42</v>
      </c>
      <c r="C146" s="6" t="s">
        <v>494</v>
      </c>
      <c r="D146" s="6"/>
      <c r="E146" s="5" t="s">
        <v>495</v>
      </c>
      <c r="F146" s="5" t="str">
        <f t="shared" si="4"/>
        <v>ELICAN  VALENTINE </v>
      </c>
      <c r="G146" s="6" t="s">
        <v>36</v>
      </c>
      <c r="H146" s="6">
        <v>40.864317999999997</v>
      </c>
      <c r="I146" s="6">
        <v>-73.797792799999996</v>
      </c>
      <c r="J146" s="7">
        <v>9784</v>
      </c>
      <c r="K146" s="13">
        <v>14</v>
      </c>
      <c r="L146" s="13">
        <v>10</v>
      </c>
      <c r="M146" s="13">
        <v>1926</v>
      </c>
      <c r="N146" s="13">
        <f t="shared" si="5"/>
        <v>96</v>
      </c>
      <c r="O146" s="6">
        <v>8</v>
      </c>
      <c r="P146" s="6">
        <v>9141548337</v>
      </c>
      <c r="Q146" s="8" t="s">
        <v>31</v>
      </c>
      <c r="R146" s="8" t="s">
        <v>110</v>
      </c>
      <c r="S146" s="6">
        <v>2</v>
      </c>
      <c r="T146" s="6" t="s">
        <v>48</v>
      </c>
    </row>
    <row r="147" spans="1:20">
      <c r="A147" s="5" t="s">
        <v>496</v>
      </c>
      <c r="B147" s="19">
        <v>42</v>
      </c>
      <c r="C147" s="6" t="s">
        <v>497</v>
      </c>
      <c r="D147" s="6" t="s">
        <v>34</v>
      </c>
      <c r="E147" s="5" t="s">
        <v>498</v>
      </c>
      <c r="F147" s="5" t="str">
        <f t="shared" si="4"/>
        <v>EMMY PRINCE UWAMARIYA</v>
      </c>
      <c r="G147" s="6" t="s">
        <v>36</v>
      </c>
      <c r="H147" s="6">
        <v>39.295706600000003</v>
      </c>
      <c r="I147" s="6">
        <v>-76.569707500000007</v>
      </c>
      <c r="J147" s="7">
        <v>26785</v>
      </c>
      <c r="K147" s="13">
        <v>1</v>
      </c>
      <c r="L147" s="13">
        <v>5</v>
      </c>
      <c r="M147" s="13">
        <v>1973</v>
      </c>
      <c r="N147" s="13">
        <f t="shared" si="5"/>
        <v>49</v>
      </c>
      <c r="O147" s="6">
        <v>11</v>
      </c>
      <c r="P147" s="6">
        <v>4105470606</v>
      </c>
      <c r="Q147" s="8" t="s">
        <v>37</v>
      </c>
      <c r="R147" s="8" t="s">
        <v>321</v>
      </c>
      <c r="S147" s="6">
        <v>2</v>
      </c>
      <c r="T147" s="6" t="s">
        <v>48</v>
      </c>
    </row>
    <row r="148" spans="1:20">
      <c r="A148" s="5" t="s">
        <v>499</v>
      </c>
      <c r="B148" s="19">
        <v>43</v>
      </c>
      <c r="C148" s="9" t="s">
        <v>500</v>
      </c>
      <c r="D148" s="9"/>
      <c r="E148" s="5" t="s">
        <v>501</v>
      </c>
      <c r="F148" s="5" t="str">
        <f t="shared" si="4"/>
        <v>GAHIGI  HABIMANA </v>
      </c>
      <c r="G148" s="6" t="s">
        <v>36</v>
      </c>
      <c r="H148" s="6">
        <v>41.567557700000002</v>
      </c>
      <c r="I148" s="6">
        <v>-4.8831850000000001</v>
      </c>
      <c r="J148" s="7">
        <v>33151</v>
      </c>
      <c r="K148" s="13">
        <v>5</v>
      </c>
      <c r="L148" s="13">
        <v>10</v>
      </c>
      <c r="M148" s="13">
        <v>1990</v>
      </c>
      <c r="N148" s="13">
        <f t="shared" si="5"/>
        <v>32</v>
      </c>
      <c r="O148" s="6">
        <v>6</v>
      </c>
      <c r="P148" s="6">
        <v>7153309684</v>
      </c>
      <c r="Q148" s="8" t="s">
        <v>37</v>
      </c>
      <c r="R148" s="8" t="s">
        <v>68</v>
      </c>
      <c r="S148" s="6">
        <v>4</v>
      </c>
      <c r="T148" s="6" t="s">
        <v>93</v>
      </c>
    </row>
    <row r="149" spans="1:20">
      <c r="A149" s="5" t="s">
        <v>502</v>
      </c>
      <c r="B149" s="19">
        <v>43</v>
      </c>
      <c r="C149" s="6" t="s">
        <v>76</v>
      </c>
      <c r="D149" s="6"/>
      <c r="E149" s="5" t="s">
        <v>503</v>
      </c>
      <c r="F149" s="5" t="str">
        <f t="shared" si="4"/>
        <v>NDAGIJIMANA  NIZEYIMANA </v>
      </c>
      <c r="G149" s="6" t="s">
        <v>36</v>
      </c>
      <c r="H149" s="6">
        <v>-8.4456045</v>
      </c>
      <c r="I149" s="6">
        <v>114.1142079</v>
      </c>
      <c r="J149" s="7">
        <v>37434</v>
      </c>
      <c r="K149" s="13">
        <v>27</v>
      </c>
      <c r="L149" s="13">
        <v>6</v>
      </c>
      <c r="M149" s="13">
        <v>2002</v>
      </c>
      <c r="N149" s="13">
        <f t="shared" si="5"/>
        <v>20</v>
      </c>
      <c r="O149" s="6">
        <v>7</v>
      </c>
      <c r="P149" s="6">
        <v>2677382293</v>
      </c>
      <c r="Q149" s="8" t="s">
        <v>31</v>
      </c>
      <c r="R149" s="8" t="s">
        <v>110</v>
      </c>
      <c r="S149" s="6">
        <v>6</v>
      </c>
      <c r="T149" s="6" t="s">
        <v>43</v>
      </c>
    </row>
    <row r="150" spans="1:20">
      <c r="A150" s="5" t="s">
        <v>504</v>
      </c>
      <c r="B150" s="19">
        <v>43</v>
      </c>
      <c r="C150" s="6" t="s">
        <v>505</v>
      </c>
      <c r="D150" s="6"/>
      <c r="E150" s="5" t="s">
        <v>506</v>
      </c>
      <c r="F150" s="5" t="str">
        <f t="shared" si="4"/>
        <v>AUDACE  TWAHIRWA</v>
      </c>
      <c r="G150" s="6" t="s">
        <v>36</v>
      </c>
      <c r="H150" s="6">
        <v>-0.94708320000000001</v>
      </c>
      <c r="I150" s="6">
        <v>100.417181</v>
      </c>
      <c r="J150" s="7">
        <v>26956</v>
      </c>
      <c r="K150" s="13">
        <v>19</v>
      </c>
      <c r="L150" s="13">
        <v>10</v>
      </c>
      <c r="M150" s="13">
        <v>1973</v>
      </c>
      <c r="N150" s="13">
        <f t="shared" si="5"/>
        <v>49</v>
      </c>
      <c r="O150" s="6">
        <v>10</v>
      </c>
      <c r="P150" s="6">
        <v>8273998638</v>
      </c>
      <c r="Q150" s="8" t="s">
        <v>31</v>
      </c>
      <c r="R150" s="8" t="s">
        <v>172</v>
      </c>
      <c r="S150" s="6">
        <v>7</v>
      </c>
      <c r="T150" s="6" t="s">
        <v>78</v>
      </c>
    </row>
    <row r="151" spans="1:20">
      <c r="A151" s="5" t="s">
        <v>507</v>
      </c>
      <c r="B151" s="19">
        <v>43</v>
      </c>
      <c r="C151" s="6" t="s">
        <v>508</v>
      </c>
      <c r="D151" s="6"/>
      <c r="E151" s="5" t="s">
        <v>509</v>
      </c>
      <c r="F151" s="5" t="str">
        <f t="shared" si="4"/>
        <v>LAMBERT  KABERA </v>
      </c>
      <c r="G151" s="6" t="s">
        <v>36</v>
      </c>
      <c r="H151" s="6">
        <v>8.9909733999999997</v>
      </c>
      <c r="I151" s="6">
        <v>16.316947899999999</v>
      </c>
      <c r="J151" s="7">
        <v>11848</v>
      </c>
      <c r="K151" s="13">
        <v>8</v>
      </c>
      <c r="L151" s="13">
        <v>6</v>
      </c>
      <c r="M151" s="13">
        <v>1932</v>
      </c>
      <c r="N151" s="13">
        <f t="shared" si="5"/>
        <v>90</v>
      </c>
      <c r="O151" s="6">
        <v>1</v>
      </c>
      <c r="P151" s="6">
        <v>7621647104</v>
      </c>
      <c r="Q151" s="8" t="s">
        <v>24</v>
      </c>
      <c r="R151" s="8" t="s">
        <v>25</v>
      </c>
      <c r="S151" s="6">
        <v>6</v>
      </c>
      <c r="T151" s="6" t="s">
        <v>43</v>
      </c>
    </row>
    <row r="152" spans="1:20">
      <c r="A152" s="5" t="s">
        <v>510</v>
      </c>
      <c r="B152" s="19">
        <v>44</v>
      </c>
      <c r="C152" s="6" t="s">
        <v>511</v>
      </c>
      <c r="D152" s="6"/>
      <c r="E152" s="5" t="s">
        <v>512</v>
      </c>
      <c r="F152" s="5" t="str">
        <f t="shared" si="4"/>
        <v>ALLYSCOFA  NIYITEGEKA </v>
      </c>
      <c r="G152" s="6" t="s">
        <v>36</v>
      </c>
      <c r="H152" s="6">
        <v>31.967677999999999</v>
      </c>
      <c r="I152" s="6">
        <v>34.993693</v>
      </c>
      <c r="J152" s="7">
        <v>19371</v>
      </c>
      <c r="K152" s="13">
        <v>12</v>
      </c>
      <c r="L152" s="13">
        <v>1</v>
      </c>
      <c r="M152" s="13">
        <v>1953</v>
      </c>
      <c r="N152" s="13">
        <f t="shared" si="5"/>
        <v>69</v>
      </c>
      <c r="O152" s="6">
        <v>2</v>
      </c>
      <c r="P152" s="6">
        <v>2529202180</v>
      </c>
      <c r="Q152" s="8" t="s">
        <v>37</v>
      </c>
      <c r="R152" s="8" t="s">
        <v>68</v>
      </c>
      <c r="S152" s="6">
        <v>1</v>
      </c>
      <c r="T152" s="6" t="s">
        <v>186</v>
      </c>
    </row>
    <row r="153" spans="1:20">
      <c r="A153" s="5" t="s">
        <v>513</v>
      </c>
      <c r="B153" s="19">
        <v>44</v>
      </c>
      <c r="C153" s="9" t="s">
        <v>514</v>
      </c>
      <c r="D153" s="9"/>
      <c r="E153" s="5" t="s">
        <v>515</v>
      </c>
      <c r="F153" s="5" t="str">
        <f t="shared" si="4"/>
        <v>MUGISHA  RUKUNDO </v>
      </c>
      <c r="G153" s="6" t="s">
        <v>36</v>
      </c>
      <c r="H153" s="6">
        <v>36.724334399999996</v>
      </c>
      <c r="I153" s="6">
        <v>71.613193100000004</v>
      </c>
      <c r="J153" s="7">
        <v>43662</v>
      </c>
      <c r="K153" s="13">
        <v>16</v>
      </c>
      <c r="L153" s="13">
        <v>7</v>
      </c>
      <c r="M153" s="13">
        <v>2019</v>
      </c>
      <c r="N153" s="13">
        <f t="shared" si="5"/>
        <v>3</v>
      </c>
      <c r="O153" s="6">
        <v>7</v>
      </c>
      <c r="P153" s="6">
        <v>7281595338</v>
      </c>
      <c r="Q153" s="8" t="s">
        <v>72</v>
      </c>
      <c r="R153" s="8" t="s">
        <v>73</v>
      </c>
      <c r="S153" s="6">
        <v>6</v>
      </c>
      <c r="T153" s="6" t="s">
        <v>43</v>
      </c>
    </row>
    <row r="154" spans="1:20">
      <c r="A154" s="5" t="s">
        <v>516</v>
      </c>
      <c r="B154" s="19">
        <v>44</v>
      </c>
      <c r="C154" s="6" t="s">
        <v>517</v>
      </c>
      <c r="D154" s="6"/>
      <c r="E154" s="5" t="s">
        <v>518</v>
      </c>
      <c r="F154" s="5" t="str">
        <f t="shared" si="4"/>
        <v>NIWEMUGIZI  GATARI </v>
      </c>
      <c r="G154" s="6" t="s">
        <v>36</v>
      </c>
      <c r="H154" s="6">
        <v>-20.5558832</v>
      </c>
      <c r="I154" s="6">
        <v>-48.576269500000002</v>
      </c>
      <c r="J154" s="7">
        <v>38765</v>
      </c>
      <c r="K154" s="13">
        <v>17</v>
      </c>
      <c r="L154" s="13">
        <v>2</v>
      </c>
      <c r="M154" s="13">
        <v>2006</v>
      </c>
      <c r="N154" s="13">
        <f t="shared" si="5"/>
        <v>16</v>
      </c>
      <c r="O154" s="6">
        <v>9</v>
      </c>
      <c r="P154" s="6">
        <v>7337260005</v>
      </c>
      <c r="Q154" s="8" t="s">
        <v>24</v>
      </c>
      <c r="R154" s="8" t="s">
        <v>143</v>
      </c>
      <c r="S154" s="6">
        <v>6</v>
      </c>
      <c r="T154" s="6" t="s">
        <v>43</v>
      </c>
    </row>
    <row r="155" spans="1:20">
      <c r="A155" s="5" t="s">
        <v>519</v>
      </c>
      <c r="B155" s="19">
        <v>44</v>
      </c>
      <c r="C155" s="6" t="s">
        <v>520</v>
      </c>
      <c r="D155" s="6"/>
      <c r="E155" s="5" t="s">
        <v>521</v>
      </c>
      <c r="F155" s="5" t="str">
        <f t="shared" si="4"/>
        <v>ARMEL  NSENGA </v>
      </c>
      <c r="G155" s="6" t="s">
        <v>36</v>
      </c>
      <c r="H155" s="6">
        <v>14.434697999999999</v>
      </c>
      <c r="I155" s="6">
        <v>120.878011</v>
      </c>
      <c r="J155" s="7">
        <v>17163</v>
      </c>
      <c r="K155" s="13">
        <v>27</v>
      </c>
      <c r="L155" s="13">
        <v>12</v>
      </c>
      <c r="M155" s="13">
        <v>1946</v>
      </c>
      <c r="N155" s="13">
        <f t="shared" si="5"/>
        <v>76</v>
      </c>
      <c r="O155" s="6">
        <v>12</v>
      </c>
      <c r="P155" s="6">
        <v>1575670051</v>
      </c>
      <c r="Q155" s="8" t="s">
        <v>37</v>
      </c>
      <c r="R155" s="8" t="s">
        <v>68</v>
      </c>
      <c r="S155" s="6">
        <v>6</v>
      </c>
      <c r="T155" s="6" t="s">
        <v>43</v>
      </c>
    </row>
    <row r="156" spans="1:20">
      <c r="A156" s="5" t="s">
        <v>522</v>
      </c>
      <c r="B156" s="19">
        <v>44</v>
      </c>
      <c r="C156" s="6" t="s">
        <v>523</v>
      </c>
      <c r="D156" s="6"/>
      <c r="E156" s="5" t="s">
        <v>524</v>
      </c>
      <c r="F156" s="5" t="str">
        <f t="shared" si="4"/>
        <v>KAKOZI  ISSA </v>
      </c>
      <c r="G156" s="6" t="s">
        <v>36</v>
      </c>
      <c r="H156" s="6">
        <v>-6.1785288999999999</v>
      </c>
      <c r="I156" s="6">
        <v>106.63154129999999</v>
      </c>
      <c r="J156" s="7">
        <v>9579</v>
      </c>
      <c r="K156" s="13">
        <v>23</v>
      </c>
      <c r="L156" s="13">
        <v>3</v>
      </c>
      <c r="M156" s="13">
        <v>1926</v>
      </c>
      <c r="N156" s="13">
        <f t="shared" si="5"/>
        <v>96</v>
      </c>
      <c r="O156" s="6">
        <v>7</v>
      </c>
      <c r="P156" s="6">
        <v>8687923234</v>
      </c>
      <c r="Q156" s="8" t="s">
        <v>37</v>
      </c>
      <c r="R156" s="8" t="s">
        <v>68</v>
      </c>
      <c r="S156" s="6">
        <v>6</v>
      </c>
      <c r="T156" s="6" t="s">
        <v>43</v>
      </c>
    </row>
    <row r="157" spans="1:20">
      <c r="A157" s="5" t="s">
        <v>525</v>
      </c>
      <c r="B157" s="19">
        <v>45</v>
      </c>
      <c r="C157" s="6" t="s">
        <v>526</v>
      </c>
      <c r="D157" s="6"/>
      <c r="E157" s="5" t="s">
        <v>518</v>
      </c>
      <c r="F157" s="5" t="str">
        <f t="shared" si="4"/>
        <v>WILLY  GATARI </v>
      </c>
      <c r="G157" s="6" t="s">
        <v>36</v>
      </c>
      <c r="H157" s="6">
        <v>4.5827226999999997</v>
      </c>
      <c r="I157" s="6">
        <v>-74.211746500000004</v>
      </c>
      <c r="J157" s="7">
        <v>36926</v>
      </c>
      <c r="K157" s="13">
        <v>4</v>
      </c>
      <c r="L157" s="13">
        <v>2</v>
      </c>
      <c r="M157" s="13">
        <v>2001</v>
      </c>
      <c r="N157" s="13">
        <f t="shared" si="5"/>
        <v>21</v>
      </c>
      <c r="O157" s="6">
        <v>8</v>
      </c>
      <c r="P157" s="6">
        <v>1418827457</v>
      </c>
      <c r="Q157" s="8" t="s">
        <v>37</v>
      </c>
      <c r="R157" s="8" t="s">
        <v>42</v>
      </c>
      <c r="S157" s="6">
        <v>2</v>
      </c>
      <c r="T157" s="6" t="s">
        <v>48</v>
      </c>
    </row>
    <row r="158" spans="1:20">
      <c r="A158" s="5" t="s">
        <v>527</v>
      </c>
      <c r="B158" s="19">
        <v>45</v>
      </c>
      <c r="C158" s="6" t="s">
        <v>528</v>
      </c>
      <c r="D158" s="6"/>
      <c r="E158" s="5" t="s">
        <v>529</v>
      </c>
      <c r="F158" s="5" t="str">
        <f t="shared" si="4"/>
        <v>JUSTIN  UMUTONI</v>
      </c>
      <c r="G158" s="6" t="s">
        <v>36</v>
      </c>
      <c r="H158" s="6">
        <v>32.060254999999998</v>
      </c>
      <c r="I158" s="6">
        <v>118.79687699999999</v>
      </c>
      <c r="J158" s="7">
        <v>14836</v>
      </c>
      <c r="K158" s="13">
        <v>13</v>
      </c>
      <c r="L158" s="13">
        <v>8</v>
      </c>
      <c r="M158" s="13">
        <v>1940</v>
      </c>
      <c r="N158" s="13">
        <f t="shared" si="5"/>
        <v>82</v>
      </c>
      <c r="O158" s="6">
        <v>5</v>
      </c>
      <c r="P158" s="6">
        <v>2717638595</v>
      </c>
      <c r="Q158" s="8" t="s">
        <v>72</v>
      </c>
      <c r="R158" s="8" t="s">
        <v>73</v>
      </c>
      <c r="S158" s="6">
        <v>3</v>
      </c>
      <c r="T158" s="6" t="s">
        <v>26</v>
      </c>
    </row>
    <row r="159" spans="1:20">
      <c r="A159" s="5" t="s">
        <v>530</v>
      </c>
      <c r="B159" s="19">
        <v>45</v>
      </c>
      <c r="C159" s="6" t="s">
        <v>370</v>
      </c>
      <c r="D159" s="6"/>
      <c r="E159" s="5" t="s">
        <v>531</v>
      </c>
      <c r="F159" s="5" t="str">
        <f t="shared" si="4"/>
        <v>CHANISE  UWIZEYE </v>
      </c>
      <c r="G159" s="6" t="s">
        <v>23</v>
      </c>
      <c r="H159" s="6">
        <v>-8.3501717000000006</v>
      </c>
      <c r="I159" s="6">
        <v>117.9483319</v>
      </c>
      <c r="J159" s="7">
        <v>16163</v>
      </c>
      <c r="K159" s="13">
        <v>1</v>
      </c>
      <c r="L159" s="13">
        <v>4</v>
      </c>
      <c r="M159" s="13">
        <v>1944</v>
      </c>
      <c r="N159" s="13">
        <f t="shared" si="5"/>
        <v>78</v>
      </c>
      <c r="O159" s="6">
        <v>9</v>
      </c>
      <c r="P159" s="6">
        <v>9588822107</v>
      </c>
      <c r="Q159" s="8" t="s">
        <v>97</v>
      </c>
      <c r="R159" s="8" t="s">
        <v>129</v>
      </c>
      <c r="S159" s="6">
        <v>7</v>
      </c>
      <c r="T159" s="6" t="s">
        <v>78</v>
      </c>
    </row>
    <row r="160" spans="1:20">
      <c r="A160" s="5" t="s">
        <v>532</v>
      </c>
      <c r="B160" s="19">
        <v>45</v>
      </c>
      <c r="C160" s="6" t="s">
        <v>497</v>
      </c>
      <c r="D160" s="6"/>
      <c r="E160" s="5" t="s">
        <v>201</v>
      </c>
      <c r="F160" s="5" t="str">
        <f t="shared" si="4"/>
        <v>EMMY  FRANCOIS </v>
      </c>
      <c r="G160" s="6" t="s">
        <v>36</v>
      </c>
      <c r="H160" s="6">
        <v>-17.692994500000001</v>
      </c>
      <c r="I160" s="6">
        <v>-42.5172107</v>
      </c>
      <c r="J160" s="7">
        <v>13045</v>
      </c>
      <c r="K160" s="13">
        <v>18</v>
      </c>
      <c r="L160" s="13">
        <v>9</v>
      </c>
      <c r="M160" s="13">
        <v>1935</v>
      </c>
      <c r="N160" s="13">
        <f t="shared" si="5"/>
        <v>87</v>
      </c>
      <c r="O160" s="6">
        <v>12</v>
      </c>
      <c r="P160" s="6">
        <v>6099637466</v>
      </c>
      <c r="Q160" s="8" t="s">
        <v>37</v>
      </c>
      <c r="R160" s="8" t="s">
        <v>68</v>
      </c>
      <c r="S160" s="6">
        <v>3</v>
      </c>
      <c r="T160" s="6" t="s">
        <v>26</v>
      </c>
    </row>
    <row r="161" spans="1:20">
      <c r="A161" s="5" t="s">
        <v>533</v>
      </c>
      <c r="B161" s="19">
        <v>45</v>
      </c>
      <c r="C161" s="6" t="s">
        <v>534</v>
      </c>
      <c r="D161" s="6"/>
      <c r="E161" s="5" t="s">
        <v>535</v>
      </c>
      <c r="F161" s="5" t="str">
        <f t="shared" si="4"/>
        <v>ROGER  UWERA</v>
      </c>
      <c r="G161" s="6" t="s">
        <v>36</v>
      </c>
      <c r="H161" s="6">
        <v>49.635468299999999</v>
      </c>
      <c r="I161" s="6">
        <v>16.995309800000001</v>
      </c>
      <c r="J161" s="7">
        <v>40121</v>
      </c>
      <c r="K161" s="13">
        <v>4</v>
      </c>
      <c r="L161" s="13">
        <v>11</v>
      </c>
      <c r="M161" s="13">
        <v>2009</v>
      </c>
      <c r="N161" s="13">
        <f t="shared" si="5"/>
        <v>13</v>
      </c>
      <c r="O161" s="6">
        <v>1</v>
      </c>
      <c r="P161" s="6">
        <v>6458205420</v>
      </c>
      <c r="Q161" s="8" t="s">
        <v>31</v>
      </c>
      <c r="R161" s="8" t="s">
        <v>172</v>
      </c>
      <c r="S161" s="6">
        <v>6</v>
      </c>
      <c r="T161" s="6" t="s">
        <v>43</v>
      </c>
    </row>
    <row r="162" spans="1:20">
      <c r="A162" s="5" t="s">
        <v>536</v>
      </c>
      <c r="B162" s="19">
        <v>46</v>
      </c>
      <c r="C162" s="6" t="s">
        <v>537</v>
      </c>
      <c r="D162" s="6"/>
      <c r="E162" s="5" t="s">
        <v>538</v>
      </c>
      <c r="F162" s="5" t="str">
        <f t="shared" si="4"/>
        <v>ISSA  UMULISA</v>
      </c>
      <c r="G162" s="6" t="s">
        <v>36</v>
      </c>
      <c r="H162" s="6">
        <v>50.849989999999998</v>
      </c>
      <c r="I162" s="6">
        <v>-101.71763</v>
      </c>
      <c r="J162" s="7">
        <v>23259</v>
      </c>
      <c r="K162" s="13">
        <v>5</v>
      </c>
      <c r="L162" s="13">
        <v>9</v>
      </c>
      <c r="M162" s="13">
        <v>1963</v>
      </c>
      <c r="N162" s="13">
        <f t="shared" si="5"/>
        <v>59</v>
      </c>
      <c r="O162" s="6">
        <v>10</v>
      </c>
      <c r="P162" s="6">
        <v>7972264414</v>
      </c>
      <c r="Q162" s="8" t="s">
        <v>97</v>
      </c>
      <c r="R162" s="8" t="s">
        <v>289</v>
      </c>
      <c r="S162" s="6">
        <v>1</v>
      </c>
      <c r="T162" s="6" t="s">
        <v>186</v>
      </c>
    </row>
    <row r="163" spans="1:20">
      <c r="A163" s="5" t="s">
        <v>539</v>
      </c>
      <c r="B163" s="19">
        <v>46</v>
      </c>
      <c r="C163" s="6" t="s">
        <v>540</v>
      </c>
      <c r="D163" s="6"/>
      <c r="E163" s="5" t="s">
        <v>541</v>
      </c>
      <c r="F163" s="5" t="str">
        <f t="shared" si="4"/>
        <v>CESAR  UMULISA </v>
      </c>
      <c r="G163" s="6" t="s">
        <v>36</v>
      </c>
      <c r="H163" s="6">
        <v>-7.8307181000000003</v>
      </c>
      <c r="I163" s="6">
        <v>110.6338382</v>
      </c>
      <c r="J163" s="7">
        <v>43721</v>
      </c>
      <c r="K163" s="13">
        <v>13</v>
      </c>
      <c r="L163" s="13">
        <v>9</v>
      </c>
      <c r="M163" s="13">
        <v>2019</v>
      </c>
      <c r="N163" s="13">
        <f t="shared" si="5"/>
        <v>3</v>
      </c>
      <c r="O163" s="6">
        <v>6</v>
      </c>
      <c r="P163" s="6">
        <v>3344420018</v>
      </c>
      <c r="Q163" s="8" t="s">
        <v>37</v>
      </c>
      <c r="R163" s="8" t="s">
        <v>38</v>
      </c>
      <c r="S163" s="6">
        <v>6</v>
      </c>
      <c r="T163" s="6" t="s">
        <v>43</v>
      </c>
    </row>
    <row r="164" spans="1:20">
      <c r="A164" s="5" t="s">
        <v>542</v>
      </c>
      <c r="B164" s="19">
        <v>46</v>
      </c>
      <c r="C164" s="6" t="s">
        <v>134</v>
      </c>
      <c r="D164" s="6" t="s">
        <v>543</v>
      </c>
      <c r="E164" s="5" t="s">
        <v>544</v>
      </c>
      <c r="F164" s="5" t="str">
        <f t="shared" si="4"/>
        <v>JEAN BAPTISTE MUKAMA </v>
      </c>
      <c r="G164" s="6" t="s">
        <v>36</v>
      </c>
      <c r="H164" s="6">
        <v>-33.548246599999999</v>
      </c>
      <c r="I164" s="6">
        <v>-71.604574499999998</v>
      </c>
      <c r="J164" s="7">
        <v>28303</v>
      </c>
      <c r="K164" s="13">
        <v>27</v>
      </c>
      <c r="L164" s="13">
        <v>6</v>
      </c>
      <c r="M164" s="13">
        <v>1977</v>
      </c>
      <c r="N164" s="13">
        <f t="shared" si="5"/>
        <v>45</v>
      </c>
      <c r="O164" s="6">
        <v>12</v>
      </c>
      <c r="P164" s="6">
        <v>8271537717</v>
      </c>
      <c r="Q164" s="8" t="s">
        <v>24</v>
      </c>
      <c r="R164" s="8" t="s">
        <v>143</v>
      </c>
      <c r="S164" s="6">
        <v>3</v>
      </c>
      <c r="T164" s="6" t="s">
        <v>26</v>
      </c>
    </row>
    <row r="165" spans="1:20">
      <c r="A165" s="5" t="s">
        <v>545</v>
      </c>
      <c r="B165" s="19">
        <v>46</v>
      </c>
      <c r="C165" s="6" t="s">
        <v>546</v>
      </c>
      <c r="D165" s="6" t="s">
        <v>547</v>
      </c>
      <c r="E165" s="5" t="s">
        <v>248</v>
      </c>
      <c r="F165" s="5" t="str">
        <f t="shared" si="4"/>
        <v>IRANKUNDA XAVIER MUGABE</v>
      </c>
      <c r="G165" s="6" t="s">
        <v>36</v>
      </c>
      <c r="H165" s="6">
        <v>33.307473399999999</v>
      </c>
      <c r="I165" s="6">
        <v>130.37455439999999</v>
      </c>
      <c r="J165" s="7">
        <v>19305</v>
      </c>
      <c r="K165" s="13">
        <v>7</v>
      </c>
      <c r="L165" s="13">
        <v>11</v>
      </c>
      <c r="M165" s="13">
        <v>1952</v>
      </c>
      <c r="N165" s="13">
        <f t="shared" si="5"/>
        <v>70</v>
      </c>
      <c r="O165" s="6">
        <v>9</v>
      </c>
      <c r="P165" s="6">
        <v>3981371042</v>
      </c>
      <c r="Q165" s="8" t="s">
        <v>24</v>
      </c>
      <c r="R165" s="8" t="s">
        <v>25</v>
      </c>
      <c r="S165" s="6">
        <v>4</v>
      </c>
      <c r="T165" s="6" t="s">
        <v>93</v>
      </c>
    </row>
    <row r="166" spans="1:20">
      <c r="A166" s="5" t="s">
        <v>548</v>
      </c>
      <c r="B166" s="19">
        <v>47</v>
      </c>
      <c r="C166" s="6" t="s">
        <v>549</v>
      </c>
      <c r="D166" s="6"/>
      <c r="E166" s="5" t="s">
        <v>149</v>
      </c>
      <c r="F166" s="5" t="str">
        <f t="shared" si="4"/>
        <v>THEOBALD  MUNYANEZA</v>
      </c>
      <c r="G166" s="6" t="s">
        <v>23</v>
      </c>
      <c r="H166" s="6">
        <v>63.2563101</v>
      </c>
      <c r="I166" s="6">
        <v>18.4484104</v>
      </c>
      <c r="J166" s="7">
        <v>31359</v>
      </c>
      <c r="K166" s="13">
        <v>8</v>
      </c>
      <c r="L166" s="13">
        <v>11</v>
      </c>
      <c r="M166" s="13">
        <v>1985</v>
      </c>
      <c r="N166" s="13">
        <f t="shared" si="5"/>
        <v>37</v>
      </c>
      <c r="O166" s="6">
        <v>8</v>
      </c>
      <c r="P166" s="6">
        <v>7112934561</v>
      </c>
      <c r="Q166" s="8" t="s">
        <v>72</v>
      </c>
      <c r="R166" s="8" t="s">
        <v>77</v>
      </c>
      <c r="S166" s="6">
        <v>5</v>
      </c>
      <c r="T166" s="6" t="s">
        <v>86</v>
      </c>
    </row>
    <row r="167" spans="1:20">
      <c r="A167" s="5" t="s">
        <v>550</v>
      </c>
      <c r="B167" s="19">
        <v>47</v>
      </c>
      <c r="C167" s="6" t="s">
        <v>551</v>
      </c>
      <c r="D167" s="6"/>
      <c r="E167" s="5" t="s">
        <v>552</v>
      </c>
      <c r="F167" s="5" t="str">
        <f t="shared" si="4"/>
        <v>BENJAMIN  MULINDA </v>
      </c>
      <c r="G167" s="6" t="s">
        <v>36</v>
      </c>
      <c r="H167" s="6">
        <v>15.6756662</v>
      </c>
      <c r="I167" s="6">
        <v>121.1303669</v>
      </c>
      <c r="J167" s="7">
        <v>9272</v>
      </c>
      <c r="K167" s="13">
        <v>20</v>
      </c>
      <c r="L167" s="13">
        <v>5</v>
      </c>
      <c r="M167" s="13">
        <v>1925</v>
      </c>
      <c r="N167" s="13">
        <f t="shared" si="5"/>
        <v>97</v>
      </c>
      <c r="O167" s="6">
        <v>13</v>
      </c>
      <c r="P167" s="6">
        <v>2136858194</v>
      </c>
      <c r="Q167" s="8" t="s">
        <v>97</v>
      </c>
      <c r="R167" s="8" t="s">
        <v>129</v>
      </c>
      <c r="S167" s="6">
        <v>4</v>
      </c>
      <c r="T167" s="6" t="s">
        <v>93</v>
      </c>
    </row>
    <row r="168" spans="1:20">
      <c r="A168" s="5" t="s">
        <v>553</v>
      </c>
      <c r="B168" s="19">
        <v>47</v>
      </c>
      <c r="C168" s="9" t="s">
        <v>554</v>
      </c>
      <c r="D168" s="9"/>
      <c r="E168" s="5" t="s">
        <v>555</v>
      </c>
      <c r="F168" s="5" t="str">
        <f t="shared" si="4"/>
        <v>IRAGENA  ALOYS </v>
      </c>
      <c r="G168" s="6" t="s">
        <v>23</v>
      </c>
      <c r="H168" s="6">
        <v>44.019171999999998</v>
      </c>
      <c r="I168" s="6">
        <v>18.153570200000001</v>
      </c>
      <c r="J168" s="7">
        <v>40874</v>
      </c>
      <c r="K168" s="13">
        <v>27</v>
      </c>
      <c r="L168" s="13">
        <v>11</v>
      </c>
      <c r="M168" s="13">
        <v>2011</v>
      </c>
      <c r="N168" s="13">
        <f t="shared" si="5"/>
        <v>11</v>
      </c>
      <c r="O168" s="6">
        <v>3</v>
      </c>
      <c r="P168" s="6">
        <v>7125540857</v>
      </c>
      <c r="Q168" s="8" t="s">
        <v>37</v>
      </c>
      <c r="R168" s="8" t="s">
        <v>321</v>
      </c>
      <c r="S168" s="6">
        <v>6</v>
      </c>
      <c r="T168" s="6" t="s">
        <v>43</v>
      </c>
    </row>
    <row r="169" spans="1:20">
      <c r="A169" s="5" t="s">
        <v>556</v>
      </c>
      <c r="B169" s="19">
        <v>48</v>
      </c>
      <c r="C169" s="6" t="s">
        <v>557</v>
      </c>
      <c r="D169" s="6"/>
      <c r="E169" s="5" t="s">
        <v>558</v>
      </c>
      <c r="F169" s="5" t="str">
        <f t="shared" si="4"/>
        <v>SOLANGE  BIZIMANA</v>
      </c>
      <c r="G169" s="6" t="s">
        <v>23</v>
      </c>
      <c r="H169" s="6">
        <v>45.784995199999997</v>
      </c>
      <c r="I169" s="6">
        <v>-72.014506299999994</v>
      </c>
      <c r="J169" s="7">
        <v>36565</v>
      </c>
      <c r="K169" s="13">
        <v>9</v>
      </c>
      <c r="L169" s="13">
        <v>2</v>
      </c>
      <c r="M169" s="13">
        <v>2000</v>
      </c>
      <c r="N169" s="13">
        <f t="shared" si="5"/>
        <v>22</v>
      </c>
      <c r="O169" s="6">
        <v>8</v>
      </c>
      <c r="P169" s="6">
        <v>4986148068</v>
      </c>
      <c r="Q169" s="8" t="s">
        <v>37</v>
      </c>
      <c r="R169" s="8" t="s">
        <v>42</v>
      </c>
      <c r="S169" s="6">
        <v>1</v>
      </c>
      <c r="T169" s="6" t="s">
        <v>186</v>
      </c>
    </row>
    <row r="170" spans="1:20">
      <c r="A170" s="5" t="s">
        <v>559</v>
      </c>
      <c r="B170" s="19">
        <v>48</v>
      </c>
      <c r="C170" s="6" t="s">
        <v>560</v>
      </c>
      <c r="D170" s="6"/>
      <c r="E170" s="5" t="s">
        <v>352</v>
      </c>
      <c r="F170" s="5" t="str">
        <f t="shared" si="4"/>
        <v>LORRAINE  NSABIMANA</v>
      </c>
      <c r="G170" s="6" t="s">
        <v>23</v>
      </c>
      <c r="H170" s="6">
        <v>63.738839499999997</v>
      </c>
      <c r="I170" s="6">
        <v>34.309751900000002</v>
      </c>
      <c r="J170" s="7">
        <v>13398</v>
      </c>
      <c r="K170" s="13">
        <v>5</v>
      </c>
      <c r="L170" s="13">
        <v>9</v>
      </c>
      <c r="M170" s="13">
        <v>1936</v>
      </c>
      <c r="N170" s="13">
        <f t="shared" si="5"/>
        <v>86</v>
      </c>
      <c r="O170" s="6">
        <v>8</v>
      </c>
      <c r="P170" s="6">
        <v>1842124591</v>
      </c>
      <c r="Q170" s="8" t="s">
        <v>24</v>
      </c>
      <c r="R170" s="8" t="s">
        <v>113</v>
      </c>
      <c r="S170" s="6">
        <v>3</v>
      </c>
      <c r="T170" s="6" t="s">
        <v>26</v>
      </c>
    </row>
    <row r="171" spans="1:20">
      <c r="A171" s="5" t="s">
        <v>561</v>
      </c>
      <c r="B171" s="19">
        <v>48</v>
      </c>
      <c r="C171" s="6" t="s">
        <v>562</v>
      </c>
      <c r="D171" s="6"/>
      <c r="E171" s="5" t="s">
        <v>563</v>
      </c>
      <c r="F171" s="5" t="str">
        <f t="shared" si="4"/>
        <v>LINDA  HABIMANA</v>
      </c>
      <c r="G171" s="6" t="s">
        <v>23</v>
      </c>
      <c r="H171" s="6">
        <v>-12.4</v>
      </c>
      <c r="I171" s="6">
        <v>-74.7</v>
      </c>
      <c r="J171" s="7">
        <v>24445</v>
      </c>
      <c r="K171" s="13">
        <v>4</v>
      </c>
      <c r="L171" s="13">
        <v>12</v>
      </c>
      <c r="M171" s="13">
        <v>1966</v>
      </c>
      <c r="N171" s="13">
        <f t="shared" si="5"/>
        <v>56</v>
      </c>
      <c r="O171" s="6">
        <v>2</v>
      </c>
      <c r="P171" s="6">
        <v>9779651585</v>
      </c>
      <c r="Q171" s="8" t="s">
        <v>37</v>
      </c>
      <c r="R171" s="8" t="s">
        <v>42</v>
      </c>
      <c r="S171" s="6">
        <v>2</v>
      </c>
      <c r="T171" s="6" t="s">
        <v>48</v>
      </c>
    </row>
    <row r="172" spans="1:20">
      <c r="A172" s="5" t="s">
        <v>564</v>
      </c>
      <c r="B172" s="19">
        <v>49</v>
      </c>
      <c r="C172" s="6" t="s">
        <v>565</v>
      </c>
      <c r="D172" s="6" t="s">
        <v>566</v>
      </c>
      <c r="E172" s="5" t="s">
        <v>567</v>
      </c>
      <c r="F172" s="5" t="str">
        <f t="shared" si="4"/>
        <v>UWAYO PATRICK CLAVER </v>
      </c>
      <c r="G172" s="6" t="s">
        <v>36</v>
      </c>
      <c r="H172" s="6">
        <v>45.052484</v>
      </c>
      <c r="I172" s="6">
        <v>4.8398662000000003</v>
      </c>
      <c r="J172" s="7">
        <v>32903</v>
      </c>
      <c r="K172" s="13">
        <v>30</v>
      </c>
      <c r="L172" s="13">
        <v>1</v>
      </c>
      <c r="M172" s="13">
        <v>1990</v>
      </c>
      <c r="N172" s="13">
        <f t="shared" si="5"/>
        <v>32</v>
      </c>
      <c r="O172" s="6">
        <v>2</v>
      </c>
      <c r="P172" s="6">
        <v>3553168458</v>
      </c>
      <c r="Q172" s="8" t="s">
        <v>72</v>
      </c>
      <c r="R172" s="8" t="s">
        <v>82</v>
      </c>
      <c r="S172" s="6">
        <v>2</v>
      </c>
      <c r="T172" s="6" t="s">
        <v>48</v>
      </c>
    </row>
    <row r="173" spans="1:20">
      <c r="A173" s="5" t="s">
        <v>568</v>
      </c>
      <c r="B173" s="19">
        <v>49</v>
      </c>
      <c r="C173" s="6" t="s">
        <v>569</v>
      </c>
      <c r="D173" s="6"/>
      <c r="E173" s="5" t="s">
        <v>570</v>
      </c>
      <c r="F173" s="5" t="str">
        <f t="shared" si="4"/>
        <v>BASILE  ALEXANDRE </v>
      </c>
      <c r="G173" s="6" t="s">
        <v>36</v>
      </c>
      <c r="H173" s="6">
        <v>54.708309499999999</v>
      </c>
      <c r="I173" s="6">
        <v>76.551354099999998</v>
      </c>
      <c r="J173" s="7">
        <v>39097</v>
      </c>
      <c r="K173" s="13">
        <v>15</v>
      </c>
      <c r="L173" s="13">
        <v>1</v>
      </c>
      <c r="M173" s="13">
        <v>2007</v>
      </c>
      <c r="N173" s="13">
        <f t="shared" si="5"/>
        <v>15</v>
      </c>
      <c r="O173" s="6">
        <v>7</v>
      </c>
      <c r="P173" s="6">
        <v>5242953934</v>
      </c>
      <c r="Q173" s="8" t="s">
        <v>72</v>
      </c>
      <c r="R173" s="8" t="s">
        <v>77</v>
      </c>
      <c r="S173" s="6">
        <v>6</v>
      </c>
      <c r="T173" s="6" t="s">
        <v>43</v>
      </c>
    </row>
    <row r="174" spans="1:20">
      <c r="A174" s="5" t="s">
        <v>571</v>
      </c>
      <c r="B174" s="19">
        <v>49</v>
      </c>
      <c r="C174" s="6" t="s">
        <v>75</v>
      </c>
      <c r="D174" s="6"/>
      <c r="E174" s="5" t="s">
        <v>572</v>
      </c>
      <c r="F174" s="5" t="str">
        <f t="shared" si="4"/>
        <v>PACIFIC  MUTESI </v>
      </c>
      <c r="G174" s="6" t="s">
        <v>36</v>
      </c>
      <c r="H174" s="6">
        <v>43.005221599999999</v>
      </c>
      <c r="I174" s="6">
        <v>71.513917000000006</v>
      </c>
      <c r="J174" s="7">
        <v>22658</v>
      </c>
      <c r="K174" s="13">
        <v>12</v>
      </c>
      <c r="L174" s="13">
        <v>1</v>
      </c>
      <c r="M174" s="13">
        <v>1962</v>
      </c>
      <c r="N174" s="13">
        <f t="shared" si="5"/>
        <v>60</v>
      </c>
      <c r="O174" s="6">
        <v>1</v>
      </c>
      <c r="P174" s="6">
        <v>7205463613</v>
      </c>
      <c r="Q174" s="8" t="s">
        <v>24</v>
      </c>
      <c r="R174" s="8" t="s">
        <v>113</v>
      </c>
      <c r="S174" s="6">
        <v>1</v>
      </c>
      <c r="T174" s="6" t="s">
        <v>186</v>
      </c>
    </row>
    <row r="175" spans="1:20">
      <c r="A175" s="5" t="s">
        <v>573</v>
      </c>
      <c r="B175" s="19">
        <v>50</v>
      </c>
      <c r="C175" s="6" t="s">
        <v>574</v>
      </c>
      <c r="D175" s="6"/>
      <c r="E175" s="5" t="s">
        <v>575</v>
      </c>
      <c r="F175" s="5" t="str">
        <f t="shared" si="4"/>
        <v>PANETTA  MUSHIMIYIMANA </v>
      </c>
      <c r="G175" s="6" t="s">
        <v>36</v>
      </c>
      <c r="H175" s="6">
        <v>53.6190091</v>
      </c>
      <c r="I175" s="6">
        <v>-1.2780726</v>
      </c>
      <c r="J175" s="7">
        <v>16817</v>
      </c>
      <c r="K175" s="13">
        <v>15</v>
      </c>
      <c r="L175" s="13">
        <v>1</v>
      </c>
      <c r="M175" s="13">
        <v>1946</v>
      </c>
      <c r="N175" s="13">
        <f t="shared" si="5"/>
        <v>76</v>
      </c>
      <c r="O175" s="6">
        <v>2</v>
      </c>
      <c r="P175" s="6">
        <v>9447551084</v>
      </c>
      <c r="Q175" s="8" t="s">
        <v>31</v>
      </c>
      <c r="R175" s="8" t="s">
        <v>52</v>
      </c>
      <c r="S175" s="6">
        <v>4</v>
      </c>
      <c r="T175" s="6" t="s">
        <v>93</v>
      </c>
    </row>
    <row r="176" spans="1:20">
      <c r="A176" s="5" t="s">
        <v>576</v>
      </c>
      <c r="B176" s="19">
        <v>50</v>
      </c>
      <c r="C176" s="6" t="s">
        <v>577</v>
      </c>
      <c r="D176" s="6"/>
      <c r="E176" s="5" t="s">
        <v>578</v>
      </c>
      <c r="F176" s="5" t="str">
        <f t="shared" si="4"/>
        <v>ISAIE  CHRISTINE </v>
      </c>
      <c r="G176" s="6" t="s">
        <v>36</v>
      </c>
      <c r="H176" s="6">
        <v>39.246620999999998</v>
      </c>
      <c r="I176" s="6">
        <v>107.66617599999999</v>
      </c>
      <c r="J176" s="7">
        <v>32329</v>
      </c>
      <c r="K176" s="13">
        <v>5</v>
      </c>
      <c r="L176" s="13">
        <v>7</v>
      </c>
      <c r="M176" s="13">
        <v>1988</v>
      </c>
      <c r="N176" s="13">
        <f t="shared" si="5"/>
        <v>34</v>
      </c>
      <c r="O176" s="6">
        <v>5</v>
      </c>
      <c r="P176" s="6">
        <v>9267058982</v>
      </c>
      <c r="Q176" s="8" t="s">
        <v>37</v>
      </c>
      <c r="R176" s="8" t="s">
        <v>42</v>
      </c>
      <c r="S176" s="6">
        <v>1</v>
      </c>
      <c r="T176" s="6" t="s">
        <v>186</v>
      </c>
    </row>
    <row r="177" spans="1:20">
      <c r="A177" s="5" t="s">
        <v>579</v>
      </c>
      <c r="B177" s="19">
        <v>50</v>
      </c>
      <c r="C177" s="6" t="s">
        <v>580</v>
      </c>
      <c r="D177" s="6"/>
      <c r="E177" s="5" t="s">
        <v>203</v>
      </c>
      <c r="F177" s="5" t="str">
        <f t="shared" si="4"/>
        <v>CYNTHIA  NKURUNZIZA</v>
      </c>
      <c r="G177" s="6" t="s">
        <v>23</v>
      </c>
      <c r="H177" s="6">
        <v>58.702890099999998</v>
      </c>
      <c r="I177" s="6">
        <v>13.845300200000001</v>
      </c>
      <c r="J177" s="7">
        <v>39686</v>
      </c>
      <c r="K177" s="13">
        <v>26</v>
      </c>
      <c r="L177" s="13">
        <v>8</v>
      </c>
      <c r="M177" s="13">
        <v>2008</v>
      </c>
      <c r="N177" s="13">
        <f t="shared" si="5"/>
        <v>14</v>
      </c>
      <c r="O177" s="6">
        <v>9</v>
      </c>
      <c r="P177" s="6">
        <v>2572494786</v>
      </c>
      <c r="Q177" s="8" t="s">
        <v>97</v>
      </c>
      <c r="R177" s="8" t="s">
        <v>289</v>
      </c>
      <c r="S177" s="6">
        <v>6</v>
      </c>
      <c r="T177" s="6" t="s">
        <v>43</v>
      </c>
    </row>
    <row r="178" spans="1:20">
      <c r="A178" s="5" t="s">
        <v>581</v>
      </c>
      <c r="B178" s="19">
        <v>50</v>
      </c>
      <c r="C178" s="6" t="s">
        <v>582</v>
      </c>
      <c r="D178" s="6"/>
      <c r="E178" s="5" t="s">
        <v>583</v>
      </c>
      <c r="F178" s="5" t="str">
        <f t="shared" si="4"/>
        <v>OLIVE  GATERA</v>
      </c>
      <c r="G178" s="6" t="s">
        <v>23</v>
      </c>
      <c r="H178" s="6">
        <v>55.882399999999997</v>
      </c>
      <c r="I178" s="6">
        <v>37.489685000000001</v>
      </c>
      <c r="J178" s="7">
        <v>43752</v>
      </c>
      <c r="K178" s="13">
        <v>14</v>
      </c>
      <c r="L178" s="13">
        <v>10</v>
      </c>
      <c r="M178" s="13">
        <v>2019</v>
      </c>
      <c r="N178" s="13">
        <f t="shared" si="5"/>
        <v>3</v>
      </c>
      <c r="O178" s="6">
        <v>4</v>
      </c>
      <c r="P178" s="6">
        <v>4311291023</v>
      </c>
      <c r="Q178" s="8" t="s">
        <v>31</v>
      </c>
      <c r="R178" s="8" t="s">
        <v>172</v>
      </c>
      <c r="S178" s="6">
        <v>6</v>
      </c>
      <c r="T178" s="6" t="s">
        <v>43</v>
      </c>
    </row>
    <row r="179" spans="1:20">
      <c r="A179" s="5" t="s">
        <v>584</v>
      </c>
      <c r="B179" s="19">
        <v>51</v>
      </c>
      <c r="C179" s="6" t="s">
        <v>497</v>
      </c>
      <c r="D179" s="6" t="s">
        <v>585</v>
      </c>
      <c r="E179" s="5" t="s">
        <v>586</v>
      </c>
      <c r="F179" s="5" t="str">
        <f t="shared" si="4"/>
        <v>EMMY ARSONVAL MUTUYIMANA </v>
      </c>
      <c r="G179" s="6" t="s">
        <v>36</v>
      </c>
      <c r="H179" s="6">
        <v>-0.63498929999999998</v>
      </c>
      <c r="I179" s="6">
        <v>117.40864879999999</v>
      </c>
      <c r="J179" s="7">
        <v>14553</v>
      </c>
      <c r="K179" s="13">
        <v>4</v>
      </c>
      <c r="L179" s="13">
        <v>11</v>
      </c>
      <c r="M179" s="13">
        <v>1939</v>
      </c>
      <c r="N179" s="13">
        <f t="shared" si="5"/>
        <v>83</v>
      </c>
      <c r="O179" s="6">
        <v>8</v>
      </c>
      <c r="P179" s="6">
        <v>9941340114</v>
      </c>
      <c r="Q179" s="8" t="s">
        <v>97</v>
      </c>
      <c r="R179" s="8" t="s">
        <v>125</v>
      </c>
      <c r="S179" s="6">
        <v>5</v>
      </c>
      <c r="T179" s="6" t="s">
        <v>86</v>
      </c>
    </row>
    <row r="180" spans="1:20">
      <c r="A180" s="5" t="s">
        <v>587</v>
      </c>
      <c r="B180" s="19">
        <v>51</v>
      </c>
      <c r="C180" s="6" t="s">
        <v>588</v>
      </c>
      <c r="D180" s="6"/>
      <c r="E180" s="5" t="s">
        <v>563</v>
      </c>
      <c r="F180" s="5" t="str">
        <f t="shared" si="4"/>
        <v>PACIFIQUE  HABIMANA</v>
      </c>
      <c r="G180" s="6" t="s">
        <v>36</v>
      </c>
      <c r="H180" s="6">
        <v>29.865988000000002</v>
      </c>
      <c r="I180" s="6">
        <v>121.55355900000001</v>
      </c>
      <c r="J180" s="7">
        <v>36885</v>
      </c>
      <c r="K180" s="13">
        <v>25</v>
      </c>
      <c r="L180" s="13">
        <v>12</v>
      </c>
      <c r="M180" s="13">
        <v>2000</v>
      </c>
      <c r="N180" s="13">
        <f t="shared" si="5"/>
        <v>22</v>
      </c>
      <c r="O180" s="6">
        <v>5</v>
      </c>
      <c r="P180" s="6">
        <v>4427247811</v>
      </c>
      <c r="Q180" s="8" t="s">
        <v>31</v>
      </c>
      <c r="R180" s="8" t="s">
        <v>137</v>
      </c>
      <c r="S180" s="6">
        <v>4</v>
      </c>
      <c r="T180" s="6" t="s">
        <v>93</v>
      </c>
    </row>
    <row r="181" spans="1:20">
      <c r="A181" s="5" t="s">
        <v>589</v>
      </c>
      <c r="B181" s="19">
        <v>51</v>
      </c>
      <c r="C181" s="6" t="s">
        <v>497</v>
      </c>
      <c r="D181" s="6" t="s">
        <v>34</v>
      </c>
      <c r="E181" s="5" t="s">
        <v>590</v>
      </c>
      <c r="F181" s="5" t="str">
        <f t="shared" si="4"/>
        <v>EMMY PRINCE HARERIMANA</v>
      </c>
      <c r="G181" s="6" t="s">
        <v>36</v>
      </c>
      <c r="H181" s="6">
        <v>10.935700000000001</v>
      </c>
      <c r="I181" s="6">
        <v>122.4932</v>
      </c>
      <c r="J181" s="7">
        <v>34507</v>
      </c>
      <c r="K181" s="13">
        <v>22</v>
      </c>
      <c r="L181" s="13">
        <v>6</v>
      </c>
      <c r="M181" s="13">
        <v>1994</v>
      </c>
      <c r="N181" s="13">
        <f t="shared" si="5"/>
        <v>28</v>
      </c>
      <c r="O181" s="6">
        <v>11</v>
      </c>
      <c r="P181" s="6">
        <v>2247648725</v>
      </c>
      <c r="Q181" s="8" t="s">
        <v>37</v>
      </c>
      <c r="R181" s="8" t="s">
        <v>68</v>
      </c>
      <c r="S181" s="6">
        <v>5</v>
      </c>
      <c r="T181" s="6" t="s">
        <v>86</v>
      </c>
    </row>
    <row r="182" spans="1:20">
      <c r="A182" s="5" t="s">
        <v>591</v>
      </c>
      <c r="B182" s="19">
        <v>51</v>
      </c>
      <c r="C182" s="6" t="s">
        <v>592</v>
      </c>
      <c r="D182" s="6"/>
      <c r="E182" s="5" t="s">
        <v>593</v>
      </c>
      <c r="F182" s="5" t="str">
        <f t="shared" si="4"/>
        <v>OTIS  BIMENYIMANA </v>
      </c>
      <c r="G182" s="6" t="s">
        <v>36</v>
      </c>
      <c r="H182" s="6">
        <v>12.6400252</v>
      </c>
      <c r="I182" s="6">
        <v>10.7048554</v>
      </c>
      <c r="J182" s="7">
        <v>28915</v>
      </c>
      <c r="K182" s="13">
        <v>1</v>
      </c>
      <c r="L182" s="13">
        <v>3</v>
      </c>
      <c r="M182" s="13">
        <v>1979</v>
      </c>
      <c r="N182" s="13">
        <f t="shared" si="5"/>
        <v>43</v>
      </c>
      <c r="O182" s="6">
        <v>10</v>
      </c>
      <c r="P182" s="6">
        <v>7397900594</v>
      </c>
      <c r="Q182" s="8" t="s">
        <v>97</v>
      </c>
      <c r="R182" s="8" t="s">
        <v>167</v>
      </c>
      <c r="S182" s="6">
        <v>2</v>
      </c>
      <c r="T182" s="6" t="s">
        <v>48</v>
      </c>
    </row>
    <row r="183" spans="1:20">
      <c r="A183" s="5" t="s">
        <v>594</v>
      </c>
      <c r="B183" s="19">
        <v>52</v>
      </c>
      <c r="C183" s="6" t="s">
        <v>595</v>
      </c>
      <c r="D183" s="6"/>
      <c r="E183" s="5" t="s">
        <v>514</v>
      </c>
      <c r="F183" s="5" t="str">
        <f t="shared" si="4"/>
        <v>ROSY  MUGISHA</v>
      </c>
      <c r="G183" s="6" t="s">
        <v>23</v>
      </c>
      <c r="H183" s="6">
        <v>60.173418099999999</v>
      </c>
      <c r="I183" s="6">
        <v>18.177176500000002</v>
      </c>
      <c r="J183" s="7">
        <v>38292</v>
      </c>
      <c r="K183" s="13">
        <v>1</v>
      </c>
      <c r="L183" s="13">
        <v>11</v>
      </c>
      <c r="M183" s="13">
        <v>2004</v>
      </c>
      <c r="N183" s="13">
        <f t="shared" si="5"/>
        <v>18</v>
      </c>
      <c r="O183" s="6">
        <v>9</v>
      </c>
      <c r="P183" s="6">
        <v>7889820581</v>
      </c>
      <c r="Q183" s="8" t="s">
        <v>72</v>
      </c>
      <c r="R183" s="8" t="s">
        <v>77</v>
      </c>
      <c r="S183" s="6">
        <v>6</v>
      </c>
      <c r="T183" s="6" t="s">
        <v>43</v>
      </c>
    </row>
    <row r="184" spans="1:20">
      <c r="A184" s="5" t="s">
        <v>596</v>
      </c>
      <c r="B184" s="19">
        <v>52</v>
      </c>
      <c r="C184" s="6" t="s">
        <v>597</v>
      </c>
      <c r="D184" s="6"/>
      <c r="E184" s="5" t="s">
        <v>598</v>
      </c>
      <c r="F184" s="5" t="str">
        <f t="shared" si="4"/>
        <v>DODOS  MUHUMUZA </v>
      </c>
      <c r="G184" s="6" t="s">
        <v>36</v>
      </c>
      <c r="H184" s="6">
        <v>49.6302491</v>
      </c>
      <c r="I184" s="6">
        <v>20.6635214</v>
      </c>
      <c r="J184" s="7">
        <v>23147</v>
      </c>
      <c r="K184" s="13">
        <v>16</v>
      </c>
      <c r="L184" s="13">
        <v>5</v>
      </c>
      <c r="M184" s="13">
        <v>1963</v>
      </c>
      <c r="N184" s="13">
        <f t="shared" si="5"/>
        <v>59</v>
      </c>
      <c r="O184" s="6">
        <v>4</v>
      </c>
      <c r="P184" s="6">
        <v>5832224487</v>
      </c>
      <c r="Q184" s="8" t="s">
        <v>37</v>
      </c>
      <c r="R184" s="8" t="s">
        <v>56</v>
      </c>
      <c r="S184" s="6">
        <v>1</v>
      </c>
      <c r="T184" s="6" t="s">
        <v>186</v>
      </c>
    </row>
    <row r="185" spans="1:20">
      <c r="A185" s="5" t="s">
        <v>599</v>
      </c>
      <c r="B185" s="19">
        <v>52</v>
      </c>
      <c r="C185" s="9" t="s">
        <v>600</v>
      </c>
      <c r="D185" s="6" t="s">
        <v>601</v>
      </c>
      <c r="E185" s="5" t="s">
        <v>602</v>
      </c>
      <c r="F185" s="5" t="str">
        <f t="shared" si="4"/>
        <v>MUJJAWIMANA REGIS RODRIGUE </v>
      </c>
      <c r="G185" s="6" t="s">
        <v>23</v>
      </c>
      <c r="H185" s="6">
        <v>-8.0916546</v>
      </c>
      <c r="I185" s="6">
        <v>112.5394091</v>
      </c>
      <c r="J185" s="7">
        <v>26412</v>
      </c>
      <c r="K185" s="13">
        <v>23</v>
      </c>
      <c r="L185" s="13">
        <v>4</v>
      </c>
      <c r="M185" s="13">
        <v>1972</v>
      </c>
      <c r="N185" s="13">
        <f t="shared" si="5"/>
        <v>50</v>
      </c>
      <c r="O185" s="6">
        <v>7</v>
      </c>
      <c r="P185" s="6">
        <v>1234407865</v>
      </c>
      <c r="Q185" s="8" t="s">
        <v>72</v>
      </c>
      <c r="R185" s="8" t="s">
        <v>82</v>
      </c>
      <c r="S185" s="6">
        <v>5</v>
      </c>
      <c r="T185" s="6" t="s">
        <v>86</v>
      </c>
    </row>
    <row r="186" spans="1:20">
      <c r="A186" s="5" t="s">
        <v>603</v>
      </c>
      <c r="B186" s="19">
        <v>53</v>
      </c>
      <c r="C186" s="6" t="s">
        <v>604</v>
      </c>
      <c r="D186" s="6"/>
      <c r="E186" s="5" t="s">
        <v>605</v>
      </c>
      <c r="F186" s="5" t="str">
        <f t="shared" si="4"/>
        <v>AYOUB  TWAGIRAYEZU </v>
      </c>
      <c r="G186" s="6" t="s">
        <v>36</v>
      </c>
      <c r="H186" s="6">
        <v>-8.1574988000000008</v>
      </c>
      <c r="I186" s="6">
        <v>114.3014572</v>
      </c>
      <c r="J186" s="7">
        <v>40607</v>
      </c>
      <c r="K186" s="13">
        <v>5</v>
      </c>
      <c r="L186" s="13">
        <v>3</v>
      </c>
      <c r="M186" s="13">
        <v>2011</v>
      </c>
      <c r="N186" s="13">
        <f t="shared" si="5"/>
        <v>11</v>
      </c>
      <c r="O186" s="6">
        <v>1</v>
      </c>
      <c r="P186" s="6">
        <v>7436634000</v>
      </c>
      <c r="Q186" s="8" t="s">
        <v>31</v>
      </c>
      <c r="R186" s="8" t="s">
        <v>172</v>
      </c>
      <c r="S186" s="6">
        <v>6</v>
      </c>
      <c r="T186" s="6" t="s">
        <v>43</v>
      </c>
    </row>
    <row r="187" spans="1:20">
      <c r="A187" s="5" t="s">
        <v>606</v>
      </c>
      <c r="B187" s="19">
        <v>53</v>
      </c>
      <c r="C187" s="6" t="s">
        <v>607</v>
      </c>
      <c r="D187" s="6"/>
      <c r="E187" s="5" t="s">
        <v>608</v>
      </c>
      <c r="F187" s="5" t="str">
        <f t="shared" si="4"/>
        <v>RUGIRA  TUMUKUNDE </v>
      </c>
      <c r="G187" s="6" t="s">
        <v>36</v>
      </c>
      <c r="H187" s="6">
        <v>13.621663099999999</v>
      </c>
      <c r="I187" s="6">
        <v>-87.899151399999994</v>
      </c>
      <c r="J187" s="7">
        <v>8525</v>
      </c>
      <c r="K187" s="13">
        <v>4</v>
      </c>
      <c r="L187" s="13">
        <v>5</v>
      </c>
      <c r="M187" s="13">
        <v>1923</v>
      </c>
      <c r="N187" s="13">
        <f t="shared" si="5"/>
        <v>99</v>
      </c>
      <c r="O187" s="6">
        <v>6</v>
      </c>
      <c r="P187" s="6">
        <v>3159707366</v>
      </c>
      <c r="Q187" s="8" t="s">
        <v>31</v>
      </c>
      <c r="R187" s="8" t="s">
        <v>32</v>
      </c>
      <c r="S187" s="6">
        <v>6</v>
      </c>
      <c r="T187" s="6" t="s">
        <v>43</v>
      </c>
    </row>
    <row r="188" spans="1:20">
      <c r="A188" s="5" t="s">
        <v>609</v>
      </c>
      <c r="B188" s="19">
        <v>53</v>
      </c>
      <c r="C188" s="6" t="s">
        <v>134</v>
      </c>
      <c r="D188" s="6" t="s">
        <v>403</v>
      </c>
      <c r="E188" s="5" t="s">
        <v>610</v>
      </c>
      <c r="F188" s="5" t="str">
        <f t="shared" si="4"/>
        <v>JEAN PIERRE DIEU </v>
      </c>
      <c r="G188" s="6" t="s">
        <v>36</v>
      </c>
      <c r="H188" s="6">
        <v>19.462182500000001</v>
      </c>
      <c r="I188" s="6">
        <v>-99.110685000000004</v>
      </c>
      <c r="J188" s="7">
        <v>19185</v>
      </c>
      <c r="K188" s="13">
        <v>10</v>
      </c>
      <c r="L188" s="13">
        <v>7</v>
      </c>
      <c r="M188" s="13">
        <v>1952</v>
      </c>
      <c r="N188" s="13">
        <f t="shared" si="5"/>
        <v>70</v>
      </c>
      <c r="O188" s="6">
        <v>9</v>
      </c>
      <c r="P188" s="6">
        <v>7296731182</v>
      </c>
      <c r="Q188" s="8" t="s">
        <v>97</v>
      </c>
      <c r="R188" s="8" t="s">
        <v>289</v>
      </c>
      <c r="S188" s="6">
        <v>7</v>
      </c>
      <c r="T188" s="6" t="s">
        <v>78</v>
      </c>
    </row>
    <row r="189" spans="1:20">
      <c r="A189" s="5" t="s">
        <v>611</v>
      </c>
      <c r="B189" s="19">
        <v>53</v>
      </c>
      <c r="C189" s="6" t="s">
        <v>612</v>
      </c>
      <c r="D189" s="6"/>
      <c r="E189" s="5" t="s">
        <v>613</v>
      </c>
      <c r="F189" s="5" t="str">
        <f t="shared" si="4"/>
        <v>CHARLES  SANGWA </v>
      </c>
      <c r="G189" s="6" t="s">
        <v>36</v>
      </c>
      <c r="H189" s="6">
        <v>-10.177199699999999</v>
      </c>
      <c r="I189" s="6">
        <v>123.60703289999999</v>
      </c>
      <c r="J189" s="7">
        <v>42259</v>
      </c>
      <c r="K189" s="13">
        <v>12</v>
      </c>
      <c r="L189" s="13">
        <v>9</v>
      </c>
      <c r="M189" s="13">
        <v>2015</v>
      </c>
      <c r="N189" s="13">
        <f t="shared" si="5"/>
        <v>7</v>
      </c>
      <c r="O189" s="6">
        <v>9</v>
      </c>
      <c r="P189" s="6">
        <v>8306649552</v>
      </c>
      <c r="Q189" s="8" t="s">
        <v>97</v>
      </c>
      <c r="R189" s="8" t="s">
        <v>129</v>
      </c>
      <c r="S189" s="6">
        <v>6</v>
      </c>
      <c r="T189" s="6" t="s">
        <v>43</v>
      </c>
    </row>
    <row r="190" spans="1:20">
      <c r="A190" s="5" t="s">
        <v>614</v>
      </c>
      <c r="B190" s="19">
        <v>54</v>
      </c>
      <c r="C190" s="6" t="s">
        <v>615</v>
      </c>
      <c r="D190" s="6"/>
      <c r="E190" s="5" t="s">
        <v>616</v>
      </c>
      <c r="F190" s="5" t="str">
        <f t="shared" si="4"/>
        <v>HILLALY  MUREKATETE</v>
      </c>
      <c r="G190" s="6" t="s">
        <v>23</v>
      </c>
      <c r="H190" s="6">
        <v>40.277922699999998</v>
      </c>
      <c r="I190" s="6">
        <v>20.620616699999999</v>
      </c>
      <c r="J190" s="7">
        <v>24691</v>
      </c>
      <c r="K190" s="13">
        <v>7</v>
      </c>
      <c r="L190" s="13">
        <v>8</v>
      </c>
      <c r="M190" s="13">
        <v>1967</v>
      </c>
      <c r="N190" s="13">
        <f t="shared" si="5"/>
        <v>55</v>
      </c>
      <c r="O190" s="6">
        <v>9</v>
      </c>
      <c r="P190" s="6">
        <v>8737851807</v>
      </c>
      <c r="Q190" s="8" t="s">
        <v>37</v>
      </c>
      <c r="R190" s="8" t="s">
        <v>64</v>
      </c>
      <c r="S190" s="6">
        <v>5</v>
      </c>
      <c r="T190" s="6" t="s">
        <v>86</v>
      </c>
    </row>
    <row r="191" spans="1:20">
      <c r="A191" s="5" t="s">
        <v>617</v>
      </c>
      <c r="B191" s="19">
        <v>54</v>
      </c>
      <c r="C191" s="6" t="s">
        <v>618</v>
      </c>
      <c r="D191" s="6"/>
      <c r="E191" s="5" t="s">
        <v>619</v>
      </c>
      <c r="F191" s="5" t="str">
        <f t="shared" si="4"/>
        <v>BATI  HUSSEIN </v>
      </c>
      <c r="G191" s="6" t="s">
        <v>36</v>
      </c>
      <c r="H191" s="6">
        <v>-7.0606502000000004</v>
      </c>
      <c r="I191" s="6">
        <v>108.9264524</v>
      </c>
      <c r="J191" s="7">
        <v>15592</v>
      </c>
      <c r="K191" s="13">
        <v>8</v>
      </c>
      <c r="L191" s="13">
        <v>9</v>
      </c>
      <c r="M191" s="13">
        <v>1942</v>
      </c>
      <c r="N191" s="13">
        <f t="shared" si="5"/>
        <v>80</v>
      </c>
      <c r="O191" s="6">
        <v>9</v>
      </c>
      <c r="P191" s="6">
        <v>2121478359</v>
      </c>
      <c r="Q191" s="8" t="s">
        <v>72</v>
      </c>
      <c r="R191" s="8" t="s">
        <v>77</v>
      </c>
      <c r="S191" s="6">
        <v>6</v>
      </c>
      <c r="T191" s="6" t="s">
        <v>43</v>
      </c>
    </row>
    <row r="192" spans="1:20">
      <c r="A192" s="5" t="s">
        <v>620</v>
      </c>
      <c r="B192" s="19">
        <v>55</v>
      </c>
      <c r="C192" s="6" t="s">
        <v>621</v>
      </c>
      <c r="D192" s="6"/>
      <c r="E192" s="5" t="s">
        <v>134</v>
      </c>
      <c r="F192" s="5" t="str">
        <f t="shared" si="4"/>
        <v>ALBERT  JEAN</v>
      </c>
      <c r="G192" s="6" t="s">
        <v>36</v>
      </c>
      <c r="H192" s="6">
        <v>62.657184600000001</v>
      </c>
      <c r="I192" s="6">
        <v>26.047226599999998</v>
      </c>
      <c r="J192" s="7">
        <v>29830</v>
      </c>
      <c r="K192" s="13">
        <v>1</v>
      </c>
      <c r="L192" s="13">
        <v>9</v>
      </c>
      <c r="M192" s="13">
        <v>1981</v>
      </c>
      <c r="N192" s="13">
        <f t="shared" si="5"/>
        <v>41</v>
      </c>
      <c r="O192" s="6">
        <v>5</v>
      </c>
      <c r="P192" s="6">
        <v>5142861090</v>
      </c>
      <c r="Q192" s="8" t="s">
        <v>72</v>
      </c>
      <c r="R192" s="8" t="s">
        <v>77</v>
      </c>
      <c r="S192" s="6">
        <v>6</v>
      </c>
      <c r="T192" s="6" t="s">
        <v>43</v>
      </c>
    </row>
    <row r="193" spans="1:20">
      <c r="A193" s="5" t="s">
        <v>622</v>
      </c>
      <c r="B193" s="19">
        <v>55</v>
      </c>
      <c r="C193" s="6" t="s">
        <v>623</v>
      </c>
      <c r="D193" s="6"/>
      <c r="E193" s="5" t="s">
        <v>624</v>
      </c>
      <c r="F193" s="5" t="str">
        <f t="shared" si="4"/>
        <v>CYRIAQUE  BOSCO </v>
      </c>
      <c r="G193" s="6" t="s">
        <v>36</v>
      </c>
      <c r="H193" s="6">
        <v>50.625079999999997</v>
      </c>
      <c r="I193" s="6">
        <v>19.363320099999999</v>
      </c>
      <c r="J193" s="7">
        <v>13922</v>
      </c>
      <c r="K193" s="13">
        <v>11</v>
      </c>
      <c r="L193" s="13">
        <v>2</v>
      </c>
      <c r="M193" s="13">
        <v>1938</v>
      </c>
      <c r="N193" s="13">
        <f t="shared" si="5"/>
        <v>84</v>
      </c>
      <c r="O193" s="6">
        <v>1</v>
      </c>
      <c r="P193" s="6">
        <v>2102073197</v>
      </c>
      <c r="Q193" s="8" t="s">
        <v>97</v>
      </c>
      <c r="R193" s="8" t="s">
        <v>289</v>
      </c>
      <c r="S193" s="6">
        <v>5</v>
      </c>
      <c r="T193" s="6" t="s">
        <v>86</v>
      </c>
    </row>
    <row r="194" spans="1:20">
      <c r="A194" s="5" t="s">
        <v>625</v>
      </c>
      <c r="B194" s="19">
        <v>55</v>
      </c>
      <c r="C194" s="6" t="s">
        <v>626</v>
      </c>
      <c r="D194" s="6"/>
      <c r="E194" s="5" t="s">
        <v>627</v>
      </c>
      <c r="F194" s="5" t="str">
        <f t="shared" si="4"/>
        <v>DAVD  HASSAN </v>
      </c>
      <c r="G194" s="6" t="s">
        <v>36</v>
      </c>
      <c r="H194" s="6">
        <v>-26.491211700000001</v>
      </c>
      <c r="I194" s="6">
        <v>29.233529900000001</v>
      </c>
      <c r="J194" s="7">
        <v>41134</v>
      </c>
      <c r="K194" s="13">
        <v>13</v>
      </c>
      <c r="L194" s="13">
        <v>8</v>
      </c>
      <c r="M194" s="13">
        <v>2012</v>
      </c>
      <c r="N194" s="13">
        <f t="shared" si="5"/>
        <v>10</v>
      </c>
      <c r="O194" s="6">
        <v>9</v>
      </c>
      <c r="P194" s="6">
        <v>5291136375</v>
      </c>
      <c r="Q194" s="8" t="s">
        <v>24</v>
      </c>
      <c r="R194" s="8" t="s">
        <v>160</v>
      </c>
      <c r="S194" s="6">
        <v>6</v>
      </c>
      <c r="T194" s="6" t="s">
        <v>43</v>
      </c>
    </row>
    <row r="195" spans="1:20">
      <c r="A195" s="5" t="s">
        <v>628</v>
      </c>
      <c r="B195" s="19">
        <v>56</v>
      </c>
      <c r="C195" s="6" t="s">
        <v>629</v>
      </c>
      <c r="D195" s="6"/>
      <c r="E195" s="5" t="s">
        <v>630</v>
      </c>
      <c r="F195" s="5" t="str">
        <f t="shared" ref="F195:F258" si="6" xml:space="preserve"> _xlfn.CONCAT(C195, " ", D195, " ", E195)</f>
        <v>RENÉ  KAYIHURA </v>
      </c>
      <c r="G195" s="6" t="s">
        <v>36</v>
      </c>
      <c r="H195" s="6">
        <v>31.8810103</v>
      </c>
      <c r="I195" s="6">
        <v>35.219546000000001</v>
      </c>
      <c r="J195" s="7">
        <v>40137</v>
      </c>
      <c r="K195" s="13">
        <v>20</v>
      </c>
      <c r="L195" s="13">
        <v>11</v>
      </c>
      <c r="M195" s="13">
        <v>2009</v>
      </c>
      <c r="N195" s="13">
        <f t="shared" ref="N195:N258" si="7">SUM(-M195,2022)</f>
        <v>13</v>
      </c>
      <c r="O195" s="6">
        <v>10</v>
      </c>
      <c r="P195" s="6">
        <v>5128240231</v>
      </c>
      <c r="Q195" s="8" t="s">
        <v>37</v>
      </c>
      <c r="R195" s="8" t="s">
        <v>38</v>
      </c>
      <c r="S195" s="6">
        <v>6</v>
      </c>
      <c r="T195" s="6" t="s">
        <v>43</v>
      </c>
    </row>
    <row r="196" spans="1:20">
      <c r="A196" s="5" t="s">
        <v>631</v>
      </c>
      <c r="B196" s="19">
        <v>56</v>
      </c>
      <c r="C196" s="6" t="s">
        <v>632</v>
      </c>
      <c r="D196" s="6"/>
      <c r="E196" s="5" t="s">
        <v>633</v>
      </c>
      <c r="F196" s="5" t="str">
        <f t="shared" si="6"/>
        <v>DIEUD  JOSEPHINE </v>
      </c>
      <c r="G196" s="6" t="s">
        <v>36</v>
      </c>
      <c r="H196" s="6">
        <v>52.149095899999999</v>
      </c>
      <c r="I196" s="6">
        <v>34.490339900000002</v>
      </c>
      <c r="J196" s="7">
        <v>30585</v>
      </c>
      <c r="K196" s="13">
        <v>26</v>
      </c>
      <c r="L196" s="13">
        <v>9</v>
      </c>
      <c r="M196" s="13">
        <v>1983</v>
      </c>
      <c r="N196" s="13">
        <f t="shared" si="7"/>
        <v>39</v>
      </c>
      <c r="O196" s="6">
        <v>10</v>
      </c>
      <c r="P196" s="6">
        <v>9932256910</v>
      </c>
      <c r="Q196" s="8" t="s">
        <v>24</v>
      </c>
      <c r="R196" s="8" t="s">
        <v>60</v>
      </c>
      <c r="S196" s="6">
        <v>7</v>
      </c>
      <c r="T196" s="6" t="s">
        <v>78</v>
      </c>
    </row>
    <row r="197" spans="1:20">
      <c r="A197" s="5" t="s">
        <v>634</v>
      </c>
      <c r="B197" s="19">
        <v>56</v>
      </c>
      <c r="C197" s="6" t="s">
        <v>635</v>
      </c>
      <c r="D197" s="6"/>
      <c r="E197" s="5" t="s">
        <v>636</v>
      </c>
      <c r="F197" s="5" t="str">
        <f t="shared" si="6"/>
        <v>REMY  KUBWIMANA</v>
      </c>
      <c r="G197" s="6" t="s">
        <v>36</v>
      </c>
      <c r="H197" s="6">
        <v>52.492738099999997</v>
      </c>
      <c r="I197" s="6">
        <v>4.6490302999999997</v>
      </c>
      <c r="J197" s="7">
        <v>18246</v>
      </c>
      <c r="K197" s="13">
        <v>14</v>
      </c>
      <c r="L197" s="13">
        <v>12</v>
      </c>
      <c r="M197" s="13">
        <v>1949</v>
      </c>
      <c r="N197" s="13">
        <f t="shared" si="7"/>
        <v>73</v>
      </c>
      <c r="O197" s="6">
        <v>6</v>
      </c>
      <c r="P197" s="6">
        <v>1951892852</v>
      </c>
      <c r="Q197" s="8" t="s">
        <v>97</v>
      </c>
      <c r="R197" s="8" t="s">
        <v>98</v>
      </c>
      <c r="S197" s="6">
        <v>5</v>
      </c>
      <c r="T197" s="6" t="s">
        <v>86</v>
      </c>
    </row>
    <row r="198" spans="1:20">
      <c r="A198" s="5" t="s">
        <v>637</v>
      </c>
      <c r="B198" s="19">
        <v>57</v>
      </c>
      <c r="C198" s="6" t="s">
        <v>638</v>
      </c>
      <c r="D198" s="6"/>
      <c r="E198" s="5" t="s">
        <v>639</v>
      </c>
      <c r="F198" s="5" t="str">
        <f t="shared" si="6"/>
        <v>SETH  GATSINZI </v>
      </c>
      <c r="G198" s="6" t="s">
        <v>36</v>
      </c>
      <c r="H198" s="6">
        <v>9.1968447999999992</v>
      </c>
      <c r="I198" s="6">
        <v>-75.876633299999995</v>
      </c>
      <c r="J198" s="7">
        <v>20238</v>
      </c>
      <c r="K198" s="13">
        <v>29</v>
      </c>
      <c r="L198" s="13">
        <v>5</v>
      </c>
      <c r="M198" s="13">
        <v>1955</v>
      </c>
      <c r="N198" s="13">
        <f t="shared" si="7"/>
        <v>67</v>
      </c>
      <c r="O198" s="6">
        <v>9</v>
      </c>
      <c r="P198" s="6">
        <v>6507071293</v>
      </c>
      <c r="Q198" s="8" t="s">
        <v>24</v>
      </c>
      <c r="R198" s="8" t="s">
        <v>60</v>
      </c>
      <c r="S198" s="6">
        <v>2</v>
      </c>
      <c r="T198" s="6" t="s">
        <v>48</v>
      </c>
    </row>
    <row r="199" spans="1:20">
      <c r="A199" s="5" t="s">
        <v>640</v>
      </c>
      <c r="B199" s="19">
        <v>57</v>
      </c>
      <c r="C199" s="6" t="s">
        <v>641</v>
      </c>
      <c r="D199" s="6" t="s">
        <v>566</v>
      </c>
      <c r="E199" s="5" t="s">
        <v>642</v>
      </c>
      <c r="F199" s="5" t="str">
        <f t="shared" si="6"/>
        <v>NYARUYONGA PATRICK NGABONZIZA </v>
      </c>
      <c r="G199" s="6" t="s">
        <v>36</v>
      </c>
      <c r="H199" s="6">
        <v>18.481625900000001</v>
      </c>
      <c r="I199" s="6">
        <v>96.437025399999996</v>
      </c>
      <c r="J199" s="7">
        <v>35285</v>
      </c>
      <c r="K199" s="13">
        <v>8</v>
      </c>
      <c r="L199" s="13">
        <v>8</v>
      </c>
      <c r="M199" s="13">
        <v>1996</v>
      </c>
      <c r="N199" s="13">
        <f t="shared" si="7"/>
        <v>26</v>
      </c>
      <c r="O199" s="6">
        <v>10</v>
      </c>
      <c r="P199" s="6">
        <v>2478192822</v>
      </c>
      <c r="Q199" s="8" t="s">
        <v>97</v>
      </c>
      <c r="R199" s="8" t="s">
        <v>129</v>
      </c>
      <c r="S199" s="6">
        <v>1</v>
      </c>
      <c r="T199" s="6" t="s">
        <v>186</v>
      </c>
    </row>
    <row r="200" spans="1:20">
      <c r="A200" s="5" t="s">
        <v>643</v>
      </c>
      <c r="B200" s="19">
        <v>57</v>
      </c>
      <c r="C200" s="9" t="s">
        <v>644</v>
      </c>
      <c r="D200" s="9"/>
      <c r="E200" s="5" t="s">
        <v>645</v>
      </c>
      <c r="F200" s="5" t="str">
        <f t="shared" si="6"/>
        <v>MUGWANEZA  MUGABO </v>
      </c>
      <c r="G200" s="6" t="s">
        <v>36</v>
      </c>
      <c r="H200" s="6">
        <v>-6.5211331000000001</v>
      </c>
      <c r="I200" s="6">
        <v>106.8502879</v>
      </c>
      <c r="J200" s="7">
        <v>23373</v>
      </c>
      <c r="K200" s="13">
        <v>28</v>
      </c>
      <c r="L200" s="13">
        <v>12</v>
      </c>
      <c r="M200" s="13">
        <v>1963</v>
      </c>
      <c r="N200" s="13">
        <f t="shared" si="7"/>
        <v>59</v>
      </c>
      <c r="O200" s="6">
        <v>4</v>
      </c>
      <c r="P200" s="6">
        <v>5897360103</v>
      </c>
      <c r="Q200" s="8" t="s">
        <v>97</v>
      </c>
      <c r="R200" s="8" t="s">
        <v>167</v>
      </c>
      <c r="S200" s="6">
        <v>3</v>
      </c>
      <c r="T200" s="6" t="s">
        <v>26</v>
      </c>
    </row>
    <row r="201" spans="1:20">
      <c r="A201" s="5" t="s">
        <v>646</v>
      </c>
      <c r="B201" s="19">
        <v>57</v>
      </c>
      <c r="C201" s="9" t="s">
        <v>203</v>
      </c>
      <c r="D201" s="9"/>
      <c r="E201" s="5" t="s">
        <v>647</v>
      </c>
      <c r="F201" s="5" t="str">
        <f t="shared" si="6"/>
        <v>NKURUNZIZA  MULINDWA </v>
      </c>
      <c r="G201" s="6" t="s">
        <v>23</v>
      </c>
      <c r="H201" s="6">
        <v>44.188445399999999</v>
      </c>
      <c r="I201" s="6">
        <v>19.377674299999999</v>
      </c>
      <c r="J201" s="7">
        <v>11569</v>
      </c>
      <c r="K201" s="13">
        <v>3</v>
      </c>
      <c r="L201" s="13">
        <v>9</v>
      </c>
      <c r="M201" s="13">
        <v>1931</v>
      </c>
      <c r="N201" s="13">
        <f t="shared" si="7"/>
        <v>91</v>
      </c>
      <c r="O201" s="6">
        <v>2</v>
      </c>
      <c r="P201" s="6">
        <v>9451375765</v>
      </c>
      <c r="Q201" s="8" t="s">
        <v>72</v>
      </c>
      <c r="R201" s="8" t="s">
        <v>77</v>
      </c>
      <c r="S201" s="6">
        <v>4</v>
      </c>
      <c r="T201" s="6" t="s">
        <v>93</v>
      </c>
    </row>
    <row r="202" spans="1:20">
      <c r="A202" s="5" t="s">
        <v>648</v>
      </c>
      <c r="B202" s="19">
        <v>58</v>
      </c>
      <c r="C202" s="6" t="s">
        <v>649</v>
      </c>
      <c r="D202" s="6" t="s">
        <v>650</v>
      </c>
      <c r="E202" s="5" t="s">
        <v>651</v>
      </c>
      <c r="F202" s="5" t="str">
        <f t="shared" si="6"/>
        <v>RENE EMMANUEL PEACE </v>
      </c>
      <c r="G202" s="6" t="s">
        <v>36</v>
      </c>
      <c r="H202" s="6">
        <v>-26.360436</v>
      </c>
      <c r="I202" s="6">
        <v>28.451357000000002</v>
      </c>
      <c r="J202" s="7">
        <v>24708</v>
      </c>
      <c r="K202" s="13">
        <v>24</v>
      </c>
      <c r="L202" s="13">
        <v>8</v>
      </c>
      <c r="M202" s="13">
        <v>1967</v>
      </c>
      <c r="N202" s="13">
        <f t="shared" si="7"/>
        <v>55</v>
      </c>
      <c r="O202" s="6">
        <v>2</v>
      </c>
      <c r="P202" s="6">
        <v>4245933915</v>
      </c>
      <c r="Q202" s="8" t="s">
        <v>24</v>
      </c>
      <c r="R202" s="8" t="s">
        <v>113</v>
      </c>
      <c r="S202" s="6">
        <v>7</v>
      </c>
      <c r="T202" s="6" t="s">
        <v>78</v>
      </c>
    </row>
    <row r="203" spans="1:20">
      <c r="A203" s="5" t="s">
        <v>652</v>
      </c>
      <c r="B203" s="19">
        <v>58</v>
      </c>
      <c r="C203" s="6" t="s">
        <v>653</v>
      </c>
      <c r="D203" s="6"/>
      <c r="E203" s="5" t="s">
        <v>50</v>
      </c>
      <c r="F203" s="5" t="str">
        <f t="shared" si="6"/>
        <v>PHIONAH  NSENGIMANA</v>
      </c>
      <c r="G203" s="6" t="s">
        <v>23</v>
      </c>
      <c r="H203" s="6">
        <v>-21.692578000000001</v>
      </c>
      <c r="I203" s="6">
        <v>-45.251546099999999</v>
      </c>
      <c r="J203" s="7">
        <v>15537</v>
      </c>
      <c r="K203" s="13">
        <v>15</v>
      </c>
      <c r="L203" s="13">
        <v>7</v>
      </c>
      <c r="M203" s="13">
        <v>1942</v>
      </c>
      <c r="N203" s="13">
        <f t="shared" si="7"/>
        <v>80</v>
      </c>
      <c r="O203" s="6">
        <v>12</v>
      </c>
      <c r="P203" s="6">
        <v>8066510412</v>
      </c>
      <c r="Q203" s="8" t="s">
        <v>37</v>
      </c>
      <c r="R203" s="8" t="s">
        <v>56</v>
      </c>
      <c r="S203" s="6">
        <v>4</v>
      </c>
      <c r="T203" s="6" t="s">
        <v>93</v>
      </c>
    </row>
    <row r="204" spans="1:20">
      <c r="A204" s="5" t="s">
        <v>654</v>
      </c>
      <c r="B204" s="19">
        <v>58</v>
      </c>
      <c r="C204" s="6" t="s">
        <v>655</v>
      </c>
      <c r="D204" s="6" t="s">
        <v>288</v>
      </c>
      <c r="E204" s="5" t="s">
        <v>656</v>
      </c>
      <c r="F204" s="5" t="str">
        <f t="shared" si="6"/>
        <v>DAVID KWIZERA BERNARD </v>
      </c>
      <c r="G204" s="6" t="s">
        <v>36</v>
      </c>
      <c r="H204" s="6">
        <v>-6.2074293000000003</v>
      </c>
      <c r="I204" s="6">
        <v>106.89159479999999</v>
      </c>
      <c r="J204" s="7">
        <v>9837</v>
      </c>
      <c r="K204" s="13">
        <v>6</v>
      </c>
      <c r="L204" s="13">
        <v>12</v>
      </c>
      <c r="M204" s="13">
        <v>1926</v>
      </c>
      <c r="N204" s="13">
        <f t="shared" si="7"/>
        <v>96</v>
      </c>
      <c r="O204" s="6">
        <v>10</v>
      </c>
      <c r="P204" s="6">
        <v>1655870600</v>
      </c>
      <c r="Q204" s="8" t="s">
        <v>97</v>
      </c>
      <c r="R204" s="8" t="s">
        <v>98</v>
      </c>
      <c r="S204" s="6">
        <v>2</v>
      </c>
      <c r="T204" s="6" t="s">
        <v>48</v>
      </c>
    </row>
    <row r="205" spans="1:20">
      <c r="A205" s="5" t="s">
        <v>657</v>
      </c>
      <c r="B205" s="19">
        <v>58</v>
      </c>
      <c r="C205" s="6" t="s">
        <v>354</v>
      </c>
      <c r="D205" s="6" t="s">
        <v>658</v>
      </c>
      <c r="E205" s="5" t="s">
        <v>659</v>
      </c>
      <c r="F205" s="5" t="str">
        <f t="shared" si="6"/>
        <v>SHEMA KAYEZU BYUKUSENGE</v>
      </c>
      <c r="G205" s="6" t="s">
        <v>36</v>
      </c>
      <c r="H205" s="6">
        <v>37.106326000000003</v>
      </c>
      <c r="I205" s="6">
        <v>-8.4723108000000007</v>
      </c>
      <c r="J205" s="7">
        <v>15876</v>
      </c>
      <c r="K205" s="13">
        <v>19</v>
      </c>
      <c r="L205" s="13">
        <v>6</v>
      </c>
      <c r="M205" s="13">
        <v>1943</v>
      </c>
      <c r="N205" s="13">
        <f t="shared" si="7"/>
        <v>79</v>
      </c>
      <c r="O205" s="6">
        <v>9</v>
      </c>
      <c r="P205" s="6">
        <v>1465339530</v>
      </c>
      <c r="Q205" s="8" t="s">
        <v>31</v>
      </c>
      <c r="R205" s="8" t="s">
        <v>110</v>
      </c>
      <c r="S205" s="6">
        <v>4</v>
      </c>
      <c r="T205" s="6" t="s">
        <v>93</v>
      </c>
    </row>
    <row r="206" spans="1:20">
      <c r="A206" s="5" t="s">
        <v>660</v>
      </c>
      <c r="B206" s="19">
        <v>59</v>
      </c>
      <c r="C206" s="6" t="s">
        <v>661</v>
      </c>
      <c r="D206" s="6"/>
      <c r="E206" s="5" t="s">
        <v>662</v>
      </c>
      <c r="F206" s="5" t="str">
        <f t="shared" si="6"/>
        <v>BURUNDIAN  IRAKOZE </v>
      </c>
      <c r="G206" s="6" t="s">
        <v>36</v>
      </c>
      <c r="H206" s="6">
        <v>13.554324899999999</v>
      </c>
      <c r="I206" s="6">
        <v>-7.4435441000000004</v>
      </c>
      <c r="J206" s="7">
        <v>7738</v>
      </c>
      <c r="K206" s="13">
        <v>8</v>
      </c>
      <c r="L206" s="13">
        <v>3</v>
      </c>
      <c r="M206" s="13">
        <v>1921</v>
      </c>
      <c r="N206" s="13">
        <f t="shared" si="7"/>
        <v>101</v>
      </c>
      <c r="O206" s="6">
        <v>12</v>
      </c>
      <c r="P206" s="6">
        <v>5626106443</v>
      </c>
      <c r="Q206" s="8" t="s">
        <v>97</v>
      </c>
      <c r="R206" s="8" t="s">
        <v>98</v>
      </c>
      <c r="S206" s="6">
        <v>4</v>
      </c>
      <c r="T206" s="6" t="s">
        <v>93</v>
      </c>
    </row>
    <row r="207" spans="1:20">
      <c r="A207" s="5" t="s">
        <v>663</v>
      </c>
      <c r="B207" s="19">
        <v>59</v>
      </c>
      <c r="C207" s="6" t="s">
        <v>664</v>
      </c>
      <c r="D207" s="6"/>
      <c r="E207" s="5" t="s">
        <v>665</v>
      </c>
      <c r="F207" s="5" t="str">
        <f t="shared" si="6"/>
        <v>AJAY  RURANGWA</v>
      </c>
      <c r="G207" s="6" t="s">
        <v>36</v>
      </c>
      <c r="H207" s="6">
        <v>-32.968210999999997</v>
      </c>
      <c r="I207" s="6">
        <v>-60.675226100000003</v>
      </c>
      <c r="J207" s="7">
        <v>30410</v>
      </c>
      <c r="K207" s="13">
        <v>4</v>
      </c>
      <c r="L207" s="13">
        <v>4</v>
      </c>
      <c r="M207" s="13">
        <v>1983</v>
      </c>
      <c r="N207" s="13">
        <f t="shared" si="7"/>
        <v>39</v>
      </c>
      <c r="O207" s="6">
        <v>4</v>
      </c>
      <c r="P207" s="6">
        <v>7369652052</v>
      </c>
      <c r="Q207" s="8" t="s">
        <v>72</v>
      </c>
      <c r="R207" s="8" t="s">
        <v>73</v>
      </c>
      <c r="S207" s="6">
        <v>2</v>
      </c>
      <c r="T207" s="6" t="s">
        <v>48</v>
      </c>
    </row>
    <row r="208" spans="1:20">
      <c r="A208" s="5" t="s">
        <v>666</v>
      </c>
      <c r="B208" s="19">
        <v>59</v>
      </c>
      <c r="C208" s="6" t="s">
        <v>667</v>
      </c>
      <c r="D208" s="6"/>
      <c r="E208" s="5" t="s">
        <v>590</v>
      </c>
      <c r="F208" s="5" t="str">
        <f t="shared" si="6"/>
        <v>ANNONCIATA  HARERIMANA</v>
      </c>
      <c r="G208" s="6" t="s">
        <v>23</v>
      </c>
      <c r="H208" s="6">
        <v>41.082811499999998</v>
      </c>
      <c r="I208" s="6">
        <v>-8.0325948</v>
      </c>
      <c r="J208" s="7">
        <v>22632</v>
      </c>
      <c r="K208" s="13">
        <v>17</v>
      </c>
      <c r="L208" s="13">
        <v>12</v>
      </c>
      <c r="M208" s="13">
        <v>1961</v>
      </c>
      <c r="N208" s="13">
        <f t="shared" si="7"/>
        <v>61</v>
      </c>
      <c r="O208" s="6">
        <v>9</v>
      </c>
      <c r="P208" s="6">
        <v>7785475087</v>
      </c>
      <c r="Q208" s="8" t="s">
        <v>72</v>
      </c>
      <c r="R208" s="8" t="s">
        <v>77</v>
      </c>
      <c r="S208" s="6">
        <v>3</v>
      </c>
      <c r="T208" s="6" t="s">
        <v>26</v>
      </c>
    </row>
    <row r="209" spans="1:20">
      <c r="A209" s="5" t="s">
        <v>668</v>
      </c>
      <c r="B209" s="19">
        <v>60</v>
      </c>
      <c r="C209" s="6" t="s">
        <v>669</v>
      </c>
      <c r="D209" s="6"/>
      <c r="E209" s="5" t="s">
        <v>282</v>
      </c>
      <c r="F209" s="5" t="str">
        <f t="shared" si="6"/>
        <v>TUYISENGE  UWIZEYIMANA </v>
      </c>
      <c r="G209" s="6" t="s">
        <v>36</v>
      </c>
      <c r="H209" s="6">
        <v>44.332413099999997</v>
      </c>
      <c r="I209" s="6">
        <v>-0.15185409999999999</v>
      </c>
      <c r="J209" s="7">
        <v>28664</v>
      </c>
      <c r="K209" s="13">
        <v>23</v>
      </c>
      <c r="L209" s="13">
        <v>6</v>
      </c>
      <c r="M209" s="13">
        <v>1978</v>
      </c>
      <c r="N209" s="13">
        <f t="shared" si="7"/>
        <v>44</v>
      </c>
      <c r="O209" s="6">
        <v>13</v>
      </c>
      <c r="P209" s="6">
        <v>8054286365</v>
      </c>
      <c r="Q209" s="8" t="s">
        <v>97</v>
      </c>
      <c r="R209" s="8" t="s">
        <v>176</v>
      </c>
      <c r="S209" s="6">
        <v>1</v>
      </c>
      <c r="T209" s="6" t="s">
        <v>186</v>
      </c>
    </row>
    <row r="210" spans="1:20">
      <c r="A210" s="5" t="s">
        <v>670</v>
      </c>
      <c r="B210" s="19">
        <v>60</v>
      </c>
      <c r="C210" s="6" t="s">
        <v>671</v>
      </c>
      <c r="D210" s="6"/>
      <c r="E210" s="5" t="s">
        <v>672</v>
      </c>
      <c r="F210" s="5" t="str">
        <f t="shared" si="6"/>
        <v>FRANCOISE  UMUHOZA</v>
      </c>
      <c r="G210" s="6" t="s">
        <v>23</v>
      </c>
      <c r="H210" s="6">
        <v>58.222051</v>
      </c>
      <c r="I210" s="6">
        <v>11.918290300000001</v>
      </c>
      <c r="J210" s="7">
        <v>21014</v>
      </c>
      <c r="K210" s="13">
        <v>13</v>
      </c>
      <c r="L210" s="13">
        <v>7</v>
      </c>
      <c r="M210" s="13">
        <v>1957</v>
      </c>
      <c r="N210" s="13">
        <f t="shared" si="7"/>
        <v>65</v>
      </c>
      <c r="O210" s="6">
        <v>10</v>
      </c>
      <c r="P210" s="6">
        <v>5442447073</v>
      </c>
      <c r="Q210" s="8" t="s">
        <v>24</v>
      </c>
      <c r="R210" s="8" t="s">
        <v>113</v>
      </c>
      <c r="S210" s="6">
        <v>2</v>
      </c>
      <c r="T210" s="6" t="s">
        <v>48</v>
      </c>
    </row>
    <row r="211" spans="1:20">
      <c r="A211" s="5" t="s">
        <v>673</v>
      </c>
      <c r="B211" s="19">
        <v>60</v>
      </c>
      <c r="C211" s="6" t="s">
        <v>674</v>
      </c>
      <c r="D211" s="6" t="s">
        <v>566</v>
      </c>
      <c r="E211" s="5" t="s">
        <v>371</v>
      </c>
      <c r="F211" s="5" t="str">
        <f t="shared" si="6"/>
        <v>ROMEO PATRICK JANVIER</v>
      </c>
      <c r="G211" s="6" t="s">
        <v>36</v>
      </c>
      <c r="H211" s="6">
        <v>10.260380899999999</v>
      </c>
      <c r="I211" s="6">
        <v>13.2605763</v>
      </c>
      <c r="J211" s="7">
        <v>23349</v>
      </c>
      <c r="K211" s="13">
        <v>4</v>
      </c>
      <c r="L211" s="13">
        <v>12</v>
      </c>
      <c r="M211" s="13">
        <v>1963</v>
      </c>
      <c r="N211" s="13">
        <f t="shared" si="7"/>
        <v>59</v>
      </c>
      <c r="O211" s="6">
        <v>13</v>
      </c>
      <c r="P211" s="6">
        <v>8525594302</v>
      </c>
      <c r="Q211" s="8" t="s">
        <v>72</v>
      </c>
      <c r="R211" s="8" t="s">
        <v>82</v>
      </c>
      <c r="S211" s="6">
        <v>5</v>
      </c>
      <c r="T211" s="6" t="s">
        <v>86</v>
      </c>
    </row>
    <row r="212" spans="1:20">
      <c r="A212" s="5" t="s">
        <v>675</v>
      </c>
      <c r="B212" s="19">
        <v>60</v>
      </c>
      <c r="C212" s="6" t="s">
        <v>676</v>
      </c>
      <c r="D212" s="6" t="s">
        <v>677</v>
      </c>
      <c r="E212" s="5" t="s">
        <v>435</v>
      </c>
      <c r="F212" s="5" t="str">
        <f t="shared" si="6"/>
        <v>MUKAMBANGUZA JOSIANE BUTERA</v>
      </c>
      <c r="G212" s="6" t="s">
        <v>23</v>
      </c>
      <c r="H212" s="6">
        <v>46.4566661</v>
      </c>
      <c r="I212" s="6">
        <v>33.872351100000003</v>
      </c>
      <c r="J212" s="7">
        <v>38333</v>
      </c>
      <c r="K212" s="13">
        <v>12</v>
      </c>
      <c r="L212" s="13">
        <v>12</v>
      </c>
      <c r="M212" s="13">
        <v>2004</v>
      </c>
      <c r="N212" s="13">
        <f t="shared" si="7"/>
        <v>18</v>
      </c>
      <c r="O212" s="6">
        <v>1</v>
      </c>
      <c r="P212" s="6">
        <v>6848358662</v>
      </c>
      <c r="Q212" s="8" t="s">
        <v>24</v>
      </c>
      <c r="R212" s="8" t="s">
        <v>60</v>
      </c>
      <c r="S212" s="6">
        <v>4</v>
      </c>
      <c r="T212" s="6" t="s">
        <v>93</v>
      </c>
    </row>
    <row r="213" spans="1:20">
      <c r="A213" s="5" t="s">
        <v>678</v>
      </c>
      <c r="B213" s="19">
        <v>61</v>
      </c>
      <c r="C213" s="6" t="s">
        <v>679</v>
      </c>
      <c r="D213" s="6"/>
      <c r="E213" s="5" t="s">
        <v>341</v>
      </c>
      <c r="F213" s="5" t="str">
        <f t="shared" si="6"/>
        <v>IDRISSA  HAVUGIMANA</v>
      </c>
      <c r="G213" s="6" t="s">
        <v>36</v>
      </c>
      <c r="H213" s="6">
        <v>-34.660186699999997</v>
      </c>
      <c r="I213" s="6">
        <v>-58.447509099999998</v>
      </c>
      <c r="J213" s="7">
        <v>34095</v>
      </c>
      <c r="K213" s="13">
        <v>6</v>
      </c>
      <c r="L213" s="13">
        <v>5</v>
      </c>
      <c r="M213" s="13">
        <v>1993</v>
      </c>
      <c r="N213" s="13">
        <f t="shared" si="7"/>
        <v>29</v>
      </c>
      <c r="O213" s="6">
        <v>4</v>
      </c>
      <c r="P213" s="6">
        <v>8573974866</v>
      </c>
      <c r="Q213" s="8" t="s">
        <v>24</v>
      </c>
      <c r="R213" s="8" t="s">
        <v>25</v>
      </c>
      <c r="S213" s="6">
        <v>6</v>
      </c>
      <c r="T213" s="6" t="s">
        <v>43</v>
      </c>
    </row>
    <row r="214" spans="1:20">
      <c r="A214" s="5" t="s">
        <v>680</v>
      </c>
      <c r="B214" s="19">
        <v>61</v>
      </c>
      <c r="C214" s="6" t="s">
        <v>681</v>
      </c>
      <c r="D214" s="6"/>
      <c r="E214" s="5" t="s">
        <v>682</v>
      </c>
      <c r="F214" s="5" t="str">
        <f t="shared" si="6"/>
        <v>IRČNE  NIYONSENGA</v>
      </c>
      <c r="G214" s="6" t="s">
        <v>23</v>
      </c>
      <c r="H214" s="6">
        <v>15.2478876</v>
      </c>
      <c r="I214" s="6">
        <v>104.8764505</v>
      </c>
      <c r="J214" s="7">
        <v>43874</v>
      </c>
      <c r="K214" s="13">
        <v>13</v>
      </c>
      <c r="L214" s="13">
        <v>2</v>
      </c>
      <c r="M214" s="13">
        <v>2020</v>
      </c>
      <c r="N214" s="13">
        <f t="shared" si="7"/>
        <v>2</v>
      </c>
      <c r="O214" s="6">
        <v>13</v>
      </c>
      <c r="P214" s="6">
        <v>3734127449</v>
      </c>
      <c r="Q214" s="8" t="s">
        <v>37</v>
      </c>
      <c r="R214" s="8" t="s">
        <v>38</v>
      </c>
      <c r="S214" s="6">
        <v>6</v>
      </c>
      <c r="T214" s="6" t="s">
        <v>43</v>
      </c>
    </row>
    <row r="215" spans="1:20">
      <c r="A215" s="5" t="s">
        <v>683</v>
      </c>
      <c r="B215" s="19">
        <v>61</v>
      </c>
      <c r="C215" s="6" t="s">
        <v>165</v>
      </c>
      <c r="D215" s="6"/>
      <c r="E215" s="5" t="s">
        <v>390</v>
      </c>
      <c r="F215" s="5" t="str">
        <f t="shared" si="6"/>
        <v>THERESE  MUTONI</v>
      </c>
      <c r="G215" s="6" t="s">
        <v>23</v>
      </c>
      <c r="H215" s="6">
        <v>35.838702400000003</v>
      </c>
      <c r="I215" s="6">
        <v>139.80165769999999</v>
      </c>
      <c r="J215" s="7">
        <v>41571</v>
      </c>
      <c r="K215" s="13">
        <v>24</v>
      </c>
      <c r="L215" s="13">
        <v>10</v>
      </c>
      <c r="M215" s="13">
        <v>2013</v>
      </c>
      <c r="N215" s="13">
        <f t="shared" si="7"/>
        <v>9</v>
      </c>
      <c r="O215" s="6">
        <v>3</v>
      </c>
      <c r="P215" s="6">
        <v>2439369877</v>
      </c>
      <c r="Q215" s="8" t="s">
        <v>97</v>
      </c>
      <c r="R215" s="8" t="s">
        <v>167</v>
      </c>
      <c r="S215" s="6">
        <v>6</v>
      </c>
      <c r="T215" s="6" t="s">
        <v>43</v>
      </c>
    </row>
    <row r="216" spans="1:20">
      <c r="A216" s="5" t="s">
        <v>684</v>
      </c>
      <c r="B216" s="19">
        <v>61</v>
      </c>
      <c r="C216" s="6" t="s">
        <v>685</v>
      </c>
      <c r="D216" s="6"/>
      <c r="E216" s="5" t="s">
        <v>686</v>
      </c>
      <c r="F216" s="5" t="str">
        <f t="shared" si="6"/>
        <v>ERIC  MUVUNYI </v>
      </c>
      <c r="G216" s="6" t="s">
        <v>36</v>
      </c>
      <c r="H216" s="6">
        <v>53.437550000000002</v>
      </c>
      <c r="I216" s="6">
        <v>55.257800000000003</v>
      </c>
      <c r="J216" s="7">
        <v>14020</v>
      </c>
      <c r="K216" s="13">
        <v>20</v>
      </c>
      <c r="L216" s="13">
        <v>5</v>
      </c>
      <c r="M216" s="13">
        <v>1938</v>
      </c>
      <c r="N216" s="13">
        <f t="shared" si="7"/>
        <v>84</v>
      </c>
      <c r="O216" s="6">
        <v>5</v>
      </c>
      <c r="P216" s="6">
        <v>7457912412</v>
      </c>
      <c r="Q216" s="8" t="s">
        <v>37</v>
      </c>
      <c r="R216" s="8" t="s">
        <v>38</v>
      </c>
      <c r="S216" s="6">
        <v>2</v>
      </c>
      <c r="T216" s="6" t="s">
        <v>48</v>
      </c>
    </row>
    <row r="217" spans="1:20">
      <c r="A217" s="5" t="s">
        <v>687</v>
      </c>
      <c r="B217" s="19">
        <v>62</v>
      </c>
      <c r="C217" s="6" t="s">
        <v>688</v>
      </c>
      <c r="D217" s="6"/>
      <c r="E217" s="5" t="s">
        <v>689</v>
      </c>
      <c r="F217" s="5" t="str">
        <f t="shared" si="6"/>
        <v>IBRAHIM  CHANTAL </v>
      </c>
      <c r="G217" s="6" t="s">
        <v>36</v>
      </c>
      <c r="H217" s="6">
        <v>38.994497899999999</v>
      </c>
      <c r="I217" s="6">
        <v>-8.7339781999999992</v>
      </c>
      <c r="J217" s="7">
        <v>11716</v>
      </c>
      <c r="K217" s="13">
        <v>28</v>
      </c>
      <c r="L217" s="13">
        <v>1</v>
      </c>
      <c r="M217" s="13">
        <v>1932</v>
      </c>
      <c r="N217" s="13">
        <f t="shared" si="7"/>
        <v>90</v>
      </c>
      <c r="O217" s="6">
        <v>2</v>
      </c>
      <c r="P217" s="6">
        <v>8478838297</v>
      </c>
      <c r="Q217" s="8" t="s">
        <v>24</v>
      </c>
      <c r="R217" s="8" t="s">
        <v>255</v>
      </c>
      <c r="S217" s="6">
        <v>2</v>
      </c>
      <c r="T217" s="6" t="s">
        <v>48</v>
      </c>
    </row>
    <row r="218" spans="1:20">
      <c r="A218" s="5" t="s">
        <v>690</v>
      </c>
      <c r="B218" s="19">
        <v>62</v>
      </c>
      <c r="C218" s="6" t="s">
        <v>691</v>
      </c>
      <c r="D218" s="6"/>
      <c r="E218" s="5" t="s">
        <v>692</v>
      </c>
      <c r="F218" s="5" t="str">
        <f t="shared" si="6"/>
        <v>NICOLE  RUTAYISIRE</v>
      </c>
      <c r="G218" s="6" t="s">
        <v>23</v>
      </c>
      <c r="H218" s="6">
        <v>45.046326899999997</v>
      </c>
      <c r="I218" s="6">
        <v>38.800034400000001</v>
      </c>
      <c r="J218" s="7">
        <v>31400</v>
      </c>
      <c r="K218" s="13">
        <v>19</v>
      </c>
      <c r="L218" s="13">
        <v>12</v>
      </c>
      <c r="M218" s="13">
        <v>1985</v>
      </c>
      <c r="N218" s="13">
        <f t="shared" si="7"/>
        <v>37</v>
      </c>
      <c r="O218" s="6">
        <v>4</v>
      </c>
      <c r="P218" s="6">
        <v>5495084377</v>
      </c>
      <c r="Q218" s="8" t="s">
        <v>24</v>
      </c>
      <c r="R218" s="8" t="s">
        <v>25</v>
      </c>
      <c r="S218" s="6">
        <v>7</v>
      </c>
      <c r="T218" s="6" t="s">
        <v>78</v>
      </c>
    </row>
    <row r="219" spans="1:20">
      <c r="A219" s="5" t="s">
        <v>693</v>
      </c>
      <c r="B219" s="19">
        <v>62</v>
      </c>
      <c r="C219" s="6" t="s">
        <v>411</v>
      </c>
      <c r="D219" s="6"/>
      <c r="E219" s="5" t="s">
        <v>694</v>
      </c>
      <c r="F219" s="5" t="str">
        <f t="shared" si="6"/>
        <v>JOHN  AGNES </v>
      </c>
      <c r="G219" s="6" t="s">
        <v>36</v>
      </c>
      <c r="H219" s="6">
        <v>38.126124599999997</v>
      </c>
      <c r="I219" s="6">
        <v>23.870778300000001</v>
      </c>
      <c r="J219" s="7">
        <v>11037</v>
      </c>
      <c r="K219" s="13">
        <v>20</v>
      </c>
      <c r="L219" s="13">
        <v>3</v>
      </c>
      <c r="M219" s="13">
        <v>1930</v>
      </c>
      <c r="N219" s="13">
        <f t="shared" si="7"/>
        <v>92</v>
      </c>
      <c r="O219" s="6">
        <v>2</v>
      </c>
      <c r="P219" s="6">
        <v>5166489363</v>
      </c>
      <c r="Q219" s="8" t="s">
        <v>37</v>
      </c>
      <c r="R219" s="8" t="s">
        <v>42</v>
      </c>
      <c r="S219" s="6">
        <v>1</v>
      </c>
      <c r="T219" s="6" t="s">
        <v>186</v>
      </c>
    </row>
    <row r="220" spans="1:20">
      <c r="A220" s="5" t="s">
        <v>695</v>
      </c>
      <c r="B220" s="19">
        <v>63</v>
      </c>
      <c r="C220" s="6" t="s">
        <v>696</v>
      </c>
      <c r="D220" s="6"/>
      <c r="E220" s="5" t="s">
        <v>697</v>
      </c>
      <c r="F220" s="5" t="str">
        <f t="shared" si="6"/>
        <v>SHAMARIMA  AUGUSTIN </v>
      </c>
      <c r="G220" s="6" t="s">
        <v>23</v>
      </c>
      <c r="H220" s="6">
        <v>-7.3897541000000002</v>
      </c>
      <c r="I220" s="6">
        <v>108.8640607</v>
      </c>
      <c r="J220" s="7">
        <v>30181</v>
      </c>
      <c r="K220" s="13">
        <v>18</v>
      </c>
      <c r="L220" s="13">
        <v>8</v>
      </c>
      <c r="M220" s="13">
        <v>1982</v>
      </c>
      <c r="N220" s="13">
        <f t="shared" si="7"/>
        <v>40</v>
      </c>
      <c r="O220" s="6">
        <v>7</v>
      </c>
      <c r="P220" s="6">
        <v>8029082172</v>
      </c>
      <c r="Q220" s="8" t="s">
        <v>37</v>
      </c>
      <c r="R220" s="8" t="s">
        <v>42</v>
      </c>
      <c r="S220" s="6">
        <v>2</v>
      </c>
      <c r="T220" s="6" t="s">
        <v>48</v>
      </c>
    </row>
    <row r="221" spans="1:20">
      <c r="A221" s="5" t="s">
        <v>698</v>
      </c>
      <c r="B221" s="19">
        <v>63</v>
      </c>
      <c r="C221" s="6" t="s">
        <v>54</v>
      </c>
      <c r="D221" s="6"/>
      <c r="E221" s="5" t="s">
        <v>512</v>
      </c>
      <c r="F221" s="5" t="str">
        <f t="shared" si="6"/>
        <v>AIMEE  NIYITEGEKA </v>
      </c>
      <c r="G221" s="6" t="s">
        <v>23</v>
      </c>
      <c r="H221" s="6">
        <v>34.242622400000002</v>
      </c>
      <c r="I221" s="6">
        <v>-77.825292300000001</v>
      </c>
      <c r="J221" s="7">
        <v>11736</v>
      </c>
      <c r="K221" s="13">
        <v>17</v>
      </c>
      <c r="L221" s="13">
        <v>2</v>
      </c>
      <c r="M221" s="13">
        <v>1932</v>
      </c>
      <c r="N221" s="13">
        <f t="shared" si="7"/>
        <v>90</v>
      </c>
      <c r="O221" s="6">
        <v>4</v>
      </c>
      <c r="P221" s="6">
        <v>9101466357</v>
      </c>
      <c r="Q221" s="8" t="s">
        <v>37</v>
      </c>
      <c r="R221" s="8" t="s">
        <v>56</v>
      </c>
      <c r="S221" s="6">
        <v>6</v>
      </c>
      <c r="T221" s="6" t="s">
        <v>43</v>
      </c>
    </row>
    <row r="222" spans="1:20">
      <c r="A222" s="5" t="s">
        <v>699</v>
      </c>
      <c r="B222" s="19">
        <v>64</v>
      </c>
      <c r="C222" s="6" t="s">
        <v>371</v>
      </c>
      <c r="D222" s="6"/>
      <c r="E222" s="5" t="s">
        <v>700</v>
      </c>
      <c r="F222" s="5" t="str">
        <f t="shared" si="6"/>
        <v>JANVIER  NDUWIMANA </v>
      </c>
      <c r="G222" s="6" t="s">
        <v>36</v>
      </c>
      <c r="H222" s="6">
        <v>31.558356</v>
      </c>
      <c r="I222" s="6">
        <v>106.00504599999999</v>
      </c>
      <c r="J222" s="7">
        <v>12796</v>
      </c>
      <c r="K222" s="13">
        <v>12</v>
      </c>
      <c r="L222" s="13">
        <v>1</v>
      </c>
      <c r="M222" s="13">
        <v>1935</v>
      </c>
      <c r="N222" s="13">
        <f t="shared" si="7"/>
        <v>87</v>
      </c>
      <c r="O222" s="6">
        <v>2</v>
      </c>
      <c r="P222" s="6">
        <v>1541903440</v>
      </c>
      <c r="Q222" s="8" t="s">
        <v>72</v>
      </c>
      <c r="R222" s="8" t="s">
        <v>73</v>
      </c>
      <c r="S222" s="6">
        <v>2</v>
      </c>
      <c r="T222" s="6" t="s">
        <v>48</v>
      </c>
    </row>
    <row r="223" spans="1:20">
      <c r="A223" s="5" t="s">
        <v>701</v>
      </c>
      <c r="B223" s="19">
        <v>64</v>
      </c>
      <c r="C223" s="9" t="s">
        <v>702</v>
      </c>
      <c r="D223" s="9"/>
      <c r="E223" s="5" t="s">
        <v>703</v>
      </c>
      <c r="F223" s="5" t="str">
        <f t="shared" si="6"/>
        <v>MUSHIKIWABO  MUGANZA </v>
      </c>
      <c r="G223" s="6" t="s">
        <v>23</v>
      </c>
      <c r="H223" s="6">
        <v>38.696249000000002</v>
      </c>
      <c r="I223" s="6">
        <v>-8.7098337000000008</v>
      </c>
      <c r="J223" s="7">
        <v>41496</v>
      </c>
      <c r="K223" s="13">
        <v>10</v>
      </c>
      <c r="L223" s="13">
        <v>8</v>
      </c>
      <c r="M223" s="13">
        <v>2013</v>
      </c>
      <c r="N223" s="13">
        <f t="shared" si="7"/>
        <v>9</v>
      </c>
      <c r="O223" s="6">
        <v>1</v>
      </c>
      <c r="P223" s="6">
        <v>7092347356</v>
      </c>
      <c r="Q223" s="8" t="s">
        <v>97</v>
      </c>
      <c r="R223" s="8" t="s">
        <v>167</v>
      </c>
      <c r="S223" s="6">
        <v>6</v>
      </c>
      <c r="T223" s="6" t="s">
        <v>43</v>
      </c>
    </row>
    <row r="224" spans="1:20">
      <c r="A224" s="5" t="s">
        <v>704</v>
      </c>
      <c r="B224" s="19">
        <v>64</v>
      </c>
      <c r="C224" s="6" t="s">
        <v>705</v>
      </c>
      <c r="D224" s="6"/>
      <c r="E224" s="5" t="s">
        <v>706</v>
      </c>
      <c r="F224" s="5" t="str">
        <f t="shared" si="6"/>
        <v>PATRICE  BIRUNGI </v>
      </c>
      <c r="G224" s="6" t="s">
        <v>36</v>
      </c>
      <c r="H224" s="6">
        <v>-8.2105981999999997</v>
      </c>
      <c r="I224" s="6">
        <v>112.47086849999999</v>
      </c>
      <c r="J224" s="7">
        <v>36165</v>
      </c>
      <c r="K224" s="13">
        <v>5</v>
      </c>
      <c r="L224" s="13">
        <v>1</v>
      </c>
      <c r="M224" s="13">
        <v>1999</v>
      </c>
      <c r="N224" s="13">
        <f t="shared" si="7"/>
        <v>23</v>
      </c>
      <c r="O224" s="6">
        <v>1</v>
      </c>
      <c r="P224" s="6">
        <v>8807078969</v>
      </c>
      <c r="Q224" s="8" t="s">
        <v>97</v>
      </c>
      <c r="R224" s="8" t="s">
        <v>176</v>
      </c>
      <c r="S224" s="6">
        <v>4</v>
      </c>
      <c r="T224" s="6" t="s">
        <v>93</v>
      </c>
    </row>
    <row r="225" spans="1:20">
      <c r="A225" s="5" t="s">
        <v>707</v>
      </c>
      <c r="B225" s="19">
        <v>64</v>
      </c>
      <c r="C225" s="6" t="s">
        <v>708</v>
      </c>
      <c r="D225" s="6"/>
      <c r="E225" s="5" t="s">
        <v>709</v>
      </c>
      <c r="F225" s="5" t="str">
        <f t="shared" si="6"/>
        <v>EUGENE  INGABIRE</v>
      </c>
      <c r="G225" s="6" t="s">
        <v>36</v>
      </c>
      <c r="H225" s="6">
        <v>28.4943597</v>
      </c>
      <c r="I225" s="6">
        <v>-100.9185477</v>
      </c>
      <c r="J225" s="7">
        <v>34650</v>
      </c>
      <c r="K225" s="13">
        <v>12</v>
      </c>
      <c r="L225" s="13">
        <v>11</v>
      </c>
      <c r="M225" s="13">
        <v>1994</v>
      </c>
      <c r="N225" s="13">
        <f t="shared" si="7"/>
        <v>28</v>
      </c>
      <c r="O225" s="6">
        <v>13</v>
      </c>
      <c r="P225" s="6">
        <v>5343369554</v>
      </c>
      <c r="Q225" s="8" t="s">
        <v>37</v>
      </c>
      <c r="R225" s="8" t="s">
        <v>321</v>
      </c>
      <c r="S225" s="6">
        <v>2</v>
      </c>
      <c r="T225" s="6" t="s">
        <v>48</v>
      </c>
    </row>
    <row r="226" spans="1:20">
      <c r="A226" s="5" t="s">
        <v>710</v>
      </c>
      <c r="B226" s="19">
        <v>64</v>
      </c>
      <c r="C226" s="6" t="s">
        <v>711</v>
      </c>
      <c r="D226" s="6"/>
      <c r="E226" s="5" t="s">
        <v>529</v>
      </c>
      <c r="F226" s="5" t="str">
        <f t="shared" si="6"/>
        <v>JENY  UMUTONI</v>
      </c>
      <c r="G226" s="6" t="s">
        <v>23</v>
      </c>
      <c r="H226" s="6">
        <v>14.324613599999999</v>
      </c>
      <c r="I226" s="6">
        <v>120.8590469</v>
      </c>
      <c r="J226" s="7">
        <v>30018</v>
      </c>
      <c r="K226" s="13">
        <v>8</v>
      </c>
      <c r="L226" s="13">
        <v>3</v>
      </c>
      <c r="M226" s="13">
        <v>1982</v>
      </c>
      <c r="N226" s="13">
        <f t="shared" si="7"/>
        <v>40</v>
      </c>
      <c r="O226" s="6">
        <v>4</v>
      </c>
      <c r="P226" s="6">
        <v>8137442201</v>
      </c>
      <c r="Q226" s="8" t="s">
        <v>97</v>
      </c>
      <c r="R226" s="8" t="s">
        <v>314</v>
      </c>
      <c r="S226" s="6">
        <v>3</v>
      </c>
      <c r="T226" s="6" t="s">
        <v>26</v>
      </c>
    </row>
    <row r="227" spans="1:20">
      <c r="A227" s="5" t="s">
        <v>712</v>
      </c>
      <c r="B227" s="19">
        <v>65</v>
      </c>
      <c r="C227" s="6" t="s">
        <v>713</v>
      </c>
      <c r="D227" s="6"/>
      <c r="E227" s="5" t="s">
        <v>714</v>
      </c>
      <c r="F227" s="5" t="str">
        <f t="shared" si="6"/>
        <v>ONESPHORE  MAHORO </v>
      </c>
      <c r="G227" s="6" t="s">
        <v>36</v>
      </c>
      <c r="H227" s="6">
        <v>47.931807399999997</v>
      </c>
      <c r="I227" s="6">
        <v>5.2893597000000003</v>
      </c>
      <c r="J227" s="7">
        <v>28390</v>
      </c>
      <c r="K227" s="13">
        <v>22</v>
      </c>
      <c r="L227" s="13">
        <v>9</v>
      </c>
      <c r="M227" s="13">
        <v>1977</v>
      </c>
      <c r="N227" s="13">
        <f t="shared" si="7"/>
        <v>45</v>
      </c>
      <c r="O227" s="6">
        <v>12</v>
      </c>
      <c r="P227" s="6">
        <v>6897481326</v>
      </c>
      <c r="Q227" s="8" t="s">
        <v>24</v>
      </c>
      <c r="R227" s="8" t="s">
        <v>60</v>
      </c>
      <c r="S227" s="6">
        <v>6</v>
      </c>
      <c r="T227" s="6" t="s">
        <v>43</v>
      </c>
    </row>
    <row r="228" spans="1:20">
      <c r="A228" s="5" t="s">
        <v>715</v>
      </c>
      <c r="B228" s="19">
        <v>65</v>
      </c>
      <c r="C228" s="6" t="s">
        <v>716</v>
      </c>
      <c r="D228" s="6"/>
      <c r="E228" s="5" t="s">
        <v>191</v>
      </c>
      <c r="F228" s="5" t="str">
        <f t="shared" si="6"/>
        <v>BENITE  MUSHIMIYIMANA</v>
      </c>
      <c r="G228" s="6" t="s">
        <v>23</v>
      </c>
      <c r="H228" s="6">
        <v>-18.2200791</v>
      </c>
      <c r="I228" s="6">
        <v>32.746368599999997</v>
      </c>
      <c r="J228" s="7">
        <v>28623</v>
      </c>
      <c r="K228" s="13">
        <v>13</v>
      </c>
      <c r="L228" s="13">
        <v>5</v>
      </c>
      <c r="M228" s="13">
        <v>1978</v>
      </c>
      <c r="N228" s="13">
        <f t="shared" si="7"/>
        <v>44</v>
      </c>
      <c r="O228" s="6">
        <v>7</v>
      </c>
      <c r="P228" s="6">
        <v>6249168930</v>
      </c>
      <c r="Q228" s="8" t="s">
        <v>97</v>
      </c>
      <c r="R228" s="8" t="s">
        <v>289</v>
      </c>
      <c r="S228" s="6">
        <v>6</v>
      </c>
      <c r="T228" s="6" t="s">
        <v>43</v>
      </c>
    </row>
    <row r="229" spans="1:20">
      <c r="A229" s="5" t="s">
        <v>717</v>
      </c>
      <c r="B229" s="19">
        <v>66</v>
      </c>
      <c r="C229" s="6" t="s">
        <v>718</v>
      </c>
      <c r="D229" s="6"/>
      <c r="E229" s="5" t="s">
        <v>248</v>
      </c>
      <c r="F229" s="5" t="str">
        <f t="shared" si="6"/>
        <v>IZERE  MUGABE</v>
      </c>
      <c r="G229" s="6" t="s">
        <v>36</v>
      </c>
      <c r="H229" s="6">
        <v>41.278154299999997</v>
      </c>
      <c r="I229" s="6">
        <v>-8.7181709999999999</v>
      </c>
      <c r="J229" s="7">
        <v>15124</v>
      </c>
      <c r="K229" s="13">
        <v>28</v>
      </c>
      <c r="L229" s="13">
        <v>5</v>
      </c>
      <c r="M229" s="13">
        <v>1941</v>
      </c>
      <c r="N229" s="13">
        <f t="shared" si="7"/>
        <v>81</v>
      </c>
      <c r="O229" s="6">
        <v>6</v>
      </c>
      <c r="P229" s="6">
        <v>3931816407</v>
      </c>
      <c r="Q229" s="8" t="s">
        <v>37</v>
      </c>
      <c r="R229" s="8" t="s">
        <v>321</v>
      </c>
      <c r="S229" s="6">
        <v>4</v>
      </c>
      <c r="T229" s="6" t="s">
        <v>93</v>
      </c>
    </row>
    <row r="230" spans="1:20">
      <c r="A230" s="5" t="s">
        <v>719</v>
      </c>
      <c r="B230" s="19">
        <v>66</v>
      </c>
      <c r="C230" s="6" t="s">
        <v>720</v>
      </c>
      <c r="D230" s="6"/>
      <c r="E230" s="5" t="s">
        <v>721</v>
      </c>
      <c r="F230" s="5" t="str">
        <f t="shared" si="6"/>
        <v>JOHNSON  MUSINGUZI </v>
      </c>
      <c r="G230" s="6" t="s">
        <v>36</v>
      </c>
      <c r="H230" s="6">
        <v>29.600950000000001</v>
      </c>
      <c r="I230" s="6">
        <v>121.685484</v>
      </c>
      <c r="J230" s="7">
        <v>29764</v>
      </c>
      <c r="K230" s="13">
        <v>27</v>
      </c>
      <c r="L230" s="13">
        <v>6</v>
      </c>
      <c r="M230" s="13">
        <v>1981</v>
      </c>
      <c r="N230" s="13">
        <f t="shared" si="7"/>
        <v>41</v>
      </c>
      <c r="O230" s="6">
        <v>5</v>
      </c>
      <c r="P230" s="6">
        <v>8834443312</v>
      </c>
      <c r="Q230" s="8" t="s">
        <v>31</v>
      </c>
      <c r="R230" s="8" t="s">
        <v>172</v>
      </c>
      <c r="S230" s="6">
        <v>4</v>
      </c>
      <c r="T230" s="6" t="s">
        <v>93</v>
      </c>
    </row>
    <row r="231" spans="1:20">
      <c r="A231" s="5" t="s">
        <v>722</v>
      </c>
      <c r="B231" s="19">
        <v>66</v>
      </c>
      <c r="C231" s="6" t="s">
        <v>307</v>
      </c>
      <c r="D231" s="6"/>
      <c r="E231" s="5" t="s">
        <v>723</v>
      </c>
      <c r="F231" s="5" t="str">
        <f t="shared" si="6"/>
        <v>UWINEZA  MANZI</v>
      </c>
      <c r="G231" s="6" t="s">
        <v>23</v>
      </c>
      <c r="H231" s="6">
        <v>45.521518999999998</v>
      </c>
      <c r="I231" s="6">
        <v>3.5276641999999998</v>
      </c>
      <c r="J231" s="7">
        <v>21056</v>
      </c>
      <c r="K231" s="13">
        <v>24</v>
      </c>
      <c r="L231" s="13">
        <v>8</v>
      </c>
      <c r="M231" s="13">
        <v>1957</v>
      </c>
      <c r="N231" s="13">
        <f t="shared" si="7"/>
        <v>65</v>
      </c>
      <c r="O231" s="6">
        <v>5</v>
      </c>
      <c r="P231" s="6">
        <v>5483063697</v>
      </c>
      <c r="Q231" s="8" t="s">
        <v>37</v>
      </c>
      <c r="R231" s="8" t="s">
        <v>42</v>
      </c>
      <c r="S231" s="6">
        <v>4</v>
      </c>
      <c r="T231" s="6" t="s">
        <v>93</v>
      </c>
    </row>
    <row r="232" spans="1:20">
      <c r="A232" s="5" t="s">
        <v>724</v>
      </c>
      <c r="B232" s="19">
        <v>67</v>
      </c>
      <c r="C232" s="6" t="s">
        <v>725</v>
      </c>
      <c r="D232" s="6"/>
      <c r="E232" s="5" t="s">
        <v>365</v>
      </c>
      <c r="F232" s="5" t="str">
        <f t="shared" si="6"/>
        <v>CHRISTINE  BAHATI</v>
      </c>
      <c r="G232" s="6" t="s">
        <v>23</v>
      </c>
      <c r="H232" s="6">
        <v>-7.0795247999999997</v>
      </c>
      <c r="I232" s="6">
        <v>109.0869316</v>
      </c>
      <c r="J232" s="7">
        <v>22455</v>
      </c>
      <c r="K232" s="13">
        <v>23</v>
      </c>
      <c r="L232" s="13">
        <v>6</v>
      </c>
      <c r="M232" s="13">
        <v>1961</v>
      </c>
      <c r="N232" s="13">
        <f t="shared" si="7"/>
        <v>61</v>
      </c>
      <c r="O232" s="6">
        <v>11</v>
      </c>
      <c r="P232" s="6">
        <v>2054204665</v>
      </c>
      <c r="Q232" s="8" t="s">
        <v>97</v>
      </c>
      <c r="R232" s="8" t="s">
        <v>98</v>
      </c>
      <c r="S232" s="6">
        <v>2</v>
      </c>
      <c r="T232" s="6" t="s">
        <v>48</v>
      </c>
    </row>
    <row r="233" spans="1:20">
      <c r="A233" s="5" t="s">
        <v>726</v>
      </c>
      <c r="B233" s="19">
        <v>67</v>
      </c>
      <c r="C233" s="6" t="s">
        <v>727</v>
      </c>
      <c r="D233" s="6"/>
      <c r="E233" s="5" t="s">
        <v>728</v>
      </c>
      <c r="F233" s="5" t="str">
        <f t="shared" si="6"/>
        <v>CHASILY  SIBOMANA</v>
      </c>
      <c r="G233" s="6" t="s">
        <v>23</v>
      </c>
      <c r="H233" s="6">
        <v>30.920218999999999</v>
      </c>
      <c r="I233" s="6">
        <v>103.620536</v>
      </c>
      <c r="J233" s="7">
        <v>37932</v>
      </c>
      <c r="K233" s="13">
        <v>7</v>
      </c>
      <c r="L233" s="13">
        <v>11</v>
      </c>
      <c r="M233" s="13">
        <v>2003</v>
      </c>
      <c r="N233" s="13">
        <f t="shared" si="7"/>
        <v>19</v>
      </c>
      <c r="O233" s="6">
        <v>11</v>
      </c>
      <c r="P233" s="6">
        <v>1252163035</v>
      </c>
      <c r="Q233" s="8" t="s">
        <v>31</v>
      </c>
      <c r="R233" s="8" t="s">
        <v>52</v>
      </c>
      <c r="S233" s="6">
        <v>4</v>
      </c>
      <c r="T233" s="6" t="s">
        <v>93</v>
      </c>
    </row>
    <row r="234" spans="1:20">
      <c r="A234" s="5" t="s">
        <v>729</v>
      </c>
      <c r="B234" s="19">
        <v>67</v>
      </c>
      <c r="C234" s="6" t="s">
        <v>329</v>
      </c>
      <c r="D234" s="6"/>
      <c r="E234" s="5" t="s">
        <v>730</v>
      </c>
      <c r="F234" s="5" t="str">
        <f t="shared" si="6"/>
        <v>ATFA  TUYISENGE </v>
      </c>
      <c r="G234" s="6" t="s">
        <v>23</v>
      </c>
      <c r="H234" s="6">
        <v>25.656484299999999</v>
      </c>
      <c r="I234" s="6">
        <v>-100.36944010000001</v>
      </c>
      <c r="J234" s="7">
        <v>12462</v>
      </c>
      <c r="K234" s="13">
        <v>12</v>
      </c>
      <c r="L234" s="13">
        <v>2</v>
      </c>
      <c r="M234" s="13">
        <v>1934</v>
      </c>
      <c r="N234" s="13">
        <f t="shared" si="7"/>
        <v>88</v>
      </c>
      <c r="O234" s="6">
        <v>11</v>
      </c>
      <c r="P234" s="6">
        <v>2253636460</v>
      </c>
      <c r="Q234" s="8" t="s">
        <v>97</v>
      </c>
      <c r="R234" s="8" t="s">
        <v>98</v>
      </c>
      <c r="S234" s="6">
        <v>5</v>
      </c>
      <c r="T234" s="6" t="s">
        <v>86</v>
      </c>
    </row>
    <row r="235" spans="1:20">
      <c r="A235" s="5" t="s">
        <v>731</v>
      </c>
      <c r="B235" s="19">
        <v>67</v>
      </c>
      <c r="C235" s="6" t="s">
        <v>134</v>
      </c>
      <c r="D235" s="6" t="s">
        <v>732</v>
      </c>
      <c r="E235" s="5" t="s">
        <v>733</v>
      </c>
      <c r="F235" s="5" t="str">
        <f t="shared" si="6"/>
        <v>JEAN LUC PAULIN </v>
      </c>
      <c r="G235" s="6" t="s">
        <v>36</v>
      </c>
      <c r="H235" s="6">
        <v>6.9280156000000002</v>
      </c>
      <c r="I235" s="6">
        <v>79.890830800000003</v>
      </c>
      <c r="J235" s="7">
        <v>38457</v>
      </c>
      <c r="K235" s="13">
        <v>15</v>
      </c>
      <c r="L235" s="13">
        <v>4</v>
      </c>
      <c r="M235" s="13">
        <v>2005</v>
      </c>
      <c r="N235" s="13">
        <f t="shared" si="7"/>
        <v>17</v>
      </c>
      <c r="O235" s="6">
        <v>2</v>
      </c>
      <c r="P235" s="6">
        <v>4076262967</v>
      </c>
      <c r="Q235" s="8" t="s">
        <v>24</v>
      </c>
      <c r="R235" s="8" t="s">
        <v>143</v>
      </c>
      <c r="S235" s="6">
        <v>6</v>
      </c>
      <c r="T235" s="6" t="s">
        <v>43</v>
      </c>
    </row>
    <row r="236" spans="1:20">
      <c r="A236" s="5" t="s">
        <v>734</v>
      </c>
      <c r="B236" s="19">
        <v>68</v>
      </c>
      <c r="C236" s="6" t="s">
        <v>735</v>
      </c>
      <c r="D236" s="6"/>
      <c r="E236" s="5" t="s">
        <v>301</v>
      </c>
      <c r="F236" s="5" t="str">
        <f t="shared" si="6"/>
        <v>EULADE  HATEGEKIMANA</v>
      </c>
      <c r="G236" s="6" t="s">
        <v>36</v>
      </c>
      <c r="H236" s="6">
        <v>-4.6210966999999998</v>
      </c>
      <c r="I236" s="6">
        <v>55.427780200000001</v>
      </c>
      <c r="J236" s="7">
        <v>33118</v>
      </c>
      <c r="K236" s="13">
        <v>2</v>
      </c>
      <c r="L236" s="13">
        <v>9</v>
      </c>
      <c r="M236" s="13">
        <v>1990</v>
      </c>
      <c r="N236" s="13">
        <f t="shared" si="7"/>
        <v>32</v>
      </c>
      <c r="O236" s="6">
        <v>5</v>
      </c>
      <c r="P236" s="6">
        <v>5421676109</v>
      </c>
      <c r="Q236" s="8" t="s">
        <v>31</v>
      </c>
      <c r="R236" s="8" t="s">
        <v>172</v>
      </c>
      <c r="S236" s="6">
        <v>6</v>
      </c>
      <c r="T236" s="6" t="s">
        <v>43</v>
      </c>
    </row>
    <row r="237" spans="1:20">
      <c r="A237" s="5" t="s">
        <v>736</v>
      </c>
      <c r="B237" s="19">
        <v>68</v>
      </c>
      <c r="C237" s="6" t="s">
        <v>737</v>
      </c>
      <c r="D237" s="6" t="s">
        <v>738</v>
      </c>
      <c r="E237" s="5" t="s">
        <v>739</v>
      </c>
      <c r="F237" s="5" t="str">
        <f t="shared" si="6"/>
        <v>PETER JOY MUTAMBA </v>
      </c>
      <c r="G237" s="6" t="s">
        <v>36</v>
      </c>
      <c r="H237" s="6">
        <v>45.459257700000002</v>
      </c>
      <c r="I237" s="6">
        <v>75.205031199999993</v>
      </c>
      <c r="J237" s="7">
        <v>42505</v>
      </c>
      <c r="K237" s="13">
        <v>15</v>
      </c>
      <c r="L237" s="13">
        <v>5</v>
      </c>
      <c r="M237" s="13">
        <v>2016</v>
      </c>
      <c r="N237" s="13">
        <f t="shared" si="7"/>
        <v>6</v>
      </c>
      <c r="O237" s="6">
        <v>7</v>
      </c>
      <c r="P237" s="6">
        <v>3049070674</v>
      </c>
      <c r="Q237" s="8" t="s">
        <v>31</v>
      </c>
      <c r="R237" s="8" t="s">
        <v>110</v>
      </c>
      <c r="S237" s="6">
        <v>6</v>
      </c>
      <c r="T237" s="6" t="s">
        <v>43</v>
      </c>
    </row>
    <row r="238" spans="1:20">
      <c r="A238" s="5" t="s">
        <v>740</v>
      </c>
      <c r="B238" s="19">
        <v>69</v>
      </c>
      <c r="C238" s="6" t="s">
        <v>340</v>
      </c>
      <c r="D238" s="6"/>
      <c r="E238" s="5" t="s">
        <v>741</v>
      </c>
      <c r="F238" s="5" t="str">
        <f t="shared" si="6"/>
        <v>IRADUKUNDA  RUTAYISIRE </v>
      </c>
      <c r="G238" s="6" t="s">
        <v>36</v>
      </c>
      <c r="H238" s="6">
        <v>-8.5127229999999994</v>
      </c>
      <c r="I238" s="6">
        <v>115.09064480000001</v>
      </c>
      <c r="J238" s="7">
        <v>37807</v>
      </c>
      <c r="K238" s="13">
        <v>5</v>
      </c>
      <c r="L238" s="13">
        <v>7</v>
      </c>
      <c r="M238" s="13">
        <v>2003</v>
      </c>
      <c r="N238" s="13">
        <f t="shared" si="7"/>
        <v>19</v>
      </c>
      <c r="O238" s="6">
        <v>11</v>
      </c>
      <c r="P238" s="6">
        <v>5195716890</v>
      </c>
      <c r="Q238" s="8" t="s">
        <v>24</v>
      </c>
      <c r="R238" s="8" t="s">
        <v>25</v>
      </c>
      <c r="S238" s="6">
        <v>3</v>
      </c>
      <c r="T238" s="6" t="s">
        <v>26</v>
      </c>
    </row>
    <row r="239" spans="1:20">
      <c r="A239" s="5" t="s">
        <v>742</v>
      </c>
      <c r="B239" s="19">
        <v>69</v>
      </c>
      <c r="C239" s="6" t="s">
        <v>743</v>
      </c>
      <c r="D239" s="6"/>
      <c r="E239" s="5" t="s">
        <v>438</v>
      </c>
      <c r="F239" s="5" t="str">
        <f t="shared" si="6"/>
        <v>FIKE  BOSCO</v>
      </c>
      <c r="G239" s="6" t="s">
        <v>23</v>
      </c>
      <c r="H239" s="6">
        <v>-22.441248099999999</v>
      </c>
      <c r="I239" s="6">
        <v>-43.458031400000003</v>
      </c>
      <c r="J239" s="7">
        <v>22811</v>
      </c>
      <c r="K239" s="13">
        <v>14</v>
      </c>
      <c r="L239" s="13">
        <v>6</v>
      </c>
      <c r="M239" s="13">
        <v>1962</v>
      </c>
      <c r="N239" s="13">
        <f t="shared" si="7"/>
        <v>60</v>
      </c>
      <c r="O239" s="6">
        <v>9</v>
      </c>
      <c r="P239" s="6">
        <v>5627473493</v>
      </c>
      <c r="Q239" s="8" t="s">
        <v>37</v>
      </c>
      <c r="R239" s="8" t="s">
        <v>321</v>
      </c>
      <c r="S239" s="6">
        <v>6</v>
      </c>
      <c r="T239" s="6" t="s">
        <v>43</v>
      </c>
    </row>
    <row r="240" spans="1:20">
      <c r="A240" s="5" t="s">
        <v>744</v>
      </c>
      <c r="B240" s="19">
        <v>69</v>
      </c>
      <c r="C240" s="6" t="s">
        <v>745</v>
      </c>
      <c r="D240" s="6"/>
      <c r="E240" s="5" t="s">
        <v>746</v>
      </c>
      <c r="F240" s="5" t="str">
        <f t="shared" si="6"/>
        <v>RODGERS  NDUWAYO </v>
      </c>
      <c r="G240" s="6" t="s">
        <v>36</v>
      </c>
      <c r="H240" s="6">
        <v>34.266449999999999</v>
      </c>
      <c r="I240" s="6">
        <v>108.960747</v>
      </c>
      <c r="J240" s="7">
        <v>22341</v>
      </c>
      <c r="K240" s="13">
        <v>1</v>
      </c>
      <c r="L240" s="13">
        <v>3</v>
      </c>
      <c r="M240" s="13">
        <v>1961</v>
      </c>
      <c r="N240" s="13">
        <f t="shared" si="7"/>
        <v>61</v>
      </c>
      <c r="O240" s="6">
        <v>1</v>
      </c>
      <c r="P240" s="6">
        <v>8348092043</v>
      </c>
      <c r="Q240" s="8" t="s">
        <v>72</v>
      </c>
      <c r="R240" s="8" t="s">
        <v>77</v>
      </c>
      <c r="S240" s="6">
        <v>6</v>
      </c>
      <c r="T240" s="6" t="s">
        <v>43</v>
      </c>
    </row>
    <row r="241" spans="1:20">
      <c r="A241" s="5" t="s">
        <v>747</v>
      </c>
      <c r="B241" s="19">
        <v>70</v>
      </c>
      <c r="C241" s="6" t="s">
        <v>748</v>
      </c>
      <c r="D241" s="6"/>
      <c r="E241" s="5" t="s">
        <v>749</v>
      </c>
      <c r="F241" s="5" t="str">
        <f t="shared" si="6"/>
        <v>BRENDA  NIYONZIMA</v>
      </c>
      <c r="G241" s="6" t="s">
        <v>23</v>
      </c>
      <c r="H241" s="6">
        <v>-15.8003597</v>
      </c>
      <c r="I241" s="6">
        <v>-70.343508799999995</v>
      </c>
      <c r="J241" s="7">
        <v>17747</v>
      </c>
      <c r="K241" s="13">
        <v>2</v>
      </c>
      <c r="L241" s="13">
        <v>8</v>
      </c>
      <c r="M241" s="13">
        <v>1948</v>
      </c>
      <c r="N241" s="13">
        <f t="shared" si="7"/>
        <v>74</v>
      </c>
      <c r="O241" s="6">
        <v>1</v>
      </c>
      <c r="P241" s="6">
        <v>8739081809</v>
      </c>
      <c r="Q241" s="8" t="s">
        <v>97</v>
      </c>
      <c r="R241" s="8" t="s">
        <v>289</v>
      </c>
      <c r="S241" s="6">
        <v>3</v>
      </c>
      <c r="T241" s="6" t="s">
        <v>26</v>
      </c>
    </row>
    <row r="242" spans="1:20">
      <c r="A242" s="5" t="s">
        <v>750</v>
      </c>
      <c r="B242" s="19">
        <v>70</v>
      </c>
      <c r="C242" s="6" t="s">
        <v>751</v>
      </c>
      <c r="D242" s="6"/>
      <c r="E242" s="5" t="s">
        <v>752</v>
      </c>
      <c r="F242" s="5" t="str">
        <f t="shared" si="6"/>
        <v>ELISE  KAYUMBA</v>
      </c>
      <c r="G242" s="6" t="s">
        <v>36</v>
      </c>
      <c r="H242" s="6">
        <v>13.613140899999999</v>
      </c>
      <c r="I242" s="6">
        <v>-87.750498899999997</v>
      </c>
      <c r="J242" s="7">
        <v>13202</v>
      </c>
      <c r="K242" s="13">
        <v>22</v>
      </c>
      <c r="L242" s="13">
        <v>2</v>
      </c>
      <c r="M242" s="13">
        <v>1936</v>
      </c>
      <c r="N242" s="13">
        <f t="shared" si="7"/>
        <v>86</v>
      </c>
      <c r="O242" s="6">
        <v>4</v>
      </c>
      <c r="P242" s="6">
        <v>4114865779</v>
      </c>
      <c r="Q242" s="8" t="s">
        <v>37</v>
      </c>
      <c r="R242" s="8" t="s">
        <v>42</v>
      </c>
      <c r="S242" s="6">
        <v>7</v>
      </c>
      <c r="T242" s="6" t="s">
        <v>78</v>
      </c>
    </row>
    <row r="243" spans="1:20">
      <c r="A243" s="5" t="s">
        <v>753</v>
      </c>
      <c r="B243" s="19">
        <v>70</v>
      </c>
      <c r="C243" s="6" t="s">
        <v>754</v>
      </c>
      <c r="D243" s="6"/>
      <c r="E243" s="5" t="s">
        <v>755</v>
      </c>
      <c r="F243" s="5" t="str">
        <f t="shared" si="6"/>
        <v>REHEMA  NDAYISABA</v>
      </c>
      <c r="G243" s="6" t="s">
        <v>36</v>
      </c>
      <c r="H243" s="6">
        <v>29.343221</v>
      </c>
      <c r="I243" s="6">
        <v>106.427649</v>
      </c>
      <c r="J243" s="7">
        <v>32646</v>
      </c>
      <c r="K243" s="13">
        <v>18</v>
      </c>
      <c r="L243" s="13">
        <v>5</v>
      </c>
      <c r="M243" s="13">
        <v>1989</v>
      </c>
      <c r="N243" s="13">
        <f t="shared" si="7"/>
        <v>33</v>
      </c>
      <c r="O243" s="6">
        <v>1</v>
      </c>
      <c r="P243" s="6">
        <v>7126646064</v>
      </c>
      <c r="Q243" s="8" t="s">
        <v>37</v>
      </c>
      <c r="R243" s="8" t="s">
        <v>321</v>
      </c>
      <c r="S243" s="6">
        <v>5</v>
      </c>
      <c r="T243" s="6" t="s">
        <v>86</v>
      </c>
    </row>
    <row r="244" spans="1:20">
      <c r="A244" s="5" t="s">
        <v>756</v>
      </c>
      <c r="B244" s="19">
        <v>71</v>
      </c>
      <c r="C244" s="6" t="s">
        <v>757</v>
      </c>
      <c r="D244" s="6"/>
      <c r="E244" s="5" t="s">
        <v>76</v>
      </c>
      <c r="F244" s="5" t="str">
        <f t="shared" si="6"/>
        <v>DIDI  NDAGIJIMANA</v>
      </c>
      <c r="G244" s="6" t="s">
        <v>23</v>
      </c>
      <c r="H244" s="6">
        <v>17.723560500000001</v>
      </c>
      <c r="I244" s="6">
        <v>-64.775566900000001</v>
      </c>
      <c r="J244" s="7">
        <v>38290</v>
      </c>
      <c r="K244" s="13">
        <v>30</v>
      </c>
      <c r="L244" s="13">
        <v>10</v>
      </c>
      <c r="M244" s="13">
        <v>2004</v>
      </c>
      <c r="N244" s="13">
        <f t="shared" si="7"/>
        <v>18</v>
      </c>
      <c r="O244" s="6">
        <v>5</v>
      </c>
      <c r="P244" s="6">
        <v>1615533954</v>
      </c>
      <c r="Q244" s="8" t="s">
        <v>31</v>
      </c>
      <c r="R244" s="8" t="s">
        <v>52</v>
      </c>
      <c r="S244" s="6">
        <v>7</v>
      </c>
      <c r="T244" s="6" t="s">
        <v>78</v>
      </c>
    </row>
    <row r="245" spans="1:20">
      <c r="A245" s="5" t="s">
        <v>758</v>
      </c>
      <c r="B245" s="19">
        <v>71</v>
      </c>
      <c r="C245" s="6" t="s">
        <v>759</v>
      </c>
      <c r="D245" s="6"/>
      <c r="E245" s="5" t="s">
        <v>760</v>
      </c>
      <c r="F245" s="5" t="str">
        <f t="shared" si="6"/>
        <v>MICHELLE  TUYISHIME</v>
      </c>
      <c r="G245" s="6" t="s">
        <v>23</v>
      </c>
      <c r="H245" s="6">
        <v>5.1537930000000003</v>
      </c>
      <c r="I245" s="6">
        <v>-75.03631</v>
      </c>
      <c r="J245" s="7">
        <v>10925</v>
      </c>
      <c r="K245" s="13">
        <v>28</v>
      </c>
      <c r="L245" s="13">
        <v>11</v>
      </c>
      <c r="M245" s="13">
        <v>1929</v>
      </c>
      <c r="N245" s="13">
        <f t="shared" si="7"/>
        <v>93</v>
      </c>
      <c r="O245" s="6">
        <v>10</v>
      </c>
      <c r="P245" s="6">
        <v>9053793025</v>
      </c>
      <c r="Q245" s="8" t="s">
        <v>31</v>
      </c>
      <c r="R245" s="8" t="s">
        <v>110</v>
      </c>
      <c r="S245" s="6">
        <v>2</v>
      </c>
      <c r="T245" s="6" t="s">
        <v>48</v>
      </c>
    </row>
    <row r="246" spans="1:20">
      <c r="A246" s="5" t="s">
        <v>761</v>
      </c>
      <c r="B246" s="19">
        <v>72</v>
      </c>
      <c r="C246" s="9" t="s">
        <v>762</v>
      </c>
      <c r="D246" s="9"/>
      <c r="E246" s="5" t="s">
        <v>763</v>
      </c>
      <c r="F246" s="5" t="str">
        <f t="shared" si="6"/>
        <v>KAMPIRE  TUSHABE </v>
      </c>
      <c r="G246" s="6" t="s">
        <v>23</v>
      </c>
      <c r="H246" s="6">
        <v>-6.9923999999999999</v>
      </c>
      <c r="I246" s="6">
        <v>113.38590000000001</v>
      </c>
      <c r="J246" s="7">
        <v>38210</v>
      </c>
      <c r="K246" s="13">
        <v>11</v>
      </c>
      <c r="L246" s="13">
        <v>8</v>
      </c>
      <c r="M246" s="13">
        <v>2004</v>
      </c>
      <c r="N246" s="13">
        <f t="shared" si="7"/>
        <v>18</v>
      </c>
      <c r="O246" s="6">
        <v>6</v>
      </c>
      <c r="P246" s="6">
        <v>7391405868</v>
      </c>
      <c r="Q246" s="8" t="s">
        <v>24</v>
      </c>
      <c r="R246" s="8" t="s">
        <v>118</v>
      </c>
      <c r="S246" s="6">
        <v>2</v>
      </c>
      <c r="T246" s="6" t="s">
        <v>48</v>
      </c>
    </row>
    <row r="247" spans="1:20">
      <c r="A247" s="5" t="s">
        <v>764</v>
      </c>
      <c r="B247" s="19">
        <v>72</v>
      </c>
      <c r="C247" s="6" t="s">
        <v>765</v>
      </c>
      <c r="D247" s="6" t="s">
        <v>766</v>
      </c>
      <c r="E247" s="5" t="s">
        <v>767</v>
      </c>
      <c r="F247" s="5" t="str">
        <f t="shared" si="6"/>
        <v>BLAISE NORBERT UWIMBABAZI</v>
      </c>
      <c r="G247" s="6" t="s">
        <v>36</v>
      </c>
      <c r="H247" s="6">
        <v>26.458254</v>
      </c>
      <c r="I247" s="6">
        <v>114.786182</v>
      </c>
      <c r="J247" s="7">
        <v>19679</v>
      </c>
      <c r="K247" s="13">
        <v>16</v>
      </c>
      <c r="L247" s="13">
        <v>11</v>
      </c>
      <c r="M247" s="13">
        <v>1953</v>
      </c>
      <c r="N247" s="13">
        <f t="shared" si="7"/>
        <v>69</v>
      </c>
      <c r="O247" s="6">
        <v>7</v>
      </c>
      <c r="P247" s="6">
        <v>6035087127</v>
      </c>
      <c r="Q247" s="8" t="s">
        <v>72</v>
      </c>
      <c r="R247" s="8" t="s">
        <v>73</v>
      </c>
      <c r="S247" s="6">
        <v>2</v>
      </c>
      <c r="T247" s="6" t="s">
        <v>48</v>
      </c>
    </row>
    <row r="248" spans="1:20">
      <c r="A248" s="5" t="s">
        <v>768</v>
      </c>
      <c r="B248" s="19">
        <v>72</v>
      </c>
      <c r="C248" s="6" t="s">
        <v>769</v>
      </c>
      <c r="D248" s="6" t="s">
        <v>718</v>
      </c>
      <c r="E248" s="5" t="s">
        <v>770</v>
      </c>
      <c r="F248" s="5" t="str">
        <f t="shared" si="6"/>
        <v>VALENTIN IZERE NZITONDA </v>
      </c>
      <c r="G248" s="6" t="s">
        <v>36</v>
      </c>
      <c r="H248" s="6">
        <v>56.031038000000002</v>
      </c>
      <c r="I248" s="6">
        <v>47.295758200000002</v>
      </c>
      <c r="J248" s="7">
        <v>34385</v>
      </c>
      <c r="K248" s="13">
        <v>20</v>
      </c>
      <c r="L248" s="13">
        <v>2</v>
      </c>
      <c r="M248" s="13">
        <v>1994</v>
      </c>
      <c r="N248" s="13">
        <f t="shared" si="7"/>
        <v>28</v>
      </c>
      <c r="O248" s="6">
        <v>8</v>
      </c>
      <c r="P248" s="6">
        <v>9215717576</v>
      </c>
      <c r="Q248" s="8" t="s">
        <v>24</v>
      </c>
      <c r="R248" s="8" t="s">
        <v>25</v>
      </c>
      <c r="S248" s="6">
        <v>3</v>
      </c>
      <c r="T248" s="6" t="s">
        <v>26</v>
      </c>
    </row>
    <row r="249" spans="1:20">
      <c r="A249" s="5" t="s">
        <v>771</v>
      </c>
      <c r="B249" s="19">
        <v>73</v>
      </c>
      <c r="C249" s="6" t="s">
        <v>772</v>
      </c>
      <c r="D249" s="6"/>
      <c r="E249" s="5" t="s">
        <v>659</v>
      </c>
      <c r="F249" s="5" t="str">
        <f t="shared" si="6"/>
        <v>DOEIA  BYUKUSENGE</v>
      </c>
      <c r="G249" s="6" t="s">
        <v>23</v>
      </c>
      <c r="H249" s="6">
        <v>56.190882799999997</v>
      </c>
      <c r="I249" s="6">
        <v>14.776605</v>
      </c>
      <c r="J249" s="7">
        <v>24411</v>
      </c>
      <c r="K249" s="13">
        <v>31</v>
      </c>
      <c r="L249" s="13">
        <v>10</v>
      </c>
      <c r="M249" s="13">
        <v>1966</v>
      </c>
      <c r="N249" s="13">
        <f t="shared" si="7"/>
        <v>56</v>
      </c>
      <c r="O249" s="6">
        <v>12</v>
      </c>
      <c r="P249" s="6">
        <v>1027680963</v>
      </c>
      <c r="Q249" s="8" t="s">
        <v>37</v>
      </c>
      <c r="R249" s="8" t="s">
        <v>42</v>
      </c>
      <c r="S249" s="6">
        <v>5</v>
      </c>
      <c r="T249" s="6" t="s">
        <v>86</v>
      </c>
    </row>
    <row r="250" spans="1:20">
      <c r="A250" s="5" t="s">
        <v>773</v>
      </c>
      <c r="B250" s="19">
        <v>73</v>
      </c>
      <c r="C250" s="6" t="s">
        <v>774</v>
      </c>
      <c r="D250" s="6"/>
      <c r="E250" s="5" t="s">
        <v>775</v>
      </c>
      <c r="F250" s="5" t="str">
        <f t="shared" si="6"/>
        <v>PHILEMON  JACQUELINE </v>
      </c>
      <c r="G250" s="6" t="s">
        <v>36</v>
      </c>
      <c r="H250" s="6">
        <v>37.089146800000002</v>
      </c>
      <c r="I250" s="6">
        <v>138.7453592</v>
      </c>
      <c r="J250" s="7">
        <v>11124</v>
      </c>
      <c r="K250" s="13">
        <v>15</v>
      </c>
      <c r="L250" s="13">
        <v>6</v>
      </c>
      <c r="M250" s="13">
        <v>1930</v>
      </c>
      <c r="N250" s="13">
        <f t="shared" si="7"/>
        <v>92</v>
      </c>
      <c r="O250" s="6">
        <v>5</v>
      </c>
      <c r="P250" s="6">
        <v>1159113828</v>
      </c>
      <c r="Q250" s="8" t="s">
        <v>72</v>
      </c>
      <c r="R250" s="8" t="s">
        <v>82</v>
      </c>
      <c r="S250" s="6">
        <v>7</v>
      </c>
      <c r="T250" s="6" t="s">
        <v>78</v>
      </c>
    </row>
    <row r="251" spans="1:20">
      <c r="A251" s="5" t="s">
        <v>776</v>
      </c>
      <c r="B251" s="19">
        <v>74</v>
      </c>
      <c r="C251" s="6" t="s">
        <v>751</v>
      </c>
      <c r="D251" s="6"/>
      <c r="E251" s="5" t="s">
        <v>777</v>
      </c>
      <c r="F251" s="5" t="str">
        <f t="shared" si="6"/>
        <v>ELISE  BYIRINGIRO</v>
      </c>
      <c r="G251" s="6" t="s">
        <v>23</v>
      </c>
      <c r="H251" s="6">
        <v>-8.5774000000000008</v>
      </c>
      <c r="I251" s="6">
        <v>119.0069</v>
      </c>
      <c r="J251" s="7">
        <v>20179</v>
      </c>
      <c r="K251" s="13">
        <v>31</v>
      </c>
      <c r="L251" s="13">
        <v>3</v>
      </c>
      <c r="M251" s="13">
        <v>1955</v>
      </c>
      <c r="N251" s="13">
        <f t="shared" si="7"/>
        <v>67</v>
      </c>
      <c r="O251" s="6">
        <v>12</v>
      </c>
      <c r="P251" s="6">
        <v>5888939028</v>
      </c>
      <c r="Q251" s="8" t="s">
        <v>97</v>
      </c>
      <c r="R251" s="8" t="s">
        <v>125</v>
      </c>
      <c r="S251" s="6">
        <v>7</v>
      </c>
      <c r="T251" s="6" t="s">
        <v>78</v>
      </c>
    </row>
    <row r="252" spans="1:20">
      <c r="A252" s="5" t="s">
        <v>778</v>
      </c>
      <c r="B252" s="19">
        <v>74</v>
      </c>
      <c r="C252" s="6" t="s">
        <v>779</v>
      </c>
      <c r="D252" s="6"/>
      <c r="E252" s="5" t="s">
        <v>780</v>
      </c>
      <c r="F252" s="5" t="str">
        <f t="shared" si="6"/>
        <v>ZACHARIE  MUSONI</v>
      </c>
      <c r="G252" s="6" t="s">
        <v>36</v>
      </c>
      <c r="H252" s="6">
        <v>47.081511999999996</v>
      </c>
      <c r="I252" s="6">
        <v>29.8505301</v>
      </c>
      <c r="J252" s="7">
        <v>29984</v>
      </c>
      <c r="K252" s="13">
        <v>2</v>
      </c>
      <c r="L252" s="13">
        <v>2</v>
      </c>
      <c r="M252" s="13">
        <v>1982</v>
      </c>
      <c r="N252" s="13">
        <f t="shared" si="7"/>
        <v>40</v>
      </c>
      <c r="O252" s="6">
        <v>8</v>
      </c>
      <c r="P252" s="6">
        <v>1069724458</v>
      </c>
      <c r="Q252" s="8" t="s">
        <v>31</v>
      </c>
      <c r="R252" s="8" t="s">
        <v>110</v>
      </c>
      <c r="S252" s="6">
        <v>4</v>
      </c>
      <c r="T252" s="6" t="s">
        <v>93</v>
      </c>
    </row>
    <row r="253" spans="1:20">
      <c r="A253" s="5" t="s">
        <v>781</v>
      </c>
      <c r="B253" s="19">
        <v>74</v>
      </c>
      <c r="C253" s="6" t="s">
        <v>782</v>
      </c>
      <c r="D253" s="6"/>
      <c r="E253" s="5" t="s">
        <v>783</v>
      </c>
      <c r="F253" s="5" t="str">
        <f t="shared" si="6"/>
        <v>SCOTT  BUKURU </v>
      </c>
      <c r="G253" s="6" t="s">
        <v>36</v>
      </c>
      <c r="H253" s="6">
        <v>22.055724399999999</v>
      </c>
      <c r="I253" s="6">
        <v>106.61586800000001</v>
      </c>
      <c r="J253" s="7">
        <v>37770</v>
      </c>
      <c r="K253" s="13">
        <v>29</v>
      </c>
      <c r="L253" s="13">
        <v>5</v>
      </c>
      <c r="M253" s="13">
        <v>2003</v>
      </c>
      <c r="N253" s="13">
        <f t="shared" si="7"/>
        <v>19</v>
      </c>
      <c r="O253" s="6">
        <v>1</v>
      </c>
      <c r="P253" s="6">
        <v>6892269663</v>
      </c>
      <c r="Q253" s="8" t="s">
        <v>37</v>
      </c>
      <c r="R253" s="8" t="s">
        <v>321</v>
      </c>
      <c r="S253" s="6">
        <v>3</v>
      </c>
      <c r="T253" s="6" t="s">
        <v>26</v>
      </c>
    </row>
    <row r="254" spans="1:20">
      <c r="A254" s="5" t="s">
        <v>784</v>
      </c>
      <c r="B254" s="19">
        <v>74</v>
      </c>
      <c r="C254" s="6" t="s">
        <v>134</v>
      </c>
      <c r="D254" s="6" t="s">
        <v>785</v>
      </c>
      <c r="E254" s="5" t="s">
        <v>786</v>
      </c>
      <c r="F254" s="5" t="str">
        <f t="shared" si="6"/>
        <v>JEAN SAUVEUR TUMWINE </v>
      </c>
      <c r="G254" s="6" t="s">
        <v>36</v>
      </c>
      <c r="H254" s="6">
        <v>29.270311</v>
      </c>
      <c r="I254" s="6">
        <v>88.880492000000004</v>
      </c>
      <c r="J254" s="7">
        <v>30415</v>
      </c>
      <c r="K254" s="13">
        <v>9</v>
      </c>
      <c r="L254" s="13">
        <v>4</v>
      </c>
      <c r="M254" s="13">
        <v>1983</v>
      </c>
      <c r="N254" s="13">
        <f t="shared" si="7"/>
        <v>39</v>
      </c>
      <c r="O254" s="6">
        <v>6</v>
      </c>
      <c r="P254" s="6">
        <v>8933214045</v>
      </c>
      <c r="Q254" s="8" t="s">
        <v>31</v>
      </c>
      <c r="R254" s="8" t="s">
        <v>32</v>
      </c>
      <c r="S254" s="6">
        <v>4</v>
      </c>
      <c r="T254" s="6" t="s">
        <v>93</v>
      </c>
    </row>
    <row r="255" spans="1:20">
      <c r="A255" s="5" t="s">
        <v>787</v>
      </c>
      <c r="B255" s="19">
        <v>74</v>
      </c>
      <c r="C255" s="6" t="s">
        <v>788</v>
      </c>
      <c r="D255" s="6"/>
      <c r="E255" s="5" t="s">
        <v>789</v>
      </c>
      <c r="F255" s="5" t="str">
        <f t="shared" si="6"/>
        <v>CLAUDE  JANE </v>
      </c>
      <c r="G255" s="6" t="s">
        <v>36</v>
      </c>
      <c r="H255" s="6">
        <v>36.935163699999997</v>
      </c>
      <c r="I255" s="6">
        <v>139.98540869999999</v>
      </c>
      <c r="J255" s="7">
        <v>27094</v>
      </c>
      <c r="K255" s="13">
        <v>6</v>
      </c>
      <c r="L255" s="13">
        <v>3</v>
      </c>
      <c r="M255" s="13">
        <v>1974</v>
      </c>
      <c r="N255" s="13">
        <f t="shared" si="7"/>
        <v>48</v>
      </c>
      <c r="O255" s="6">
        <v>1</v>
      </c>
      <c r="P255" s="6">
        <v>5228302796</v>
      </c>
      <c r="Q255" s="8" t="s">
        <v>37</v>
      </c>
      <c r="R255" s="8" t="s">
        <v>42</v>
      </c>
      <c r="S255" s="6">
        <v>1</v>
      </c>
      <c r="T255" s="6" t="s">
        <v>186</v>
      </c>
    </row>
    <row r="256" spans="1:20">
      <c r="A256" s="5" t="s">
        <v>790</v>
      </c>
      <c r="B256" s="19">
        <v>75</v>
      </c>
      <c r="C256" s="6" t="s">
        <v>791</v>
      </c>
      <c r="D256" s="6"/>
      <c r="E256" s="5" t="s">
        <v>448</v>
      </c>
      <c r="F256" s="5" t="str">
        <f t="shared" si="6"/>
        <v>MOSS  GASANA</v>
      </c>
      <c r="G256" s="6" t="s">
        <v>36</v>
      </c>
      <c r="H256" s="6">
        <v>-6.8708334999999998</v>
      </c>
      <c r="I256" s="6">
        <v>110.66158849999999</v>
      </c>
      <c r="J256" s="7">
        <v>42622</v>
      </c>
      <c r="K256" s="13">
        <v>9</v>
      </c>
      <c r="L256" s="13">
        <v>9</v>
      </c>
      <c r="M256" s="13">
        <v>2016</v>
      </c>
      <c r="N256" s="13">
        <f t="shared" si="7"/>
        <v>6</v>
      </c>
      <c r="O256" s="6">
        <v>6</v>
      </c>
      <c r="P256" s="6">
        <v>3493976157</v>
      </c>
      <c r="Q256" s="8" t="s">
        <v>31</v>
      </c>
      <c r="R256" s="8" t="s">
        <v>32</v>
      </c>
      <c r="S256" s="6">
        <v>6</v>
      </c>
      <c r="T256" s="6" t="s">
        <v>43</v>
      </c>
    </row>
    <row r="257" spans="1:20">
      <c r="A257" s="5" t="s">
        <v>792</v>
      </c>
      <c r="B257" s="19">
        <v>75</v>
      </c>
      <c r="C257" s="6" t="s">
        <v>793</v>
      </c>
      <c r="D257" s="6"/>
      <c r="E257" s="5" t="s">
        <v>794</v>
      </c>
      <c r="F257" s="5" t="str">
        <f t="shared" si="6"/>
        <v>FRED  CELESTIN </v>
      </c>
      <c r="G257" s="6" t="s">
        <v>36</v>
      </c>
      <c r="H257" s="6">
        <v>42.910775399999999</v>
      </c>
      <c r="I257" s="6">
        <v>21.195627300000002</v>
      </c>
      <c r="J257" s="7">
        <v>44417</v>
      </c>
      <c r="K257" s="13">
        <v>9</v>
      </c>
      <c r="L257" s="13">
        <v>8</v>
      </c>
      <c r="M257" s="13">
        <v>2021</v>
      </c>
      <c r="N257" s="13">
        <f t="shared" si="7"/>
        <v>1</v>
      </c>
      <c r="O257" s="6">
        <v>5</v>
      </c>
      <c r="P257" s="6">
        <v>3662404697</v>
      </c>
      <c r="Q257" s="8" t="s">
        <v>31</v>
      </c>
      <c r="R257" s="8" t="s">
        <v>172</v>
      </c>
      <c r="S257" s="6">
        <v>6</v>
      </c>
      <c r="T257" s="6" t="s">
        <v>43</v>
      </c>
    </row>
    <row r="258" spans="1:20">
      <c r="A258" s="5" t="s">
        <v>795</v>
      </c>
      <c r="B258" s="19">
        <v>75</v>
      </c>
      <c r="C258" s="6" t="s">
        <v>796</v>
      </c>
      <c r="D258" s="6"/>
      <c r="E258" s="5" t="s">
        <v>797</v>
      </c>
      <c r="F258" s="5" t="str">
        <f t="shared" si="6"/>
        <v>AARON  HABIYAMBERE </v>
      </c>
      <c r="G258" s="6" t="s">
        <v>36</v>
      </c>
      <c r="H258" s="6">
        <v>33.237625999999999</v>
      </c>
      <c r="I258" s="6">
        <v>72.270843999999997</v>
      </c>
      <c r="J258" s="7">
        <v>28077</v>
      </c>
      <c r="K258" s="13">
        <v>13</v>
      </c>
      <c r="L258" s="13">
        <v>11</v>
      </c>
      <c r="M258" s="13">
        <v>1976</v>
      </c>
      <c r="N258" s="13">
        <f t="shared" si="7"/>
        <v>46</v>
      </c>
      <c r="O258" s="6">
        <v>8</v>
      </c>
      <c r="P258" s="6">
        <v>9184871405</v>
      </c>
      <c r="Q258" s="8" t="s">
        <v>37</v>
      </c>
      <c r="R258" s="8" t="s">
        <v>64</v>
      </c>
      <c r="S258" s="6">
        <v>7</v>
      </c>
      <c r="T258" s="6" t="s">
        <v>78</v>
      </c>
    </row>
    <row r="259" spans="1:20">
      <c r="A259" s="5" t="s">
        <v>798</v>
      </c>
      <c r="B259" s="19">
        <v>75</v>
      </c>
      <c r="C259" s="6" t="s">
        <v>799</v>
      </c>
      <c r="D259" s="6" t="s">
        <v>800</v>
      </c>
      <c r="E259" s="5" t="s">
        <v>767</v>
      </c>
      <c r="F259" s="5" t="str">
        <f t="shared" ref="F259:F322" si="8" xml:space="preserve"> _xlfn.CONCAT(C259, " ", D259, " ", E259)</f>
        <v>MIMI UWU UWIMBABAZI</v>
      </c>
      <c r="G259" s="6" t="s">
        <v>23</v>
      </c>
      <c r="H259" s="6">
        <v>32.5443894</v>
      </c>
      <c r="I259" s="6">
        <v>73.1990129</v>
      </c>
      <c r="J259" s="7">
        <v>34889</v>
      </c>
      <c r="K259" s="13">
        <v>9</v>
      </c>
      <c r="L259" s="13">
        <v>7</v>
      </c>
      <c r="M259" s="13">
        <v>1995</v>
      </c>
      <c r="N259" s="13">
        <f t="shared" ref="N259:N322" si="9">SUM(-M259,2022)</f>
        <v>27</v>
      </c>
      <c r="O259" s="6">
        <v>7</v>
      </c>
      <c r="P259" s="6">
        <v>7778184797</v>
      </c>
      <c r="Q259" s="8" t="s">
        <v>97</v>
      </c>
      <c r="R259" s="8" t="s">
        <v>176</v>
      </c>
      <c r="S259" s="6">
        <v>2</v>
      </c>
      <c r="T259" s="6" t="s">
        <v>48</v>
      </c>
    </row>
    <row r="260" spans="1:20">
      <c r="A260" s="5" t="s">
        <v>801</v>
      </c>
      <c r="B260" s="19">
        <v>76</v>
      </c>
      <c r="C260" s="6" t="s">
        <v>459</v>
      </c>
      <c r="D260" s="6" t="s">
        <v>802</v>
      </c>
      <c r="E260" s="5" t="s">
        <v>124</v>
      </c>
      <c r="F260" s="5" t="str">
        <f t="shared" si="8"/>
        <v>FELIX RUTAGAND KAYITARE</v>
      </c>
      <c r="G260" s="6" t="s">
        <v>36</v>
      </c>
      <c r="H260" s="6">
        <v>7.7013470999999996</v>
      </c>
      <c r="I260" s="6">
        <v>-72.544144500000002</v>
      </c>
      <c r="J260" s="7">
        <v>29910</v>
      </c>
      <c r="K260" s="13">
        <v>20</v>
      </c>
      <c r="L260" s="13">
        <v>11</v>
      </c>
      <c r="M260" s="13">
        <v>1981</v>
      </c>
      <c r="N260" s="13">
        <f t="shared" si="9"/>
        <v>41</v>
      </c>
      <c r="O260" s="6">
        <v>9</v>
      </c>
      <c r="P260" s="6">
        <v>2072015948</v>
      </c>
      <c r="Q260" s="8" t="s">
        <v>37</v>
      </c>
      <c r="R260" s="8" t="s">
        <v>42</v>
      </c>
      <c r="S260" s="6">
        <v>7</v>
      </c>
      <c r="T260" s="6" t="s">
        <v>78</v>
      </c>
    </row>
    <row r="261" spans="1:20">
      <c r="A261" s="5" t="s">
        <v>803</v>
      </c>
      <c r="B261" s="19">
        <v>76</v>
      </c>
      <c r="C261" s="6" t="s">
        <v>804</v>
      </c>
      <c r="D261" s="6"/>
      <c r="E261" s="5" t="s">
        <v>805</v>
      </c>
      <c r="F261" s="5" t="str">
        <f t="shared" si="8"/>
        <v>MABEL  UMUGWANEZA</v>
      </c>
      <c r="G261" s="6" t="s">
        <v>23</v>
      </c>
      <c r="H261" s="6">
        <v>-6.5979999999999999</v>
      </c>
      <c r="I261" s="6">
        <v>106.2248</v>
      </c>
      <c r="J261" s="7">
        <v>13166</v>
      </c>
      <c r="K261" s="13">
        <v>17</v>
      </c>
      <c r="L261" s="13">
        <v>1</v>
      </c>
      <c r="M261" s="13">
        <v>1936</v>
      </c>
      <c r="N261" s="13">
        <f t="shared" si="9"/>
        <v>86</v>
      </c>
      <c r="O261" s="6">
        <v>10</v>
      </c>
      <c r="P261" s="6">
        <v>5052457866</v>
      </c>
      <c r="Q261" s="8" t="s">
        <v>31</v>
      </c>
      <c r="R261" s="8" t="s">
        <v>137</v>
      </c>
      <c r="S261" s="6">
        <v>5</v>
      </c>
      <c r="T261" s="6" t="s">
        <v>86</v>
      </c>
    </row>
    <row r="262" spans="1:20">
      <c r="A262" s="5" t="s">
        <v>806</v>
      </c>
      <c r="B262" s="19">
        <v>77</v>
      </c>
      <c r="C262" s="6" t="s">
        <v>807</v>
      </c>
      <c r="D262" s="6"/>
      <c r="E262" s="5" t="s">
        <v>808</v>
      </c>
      <c r="F262" s="5" t="str">
        <f t="shared" si="8"/>
        <v>MUZIRANENGE  TUYISHIME </v>
      </c>
      <c r="G262" s="6" t="s">
        <v>23</v>
      </c>
      <c r="H262" s="6">
        <v>-8.2994000000000003</v>
      </c>
      <c r="I262" s="6">
        <v>123.2655</v>
      </c>
      <c r="J262" s="7">
        <v>22980</v>
      </c>
      <c r="K262" s="13">
        <v>30</v>
      </c>
      <c r="L262" s="13">
        <v>11</v>
      </c>
      <c r="M262" s="13">
        <v>1962</v>
      </c>
      <c r="N262" s="13">
        <f t="shared" si="9"/>
        <v>60</v>
      </c>
      <c r="O262" s="6">
        <v>5</v>
      </c>
      <c r="P262" s="6">
        <v>4165217900</v>
      </c>
      <c r="Q262" s="8" t="s">
        <v>97</v>
      </c>
      <c r="R262" s="8" t="s">
        <v>176</v>
      </c>
      <c r="S262" s="6">
        <v>3</v>
      </c>
      <c r="T262" s="6" t="s">
        <v>26</v>
      </c>
    </row>
    <row r="263" spans="1:20">
      <c r="A263" s="5" t="s">
        <v>809</v>
      </c>
      <c r="B263" s="19">
        <v>77</v>
      </c>
      <c r="C263" s="6" t="s">
        <v>219</v>
      </c>
      <c r="D263" s="6"/>
      <c r="E263" s="5" t="s">
        <v>810</v>
      </c>
      <c r="F263" s="5" t="str">
        <f t="shared" si="8"/>
        <v>MUHIRE  EUGENE </v>
      </c>
      <c r="G263" s="6" t="s">
        <v>36</v>
      </c>
      <c r="H263" s="6">
        <v>23.076232999999998</v>
      </c>
      <c r="I263" s="6">
        <v>113.86913</v>
      </c>
      <c r="J263" s="7">
        <v>38838</v>
      </c>
      <c r="K263" s="13">
        <v>1</v>
      </c>
      <c r="L263" s="13">
        <v>5</v>
      </c>
      <c r="M263" s="13">
        <v>2006</v>
      </c>
      <c r="N263" s="13">
        <f t="shared" si="9"/>
        <v>16</v>
      </c>
      <c r="O263" s="6">
        <v>7</v>
      </c>
      <c r="P263" s="6">
        <v>6904849993</v>
      </c>
      <c r="Q263" s="8" t="s">
        <v>97</v>
      </c>
      <c r="R263" s="8" t="s">
        <v>176</v>
      </c>
      <c r="S263" s="6">
        <v>6</v>
      </c>
      <c r="T263" s="6" t="s">
        <v>43</v>
      </c>
    </row>
    <row r="264" spans="1:20">
      <c r="A264" s="5" t="s">
        <v>811</v>
      </c>
      <c r="B264" s="19">
        <v>77</v>
      </c>
      <c r="C264" s="6" t="s">
        <v>812</v>
      </c>
      <c r="D264" s="6"/>
      <c r="E264" s="5" t="s">
        <v>355</v>
      </c>
      <c r="F264" s="5" t="str">
        <f t="shared" si="8"/>
        <v>AIME  NGARAMBE</v>
      </c>
      <c r="G264" s="6" t="s">
        <v>36</v>
      </c>
      <c r="H264" s="6">
        <v>-10.724600000000001</v>
      </c>
      <c r="I264" s="6">
        <v>123.0979</v>
      </c>
      <c r="J264" s="7">
        <v>19792</v>
      </c>
      <c r="K264" s="13">
        <v>9</v>
      </c>
      <c r="L264" s="13">
        <v>3</v>
      </c>
      <c r="M264" s="13">
        <v>1954</v>
      </c>
      <c r="N264" s="13">
        <f t="shared" si="9"/>
        <v>68</v>
      </c>
      <c r="O264" s="6">
        <v>10</v>
      </c>
      <c r="P264" s="6">
        <v>1276488515</v>
      </c>
      <c r="Q264" s="8" t="s">
        <v>37</v>
      </c>
      <c r="R264" s="8" t="s">
        <v>68</v>
      </c>
      <c r="S264" s="6">
        <v>3</v>
      </c>
      <c r="T264" s="6" t="s">
        <v>26</v>
      </c>
    </row>
    <row r="265" spans="1:20">
      <c r="A265" s="5" t="s">
        <v>813</v>
      </c>
      <c r="B265" s="19">
        <v>78</v>
      </c>
      <c r="C265" s="9" t="s">
        <v>814</v>
      </c>
      <c r="D265" s="9"/>
      <c r="E265" s="5" t="s">
        <v>815</v>
      </c>
      <c r="F265" s="5" t="str">
        <f t="shared" si="8"/>
        <v>NGABO  MUHIRE </v>
      </c>
      <c r="G265" s="6" t="s">
        <v>36</v>
      </c>
      <c r="H265" s="6">
        <v>50.370096799999999</v>
      </c>
      <c r="I265" s="6">
        <v>13.794744</v>
      </c>
      <c r="J265" s="7">
        <v>8920</v>
      </c>
      <c r="K265" s="13">
        <v>2</v>
      </c>
      <c r="L265" s="13">
        <v>6</v>
      </c>
      <c r="M265" s="13">
        <v>1924</v>
      </c>
      <c r="N265" s="13">
        <f t="shared" si="9"/>
        <v>98</v>
      </c>
      <c r="O265" s="6">
        <v>4</v>
      </c>
      <c r="P265" s="6">
        <v>1793305885</v>
      </c>
      <c r="Q265" s="8" t="s">
        <v>72</v>
      </c>
      <c r="R265" s="8" t="s">
        <v>82</v>
      </c>
      <c r="S265" s="6">
        <v>4</v>
      </c>
      <c r="T265" s="6" t="s">
        <v>93</v>
      </c>
    </row>
    <row r="266" spans="1:20">
      <c r="A266" s="5" t="s">
        <v>816</v>
      </c>
      <c r="B266" s="19">
        <v>78</v>
      </c>
      <c r="C266" s="6" t="s">
        <v>817</v>
      </c>
      <c r="D266" s="6"/>
      <c r="E266" s="5" t="s">
        <v>818</v>
      </c>
      <c r="F266" s="5" t="str">
        <f t="shared" si="8"/>
        <v>BOGARDE  EDISON </v>
      </c>
      <c r="G266" s="6" t="s">
        <v>36</v>
      </c>
      <c r="H266" s="6">
        <v>50.525460000000002</v>
      </c>
      <c r="I266" s="6">
        <v>42.664585099999996</v>
      </c>
      <c r="J266" s="7">
        <v>33914</v>
      </c>
      <c r="K266" s="13">
        <v>6</v>
      </c>
      <c r="L266" s="13">
        <v>11</v>
      </c>
      <c r="M266" s="13">
        <v>1992</v>
      </c>
      <c r="N266" s="13">
        <f t="shared" si="9"/>
        <v>30</v>
      </c>
      <c r="O266" s="6">
        <v>13</v>
      </c>
      <c r="P266" s="6">
        <v>9605157781</v>
      </c>
      <c r="Q266" s="8" t="s">
        <v>37</v>
      </c>
      <c r="R266" s="8" t="s">
        <v>56</v>
      </c>
      <c r="S266" s="6">
        <v>4</v>
      </c>
      <c r="T266" s="6" t="s">
        <v>93</v>
      </c>
    </row>
    <row r="267" spans="1:20">
      <c r="A267" s="5" t="s">
        <v>819</v>
      </c>
      <c r="B267" s="19">
        <v>78</v>
      </c>
      <c r="C267" s="6" t="s">
        <v>820</v>
      </c>
      <c r="D267" s="6"/>
      <c r="E267" s="5" t="s">
        <v>821</v>
      </c>
      <c r="F267" s="5" t="str">
        <f t="shared" si="8"/>
        <v>KELLY  UWITONZE</v>
      </c>
      <c r="G267" s="6" t="s">
        <v>23</v>
      </c>
      <c r="H267" s="6">
        <v>55.951056999999999</v>
      </c>
      <c r="I267" s="6">
        <v>40.860024099999997</v>
      </c>
      <c r="J267" s="7">
        <v>10965</v>
      </c>
      <c r="K267" s="13">
        <v>7</v>
      </c>
      <c r="L267" s="13">
        <v>1</v>
      </c>
      <c r="M267" s="13">
        <v>1930</v>
      </c>
      <c r="N267" s="13">
        <f t="shared" si="9"/>
        <v>92</v>
      </c>
      <c r="O267" s="6">
        <v>6</v>
      </c>
      <c r="P267" s="6">
        <v>2078213996</v>
      </c>
      <c r="Q267" s="8" t="s">
        <v>24</v>
      </c>
      <c r="R267" s="8" t="s">
        <v>118</v>
      </c>
      <c r="S267" s="6">
        <v>3</v>
      </c>
      <c r="T267" s="6" t="s">
        <v>26</v>
      </c>
    </row>
    <row r="268" spans="1:20">
      <c r="A268" s="5" t="s">
        <v>822</v>
      </c>
      <c r="B268" s="19">
        <v>78</v>
      </c>
      <c r="C268" s="6" t="s">
        <v>823</v>
      </c>
      <c r="D268" s="6"/>
      <c r="E268" s="5" t="s">
        <v>824</v>
      </c>
      <c r="F268" s="5" t="str">
        <f t="shared" si="8"/>
        <v>KIDD  FAUSTIN </v>
      </c>
      <c r="G268" s="6" t="s">
        <v>36</v>
      </c>
      <c r="H268" s="6">
        <v>22.362731</v>
      </c>
      <c r="I268" s="6">
        <v>113.55269800000001</v>
      </c>
      <c r="J268" s="7">
        <v>36252</v>
      </c>
      <c r="K268" s="13">
        <v>2</v>
      </c>
      <c r="L268" s="13">
        <v>4</v>
      </c>
      <c r="M268" s="13">
        <v>1999</v>
      </c>
      <c r="N268" s="13">
        <f t="shared" si="9"/>
        <v>23</v>
      </c>
      <c r="O268" s="6">
        <v>1</v>
      </c>
      <c r="P268" s="6">
        <v>7956065267</v>
      </c>
      <c r="Q268" s="8" t="s">
        <v>37</v>
      </c>
      <c r="R268" s="8" t="s">
        <v>56</v>
      </c>
      <c r="S268" s="6">
        <v>2</v>
      </c>
      <c r="T268" s="6" t="s">
        <v>48</v>
      </c>
    </row>
    <row r="269" spans="1:20">
      <c r="A269" s="5" t="s">
        <v>825</v>
      </c>
      <c r="B269" s="19">
        <v>78</v>
      </c>
      <c r="C269" s="6" t="s">
        <v>826</v>
      </c>
      <c r="D269" s="6"/>
      <c r="E269" s="5" t="s">
        <v>216</v>
      </c>
      <c r="F269" s="5" t="str">
        <f t="shared" si="8"/>
        <v>FIDČLE  UWITONZE </v>
      </c>
      <c r="G269" s="6" t="s">
        <v>36</v>
      </c>
      <c r="H269" s="6">
        <v>13.9314921</v>
      </c>
      <c r="I269" s="6">
        <v>122.09150820000001</v>
      </c>
      <c r="J269" s="7">
        <v>32847</v>
      </c>
      <c r="K269" s="13">
        <v>5</v>
      </c>
      <c r="L269" s="13">
        <v>12</v>
      </c>
      <c r="M269" s="13">
        <v>1989</v>
      </c>
      <c r="N269" s="13">
        <f t="shared" si="9"/>
        <v>33</v>
      </c>
      <c r="O269" s="6">
        <v>6</v>
      </c>
      <c r="P269" s="6">
        <v>2312088214</v>
      </c>
      <c r="Q269" s="8" t="s">
        <v>31</v>
      </c>
      <c r="R269" s="8" t="s">
        <v>52</v>
      </c>
      <c r="S269" s="6">
        <v>6</v>
      </c>
      <c r="T269" s="6" t="s">
        <v>43</v>
      </c>
    </row>
    <row r="270" spans="1:20">
      <c r="A270" s="5" t="s">
        <v>827</v>
      </c>
      <c r="B270" s="19">
        <v>79</v>
      </c>
      <c r="C270" s="6" t="s">
        <v>828</v>
      </c>
      <c r="D270" s="6"/>
      <c r="E270" s="5" t="s">
        <v>829</v>
      </c>
      <c r="F270" s="5" t="str">
        <f t="shared" si="8"/>
        <v>KAMI  HABARUREMA </v>
      </c>
      <c r="G270" s="6" t="s">
        <v>36</v>
      </c>
      <c r="H270" s="6">
        <v>36.085889299999998</v>
      </c>
      <c r="I270" s="6">
        <v>36.5040446</v>
      </c>
      <c r="J270" s="7">
        <v>36321</v>
      </c>
      <c r="K270" s="13">
        <v>10</v>
      </c>
      <c r="L270" s="13">
        <v>6</v>
      </c>
      <c r="M270" s="13">
        <v>1999</v>
      </c>
      <c r="N270" s="13">
        <f t="shared" si="9"/>
        <v>23</v>
      </c>
      <c r="O270" s="6">
        <v>13</v>
      </c>
      <c r="P270" s="6">
        <v>8539561328</v>
      </c>
      <c r="Q270" s="8" t="s">
        <v>97</v>
      </c>
      <c r="R270" s="8" t="s">
        <v>176</v>
      </c>
      <c r="S270" s="6">
        <v>7</v>
      </c>
      <c r="T270" s="6" t="s">
        <v>78</v>
      </c>
    </row>
    <row r="271" spans="1:20">
      <c r="A271" s="5" t="s">
        <v>830</v>
      </c>
      <c r="B271" s="19">
        <v>79</v>
      </c>
      <c r="C271" s="6" t="s">
        <v>831</v>
      </c>
      <c r="D271" s="6"/>
      <c r="E271" s="5" t="s">
        <v>832</v>
      </c>
      <c r="F271" s="5" t="str">
        <f t="shared" si="8"/>
        <v>DESIRE  NSENGIMANA </v>
      </c>
      <c r="G271" s="6" t="s">
        <v>36</v>
      </c>
      <c r="H271" s="6">
        <v>59.317812799999999</v>
      </c>
      <c r="I271" s="6">
        <v>18.028550200000002</v>
      </c>
      <c r="J271" s="7">
        <v>37339</v>
      </c>
      <c r="K271" s="13">
        <v>24</v>
      </c>
      <c r="L271" s="13">
        <v>3</v>
      </c>
      <c r="M271" s="13">
        <v>2002</v>
      </c>
      <c r="N271" s="13">
        <f t="shared" si="9"/>
        <v>20</v>
      </c>
      <c r="O271" s="6">
        <v>5</v>
      </c>
      <c r="P271" s="6">
        <v>9354264322</v>
      </c>
      <c r="Q271" s="8" t="s">
        <v>97</v>
      </c>
      <c r="R271" s="8" t="s">
        <v>176</v>
      </c>
      <c r="S271" s="6">
        <v>7</v>
      </c>
      <c r="T271" s="6" t="s">
        <v>78</v>
      </c>
    </row>
    <row r="272" spans="1:20">
      <c r="A272" s="5" t="s">
        <v>833</v>
      </c>
      <c r="B272" s="19">
        <v>80</v>
      </c>
      <c r="C272" s="6" t="s">
        <v>834</v>
      </c>
      <c r="D272" s="6"/>
      <c r="E272" s="5" t="s">
        <v>835</v>
      </c>
      <c r="F272" s="5" t="str">
        <f t="shared" si="8"/>
        <v>FREDDY  BYIRINGIRO </v>
      </c>
      <c r="G272" s="6" t="s">
        <v>36</v>
      </c>
      <c r="H272" s="6">
        <v>49.704084999999999</v>
      </c>
      <c r="I272" s="6">
        <v>14.2493409</v>
      </c>
      <c r="J272" s="7">
        <v>13509</v>
      </c>
      <c r="K272" s="13">
        <v>25</v>
      </c>
      <c r="L272" s="13">
        <v>12</v>
      </c>
      <c r="M272" s="13">
        <v>1936</v>
      </c>
      <c r="N272" s="13">
        <f t="shared" si="9"/>
        <v>86</v>
      </c>
      <c r="O272" s="6">
        <v>12</v>
      </c>
      <c r="P272" s="6">
        <v>1313743498</v>
      </c>
      <c r="Q272" s="8" t="s">
        <v>37</v>
      </c>
      <c r="R272" s="8" t="s">
        <v>42</v>
      </c>
      <c r="S272" s="6">
        <v>7</v>
      </c>
      <c r="T272" s="6" t="s">
        <v>78</v>
      </c>
    </row>
    <row r="273" spans="1:20">
      <c r="A273" s="5" t="s">
        <v>836</v>
      </c>
      <c r="B273" s="19">
        <v>80</v>
      </c>
      <c r="C273" s="6" t="s">
        <v>837</v>
      </c>
      <c r="D273" s="6" t="s">
        <v>838</v>
      </c>
      <c r="E273" s="5" t="s">
        <v>535</v>
      </c>
      <c r="F273" s="5" t="str">
        <f t="shared" si="8"/>
        <v>INGRID MARY UWERA</v>
      </c>
      <c r="G273" s="6" t="s">
        <v>23</v>
      </c>
      <c r="H273" s="6">
        <v>28.135929999999998</v>
      </c>
      <c r="I273" s="6">
        <v>121.23180499999999</v>
      </c>
      <c r="J273" s="7">
        <v>41989</v>
      </c>
      <c r="K273" s="13">
        <v>16</v>
      </c>
      <c r="L273" s="13">
        <v>12</v>
      </c>
      <c r="M273" s="13">
        <v>2014</v>
      </c>
      <c r="N273" s="13">
        <f t="shared" si="9"/>
        <v>8</v>
      </c>
      <c r="O273" s="6">
        <v>4</v>
      </c>
      <c r="P273" s="6">
        <v>2527990351</v>
      </c>
      <c r="Q273" s="8" t="s">
        <v>37</v>
      </c>
      <c r="R273" s="8" t="s">
        <v>42</v>
      </c>
      <c r="S273" s="6">
        <v>6</v>
      </c>
      <c r="T273" s="6" t="s">
        <v>43</v>
      </c>
    </row>
    <row r="274" spans="1:20">
      <c r="A274" s="5" t="s">
        <v>839</v>
      </c>
      <c r="B274" s="19">
        <v>80</v>
      </c>
      <c r="C274" s="6" t="s">
        <v>840</v>
      </c>
      <c r="D274" s="6"/>
      <c r="E274" s="5" t="s">
        <v>616</v>
      </c>
      <c r="F274" s="5" t="str">
        <f t="shared" si="8"/>
        <v>WELLARS  MUREKATETE</v>
      </c>
      <c r="G274" s="6" t="s">
        <v>36</v>
      </c>
      <c r="H274" s="6">
        <v>59.269030100000002</v>
      </c>
      <c r="I274" s="6">
        <v>17.675785999999999</v>
      </c>
      <c r="J274" s="7">
        <v>13810</v>
      </c>
      <c r="K274" s="13">
        <v>22</v>
      </c>
      <c r="L274" s="13">
        <v>10</v>
      </c>
      <c r="M274" s="13">
        <v>1937</v>
      </c>
      <c r="N274" s="13">
        <f t="shared" si="9"/>
        <v>85</v>
      </c>
      <c r="O274" s="6">
        <v>12</v>
      </c>
      <c r="P274" s="6">
        <v>2175859104</v>
      </c>
      <c r="Q274" s="8" t="s">
        <v>31</v>
      </c>
      <c r="R274" s="8" t="s">
        <v>137</v>
      </c>
      <c r="S274" s="6">
        <v>7</v>
      </c>
      <c r="T274" s="6" t="s">
        <v>78</v>
      </c>
    </row>
    <row r="275" spans="1:20">
      <c r="A275" s="5" t="s">
        <v>841</v>
      </c>
      <c r="B275" s="19">
        <v>80</v>
      </c>
      <c r="C275" s="9" t="s">
        <v>842</v>
      </c>
      <c r="D275" s="9"/>
      <c r="E275" s="5" t="s">
        <v>843</v>
      </c>
      <c r="F275" s="5" t="str">
        <f t="shared" si="8"/>
        <v>MAZIMPAKA  NSHIMIYIMANA </v>
      </c>
      <c r="G275" s="6" t="s">
        <v>36</v>
      </c>
      <c r="H275" s="6">
        <v>-17.905183900000001</v>
      </c>
      <c r="I275" s="6">
        <v>15.9758633</v>
      </c>
      <c r="J275" s="7">
        <v>10031</v>
      </c>
      <c r="K275" s="13">
        <v>18</v>
      </c>
      <c r="L275" s="13">
        <v>6</v>
      </c>
      <c r="M275" s="13">
        <v>1927</v>
      </c>
      <c r="N275" s="13">
        <f t="shared" si="9"/>
        <v>95</v>
      </c>
      <c r="O275" s="6">
        <v>10</v>
      </c>
      <c r="P275" s="6">
        <v>8722032047</v>
      </c>
      <c r="Q275" s="8" t="s">
        <v>24</v>
      </c>
      <c r="R275" s="8" t="s">
        <v>60</v>
      </c>
      <c r="S275" s="6">
        <v>3</v>
      </c>
      <c r="T275" s="6" t="s">
        <v>26</v>
      </c>
    </row>
    <row r="276" spans="1:20">
      <c r="A276" s="11" t="s">
        <v>844</v>
      </c>
      <c r="B276" s="18">
        <v>81</v>
      </c>
      <c r="C276" s="6" t="s">
        <v>845</v>
      </c>
      <c r="D276" s="6"/>
      <c r="E276" s="5" t="s">
        <v>846</v>
      </c>
      <c r="F276" s="5" t="str">
        <f t="shared" si="8"/>
        <v>GILBERT  BAGUMA </v>
      </c>
      <c r="G276" s="6" t="s">
        <v>36</v>
      </c>
      <c r="H276" s="6">
        <v>56.42</v>
      </c>
      <c r="I276" s="6">
        <v>53.767778</v>
      </c>
      <c r="J276" s="7">
        <v>32116</v>
      </c>
      <c r="K276" s="13">
        <v>5</v>
      </c>
      <c r="L276" s="13">
        <v>12</v>
      </c>
      <c r="M276" s="13">
        <v>1987</v>
      </c>
      <c r="N276" s="13">
        <f t="shared" si="9"/>
        <v>35</v>
      </c>
      <c r="O276" s="6">
        <v>3</v>
      </c>
      <c r="P276" s="6">
        <v>7307993583</v>
      </c>
      <c r="Q276" s="8" t="s">
        <v>37</v>
      </c>
      <c r="R276" s="8" t="s">
        <v>321</v>
      </c>
      <c r="S276" s="6">
        <v>1</v>
      </c>
      <c r="T276" s="6" t="s">
        <v>186</v>
      </c>
    </row>
    <row r="277" spans="1:20">
      <c r="A277" s="5" t="s">
        <v>847</v>
      </c>
      <c r="B277" s="19">
        <v>81</v>
      </c>
      <c r="C277" s="6" t="s">
        <v>848</v>
      </c>
      <c r="D277" s="6"/>
      <c r="E277" s="5" t="s">
        <v>849</v>
      </c>
      <c r="F277" s="5" t="str">
        <f t="shared" si="8"/>
        <v>HILAIRE  HONORE </v>
      </c>
      <c r="G277" s="6" t="s">
        <v>36</v>
      </c>
      <c r="H277" s="6">
        <v>44.3660736</v>
      </c>
      <c r="I277" s="6">
        <v>19.8379835</v>
      </c>
      <c r="J277" s="7">
        <v>13885</v>
      </c>
      <c r="K277" s="13">
        <v>5</v>
      </c>
      <c r="L277" s="13">
        <v>1</v>
      </c>
      <c r="M277" s="13">
        <v>1938</v>
      </c>
      <c r="N277" s="13">
        <f t="shared" si="9"/>
        <v>84</v>
      </c>
      <c r="O277" s="6">
        <v>8</v>
      </c>
      <c r="P277" s="6">
        <v>9938339474</v>
      </c>
      <c r="Q277" s="8" t="s">
        <v>72</v>
      </c>
      <c r="R277" s="8" t="s">
        <v>77</v>
      </c>
      <c r="S277" s="6">
        <v>4</v>
      </c>
      <c r="T277" s="6" t="s">
        <v>93</v>
      </c>
    </row>
    <row r="278" spans="1:20">
      <c r="A278" s="5" t="s">
        <v>850</v>
      </c>
      <c r="B278" s="19">
        <v>81</v>
      </c>
      <c r="C278" s="9" t="s">
        <v>851</v>
      </c>
      <c r="D278" s="9"/>
      <c r="E278" s="5" t="s">
        <v>852</v>
      </c>
      <c r="F278" s="5" t="str">
        <f t="shared" si="8"/>
        <v>SIBOYINTORE  MUNYANEZA </v>
      </c>
      <c r="G278" s="6" t="s">
        <v>36</v>
      </c>
      <c r="H278" s="6">
        <v>46.076507300000003</v>
      </c>
      <c r="I278" s="6">
        <v>-66.729910799999999</v>
      </c>
      <c r="J278" s="7">
        <v>26749</v>
      </c>
      <c r="K278" s="13">
        <v>26</v>
      </c>
      <c r="L278" s="13">
        <v>3</v>
      </c>
      <c r="M278" s="13">
        <v>1973</v>
      </c>
      <c r="N278" s="13">
        <f t="shared" si="9"/>
        <v>49</v>
      </c>
      <c r="O278" s="6">
        <v>5</v>
      </c>
      <c r="P278" s="6">
        <v>2236136863</v>
      </c>
      <c r="Q278" s="8" t="s">
        <v>97</v>
      </c>
      <c r="R278" s="8" t="s">
        <v>167</v>
      </c>
      <c r="S278" s="6">
        <v>4</v>
      </c>
      <c r="T278" s="6" t="s">
        <v>93</v>
      </c>
    </row>
    <row r="279" spans="1:20">
      <c r="A279" s="5" t="s">
        <v>853</v>
      </c>
      <c r="B279" s="19">
        <v>82</v>
      </c>
      <c r="C279" s="6" t="s">
        <v>854</v>
      </c>
      <c r="D279" s="6"/>
      <c r="E279" s="5" t="s">
        <v>292</v>
      </c>
      <c r="F279" s="5" t="str">
        <f t="shared" si="8"/>
        <v>BABY  UMUTESI</v>
      </c>
      <c r="G279" s="6" t="s">
        <v>23</v>
      </c>
      <c r="H279" s="6">
        <v>50.381520899999998</v>
      </c>
      <c r="I279" s="6">
        <v>24.0089352</v>
      </c>
      <c r="J279" s="7">
        <v>28371</v>
      </c>
      <c r="K279" s="13">
        <v>3</v>
      </c>
      <c r="L279" s="13">
        <v>9</v>
      </c>
      <c r="M279" s="13">
        <v>1977</v>
      </c>
      <c r="N279" s="13">
        <f t="shared" si="9"/>
        <v>45</v>
      </c>
      <c r="O279" s="6">
        <v>11</v>
      </c>
      <c r="P279" s="6">
        <v>3471501815</v>
      </c>
      <c r="Q279" s="8" t="s">
        <v>31</v>
      </c>
      <c r="R279" s="8" t="s">
        <v>110</v>
      </c>
      <c r="S279" s="6">
        <v>4</v>
      </c>
      <c r="T279" s="6" t="s">
        <v>93</v>
      </c>
    </row>
    <row r="280" spans="1:20">
      <c r="A280" s="5" t="s">
        <v>855</v>
      </c>
      <c r="B280" s="19">
        <v>82</v>
      </c>
      <c r="C280" s="6" t="s">
        <v>856</v>
      </c>
      <c r="D280" s="6"/>
      <c r="E280" s="5" t="s">
        <v>416</v>
      </c>
      <c r="F280" s="5" t="str">
        <f t="shared" si="8"/>
        <v>LUKE  MBARUSHIMANA</v>
      </c>
      <c r="G280" s="6" t="s">
        <v>36</v>
      </c>
      <c r="H280" s="6">
        <v>37.819968600000003</v>
      </c>
      <c r="I280" s="6">
        <v>140.55401459999999</v>
      </c>
      <c r="J280" s="7">
        <v>16917</v>
      </c>
      <c r="K280" s="13">
        <v>25</v>
      </c>
      <c r="L280" s="13">
        <v>4</v>
      </c>
      <c r="M280" s="13">
        <v>1946</v>
      </c>
      <c r="N280" s="13">
        <f t="shared" si="9"/>
        <v>76</v>
      </c>
      <c r="O280" s="6">
        <v>5</v>
      </c>
      <c r="P280" s="6">
        <v>7205425166</v>
      </c>
      <c r="Q280" s="8" t="s">
        <v>24</v>
      </c>
      <c r="R280" s="8" t="s">
        <v>113</v>
      </c>
      <c r="S280" s="6">
        <v>3</v>
      </c>
      <c r="T280" s="6" t="s">
        <v>26</v>
      </c>
    </row>
    <row r="281" spans="1:20">
      <c r="A281" s="5" t="s">
        <v>857</v>
      </c>
      <c r="B281" s="19">
        <v>82</v>
      </c>
      <c r="C281" s="6" t="s">
        <v>858</v>
      </c>
      <c r="D281" s="6"/>
      <c r="E281" s="5" t="s">
        <v>859</v>
      </c>
      <c r="F281" s="5" t="str">
        <f t="shared" si="8"/>
        <v>JADO  SIKUBWABO </v>
      </c>
      <c r="G281" s="6" t="s">
        <v>36</v>
      </c>
      <c r="H281" s="6">
        <v>58.200789499999999</v>
      </c>
      <c r="I281" s="6">
        <v>15.9976985</v>
      </c>
      <c r="J281" s="7">
        <v>30405</v>
      </c>
      <c r="K281" s="13">
        <v>30</v>
      </c>
      <c r="L281" s="13">
        <v>3</v>
      </c>
      <c r="M281" s="13">
        <v>1983</v>
      </c>
      <c r="N281" s="13">
        <f t="shared" si="9"/>
        <v>39</v>
      </c>
      <c r="O281" s="6">
        <v>6</v>
      </c>
      <c r="P281" s="6">
        <v>5364995870</v>
      </c>
      <c r="Q281" s="8" t="s">
        <v>31</v>
      </c>
      <c r="R281" s="8" t="s">
        <v>32</v>
      </c>
      <c r="S281" s="6">
        <v>7</v>
      </c>
      <c r="T281" s="6" t="s">
        <v>78</v>
      </c>
    </row>
    <row r="282" spans="1:20">
      <c r="A282" s="5" t="s">
        <v>860</v>
      </c>
      <c r="B282" s="19">
        <v>82</v>
      </c>
      <c r="C282" s="6" t="s">
        <v>861</v>
      </c>
      <c r="D282" s="6" t="s">
        <v>134</v>
      </c>
      <c r="E282" s="5" t="s">
        <v>862</v>
      </c>
      <c r="F282" s="5" t="str">
        <f t="shared" si="8"/>
        <v>NYIRIBAKWE JEAN UMUGWANEZA </v>
      </c>
      <c r="G282" s="6" t="s">
        <v>36</v>
      </c>
      <c r="H282" s="6">
        <v>32.556936</v>
      </c>
      <c r="I282" s="6">
        <v>120.68165500000001</v>
      </c>
      <c r="J282" s="7">
        <v>43513</v>
      </c>
      <c r="K282" s="13">
        <v>17</v>
      </c>
      <c r="L282" s="13">
        <v>2</v>
      </c>
      <c r="M282" s="13">
        <v>2019</v>
      </c>
      <c r="N282" s="13">
        <f t="shared" si="9"/>
        <v>3</v>
      </c>
      <c r="O282" s="6">
        <v>3</v>
      </c>
      <c r="P282" s="6">
        <v>1308725894</v>
      </c>
      <c r="Q282" s="8" t="s">
        <v>31</v>
      </c>
      <c r="R282" s="8" t="s">
        <v>52</v>
      </c>
      <c r="S282" s="6">
        <v>6</v>
      </c>
      <c r="T282" s="6" t="s">
        <v>43</v>
      </c>
    </row>
    <row r="283" spans="1:20">
      <c r="A283" s="5" t="s">
        <v>863</v>
      </c>
      <c r="B283" s="19">
        <v>82</v>
      </c>
      <c r="C283" s="6" t="s">
        <v>864</v>
      </c>
      <c r="D283" s="6"/>
      <c r="E283" s="5" t="s">
        <v>865</v>
      </c>
      <c r="F283" s="5" t="str">
        <f t="shared" si="8"/>
        <v>ANNET  GATETE</v>
      </c>
      <c r="G283" s="6" t="s">
        <v>23</v>
      </c>
      <c r="H283" s="6">
        <v>49.501226600000003</v>
      </c>
      <c r="I283" s="6">
        <v>14.545567500000001</v>
      </c>
      <c r="J283" s="7">
        <v>28166</v>
      </c>
      <c r="K283" s="13">
        <v>10</v>
      </c>
      <c r="L283" s="13">
        <v>2</v>
      </c>
      <c r="M283" s="13">
        <v>1977</v>
      </c>
      <c r="N283" s="13">
        <f t="shared" si="9"/>
        <v>45</v>
      </c>
      <c r="O283" s="6">
        <v>12</v>
      </c>
      <c r="P283" s="6">
        <v>7726360892</v>
      </c>
      <c r="Q283" s="8" t="s">
        <v>72</v>
      </c>
      <c r="R283" s="8" t="s">
        <v>73</v>
      </c>
      <c r="S283" s="6">
        <v>6</v>
      </c>
      <c r="T283" s="6" t="s">
        <v>43</v>
      </c>
    </row>
    <row r="284" spans="1:20">
      <c r="A284" s="5" t="s">
        <v>866</v>
      </c>
      <c r="B284" s="19">
        <v>83</v>
      </c>
      <c r="C284" s="6" t="s">
        <v>867</v>
      </c>
      <c r="D284" s="6"/>
      <c r="E284" s="5" t="s">
        <v>381</v>
      </c>
      <c r="F284" s="5" t="str">
        <f t="shared" si="8"/>
        <v>AURORE  INNOCENT</v>
      </c>
      <c r="G284" s="6" t="s">
        <v>23</v>
      </c>
      <c r="H284" s="6">
        <v>49.364850199999999</v>
      </c>
      <c r="I284" s="6">
        <v>16.647755199999999</v>
      </c>
      <c r="J284" s="7">
        <v>18851</v>
      </c>
      <c r="K284" s="13">
        <v>11</v>
      </c>
      <c r="L284" s="13">
        <v>8</v>
      </c>
      <c r="M284" s="13">
        <v>1951</v>
      </c>
      <c r="N284" s="13">
        <f t="shared" si="9"/>
        <v>71</v>
      </c>
      <c r="O284" s="6">
        <v>11</v>
      </c>
      <c r="P284" s="6">
        <v>8985214256</v>
      </c>
      <c r="Q284" s="8" t="s">
        <v>24</v>
      </c>
      <c r="R284" s="8" t="s">
        <v>118</v>
      </c>
      <c r="S284" s="6">
        <v>4</v>
      </c>
      <c r="T284" s="6" t="s">
        <v>93</v>
      </c>
    </row>
    <row r="285" spans="1:20">
      <c r="A285" s="5" t="s">
        <v>868</v>
      </c>
      <c r="B285" s="19">
        <v>83</v>
      </c>
      <c r="C285" s="6" t="s">
        <v>869</v>
      </c>
      <c r="D285" s="6"/>
      <c r="E285" s="5" t="s">
        <v>870</v>
      </c>
      <c r="F285" s="5" t="str">
        <f t="shared" si="8"/>
        <v>DIDO  MODESTE </v>
      </c>
      <c r="G285" s="6" t="s">
        <v>36</v>
      </c>
      <c r="H285" s="6">
        <v>-32.9413658</v>
      </c>
      <c r="I285" s="6">
        <v>-60.652833000000001</v>
      </c>
      <c r="J285" s="7">
        <v>23501</v>
      </c>
      <c r="K285" s="13">
        <v>4</v>
      </c>
      <c r="L285" s="13">
        <v>5</v>
      </c>
      <c r="M285" s="13">
        <v>1964</v>
      </c>
      <c r="N285" s="13">
        <f t="shared" si="9"/>
        <v>58</v>
      </c>
      <c r="O285" s="6">
        <v>8</v>
      </c>
      <c r="P285" s="6">
        <v>4193472001</v>
      </c>
      <c r="Q285" s="8" t="s">
        <v>24</v>
      </c>
      <c r="R285" s="8" t="s">
        <v>113</v>
      </c>
      <c r="S285" s="6">
        <v>4</v>
      </c>
      <c r="T285" s="6" t="s">
        <v>93</v>
      </c>
    </row>
    <row r="286" spans="1:20">
      <c r="A286" s="5" t="s">
        <v>871</v>
      </c>
      <c r="B286" s="19">
        <v>83</v>
      </c>
      <c r="C286" s="9" t="s">
        <v>767</v>
      </c>
      <c r="D286" s="6"/>
      <c r="E286" s="5" t="s">
        <v>872</v>
      </c>
      <c r="F286" s="5" t="str">
        <f t="shared" si="8"/>
        <v>UWIMBABAZI  NGABO </v>
      </c>
      <c r="G286" s="6" t="s">
        <v>36</v>
      </c>
      <c r="H286" s="6">
        <v>-14.29034</v>
      </c>
      <c r="I286" s="6">
        <v>-178.16551000000001</v>
      </c>
      <c r="J286" s="7">
        <v>22280</v>
      </c>
      <c r="K286" s="13">
        <v>30</v>
      </c>
      <c r="L286" s="13">
        <v>12</v>
      </c>
      <c r="M286" s="13">
        <v>1960</v>
      </c>
      <c r="N286" s="13">
        <f t="shared" si="9"/>
        <v>62</v>
      </c>
      <c r="O286" s="6">
        <v>12</v>
      </c>
      <c r="P286" s="6">
        <v>1584634377</v>
      </c>
      <c r="Q286" s="8" t="s">
        <v>97</v>
      </c>
      <c r="R286" s="8" t="s">
        <v>129</v>
      </c>
      <c r="S286" s="6">
        <v>6</v>
      </c>
      <c r="T286" s="6" t="s">
        <v>43</v>
      </c>
    </row>
    <row r="287" spans="1:20">
      <c r="A287" s="5" t="s">
        <v>873</v>
      </c>
      <c r="B287" s="19">
        <v>83</v>
      </c>
      <c r="C287" s="6" t="s">
        <v>865</v>
      </c>
      <c r="D287" s="6"/>
      <c r="E287" s="5" t="s">
        <v>874</v>
      </c>
      <c r="F287" s="5" t="str">
        <f t="shared" si="8"/>
        <v>GATETE  FELIX </v>
      </c>
      <c r="G287" s="6" t="s">
        <v>36</v>
      </c>
      <c r="H287" s="6">
        <v>39.993178</v>
      </c>
      <c r="I287" s="6">
        <v>116.46842700000001</v>
      </c>
      <c r="J287" s="7">
        <v>16946</v>
      </c>
      <c r="K287" s="13">
        <v>24</v>
      </c>
      <c r="L287" s="13">
        <v>5</v>
      </c>
      <c r="M287" s="13">
        <v>1946</v>
      </c>
      <c r="N287" s="13">
        <f t="shared" si="9"/>
        <v>76</v>
      </c>
      <c r="O287" s="6">
        <v>1</v>
      </c>
      <c r="P287" s="6">
        <v>6856315736</v>
      </c>
      <c r="Q287" s="8" t="s">
        <v>37</v>
      </c>
      <c r="R287" s="8" t="s">
        <v>42</v>
      </c>
      <c r="S287" s="6">
        <v>7</v>
      </c>
      <c r="T287" s="6" t="s">
        <v>78</v>
      </c>
    </row>
    <row r="288" spans="1:20">
      <c r="A288" s="5" t="s">
        <v>875</v>
      </c>
      <c r="B288" s="19">
        <v>84</v>
      </c>
      <c r="C288" s="6" t="s">
        <v>224</v>
      </c>
      <c r="D288" s="6"/>
      <c r="E288" s="5" t="s">
        <v>876</v>
      </c>
      <c r="F288" s="5" t="str">
        <f t="shared" si="8"/>
        <v>JULIUS  SHYAKA </v>
      </c>
      <c r="G288" s="6" t="s">
        <v>36</v>
      </c>
      <c r="H288" s="6">
        <v>36.091743399999999</v>
      </c>
      <c r="I288" s="6">
        <v>140.11396160000001</v>
      </c>
      <c r="J288" s="7">
        <v>19725</v>
      </c>
      <c r="K288" s="13">
        <v>1</v>
      </c>
      <c r="L288" s="13">
        <v>1</v>
      </c>
      <c r="M288" s="13">
        <v>1954</v>
      </c>
      <c r="N288" s="13">
        <f t="shared" si="9"/>
        <v>68</v>
      </c>
      <c r="O288" s="6">
        <v>4</v>
      </c>
      <c r="P288" s="6">
        <v>9601613257</v>
      </c>
      <c r="Q288" s="8" t="s">
        <v>97</v>
      </c>
      <c r="R288" s="8" t="s">
        <v>167</v>
      </c>
      <c r="S288" s="6">
        <v>5</v>
      </c>
      <c r="T288" s="6" t="s">
        <v>86</v>
      </c>
    </row>
    <row r="289" spans="1:20">
      <c r="A289" s="5" t="s">
        <v>877</v>
      </c>
      <c r="B289" s="19">
        <v>84</v>
      </c>
      <c r="C289" s="6" t="s">
        <v>878</v>
      </c>
      <c r="D289" s="6"/>
      <c r="E289" s="5" t="s">
        <v>879</v>
      </c>
      <c r="F289" s="5" t="str">
        <f t="shared" si="8"/>
        <v>BERNARD  ALICE </v>
      </c>
      <c r="G289" s="6" t="s">
        <v>36</v>
      </c>
      <c r="H289" s="6">
        <v>33.259034999999997</v>
      </c>
      <c r="I289" s="6">
        <v>117.15877999999999</v>
      </c>
      <c r="J289" s="7">
        <v>27359</v>
      </c>
      <c r="K289" s="13">
        <v>26</v>
      </c>
      <c r="L289" s="13">
        <v>11</v>
      </c>
      <c r="M289" s="13">
        <v>1974</v>
      </c>
      <c r="N289" s="13">
        <f t="shared" si="9"/>
        <v>48</v>
      </c>
      <c r="O289" s="6">
        <v>2</v>
      </c>
      <c r="P289" s="6">
        <v>8746969823</v>
      </c>
      <c r="Q289" s="8" t="s">
        <v>31</v>
      </c>
      <c r="R289" s="8" t="s">
        <v>172</v>
      </c>
      <c r="S289" s="6">
        <v>5</v>
      </c>
      <c r="T289" s="6" t="s">
        <v>86</v>
      </c>
    </row>
    <row r="290" spans="1:20">
      <c r="A290" s="5" t="s">
        <v>880</v>
      </c>
      <c r="B290" s="19">
        <v>84</v>
      </c>
      <c r="C290" s="6" t="s">
        <v>881</v>
      </c>
      <c r="D290" s="6"/>
      <c r="E290" s="5" t="s">
        <v>650</v>
      </c>
      <c r="F290" s="5" t="str">
        <f t="shared" si="8"/>
        <v>NANA  EMMANUEL</v>
      </c>
      <c r="G290" s="6" t="s">
        <v>23</v>
      </c>
      <c r="H290" s="6">
        <v>22.925131</v>
      </c>
      <c r="I290" s="6">
        <v>113.3681177</v>
      </c>
      <c r="J290" s="7">
        <v>13966</v>
      </c>
      <c r="K290" s="13">
        <v>27</v>
      </c>
      <c r="L290" s="13">
        <v>3</v>
      </c>
      <c r="M290" s="13">
        <v>1938</v>
      </c>
      <c r="N290" s="13">
        <f t="shared" si="9"/>
        <v>84</v>
      </c>
      <c r="O290" s="6">
        <v>13</v>
      </c>
      <c r="P290" s="6">
        <v>3722763967</v>
      </c>
      <c r="Q290" s="8" t="s">
        <v>72</v>
      </c>
      <c r="R290" s="8" t="s">
        <v>73</v>
      </c>
      <c r="S290" s="6">
        <v>3</v>
      </c>
      <c r="T290" s="6" t="s">
        <v>26</v>
      </c>
    </row>
    <row r="291" spans="1:20">
      <c r="A291" s="5" t="s">
        <v>882</v>
      </c>
      <c r="B291" s="19">
        <v>85</v>
      </c>
      <c r="C291" s="9" t="s">
        <v>883</v>
      </c>
      <c r="D291" s="9"/>
      <c r="E291" s="5" t="s">
        <v>884</v>
      </c>
      <c r="F291" s="5" t="str">
        <f t="shared" si="8"/>
        <v>MUNYENTWALI  UWERA </v>
      </c>
      <c r="G291" s="6" t="s">
        <v>36</v>
      </c>
      <c r="H291" s="6">
        <v>-8.0888877000000008</v>
      </c>
      <c r="I291" s="6">
        <v>111.4514369</v>
      </c>
      <c r="J291" s="7">
        <v>26411</v>
      </c>
      <c r="K291" s="13">
        <v>22</v>
      </c>
      <c r="L291" s="13">
        <v>4</v>
      </c>
      <c r="M291" s="13">
        <v>1972</v>
      </c>
      <c r="N291" s="13">
        <f t="shared" si="9"/>
        <v>50</v>
      </c>
      <c r="O291" s="6">
        <v>5</v>
      </c>
      <c r="P291" s="6">
        <v>9031378624</v>
      </c>
      <c r="Q291" s="8" t="s">
        <v>37</v>
      </c>
      <c r="R291" s="8" t="s">
        <v>64</v>
      </c>
      <c r="S291" s="6">
        <v>7</v>
      </c>
      <c r="T291" s="6" t="s">
        <v>78</v>
      </c>
    </row>
    <row r="292" spans="1:20">
      <c r="A292" s="5" t="s">
        <v>885</v>
      </c>
      <c r="B292" s="19">
        <v>85</v>
      </c>
      <c r="C292" s="6" t="s">
        <v>134</v>
      </c>
      <c r="D292" s="6" t="s">
        <v>108</v>
      </c>
      <c r="E292" s="5" t="s">
        <v>886</v>
      </c>
      <c r="F292" s="5" t="str">
        <f t="shared" si="8"/>
        <v>JEAN LOUIS NDAYAMBAJE </v>
      </c>
      <c r="G292" s="6" t="s">
        <v>36</v>
      </c>
      <c r="H292" s="6">
        <v>31.945398999999998</v>
      </c>
      <c r="I292" s="6">
        <v>35.072502</v>
      </c>
      <c r="J292" s="7">
        <v>19028</v>
      </c>
      <c r="K292" s="13">
        <v>4</v>
      </c>
      <c r="L292" s="13">
        <v>2</v>
      </c>
      <c r="M292" s="13">
        <v>1952</v>
      </c>
      <c r="N292" s="13">
        <f t="shared" si="9"/>
        <v>70</v>
      </c>
      <c r="O292" s="6">
        <v>1</v>
      </c>
      <c r="P292" s="6">
        <v>1535266772</v>
      </c>
      <c r="Q292" s="8" t="s">
        <v>24</v>
      </c>
      <c r="R292" s="8" t="s">
        <v>143</v>
      </c>
      <c r="S292" s="6">
        <v>4</v>
      </c>
      <c r="T292" s="6" t="s">
        <v>93</v>
      </c>
    </row>
    <row r="293" spans="1:20">
      <c r="A293" s="5" t="s">
        <v>887</v>
      </c>
      <c r="B293" s="19">
        <v>85</v>
      </c>
      <c r="C293" s="6" t="s">
        <v>888</v>
      </c>
      <c r="D293" s="6"/>
      <c r="E293" s="5" t="s">
        <v>268</v>
      </c>
      <c r="F293" s="5" t="str">
        <f t="shared" si="8"/>
        <v>AIMABLE  HAKIZIMANA</v>
      </c>
      <c r="G293" s="6" t="s">
        <v>36</v>
      </c>
      <c r="H293" s="6">
        <v>-3.2826575999999998</v>
      </c>
      <c r="I293" s="6">
        <v>-42.941698000000002</v>
      </c>
      <c r="J293" s="7">
        <v>11805</v>
      </c>
      <c r="K293" s="13">
        <v>26</v>
      </c>
      <c r="L293" s="13">
        <v>4</v>
      </c>
      <c r="M293" s="13">
        <v>1932</v>
      </c>
      <c r="N293" s="13">
        <f t="shared" si="9"/>
        <v>90</v>
      </c>
      <c r="O293" s="6">
        <v>2</v>
      </c>
      <c r="P293" s="6">
        <v>6513939129</v>
      </c>
      <c r="Q293" s="8" t="s">
        <v>31</v>
      </c>
      <c r="R293" s="8" t="s">
        <v>52</v>
      </c>
      <c r="S293" s="6">
        <v>7</v>
      </c>
      <c r="T293" s="6" t="s">
        <v>78</v>
      </c>
    </row>
    <row r="294" spans="1:20">
      <c r="A294" s="5" t="s">
        <v>889</v>
      </c>
      <c r="B294" s="19">
        <v>86</v>
      </c>
      <c r="C294" s="6" t="s">
        <v>890</v>
      </c>
      <c r="D294" s="6"/>
      <c r="E294" s="5" t="s">
        <v>891</v>
      </c>
      <c r="F294" s="5" t="str">
        <f t="shared" si="8"/>
        <v>ELISHA  NDAYIZEYE </v>
      </c>
      <c r="G294" s="6" t="s">
        <v>36</v>
      </c>
      <c r="H294" s="6">
        <v>-33.868819700000003</v>
      </c>
      <c r="I294" s="6">
        <v>151.2092955</v>
      </c>
      <c r="J294" s="7">
        <v>29382</v>
      </c>
      <c r="K294" s="13">
        <v>10</v>
      </c>
      <c r="L294" s="13">
        <v>6</v>
      </c>
      <c r="M294" s="13">
        <v>1980</v>
      </c>
      <c r="N294" s="13">
        <f t="shared" si="9"/>
        <v>42</v>
      </c>
      <c r="O294" s="6">
        <v>7</v>
      </c>
      <c r="P294" s="6">
        <v>1856234742</v>
      </c>
      <c r="Q294" s="8" t="s">
        <v>72</v>
      </c>
      <c r="R294" s="8" t="s">
        <v>82</v>
      </c>
      <c r="S294" s="6">
        <v>4</v>
      </c>
      <c r="T294" s="6" t="s">
        <v>93</v>
      </c>
    </row>
    <row r="295" spans="1:20">
      <c r="A295" s="5" t="s">
        <v>892</v>
      </c>
      <c r="B295" s="19">
        <v>86</v>
      </c>
      <c r="C295" s="6" t="s">
        <v>104</v>
      </c>
      <c r="D295" s="6"/>
      <c r="E295" s="5" t="s">
        <v>509</v>
      </c>
      <c r="F295" s="5" t="str">
        <f t="shared" si="8"/>
        <v>RODRIGUE  KABERA </v>
      </c>
      <c r="G295" s="6" t="s">
        <v>36</v>
      </c>
      <c r="H295" s="6">
        <v>10.5534497</v>
      </c>
      <c r="I295" s="6">
        <v>34.282442899999999</v>
      </c>
      <c r="J295" s="7">
        <v>15887</v>
      </c>
      <c r="K295" s="13">
        <v>30</v>
      </c>
      <c r="L295" s="13">
        <v>6</v>
      </c>
      <c r="M295" s="13">
        <v>1943</v>
      </c>
      <c r="N295" s="13">
        <f t="shared" si="9"/>
        <v>79</v>
      </c>
      <c r="O295" s="6">
        <v>4</v>
      </c>
      <c r="P295" s="6">
        <v>3587576819</v>
      </c>
      <c r="Q295" s="8" t="s">
        <v>72</v>
      </c>
      <c r="R295" s="8" t="s">
        <v>82</v>
      </c>
      <c r="S295" s="6">
        <v>1</v>
      </c>
      <c r="T295" s="6" t="s">
        <v>186</v>
      </c>
    </row>
    <row r="296" spans="1:20">
      <c r="A296" s="5" t="s">
        <v>893</v>
      </c>
      <c r="B296" s="19">
        <v>86</v>
      </c>
      <c r="C296" s="6" t="s">
        <v>894</v>
      </c>
      <c r="D296" s="6"/>
      <c r="E296" s="5" t="s">
        <v>895</v>
      </c>
      <c r="F296" s="5" t="str">
        <f t="shared" si="8"/>
        <v>IYAKAREMYE  MURENZI</v>
      </c>
      <c r="G296" s="6" t="s">
        <v>36</v>
      </c>
      <c r="H296" s="6">
        <v>45.524695899999998</v>
      </c>
      <c r="I296" s="6">
        <v>13.831120800000001</v>
      </c>
      <c r="J296" s="7">
        <v>24854</v>
      </c>
      <c r="K296" s="13">
        <v>17</v>
      </c>
      <c r="L296" s="13">
        <v>1</v>
      </c>
      <c r="M296" s="13">
        <v>1968</v>
      </c>
      <c r="N296" s="13">
        <f t="shared" si="9"/>
        <v>54</v>
      </c>
      <c r="O296" s="6">
        <v>4</v>
      </c>
      <c r="P296" s="6">
        <v>5041989398</v>
      </c>
      <c r="Q296" s="8" t="s">
        <v>97</v>
      </c>
      <c r="R296" s="8" t="s">
        <v>176</v>
      </c>
      <c r="S296" s="6">
        <v>4</v>
      </c>
      <c r="T296" s="6" t="s">
        <v>93</v>
      </c>
    </row>
    <row r="297" spans="1:20">
      <c r="A297" s="5" t="s">
        <v>896</v>
      </c>
      <c r="B297" s="19">
        <v>86</v>
      </c>
      <c r="C297" s="6" t="s">
        <v>134</v>
      </c>
      <c r="D297" s="6" t="s">
        <v>897</v>
      </c>
      <c r="E297" s="5" t="s">
        <v>898</v>
      </c>
      <c r="F297" s="5" t="str">
        <f t="shared" si="8"/>
        <v>JEAN DE ALEX </v>
      </c>
      <c r="G297" s="6" t="s">
        <v>36</v>
      </c>
      <c r="H297" s="6">
        <v>49.567069699999998</v>
      </c>
      <c r="I297" s="6">
        <v>6.1544927999999999</v>
      </c>
      <c r="J297" s="7">
        <v>9149</v>
      </c>
      <c r="K297" s="13">
        <v>17</v>
      </c>
      <c r="L297" s="13">
        <v>1</v>
      </c>
      <c r="M297" s="13">
        <v>1925</v>
      </c>
      <c r="N297" s="13">
        <f t="shared" si="9"/>
        <v>97</v>
      </c>
      <c r="O297" s="6">
        <v>5</v>
      </c>
      <c r="P297" s="6">
        <v>4646754140</v>
      </c>
      <c r="Q297" s="8" t="s">
        <v>24</v>
      </c>
      <c r="R297" s="8" t="s">
        <v>47</v>
      </c>
      <c r="S297" s="6">
        <v>7</v>
      </c>
      <c r="T297" s="6" t="s">
        <v>78</v>
      </c>
    </row>
    <row r="298" spans="1:20">
      <c r="A298" s="5" t="s">
        <v>899</v>
      </c>
      <c r="B298" s="19">
        <v>86</v>
      </c>
      <c r="C298" s="6" t="s">
        <v>900</v>
      </c>
      <c r="D298" s="6"/>
      <c r="E298" s="5" t="s">
        <v>901</v>
      </c>
      <c r="F298" s="5" t="str">
        <f t="shared" si="8"/>
        <v>NADINE  MANZI </v>
      </c>
      <c r="G298" s="6" t="s">
        <v>23</v>
      </c>
      <c r="H298" s="6">
        <v>42.916789999999999</v>
      </c>
      <c r="I298" s="6">
        <v>-81.416460000000001</v>
      </c>
      <c r="J298" s="7">
        <v>31176</v>
      </c>
      <c r="K298" s="13">
        <v>9</v>
      </c>
      <c r="L298" s="13">
        <v>5</v>
      </c>
      <c r="M298" s="13">
        <v>1985</v>
      </c>
      <c r="N298" s="13">
        <f t="shared" si="9"/>
        <v>37</v>
      </c>
      <c r="O298" s="6">
        <v>5</v>
      </c>
      <c r="P298" s="6">
        <v>2923517209</v>
      </c>
      <c r="Q298" s="8" t="s">
        <v>72</v>
      </c>
      <c r="R298" s="8" t="s">
        <v>73</v>
      </c>
      <c r="S298" s="6">
        <v>1</v>
      </c>
      <c r="T298" s="6" t="s">
        <v>186</v>
      </c>
    </row>
    <row r="299" spans="1:20">
      <c r="A299" s="5" t="s">
        <v>902</v>
      </c>
      <c r="B299" s="19">
        <v>87</v>
      </c>
      <c r="C299" s="6" t="s">
        <v>903</v>
      </c>
      <c r="D299" s="6"/>
      <c r="E299" s="5" t="s">
        <v>904</v>
      </c>
      <c r="F299" s="5" t="str">
        <f t="shared" si="8"/>
        <v>LEONARD  UWIMBABAZI </v>
      </c>
      <c r="G299" s="6" t="s">
        <v>36</v>
      </c>
      <c r="H299" s="6">
        <v>39.506149899999997</v>
      </c>
      <c r="I299" s="6">
        <v>20.265533900000001</v>
      </c>
      <c r="J299" s="7">
        <v>23063</v>
      </c>
      <c r="K299" s="13">
        <v>21</v>
      </c>
      <c r="L299" s="13">
        <v>2</v>
      </c>
      <c r="M299" s="13">
        <v>1963</v>
      </c>
      <c r="N299" s="13">
        <f t="shared" si="9"/>
        <v>59</v>
      </c>
      <c r="O299" s="6">
        <v>6</v>
      </c>
      <c r="P299" s="6">
        <v>1335313003</v>
      </c>
      <c r="Q299" s="8" t="s">
        <v>37</v>
      </c>
      <c r="R299" s="8" t="s">
        <v>321</v>
      </c>
      <c r="S299" s="6">
        <v>1</v>
      </c>
      <c r="T299" s="6" t="s">
        <v>186</v>
      </c>
    </row>
    <row r="300" spans="1:20">
      <c r="A300" s="5" t="s">
        <v>905</v>
      </c>
      <c r="B300" s="19">
        <v>87</v>
      </c>
      <c r="C300" s="6" t="s">
        <v>906</v>
      </c>
      <c r="D300" s="6"/>
      <c r="E300" s="5" t="s">
        <v>907</v>
      </c>
      <c r="F300" s="5" t="str">
        <f t="shared" si="8"/>
        <v>DOMINIQUE  JACQUES </v>
      </c>
      <c r="G300" s="6" t="s">
        <v>36</v>
      </c>
      <c r="H300" s="6">
        <v>51.085543999999999</v>
      </c>
      <c r="I300" s="6">
        <v>13.6276849</v>
      </c>
      <c r="J300" s="7">
        <v>40919</v>
      </c>
      <c r="K300" s="13">
        <v>11</v>
      </c>
      <c r="L300" s="13">
        <v>1</v>
      </c>
      <c r="M300" s="13">
        <v>2012</v>
      </c>
      <c r="N300" s="13">
        <f t="shared" si="9"/>
        <v>10</v>
      </c>
      <c r="O300" s="6">
        <v>6</v>
      </c>
      <c r="P300" s="6">
        <v>7259250394</v>
      </c>
      <c r="Q300" s="8" t="s">
        <v>97</v>
      </c>
      <c r="R300" s="8" t="s">
        <v>167</v>
      </c>
      <c r="S300" s="6">
        <v>6</v>
      </c>
      <c r="T300" s="6" t="s">
        <v>43</v>
      </c>
    </row>
    <row r="301" spans="1:20">
      <c r="A301" s="5" t="s">
        <v>908</v>
      </c>
      <c r="B301" s="19">
        <v>87</v>
      </c>
      <c r="C301" s="6" t="s">
        <v>909</v>
      </c>
      <c r="D301" s="6"/>
      <c r="E301" s="5" t="s">
        <v>910</v>
      </c>
      <c r="F301" s="5" t="str">
        <f t="shared" si="8"/>
        <v>MAURICE  KAMALI </v>
      </c>
      <c r="G301" s="6" t="s">
        <v>36</v>
      </c>
      <c r="H301" s="6">
        <v>29.932442000000002</v>
      </c>
      <c r="I301" s="6">
        <v>114.36947000000001</v>
      </c>
      <c r="J301" s="7">
        <v>13931</v>
      </c>
      <c r="K301" s="13">
        <v>20</v>
      </c>
      <c r="L301" s="13">
        <v>2</v>
      </c>
      <c r="M301" s="13">
        <v>1938</v>
      </c>
      <c r="N301" s="13">
        <f t="shared" si="9"/>
        <v>84</v>
      </c>
      <c r="O301" s="6">
        <v>3</v>
      </c>
      <c r="P301" s="6">
        <v>9015539671</v>
      </c>
      <c r="Q301" s="8" t="s">
        <v>97</v>
      </c>
      <c r="R301" s="8" t="s">
        <v>314</v>
      </c>
      <c r="S301" s="6">
        <v>1</v>
      </c>
      <c r="T301" s="6" t="s">
        <v>186</v>
      </c>
    </row>
    <row r="302" spans="1:20">
      <c r="A302" s="5" t="s">
        <v>911</v>
      </c>
      <c r="B302" s="19">
        <v>87</v>
      </c>
      <c r="C302" s="6" t="s">
        <v>912</v>
      </c>
      <c r="D302" s="6"/>
      <c r="E302" s="5" t="s">
        <v>913</v>
      </c>
      <c r="F302" s="5" t="str">
        <f t="shared" si="8"/>
        <v>LIONEL  NDIKUMANA </v>
      </c>
      <c r="G302" s="6" t="s">
        <v>36</v>
      </c>
      <c r="H302" s="6">
        <v>43.844727800000001</v>
      </c>
      <c r="I302" s="6">
        <v>4.3520437999999997</v>
      </c>
      <c r="J302" s="7">
        <v>21841</v>
      </c>
      <c r="K302" s="13">
        <v>18</v>
      </c>
      <c r="L302" s="13">
        <v>10</v>
      </c>
      <c r="M302" s="13">
        <v>1959</v>
      </c>
      <c r="N302" s="13">
        <f t="shared" si="9"/>
        <v>63</v>
      </c>
      <c r="O302" s="6">
        <v>6</v>
      </c>
      <c r="P302" s="6">
        <v>2598327590</v>
      </c>
      <c r="Q302" s="8" t="s">
        <v>97</v>
      </c>
      <c r="R302" s="8" t="s">
        <v>176</v>
      </c>
      <c r="S302" s="6">
        <v>1</v>
      </c>
      <c r="T302" s="6" t="s">
        <v>186</v>
      </c>
    </row>
    <row r="303" spans="1:20">
      <c r="A303" s="5" t="s">
        <v>914</v>
      </c>
      <c r="B303" s="19">
        <v>88</v>
      </c>
      <c r="C303" s="6" t="s">
        <v>915</v>
      </c>
      <c r="D303" s="6"/>
      <c r="E303" s="5" t="s">
        <v>808</v>
      </c>
      <c r="F303" s="5" t="str">
        <f t="shared" si="8"/>
        <v>HEBRON  TUYISHIME </v>
      </c>
      <c r="G303" s="6" t="s">
        <v>36</v>
      </c>
      <c r="H303" s="6">
        <v>22.618813100000001</v>
      </c>
      <c r="I303" s="6">
        <v>-83.706628899999998</v>
      </c>
      <c r="J303" s="7">
        <v>31676</v>
      </c>
      <c r="K303" s="13">
        <v>21</v>
      </c>
      <c r="L303" s="13">
        <v>9</v>
      </c>
      <c r="M303" s="13">
        <v>1986</v>
      </c>
      <c r="N303" s="13">
        <f t="shared" si="9"/>
        <v>36</v>
      </c>
      <c r="O303" s="6">
        <v>13</v>
      </c>
      <c r="P303" s="6">
        <v>5089160197</v>
      </c>
      <c r="Q303" s="8" t="s">
        <v>72</v>
      </c>
      <c r="R303" s="8" t="s">
        <v>82</v>
      </c>
      <c r="S303" s="6">
        <v>7</v>
      </c>
      <c r="T303" s="6" t="s">
        <v>78</v>
      </c>
    </row>
    <row r="304" spans="1:20">
      <c r="A304" s="5" t="s">
        <v>916</v>
      </c>
      <c r="B304" s="19">
        <v>88</v>
      </c>
      <c r="C304" s="6" t="s">
        <v>917</v>
      </c>
      <c r="D304" s="6" t="s">
        <v>918</v>
      </c>
      <c r="E304" s="5" t="s">
        <v>919</v>
      </c>
      <c r="F304" s="5" t="str">
        <f t="shared" si="8"/>
        <v>NDATABAYE ALEXIS MURUNGI </v>
      </c>
      <c r="G304" s="6" t="s">
        <v>36</v>
      </c>
      <c r="H304" s="6">
        <v>39.210740000000001</v>
      </c>
      <c r="I304" s="6">
        <v>101.66898</v>
      </c>
      <c r="J304" s="7">
        <v>37269</v>
      </c>
      <c r="K304" s="13">
        <v>13</v>
      </c>
      <c r="L304" s="13">
        <v>1</v>
      </c>
      <c r="M304" s="13">
        <v>2002</v>
      </c>
      <c r="N304" s="13">
        <f t="shared" si="9"/>
        <v>20</v>
      </c>
      <c r="O304" s="6">
        <v>4</v>
      </c>
      <c r="P304" s="6">
        <v>2352742887</v>
      </c>
      <c r="Q304" s="8" t="s">
        <v>31</v>
      </c>
      <c r="R304" s="8" t="s">
        <v>52</v>
      </c>
      <c r="S304" s="6">
        <v>4</v>
      </c>
      <c r="T304" s="6" t="s">
        <v>93</v>
      </c>
    </row>
    <row r="305" spans="1:20">
      <c r="A305" s="5" t="s">
        <v>920</v>
      </c>
      <c r="B305" s="19">
        <v>88</v>
      </c>
      <c r="C305" s="6" t="s">
        <v>601</v>
      </c>
      <c r="D305" s="6"/>
      <c r="E305" s="5" t="s">
        <v>921</v>
      </c>
      <c r="F305" s="5" t="str">
        <f t="shared" si="8"/>
        <v>REGIS  AMANI </v>
      </c>
      <c r="G305" s="6" t="s">
        <v>36</v>
      </c>
      <c r="H305" s="6">
        <v>34.199478999999997</v>
      </c>
      <c r="I305" s="6">
        <v>119.57836399999999</v>
      </c>
      <c r="J305" s="7">
        <v>22651</v>
      </c>
      <c r="K305" s="13">
        <v>5</v>
      </c>
      <c r="L305" s="13">
        <v>1</v>
      </c>
      <c r="M305" s="13">
        <v>1962</v>
      </c>
      <c r="N305" s="13">
        <f t="shared" si="9"/>
        <v>60</v>
      </c>
      <c r="O305" s="6">
        <v>1</v>
      </c>
      <c r="P305" s="6">
        <v>9955515088</v>
      </c>
      <c r="Q305" s="8" t="s">
        <v>24</v>
      </c>
      <c r="R305" s="8" t="s">
        <v>160</v>
      </c>
      <c r="S305" s="6">
        <v>1</v>
      </c>
      <c r="T305" s="6" t="s">
        <v>186</v>
      </c>
    </row>
    <row r="306" spans="1:20">
      <c r="A306" s="5" t="s">
        <v>922</v>
      </c>
      <c r="B306" s="19">
        <v>89</v>
      </c>
      <c r="C306" s="6" t="s">
        <v>260</v>
      </c>
      <c r="D306" s="6"/>
      <c r="E306" s="5" t="s">
        <v>923</v>
      </c>
      <c r="F306" s="5" t="str">
        <f t="shared" si="8"/>
        <v>IMMACULEE  NTAKIRUTIMANA </v>
      </c>
      <c r="G306" s="6" t="s">
        <v>23</v>
      </c>
      <c r="H306" s="6">
        <v>43.432018100000001</v>
      </c>
      <c r="I306" s="6">
        <v>6.7329388999999997</v>
      </c>
      <c r="J306" s="7">
        <v>40442</v>
      </c>
      <c r="K306" s="13">
        <v>21</v>
      </c>
      <c r="L306" s="13">
        <v>9</v>
      </c>
      <c r="M306" s="13">
        <v>2010</v>
      </c>
      <c r="N306" s="13">
        <f t="shared" si="9"/>
        <v>12</v>
      </c>
      <c r="O306" s="6">
        <v>1</v>
      </c>
      <c r="P306" s="6">
        <v>4299613068</v>
      </c>
      <c r="Q306" s="8" t="s">
        <v>31</v>
      </c>
      <c r="R306" s="8" t="s">
        <v>137</v>
      </c>
      <c r="S306" s="6">
        <v>6</v>
      </c>
      <c r="T306" s="6" t="s">
        <v>43</v>
      </c>
    </row>
    <row r="307" spans="1:20">
      <c r="A307" s="5" t="s">
        <v>924</v>
      </c>
      <c r="B307" s="19">
        <v>89</v>
      </c>
      <c r="C307" s="6" t="s">
        <v>925</v>
      </c>
      <c r="D307" s="6"/>
      <c r="E307" s="5" t="s">
        <v>926</v>
      </c>
      <c r="F307" s="5" t="str">
        <f t="shared" si="8"/>
        <v>ANNUALITE  MBABAZI</v>
      </c>
      <c r="G307" s="6" t="s">
        <v>23</v>
      </c>
      <c r="H307" s="6">
        <v>37.291670000000003</v>
      </c>
      <c r="I307" s="6">
        <v>127.50778</v>
      </c>
      <c r="J307" s="7">
        <v>26460</v>
      </c>
      <c r="K307" s="13">
        <v>10</v>
      </c>
      <c r="L307" s="13">
        <v>6</v>
      </c>
      <c r="M307" s="13">
        <v>1972</v>
      </c>
      <c r="N307" s="13">
        <f t="shared" si="9"/>
        <v>50</v>
      </c>
      <c r="O307" s="6">
        <v>8</v>
      </c>
      <c r="P307" s="6">
        <v>3175144384</v>
      </c>
      <c r="Q307" s="8" t="s">
        <v>37</v>
      </c>
      <c r="R307" s="8" t="s">
        <v>38</v>
      </c>
      <c r="S307" s="6">
        <v>1</v>
      </c>
      <c r="T307" s="6" t="s">
        <v>186</v>
      </c>
    </row>
    <row r="308" spans="1:20">
      <c r="A308" s="5" t="s">
        <v>927</v>
      </c>
      <c r="B308" s="19">
        <v>89</v>
      </c>
      <c r="C308" s="6" t="s">
        <v>928</v>
      </c>
      <c r="D308" s="6" t="s">
        <v>929</v>
      </c>
      <c r="E308" s="5" t="s">
        <v>728</v>
      </c>
      <c r="F308" s="5" t="str">
        <f t="shared" si="8"/>
        <v>NISAINTHE THEODORE SIBOMANA</v>
      </c>
      <c r="G308" s="6" t="s">
        <v>36</v>
      </c>
      <c r="H308" s="6">
        <v>45.323811999999997</v>
      </c>
      <c r="I308" s="6">
        <v>133.4113691</v>
      </c>
      <c r="J308" s="7">
        <v>16079</v>
      </c>
      <c r="K308" s="13">
        <v>8</v>
      </c>
      <c r="L308" s="13">
        <v>1</v>
      </c>
      <c r="M308" s="13">
        <v>1944</v>
      </c>
      <c r="N308" s="13">
        <f t="shared" si="9"/>
        <v>78</v>
      </c>
      <c r="O308" s="6">
        <v>9</v>
      </c>
      <c r="P308" s="6">
        <v>5892109608</v>
      </c>
      <c r="Q308" s="8" t="s">
        <v>24</v>
      </c>
      <c r="R308" s="8" t="s">
        <v>255</v>
      </c>
      <c r="S308" s="6">
        <v>3</v>
      </c>
      <c r="T308" s="6" t="s">
        <v>26</v>
      </c>
    </row>
    <row r="309" spans="1:20">
      <c r="A309" s="5" t="s">
        <v>930</v>
      </c>
      <c r="B309" s="19">
        <v>89</v>
      </c>
      <c r="C309" s="6" t="s">
        <v>708</v>
      </c>
      <c r="D309" s="6"/>
      <c r="E309" s="5" t="s">
        <v>334</v>
      </c>
      <c r="F309" s="5" t="str">
        <f t="shared" si="8"/>
        <v>EUGENE  MUSABYIMANA </v>
      </c>
      <c r="G309" s="6" t="s">
        <v>36</v>
      </c>
      <c r="H309" s="6">
        <v>57.881740999999998</v>
      </c>
      <c r="I309" s="6">
        <v>11.936494700000001</v>
      </c>
      <c r="J309" s="7">
        <v>41830</v>
      </c>
      <c r="K309" s="13">
        <v>10</v>
      </c>
      <c r="L309" s="13">
        <v>7</v>
      </c>
      <c r="M309" s="13">
        <v>2014</v>
      </c>
      <c r="N309" s="13">
        <f t="shared" si="9"/>
        <v>8</v>
      </c>
      <c r="O309" s="6">
        <v>10</v>
      </c>
      <c r="P309" s="6">
        <v>7013917985</v>
      </c>
      <c r="Q309" s="8" t="s">
        <v>72</v>
      </c>
      <c r="R309" s="8" t="s">
        <v>73</v>
      </c>
      <c r="S309" s="6">
        <v>6</v>
      </c>
      <c r="T309" s="6" t="s">
        <v>43</v>
      </c>
    </row>
    <row r="310" spans="1:20">
      <c r="A310" s="5" t="s">
        <v>931</v>
      </c>
      <c r="B310" s="19">
        <v>90</v>
      </c>
      <c r="C310" s="6" t="s">
        <v>932</v>
      </c>
      <c r="D310" s="6"/>
      <c r="E310" s="5" t="s">
        <v>105</v>
      </c>
      <c r="F310" s="5" t="str">
        <f t="shared" si="8"/>
        <v>ARMAND  ANGE </v>
      </c>
      <c r="G310" s="6" t="s">
        <v>36</v>
      </c>
      <c r="H310" s="6">
        <v>-4.1710664</v>
      </c>
      <c r="I310" s="6">
        <v>139.44151679999999</v>
      </c>
      <c r="J310" s="7">
        <v>11986</v>
      </c>
      <c r="K310" s="13">
        <v>24</v>
      </c>
      <c r="L310" s="13">
        <v>10</v>
      </c>
      <c r="M310" s="13">
        <v>1932</v>
      </c>
      <c r="N310" s="13">
        <f t="shared" si="9"/>
        <v>90</v>
      </c>
      <c r="O310" s="6">
        <v>11</v>
      </c>
      <c r="P310" s="6">
        <v>3142499563</v>
      </c>
      <c r="Q310" s="8" t="s">
        <v>37</v>
      </c>
      <c r="R310" s="8" t="s">
        <v>38</v>
      </c>
      <c r="S310" s="6">
        <v>4</v>
      </c>
      <c r="T310" s="6" t="s">
        <v>93</v>
      </c>
    </row>
    <row r="311" spans="1:20">
      <c r="A311" s="5" t="s">
        <v>933</v>
      </c>
      <c r="B311" s="19">
        <v>90</v>
      </c>
      <c r="C311" s="6" t="s">
        <v>934</v>
      </c>
      <c r="D311" s="6"/>
      <c r="E311" s="5" t="s">
        <v>935</v>
      </c>
      <c r="F311" s="5" t="str">
        <f t="shared" si="8"/>
        <v>ETIENNE  SHEMA </v>
      </c>
      <c r="G311" s="6" t="s">
        <v>36</v>
      </c>
      <c r="H311" s="6">
        <v>7.9047780999999997</v>
      </c>
      <c r="I311" s="6">
        <v>98.351284100000001</v>
      </c>
      <c r="J311" s="7">
        <v>43260</v>
      </c>
      <c r="K311" s="13">
        <v>9</v>
      </c>
      <c r="L311" s="13">
        <v>6</v>
      </c>
      <c r="M311" s="13">
        <v>2018</v>
      </c>
      <c r="N311" s="13">
        <f t="shared" si="9"/>
        <v>4</v>
      </c>
      <c r="O311" s="6">
        <v>11</v>
      </c>
      <c r="P311" s="6">
        <v>3861355233</v>
      </c>
      <c r="Q311" s="8" t="s">
        <v>24</v>
      </c>
      <c r="R311" s="8" t="s">
        <v>143</v>
      </c>
      <c r="S311" s="6">
        <v>6</v>
      </c>
      <c r="T311" s="6" t="s">
        <v>43</v>
      </c>
    </row>
    <row r="312" spans="1:20">
      <c r="A312" s="5" t="s">
        <v>936</v>
      </c>
      <c r="B312" s="19">
        <v>90</v>
      </c>
      <c r="C312" s="6" t="s">
        <v>364</v>
      </c>
      <c r="D312" s="6"/>
      <c r="E312" s="5" t="s">
        <v>228</v>
      </c>
      <c r="F312" s="5" t="str">
        <f t="shared" si="8"/>
        <v>TUYISHIMIRE  HABINEZA </v>
      </c>
      <c r="G312" s="6" t="s">
        <v>36</v>
      </c>
      <c r="H312" s="6">
        <v>16.772617400000001</v>
      </c>
      <c r="I312" s="6">
        <v>-93.190519199999997</v>
      </c>
      <c r="J312" s="7">
        <v>37969</v>
      </c>
      <c r="K312" s="13">
        <v>14</v>
      </c>
      <c r="L312" s="13">
        <v>12</v>
      </c>
      <c r="M312" s="13">
        <v>2003</v>
      </c>
      <c r="N312" s="13">
        <f t="shared" si="9"/>
        <v>19</v>
      </c>
      <c r="O312" s="6">
        <v>11</v>
      </c>
      <c r="P312" s="6">
        <v>8307596173</v>
      </c>
      <c r="Q312" s="8" t="s">
        <v>24</v>
      </c>
      <c r="R312" s="8" t="s">
        <v>60</v>
      </c>
      <c r="S312" s="6">
        <v>5</v>
      </c>
      <c r="T312" s="6" t="s">
        <v>86</v>
      </c>
    </row>
    <row r="313" spans="1:20">
      <c r="A313" s="5" t="s">
        <v>937</v>
      </c>
      <c r="B313" s="19">
        <v>91</v>
      </c>
      <c r="C313" s="6" t="s">
        <v>938</v>
      </c>
      <c r="D313" s="6"/>
      <c r="E313" s="5" t="s">
        <v>506</v>
      </c>
      <c r="F313" s="5" t="str">
        <f t="shared" si="8"/>
        <v>RAISSA  TWAHIRWA</v>
      </c>
      <c r="G313" s="6" t="s">
        <v>23</v>
      </c>
      <c r="H313" s="6">
        <v>13.7832268</v>
      </c>
      <c r="I313" s="6">
        <v>120.9891643</v>
      </c>
      <c r="J313" s="7">
        <v>16449</v>
      </c>
      <c r="K313" s="13">
        <v>12</v>
      </c>
      <c r="L313" s="13">
        <v>1</v>
      </c>
      <c r="M313" s="13">
        <v>1945</v>
      </c>
      <c r="N313" s="13">
        <f t="shared" si="9"/>
        <v>77</v>
      </c>
      <c r="O313" s="6">
        <v>13</v>
      </c>
      <c r="P313" s="6">
        <v>1062626835</v>
      </c>
      <c r="Q313" s="8" t="s">
        <v>31</v>
      </c>
      <c r="R313" s="8" t="s">
        <v>137</v>
      </c>
      <c r="S313" s="6">
        <v>4</v>
      </c>
      <c r="T313" s="6" t="s">
        <v>93</v>
      </c>
    </row>
    <row r="314" spans="1:20">
      <c r="A314" s="5" t="s">
        <v>939</v>
      </c>
      <c r="B314" s="19">
        <v>91</v>
      </c>
      <c r="C314" s="6" t="s">
        <v>940</v>
      </c>
      <c r="D314" s="6"/>
      <c r="E314" s="5" t="s">
        <v>941</v>
      </c>
      <c r="F314" s="5" t="str">
        <f t="shared" si="8"/>
        <v>PROTAIS  SIMBI </v>
      </c>
      <c r="G314" s="6" t="s">
        <v>36</v>
      </c>
      <c r="H314" s="6">
        <v>40.993339599999999</v>
      </c>
      <c r="I314" s="6">
        <v>21.418889400000001</v>
      </c>
      <c r="J314" s="7">
        <v>14931</v>
      </c>
      <c r="K314" s="13">
        <v>16</v>
      </c>
      <c r="L314" s="13">
        <v>11</v>
      </c>
      <c r="M314" s="13">
        <v>1940</v>
      </c>
      <c r="N314" s="13">
        <f t="shared" si="9"/>
        <v>82</v>
      </c>
      <c r="O314" s="6">
        <v>5</v>
      </c>
      <c r="P314" s="6">
        <v>4588441647</v>
      </c>
      <c r="Q314" s="8" t="s">
        <v>72</v>
      </c>
      <c r="R314" s="8" t="s">
        <v>73</v>
      </c>
      <c r="S314" s="6">
        <v>3</v>
      </c>
      <c r="T314" s="6" t="s">
        <v>26</v>
      </c>
    </row>
    <row r="315" spans="1:20">
      <c r="A315" s="5" t="s">
        <v>942</v>
      </c>
      <c r="B315" s="19">
        <v>91</v>
      </c>
      <c r="C315" s="6" t="s">
        <v>384</v>
      </c>
      <c r="D315" s="6"/>
      <c r="E315" s="5" t="s">
        <v>943</v>
      </c>
      <c r="F315" s="5" t="str">
        <f t="shared" si="8"/>
        <v>HAPPY  MUHOZA </v>
      </c>
      <c r="G315" s="6" t="s">
        <v>36</v>
      </c>
      <c r="H315" s="6">
        <v>36.091366999999998</v>
      </c>
      <c r="I315" s="6">
        <v>120.49429499999999</v>
      </c>
      <c r="J315" s="7">
        <v>32949</v>
      </c>
      <c r="K315" s="13">
        <v>17</v>
      </c>
      <c r="L315" s="13">
        <v>3</v>
      </c>
      <c r="M315" s="13">
        <v>1990</v>
      </c>
      <c r="N315" s="13">
        <f t="shared" si="9"/>
        <v>32</v>
      </c>
      <c r="O315" s="6">
        <v>8</v>
      </c>
      <c r="P315" s="6">
        <v>9891232291</v>
      </c>
      <c r="Q315" s="8" t="s">
        <v>72</v>
      </c>
      <c r="R315" s="8" t="s">
        <v>82</v>
      </c>
      <c r="S315" s="6">
        <v>5</v>
      </c>
      <c r="T315" s="6" t="s">
        <v>86</v>
      </c>
    </row>
    <row r="316" spans="1:20">
      <c r="A316" s="5" t="s">
        <v>944</v>
      </c>
      <c r="B316" s="19">
        <v>91</v>
      </c>
      <c r="C316" s="6" t="s">
        <v>945</v>
      </c>
      <c r="D316" s="6"/>
      <c r="E316" s="5" t="s">
        <v>946</v>
      </c>
      <c r="F316" s="5" t="str">
        <f t="shared" si="8"/>
        <v>STRATON  KAMANA </v>
      </c>
      <c r="G316" s="6" t="s">
        <v>36</v>
      </c>
      <c r="H316" s="6">
        <v>35.904442000000003</v>
      </c>
      <c r="I316" s="6">
        <v>115.110483</v>
      </c>
      <c r="J316" s="7">
        <v>42269</v>
      </c>
      <c r="K316" s="13">
        <v>22</v>
      </c>
      <c r="L316" s="13">
        <v>9</v>
      </c>
      <c r="M316" s="13">
        <v>2015</v>
      </c>
      <c r="N316" s="13">
        <f t="shared" si="9"/>
        <v>7</v>
      </c>
      <c r="O316" s="6">
        <v>4</v>
      </c>
      <c r="P316" s="6">
        <v>5903061412</v>
      </c>
      <c r="Q316" s="8" t="s">
        <v>97</v>
      </c>
      <c r="R316" s="8" t="s">
        <v>129</v>
      </c>
      <c r="S316" s="6">
        <v>6</v>
      </c>
      <c r="T316" s="6" t="s">
        <v>43</v>
      </c>
    </row>
    <row r="317" spans="1:20">
      <c r="A317" s="5" t="s">
        <v>947</v>
      </c>
      <c r="B317" s="19">
        <v>92</v>
      </c>
      <c r="C317" s="6" t="s">
        <v>948</v>
      </c>
      <c r="D317" s="6"/>
      <c r="E317" s="5" t="s">
        <v>949</v>
      </c>
      <c r="F317" s="5" t="str">
        <f t="shared" si="8"/>
        <v>ESPOIR  NORBERT </v>
      </c>
      <c r="G317" s="6" t="s">
        <v>36</v>
      </c>
      <c r="H317" s="6">
        <v>26.660609999999998</v>
      </c>
      <c r="I317" s="6">
        <v>119.52629899999999</v>
      </c>
      <c r="J317" s="7">
        <v>21976</v>
      </c>
      <c r="K317" s="13">
        <v>1</v>
      </c>
      <c r="L317" s="13">
        <v>3</v>
      </c>
      <c r="M317" s="13">
        <v>1960</v>
      </c>
      <c r="N317" s="13">
        <f t="shared" si="9"/>
        <v>62</v>
      </c>
      <c r="O317" s="6">
        <v>7</v>
      </c>
      <c r="P317" s="6">
        <v>9621755431</v>
      </c>
      <c r="Q317" s="8" t="s">
        <v>72</v>
      </c>
      <c r="R317" s="8" t="s">
        <v>82</v>
      </c>
      <c r="S317" s="6">
        <v>7</v>
      </c>
      <c r="T317" s="6" t="s">
        <v>78</v>
      </c>
    </row>
    <row r="318" spans="1:20">
      <c r="A318" s="5" t="s">
        <v>950</v>
      </c>
      <c r="B318" s="19">
        <v>92</v>
      </c>
      <c r="C318" s="6" t="s">
        <v>237</v>
      </c>
      <c r="D318" s="6"/>
      <c r="E318" s="5" t="s">
        <v>951</v>
      </c>
      <c r="F318" s="5" t="str">
        <f t="shared" si="8"/>
        <v>DIOCLES  NIYIBIZI </v>
      </c>
      <c r="G318" s="6" t="s">
        <v>36</v>
      </c>
      <c r="H318" s="6">
        <v>2.6131896999999999</v>
      </c>
      <c r="I318" s="6">
        <v>-75.391503700000001</v>
      </c>
      <c r="J318" s="7">
        <v>43866</v>
      </c>
      <c r="K318" s="13">
        <v>5</v>
      </c>
      <c r="L318" s="13">
        <v>2</v>
      </c>
      <c r="M318" s="13">
        <v>2020</v>
      </c>
      <c r="N318" s="13">
        <f t="shared" si="9"/>
        <v>2</v>
      </c>
      <c r="O318" s="6">
        <v>12</v>
      </c>
      <c r="P318" s="6">
        <v>2224041656</v>
      </c>
      <c r="Q318" s="8" t="s">
        <v>37</v>
      </c>
      <c r="R318" s="8" t="s">
        <v>64</v>
      </c>
      <c r="S318" s="6">
        <v>6</v>
      </c>
      <c r="T318" s="6" t="s">
        <v>43</v>
      </c>
    </row>
    <row r="319" spans="1:20">
      <c r="A319" s="5" t="s">
        <v>952</v>
      </c>
      <c r="B319" s="19">
        <v>92</v>
      </c>
      <c r="C319" s="6" t="s">
        <v>953</v>
      </c>
      <c r="D319" s="6"/>
      <c r="E319" s="5" t="s">
        <v>669</v>
      </c>
      <c r="F319" s="5" t="str">
        <f t="shared" si="8"/>
        <v>BWAMI  TUYISENGE</v>
      </c>
      <c r="G319" s="6" t="s">
        <v>36</v>
      </c>
      <c r="H319" s="6">
        <v>42.835279999999997</v>
      </c>
      <c r="I319" s="6">
        <v>22.651669999999999</v>
      </c>
      <c r="J319" s="7">
        <v>25605</v>
      </c>
      <c r="K319" s="13">
        <v>6</v>
      </c>
      <c r="L319" s="13">
        <v>2</v>
      </c>
      <c r="M319" s="13">
        <v>1970</v>
      </c>
      <c r="N319" s="13">
        <f t="shared" si="9"/>
        <v>52</v>
      </c>
      <c r="O319" s="6">
        <v>8</v>
      </c>
      <c r="P319" s="6">
        <v>2138728353</v>
      </c>
      <c r="Q319" s="8" t="s">
        <v>31</v>
      </c>
      <c r="R319" s="8" t="s">
        <v>110</v>
      </c>
      <c r="S319" s="6">
        <v>7</v>
      </c>
      <c r="T319" s="6" t="s">
        <v>78</v>
      </c>
    </row>
    <row r="320" spans="1:20">
      <c r="A320" s="5" t="s">
        <v>954</v>
      </c>
      <c r="B320" s="19">
        <v>93</v>
      </c>
      <c r="C320" s="9" t="s">
        <v>865</v>
      </c>
      <c r="D320" s="6"/>
      <c r="E320" s="5" t="s">
        <v>955</v>
      </c>
      <c r="F320" s="5" t="str">
        <f t="shared" si="8"/>
        <v>GATETE  NGARAMBE </v>
      </c>
      <c r="G320" s="6" t="s">
        <v>36</v>
      </c>
      <c r="H320" s="6">
        <v>31.896090000000001</v>
      </c>
      <c r="I320" s="6">
        <v>35.081780000000002</v>
      </c>
      <c r="J320" s="7">
        <v>19826</v>
      </c>
      <c r="K320" s="13">
        <v>12</v>
      </c>
      <c r="L320" s="13">
        <v>4</v>
      </c>
      <c r="M320" s="13">
        <v>1954</v>
      </c>
      <c r="N320" s="13">
        <f t="shared" si="9"/>
        <v>68</v>
      </c>
      <c r="O320" s="6">
        <v>1</v>
      </c>
      <c r="P320" s="6">
        <v>5491308731</v>
      </c>
      <c r="Q320" s="8" t="s">
        <v>31</v>
      </c>
      <c r="R320" s="8" t="s">
        <v>137</v>
      </c>
      <c r="S320" s="6">
        <v>3</v>
      </c>
      <c r="T320" s="6" t="s">
        <v>26</v>
      </c>
    </row>
    <row r="321" spans="1:20">
      <c r="A321" s="5" t="s">
        <v>956</v>
      </c>
      <c r="B321" s="19">
        <v>93</v>
      </c>
      <c r="C321" s="6" t="s">
        <v>957</v>
      </c>
      <c r="D321" s="6"/>
      <c r="E321" s="5" t="s">
        <v>958</v>
      </c>
      <c r="F321" s="5" t="str">
        <f t="shared" si="8"/>
        <v>ANICET  MUSONI </v>
      </c>
      <c r="G321" s="6" t="s">
        <v>36</v>
      </c>
      <c r="H321" s="6">
        <v>6.3188031999999996</v>
      </c>
      <c r="I321" s="6">
        <v>16.375814500000001</v>
      </c>
      <c r="J321" s="7">
        <v>9532</v>
      </c>
      <c r="K321" s="13">
        <v>4</v>
      </c>
      <c r="L321" s="13">
        <v>2</v>
      </c>
      <c r="M321" s="13">
        <v>1926</v>
      </c>
      <c r="N321" s="13">
        <f t="shared" si="9"/>
        <v>96</v>
      </c>
      <c r="O321" s="6">
        <v>10</v>
      </c>
      <c r="P321" s="6">
        <v>1983044668</v>
      </c>
      <c r="Q321" s="8" t="s">
        <v>31</v>
      </c>
      <c r="R321" s="8" t="s">
        <v>172</v>
      </c>
      <c r="S321" s="6">
        <v>2</v>
      </c>
      <c r="T321" s="6" t="s">
        <v>48</v>
      </c>
    </row>
    <row r="322" spans="1:20">
      <c r="A322" s="5" t="s">
        <v>959</v>
      </c>
      <c r="B322" s="19">
        <v>93</v>
      </c>
      <c r="C322" s="6" t="s">
        <v>960</v>
      </c>
      <c r="D322" s="6"/>
      <c r="E322" s="5" t="s">
        <v>254</v>
      </c>
      <c r="F322" s="5" t="str">
        <f t="shared" si="8"/>
        <v>VICTOR  MOHAMED </v>
      </c>
      <c r="G322" s="6" t="s">
        <v>36</v>
      </c>
      <c r="H322" s="6">
        <v>50.565844499999997</v>
      </c>
      <c r="I322" s="6">
        <v>14.6542767</v>
      </c>
      <c r="J322" s="7">
        <v>30009</v>
      </c>
      <c r="K322" s="13">
        <v>27</v>
      </c>
      <c r="L322" s="13">
        <v>2</v>
      </c>
      <c r="M322" s="13">
        <v>1982</v>
      </c>
      <c r="N322" s="13">
        <f t="shared" si="9"/>
        <v>40</v>
      </c>
      <c r="O322" s="6">
        <v>9</v>
      </c>
      <c r="P322" s="6">
        <v>4395977957</v>
      </c>
      <c r="Q322" s="8" t="s">
        <v>24</v>
      </c>
      <c r="R322" s="8" t="s">
        <v>25</v>
      </c>
      <c r="S322" s="6">
        <v>1</v>
      </c>
      <c r="T322" s="6" t="s">
        <v>186</v>
      </c>
    </row>
    <row r="323" spans="1:20">
      <c r="A323" s="5" t="s">
        <v>961</v>
      </c>
      <c r="B323" s="19">
        <v>93</v>
      </c>
      <c r="C323" s="6" t="s">
        <v>574</v>
      </c>
      <c r="D323" s="6"/>
      <c r="E323" s="5" t="s">
        <v>962</v>
      </c>
      <c r="F323" s="5" t="str">
        <f t="shared" ref="F323:F386" si="10" xml:space="preserve"> _xlfn.CONCAT(C323, " ", D323, " ", E323)</f>
        <v>PANETTA  MURENZI </v>
      </c>
      <c r="G323" s="6" t="s">
        <v>36</v>
      </c>
      <c r="H323" s="6">
        <v>8.4866223999999999</v>
      </c>
      <c r="I323" s="6">
        <v>-82.664546900000005</v>
      </c>
      <c r="J323" s="7">
        <v>39482</v>
      </c>
      <c r="K323" s="13">
        <v>4</v>
      </c>
      <c r="L323" s="13">
        <v>2</v>
      </c>
      <c r="M323" s="13">
        <v>2008</v>
      </c>
      <c r="N323" s="13">
        <f t="shared" ref="N323:N386" si="11">SUM(-M323,2022)</f>
        <v>14</v>
      </c>
      <c r="O323" s="6">
        <v>9</v>
      </c>
      <c r="P323" s="6">
        <v>5964542240</v>
      </c>
      <c r="Q323" s="8" t="s">
        <v>37</v>
      </c>
      <c r="R323" s="8" t="s">
        <v>42</v>
      </c>
      <c r="S323" s="6">
        <v>6</v>
      </c>
      <c r="T323" s="6" t="s">
        <v>43</v>
      </c>
    </row>
    <row r="324" spans="1:20">
      <c r="A324" s="5" t="s">
        <v>963</v>
      </c>
      <c r="B324" s="19">
        <v>94</v>
      </c>
      <c r="C324" s="9" t="s">
        <v>964</v>
      </c>
      <c r="D324" s="9"/>
      <c r="E324" s="5" t="s">
        <v>965</v>
      </c>
      <c r="F324" s="5" t="str">
        <f t="shared" si="10"/>
        <v>MUGABO  NKURUNZIZA </v>
      </c>
      <c r="G324" s="6" t="s">
        <v>36</v>
      </c>
      <c r="H324" s="6">
        <v>14.5618599</v>
      </c>
      <c r="I324" s="6">
        <v>121.0130439</v>
      </c>
      <c r="J324" s="7">
        <v>24940</v>
      </c>
      <c r="K324" s="13">
        <v>12</v>
      </c>
      <c r="L324" s="13">
        <v>4</v>
      </c>
      <c r="M324" s="13">
        <v>1968</v>
      </c>
      <c r="N324" s="13">
        <f t="shared" si="11"/>
        <v>54</v>
      </c>
      <c r="O324" s="6">
        <v>12</v>
      </c>
      <c r="P324" s="6">
        <v>5299466509</v>
      </c>
      <c r="Q324" s="8" t="s">
        <v>37</v>
      </c>
      <c r="R324" s="8" t="s">
        <v>321</v>
      </c>
      <c r="S324" s="6">
        <v>2</v>
      </c>
      <c r="T324" s="6" t="s">
        <v>48</v>
      </c>
    </row>
    <row r="325" spans="1:20">
      <c r="A325" s="5" t="s">
        <v>966</v>
      </c>
      <c r="B325" s="19">
        <v>94</v>
      </c>
      <c r="C325" s="6" t="s">
        <v>967</v>
      </c>
      <c r="D325" s="6" t="s">
        <v>968</v>
      </c>
      <c r="E325" s="5" t="s">
        <v>598</v>
      </c>
      <c r="F325" s="5" t="str">
        <f t="shared" si="10"/>
        <v>THEONESTE DIEU MUHUMUZA </v>
      </c>
      <c r="G325" s="6" t="s">
        <v>36</v>
      </c>
      <c r="H325" s="6">
        <v>50.597639999999998</v>
      </c>
      <c r="I325" s="6">
        <v>28.443000000000001</v>
      </c>
      <c r="J325" s="7">
        <v>16352</v>
      </c>
      <c r="K325" s="13">
        <v>7</v>
      </c>
      <c r="L325" s="13">
        <v>10</v>
      </c>
      <c r="M325" s="13">
        <v>1944</v>
      </c>
      <c r="N325" s="13">
        <f t="shared" si="11"/>
        <v>78</v>
      </c>
      <c r="O325" s="6">
        <v>9</v>
      </c>
      <c r="P325" s="6">
        <v>6261476101</v>
      </c>
      <c r="Q325" s="8" t="s">
        <v>37</v>
      </c>
      <c r="R325" s="8" t="s">
        <v>68</v>
      </c>
      <c r="S325" s="6">
        <v>1</v>
      </c>
      <c r="T325" s="6" t="s">
        <v>186</v>
      </c>
    </row>
    <row r="326" spans="1:20">
      <c r="A326" s="5" t="s">
        <v>969</v>
      </c>
      <c r="B326" s="19">
        <v>94</v>
      </c>
      <c r="C326" s="6" t="s">
        <v>146</v>
      </c>
      <c r="D326" s="6"/>
      <c r="E326" s="5" t="s">
        <v>970</v>
      </c>
      <c r="F326" s="5" t="str">
        <f t="shared" si="10"/>
        <v>NIYONSABA  MUNANA </v>
      </c>
      <c r="G326" s="6" t="s">
        <v>36</v>
      </c>
      <c r="H326" s="6">
        <v>39.914372999999998</v>
      </c>
      <c r="I326" s="6">
        <v>116.454205</v>
      </c>
      <c r="J326" s="7">
        <v>24628</v>
      </c>
      <c r="K326" s="13">
        <v>5</v>
      </c>
      <c r="L326" s="13">
        <v>6</v>
      </c>
      <c r="M326" s="13">
        <v>1967</v>
      </c>
      <c r="N326" s="13">
        <f t="shared" si="11"/>
        <v>55</v>
      </c>
      <c r="O326" s="6">
        <v>2</v>
      </c>
      <c r="P326" s="6">
        <v>8259146291</v>
      </c>
      <c r="Q326" s="8" t="s">
        <v>72</v>
      </c>
      <c r="R326" s="8" t="s">
        <v>73</v>
      </c>
      <c r="S326" s="6">
        <v>1</v>
      </c>
      <c r="T326" s="6" t="s">
        <v>186</v>
      </c>
    </row>
    <row r="327" spans="1:20">
      <c r="A327" s="5" t="s">
        <v>971</v>
      </c>
      <c r="B327" s="19">
        <v>94</v>
      </c>
      <c r="C327" s="6" t="s">
        <v>972</v>
      </c>
      <c r="D327" s="6"/>
      <c r="E327" s="5" t="s">
        <v>973</v>
      </c>
      <c r="F327" s="5" t="str">
        <f t="shared" si="10"/>
        <v>NDEKEZI  NTAKIRUTIMANA</v>
      </c>
      <c r="G327" s="6" t="s">
        <v>36</v>
      </c>
      <c r="H327" s="6">
        <v>34.532294999999998</v>
      </c>
      <c r="I327" s="6">
        <v>108.83189400000001</v>
      </c>
      <c r="J327" s="7">
        <v>19590</v>
      </c>
      <c r="K327" s="13">
        <v>19</v>
      </c>
      <c r="L327" s="13">
        <v>8</v>
      </c>
      <c r="M327" s="13">
        <v>1953</v>
      </c>
      <c r="N327" s="13">
        <f t="shared" si="11"/>
        <v>69</v>
      </c>
      <c r="O327" s="6">
        <v>12</v>
      </c>
      <c r="P327" s="6">
        <v>8184653038</v>
      </c>
      <c r="Q327" s="8" t="s">
        <v>37</v>
      </c>
      <c r="R327" s="8" t="s">
        <v>68</v>
      </c>
      <c r="S327" s="6">
        <v>3</v>
      </c>
      <c r="T327" s="6" t="s">
        <v>26</v>
      </c>
    </row>
    <row r="328" spans="1:20">
      <c r="A328" s="5" t="s">
        <v>974</v>
      </c>
      <c r="B328" s="19">
        <v>95</v>
      </c>
      <c r="C328" s="6" t="s">
        <v>975</v>
      </c>
      <c r="D328" s="6"/>
      <c r="E328" s="5" t="s">
        <v>976</v>
      </c>
      <c r="F328" s="5" t="str">
        <f t="shared" si="10"/>
        <v>DIEUDONNE  FIDELE </v>
      </c>
      <c r="G328" s="6" t="s">
        <v>36</v>
      </c>
      <c r="H328" s="6">
        <v>49.462961900000003</v>
      </c>
      <c r="I328" s="6">
        <v>17.1804834</v>
      </c>
      <c r="J328" s="7">
        <v>16191</v>
      </c>
      <c r="K328" s="13">
        <v>29</v>
      </c>
      <c r="L328" s="13">
        <v>4</v>
      </c>
      <c r="M328" s="13">
        <v>1944</v>
      </c>
      <c r="N328" s="13">
        <f t="shared" si="11"/>
        <v>78</v>
      </c>
      <c r="O328" s="6">
        <v>3</v>
      </c>
      <c r="P328" s="6">
        <v>3579790108</v>
      </c>
      <c r="Q328" s="8" t="s">
        <v>72</v>
      </c>
      <c r="R328" s="8" t="s">
        <v>82</v>
      </c>
      <c r="S328" s="6">
        <v>2</v>
      </c>
      <c r="T328" s="6" t="s">
        <v>48</v>
      </c>
    </row>
    <row r="329" spans="1:20">
      <c r="A329" s="5" t="s">
        <v>977</v>
      </c>
      <c r="B329" s="19">
        <v>95</v>
      </c>
      <c r="C329" s="6" t="s">
        <v>978</v>
      </c>
      <c r="D329" s="6"/>
      <c r="E329" s="5" t="s">
        <v>636</v>
      </c>
      <c r="F329" s="5" t="str">
        <f t="shared" si="10"/>
        <v>JEANNETTE  KUBWIMANA</v>
      </c>
      <c r="G329" s="6" t="s">
        <v>23</v>
      </c>
      <c r="H329" s="6">
        <v>18.452137100000002</v>
      </c>
      <c r="I329" s="6">
        <v>-72.286710499999998</v>
      </c>
      <c r="J329" s="7">
        <v>22471</v>
      </c>
      <c r="K329" s="13">
        <v>9</v>
      </c>
      <c r="L329" s="13">
        <v>7</v>
      </c>
      <c r="M329" s="13">
        <v>1961</v>
      </c>
      <c r="N329" s="13">
        <f t="shared" si="11"/>
        <v>61</v>
      </c>
      <c r="O329" s="6">
        <v>13</v>
      </c>
      <c r="P329" s="6">
        <v>3358589417</v>
      </c>
      <c r="Q329" s="8" t="s">
        <v>72</v>
      </c>
      <c r="R329" s="8" t="s">
        <v>73</v>
      </c>
      <c r="S329" s="6">
        <v>5</v>
      </c>
      <c r="T329" s="6" t="s">
        <v>86</v>
      </c>
    </row>
    <row r="330" spans="1:20">
      <c r="A330" s="5" t="s">
        <v>979</v>
      </c>
      <c r="B330" s="19">
        <v>95</v>
      </c>
      <c r="C330" s="6" t="s">
        <v>980</v>
      </c>
      <c r="D330" s="6"/>
      <c r="E330" s="5" t="s">
        <v>242</v>
      </c>
      <c r="F330" s="5" t="str">
        <f t="shared" si="10"/>
        <v>CASTEUR  MUHOZA</v>
      </c>
      <c r="G330" s="6" t="s">
        <v>36</v>
      </c>
      <c r="H330" s="6">
        <v>33.959384999999997</v>
      </c>
      <c r="I330" s="6">
        <v>119.563316</v>
      </c>
      <c r="J330" s="7">
        <v>13632</v>
      </c>
      <c r="K330" s="13">
        <v>27</v>
      </c>
      <c r="L330" s="13">
        <v>4</v>
      </c>
      <c r="M330" s="13">
        <v>1937</v>
      </c>
      <c r="N330" s="13">
        <f t="shared" si="11"/>
        <v>85</v>
      </c>
      <c r="O330" s="6">
        <v>5</v>
      </c>
      <c r="P330" s="6">
        <v>1116235524</v>
      </c>
      <c r="Q330" s="8" t="s">
        <v>72</v>
      </c>
      <c r="R330" s="8" t="s">
        <v>82</v>
      </c>
      <c r="S330" s="6">
        <v>4</v>
      </c>
      <c r="T330" s="6" t="s">
        <v>93</v>
      </c>
    </row>
    <row r="331" spans="1:20">
      <c r="A331" s="5" t="s">
        <v>981</v>
      </c>
      <c r="B331" s="19">
        <v>96</v>
      </c>
      <c r="C331" s="6" t="s">
        <v>982</v>
      </c>
      <c r="D331" s="6"/>
      <c r="E331" s="5" t="s">
        <v>983</v>
      </c>
      <c r="F331" s="5" t="str">
        <f t="shared" si="10"/>
        <v>THEOPHILE  RWIGEMA </v>
      </c>
      <c r="G331" s="6" t="s">
        <v>36</v>
      </c>
      <c r="H331" s="6">
        <v>28.398949999999999</v>
      </c>
      <c r="I331" s="6">
        <v>113.02064</v>
      </c>
      <c r="J331" s="7">
        <v>10001</v>
      </c>
      <c r="K331" s="13">
        <v>19</v>
      </c>
      <c r="L331" s="13">
        <v>5</v>
      </c>
      <c r="M331" s="13">
        <v>1927</v>
      </c>
      <c r="N331" s="13">
        <f t="shared" si="11"/>
        <v>95</v>
      </c>
      <c r="O331" s="6">
        <v>5</v>
      </c>
      <c r="P331" s="6">
        <v>7935394791</v>
      </c>
      <c r="Q331" s="8" t="s">
        <v>97</v>
      </c>
      <c r="R331" s="8" t="s">
        <v>129</v>
      </c>
      <c r="S331" s="6">
        <v>3</v>
      </c>
      <c r="T331" s="6" t="s">
        <v>26</v>
      </c>
    </row>
    <row r="332" spans="1:20">
      <c r="A332" s="5" t="s">
        <v>984</v>
      </c>
      <c r="B332" s="19">
        <v>96</v>
      </c>
      <c r="C332" s="6" t="s">
        <v>985</v>
      </c>
      <c r="D332" s="6"/>
      <c r="E332" s="5" t="s">
        <v>55</v>
      </c>
      <c r="F332" s="5" t="str">
        <f t="shared" si="10"/>
        <v>OCTAVE  AUGUSTIN</v>
      </c>
      <c r="G332" s="6" t="s">
        <v>36</v>
      </c>
      <c r="H332" s="6">
        <v>39.982717999999998</v>
      </c>
      <c r="I332" s="6">
        <v>117.078294</v>
      </c>
      <c r="J332" s="7">
        <v>34729</v>
      </c>
      <c r="K332" s="13">
        <v>30</v>
      </c>
      <c r="L332" s="13">
        <v>1</v>
      </c>
      <c r="M332" s="13">
        <v>1995</v>
      </c>
      <c r="N332" s="13">
        <f t="shared" si="11"/>
        <v>27</v>
      </c>
      <c r="O332" s="6">
        <v>1</v>
      </c>
      <c r="P332" s="6">
        <v>5835783358</v>
      </c>
      <c r="Q332" s="8" t="s">
        <v>24</v>
      </c>
      <c r="R332" s="8" t="s">
        <v>143</v>
      </c>
      <c r="S332" s="6">
        <v>2</v>
      </c>
      <c r="T332" s="6" t="s">
        <v>48</v>
      </c>
    </row>
    <row r="333" spans="1:20">
      <c r="A333" s="5" t="s">
        <v>986</v>
      </c>
      <c r="B333" s="19">
        <v>96</v>
      </c>
      <c r="C333" s="6" t="s">
        <v>987</v>
      </c>
      <c r="D333" s="6"/>
      <c r="E333" s="5" t="s">
        <v>697</v>
      </c>
      <c r="F333" s="5" t="str">
        <f t="shared" si="10"/>
        <v>EGIDE  AUGUSTIN </v>
      </c>
      <c r="G333" s="6" t="s">
        <v>36</v>
      </c>
      <c r="H333" s="6">
        <v>45.973565299999997</v>
      </c>
      <c r="I333" s="6">
        <v>134.1872425</v>
      </c>
      <c r="J333" s="7">
        <v>21704</v>
      </c>
      <c r="K333" s="13">
        <v>3</v>
      </c>
      <c r="L333" s="13">
        <v>6</v>
      </c>
      <c r="M333" s="13">
        <v>1959</v>
      </c>
      <c r="N333" s="13">
        <f t="shared" si="11"/>
        <v>63</v>
      </c>
      <c r="O333" s="6">
        <v>6</v>
      </c>
      <c r="P333" s="6">
        <v>1294472731</v>
      </c>
      <c r="Q333" s="8" t="s">
        <v>37</v>
      </c>
      <c r="R333" s="8" t="s">
        <v>38</v>
      </c>
      <c r="S333" s="6">
        <v>4</v>
      </c>
      <c r="T333" s="6" t="s">
        <v>93</v>
      </c>
    </row>
    <row r="334" spans="1:20">
      <c r="A334" s="5" t="s">
        <v>988</v>
      </c>
      <c r="B334" s="19">
        <v>97</v>
      </c>
      <c r="C334" s="6" t="s">
        <v>989</v>
      </c>
      <c r="D334" s="6"/>
      <c r="E334" s="5" t="s">
        <v>923</v>
      </c>
      <c r="F334" s="5" t="str">
        <f t="shared" si="10"/>
        <v>HAFASHIM  NTAKIRUTIMANA </v>
      </c>
      <c r="G334" s="6" t="s">
        <v>36</v>
      </c>
      <c r="H334" s="6">
        <v>6.1071457000000002</v>
      </c>
      <c r="I334" s="6">
        <v>-3.8553506999999998</v>
      </c>
      <c r="J334" s="7">
        <v>13336</v>
      </c>
      <c r="K334" s="13">
        <v>5</v>
      </c>
      <c r="L334" s="13">
        <v>7</v>
      </c>
      <c r="M334" s="13">
        <v>1936</v>
      </c>
      <c r="N334" s="13">
        <f t="shared" si="11"/>
        <v>86</v>
      </c>
      <c r="O334" s="6">
        <v>13</v>
      </c>
      <c r="P334" s="6">
        <v>3418185338</v>
      </c>
      <c r="Q334" s="8" t="s">
        <v>97</v>
      </c>
      <c r="R334" s="8" t="s">
        <v>289</v>
      </c>
      <c r="S334" s="6">
        <v>7</v>
      </c>
      <c r="T334" s="6" t="s">
        <v>78</v>
      </c>
    </row>
    <row r="335" spans="1:20">
      <c r="A335" s="5" t="s">
        <v>990</v>
      </c>
      <c r="B335" s="19">
        <v>97</v>
      </c>
      <c r="C335" s="6" t="s">
        <v>991</v>
      </c>
      <c r="D335" s="6"/>
      <c r="E335" s="5" t="s">
        <v>992</v>
      </c>
      <c r="F335" s="5" t="str">
        <f t="shared" si="10"/>
        <v>ANSELM  RUZINDANA </v>
      </c>
      <c r="G335" s="6" t="s">
        <v>36</v>
      </c>
      <c r="H335" s="6">
        <v>17.421448300000002</v>
      </c>
      <c r="I335" s="6">
        <v>102.5642447</v>
      </c>
      <c r="J335" s="7">
        <v>34943</v>
      </c>
      <c r="K335" s="13">
        <v>1</v>
      </c>
      <c r="L335" s="13">
        <v>9</v>
      </c>
      <c r="M335" s="13">
        <v>1995</v>
      </c>
      <c r="N335" s="13">
        <f t="shared" si="11"/>
        <v>27</v>
      </c>
      <c r="O335" s="6">
        <v>5</v>
      </c>
      <c r="P335" s="6">
        <v>9319608910</v>
      </c>
      <c r="Q335" s="8" t="s">
        <v>24</v>
      </c>
      <c r="R335" s="8" t="s">
        <v>47</v>
      </c>
      <c r="S335" s="6">
        <v>7</v>
      </c>
      <c r="T335" s="6" t="s">
        <v>78</v>
      </c>
    </row>
    <row r="336" spans="1:20">
      <c r="A336" s="5" t="s">
        <v>993</v>
      </c>
      <c r="B336" s="19">
        <v>97</v>
      </c>
      <c r="C336" s="6" t="s">
        <v>75</v>
      </c>
      <c r="D336" s="6" t="s">
        <v>994</v>
      </c>
      <c r="E336" s="5" t="s">
        <v>995</v>
      </c>
      <c r="F336" s="5" t="str">
        <f t="shared" si="10"/>
        <v>PACIFIC BILLY CHRISTIAN </v>
      </c>
      <c r="G336" s="6" t="s">
        <v>36</v>
      </c>
      <c r="H336" s="6">
        <v>30.272155999999999</v>
      </c>
      <c r="I336" s="6">
        <v>109.48817200000001</v>
      </c>
      <c r="J336" s="7">
        <v>42711</v>
      </c>
      <c r="K336" s="13">
        <v>7</v>
      </c>
      <c r="L336" s="13">
        <v>12</v>
      </c>
      <c r="M336" s="13">
        <v>2016</v>
      </c>
      <c r="N336" s="13">
        <f t="shared" si="11"/>
        <v>6</v>
      </c>
      <c r="O336" s="6">
        <v>3</v>
      </c>
      <c r="P336" s="6">
        <v>1757427260</v>
      </c>
      <c r="Q336" s="8" t="s">
        <v>72</v>
      </c>
      <c r="R336" s="8" t="s">
        <v>82</v>
      </c>
      <c r="S336" s="6">
        <v>6</v>
      </c>
      <c r="T336" s="6" t="s">
        <v>43</v>
      </c>
    </row>
    <row r="337" spans="1:20">
      <c r="A337" s="5" t="s">
        <v>996</v>
      </c>
      <c r="B337" s="19">
        <v>97</v>
      </c>
      <c r="C337" s="6" t="s">
        <v>997</v>
      </c>
      <c r="D337" s="6" t="s">
        <v>998</v>
      </c>
      <c r="E337" s="5" t="s">
        <v>317</v>
      </c>
      <c r="F337" s="5" t="str">
        <f t="shared" si="10"/>
        <v>MICHAEL RAVI TWAGIRAYEZU</v>
      </c>
      <c r="G337" s="6" t="s">
        <v>36</v>
      </c>
      <c r="H337" s="6">
        <v>17.125336999999998</v>
      </c>
      <c r="I337" s="6">
        <v>121.28715200000001</v>
      </c>
      <c r="J337" s="7">
        <v>28479</v>
      </c>
      <c r="K337" s="13">
        <v>20</v>
      </c>
      <c r="L337" s="13">
        <v>12</v>
      </c>
      <c r="M337" s="13">
        <v>1977</v>
      </c>
      <c r="N337" s="13">
        <f t="shared" si="11"/>
        <v>45</v>
      </c>
      <c r="O337" s="6">
        <v>2</v>
      </c>
      <c r="P337" s="6">
        <v>7065858620</v>
      </c>
      <c r="Q337" s="8" t="s">
        <v>31</v>
      </c>
      <c r="R337" s="8" t="s">
        <v>137</v>
      </c>
      <c r="S337" s="6">
        <v>3</v>
      </c>
      <c r="T337" s="6" t="s">
        <v>26</v>
      </c>
    </row>
    <row r="338" spans="1:20">
      <c r="A338" s="5" t="s">
        <v>999</v>
      </c>
      <c r="B338" s="19">
        <v>98</v>
      </c>
      <c r="C338" s="6" t="s">
        <v>95</v>
      </c>
      <c r="D338" s="6"/>
      <c r="E338" s="5" t="s">
        <v>1000</v>
      </c>
      <c r="F338" s="5" t="str">
        <f t="shared" si="10"/>
        <v>RUHUMURIZA  TWAHIRWA </v>
      </c>
      <c r="G338" s="6" t="s">
        <v>36</v>
      </c>
      <c r="H338" s="6">
        <v>7.7916349</v>
      </c>
      <c r="I338" s="6">
        <v>122.7785327</v>
      </c>
      <c r="J338" s="7">
        <v>19432</v>
      </c>
      <c r="K338" s="13">
        <v>14</v>
      </c>
      <c r="L338" s="13">
        <v>3</v>
      </c>
      <c r="M338" s="13">
        <v>1953</v>
      </c>
      <c r="N338" s="13">
        <f t="shared" si="11"/>
        <v>69</v>
      </c>
      <c r="O338" s="6">
        <v>10</v>
      </c>
      <c r="P338" s="6">
        <v>2344031896</v>
      </c>
      <c r="Q338" s="8" t="s">
        <v>24</v>
      </c>
      <c r="R338" s="8" t="s">
        <v>47</v>
      </c>
      <c r="S338" s="6">
        <v>5</v>
      </c>
      <c r="T338" s="6" t="s">
        <v>86</v>
      </c>
    </row>
    <row r="339" spans="1:20">
      <c r="A339" s="5" t="s">
        <v>1001</v>
      </c>
      <c r="B339" s="19">
        <v>98</v>
      </c>
      <c r="C339" s="6" t="s">
        <v>1002</v>
      </c>
      <c r="D339" s="6"/>
      <c r="E339" s="5" t="s">
        <v>1003</v>
      </c>
      <c r="F339" s="5" t="str">
        <f t="shared" si="10"/>
        <v>YVES  UMUBYEYI</v>
      </c>
      <c r="G339" s="6" t="s">
        <v>36</v>
      </c>
      <c r="H339" s="6">
        <v>-6.9579773999999999</v>
      </c>
      <c r="I339" s="6">
        <v>-76.417259400000006</v>
      </c>
      <c r="J339" s="7">
        <v>36966</v>
      </c>
      <c r="K339" s="13">
        <v>16</v>
      </c>
      <c r="L339" s="13">
        <v>3</v>
      </c>
      <c r="M339" s="13">
        <v>2001</v>
      </c>
      <c r="N339" s="13">
        <f t="shared" si="11"/>
        <v>21</v>
      </c>
      <c r="O339" s="6">
        <v>8</v>
      </c>
      <c r="P339" s="6">
        <v>4027766993</v>
      </c>
      <c r="Q339" s="8" t="s">
        <v>72</v>
      </c>
      <c r="R339" s="8" t="s">
        <v>77</v>
      </c>
      <c r="S339" s="6">
        <v>1</v>
      </c>
      <c r="T339" s="6" t="s">
        <v>186</v>
      </c>
    </row>
    <row r="340" spans="1:20">
      <c r="A340" s="5" t="s">
        <v>1004</v>
      </c>
      <c r="B340" s="19">
        <v>98</v>
      </c>
      <c r="C340" s="9" t="s">
        <v>1005</v>
      </c>
      <c r="D340" s="9"/>
      <c r="E340" s="5" t="s">
        <v>1006</v>
      </c>
      <c r="F340" s="5" t="str">
        <f t="shared" si="10"/>
        <v>MITAAKO  KAREGA </v>
      </c>
      <c r="G340" s="6" t="s">
        <v>23</v>
      </c>
      <c r="H340" s="6">
        <v>50.321897800000002</v>
      </c>
      <c r="I340" s="6">
        <v>15.875375200000001</v>
      </c>
      <c r="J340" s="7">
        <v>20305</v>
      </c>
      <c r="K340" s="13">
        <v>4</v>
      </c>
      <c r="L340" s="13">
        <v>8</v>
      </c>
      <c r="M340" s="13">
        <v>1955</v>
      </c>
      <c r="N340" s="13">
        <f t="shared" si="11"/>
        <v>67</v>
      </c>
      <c r="O340" s="6">
        <v>8</v>
      </c>
      <c r="P340" s="6">
        <v>9245319277</v>
      </c>
      <c r="Q340" s="8" t="s">
        <v>31</v>
      </c>
      <c r="R340" s="8" t="s">
        <v>52</v>
      </c>
      <c r="S340" s="6">
        <v>3</v>
      </c>
      <c r="T340" s="6" t="s">
        <v>26</v>
      </c>
    </row>
    <row r="341" spans="1:20">
      <c r="A341" s="5" t="s">
        <v>1007</v>
      </c>
      <c r="B341" s="19">
        <v>98</v>
      </c>
      <c r="C341" s="6" t="s">
        <v>1008</v>
      </c>
      <c r="D341" s="6"/>
      <c r="E341" s="5" t="s">
        <v>665</v>
      </c>
      <c r="F341" s="5" t="str">
        <f t="shared" si="10"/>
        <v>PAULINE  RURANGWA</v>
      </c>
      <c r="G341" s="6" t="s">
        <v>23</v>
      </c>
      <c r="H341" s="6">
        <v>50.175270099999999</v>
      </c>
      <c r="I341" s="6">
        <v>13.433137200000001</v>
      </c>
      <c r="J341" s="7">
        <v>28437</v>
      </c>
      <c r="K341" s="13">
        <v>8</v>
      </c>
      <c r="L341" s="13">
        <v>11</v>
      </c>
      <c r="M341" s="13">
        <v>1977</v>
      </c>
      <c r="N341" s="13">
        <f t="shared" si="11"/>
        <v>45</v>
      </c>
      <c r="O341" s="6">
        <v>6</v>
      </c>
      <c r="P341" s="6">
        <v>5211860521</v>
      </c>
      <c r="Q341" s="8" t="s">
        <v>31</v>
      </c>
      <c r="R341" s="8" t="s">
        <v>52</v>
      </c>
      <c r="S341" s="6">
        <v>3</v>
      </c>
      <c r="T341" s="6" t="s">
        <v>26</v>
      </c>
    </row>
    <row r="342" spans="1:20">
      <c r="A342" s="5" t="s">
        <v>1009</v>
      </c>
      <c r="B342" s="19">
        <v>99</v>
      </c>
      <c r="C342" s="6" t="s">
        <v>1010</v>
      </c>
      <c r="D342" s="6"/>
      <c r="E342" s="5" t="s">
        <v>28</v>
      </c>
      <c r="F342" s="5" t="str">
        <f t="shared" si="10"/>
        <v>AUDREY  ISHIMWE</v>
      </c>
      <c r="G342" s="6" t="s">
        <v>23</v>
      </c>
      <c r="H342" s="6">
        <v>-21.831565699999999</v>
      </c>
      <c r="I342" s="6">
        <v>46.936804700000003</v>
      </c>
      <c r="J342" s="7">
        <v>30031</v>
      </c>
      <c r="K342" s="13">
        <v>21</v>
      </c>
      <c r="L342" s="13">
        <v>3</v>
      </c>
      <c r="M342" s="13">
        <v>1982</v>
      </c>
      <c r="N342" s="13">
        <f t="shared" si="11"/>
        <v>40</v>
      </c>
      <c r="O342" s="6">
        <v>10</v>
      </c>
      <c r="P342" s="6">
        <v>3794882453</v>
      </c>
      <c r="Q342" s="8" t="s">
        <v>72</v>
      </c>
      <c r="R342" s="8" t="s">
        <v>77</v>
      </c>
      <c r="S342" s="6">
        <v>4</v>
      </c>
      <c r="T342" s="6" t="s">
        <v>93</v>
      </c>
    </row>
    <row r="343" spans="1:20">
      <c r="A343" s="5" t="s">
        <v>1011</v>
      </c>
      <c r="B343" s="19">
        <v>99</v>
      </c>
      <c r="C343" s="6" t="s">
        <v>1012</v>
      </c>
      <c r="D343" s="6"/>
      <c r="E343" s="5" t="s">
        <v>901</v>
      </c>
      <c r="F343" s="5" t="str">
        <f t="shared" si="10"/>
        <v>SANA  MANZI </v>
      </c>
      <c r="G343" s="6" t="s">
        <v>36</v>
      </c>
      <c r="H343" s="6">
        <v>22.996513</v>
      </c>
      <c r="I343" s="6">
        <v>113.82360300000001</v>
      </c>
      <c r="J343" s="7">
        <v>31597</v>
      </c>
      <c r="K343" s="13">
        <v>4</v>
      </c>
      <c r="L343" s="13">
        <v>7</v>
      </c>
      <c r="M343" s="13">
        <v>1986</v>
      </c>
      <c r="N343" s="13">
        <f t="shared" si="11"/>
        <v>36</v>
      </c>
      <c r="O343" s="6">
        <v>10</v>
      </c>
      <c r="P343" s="6">
        <v>8882114162</v>
      </c>
      <c r="Q343" s="8" t="s">
        <v>37</v>
      </c>
      <c r="R343" s="8" t="s">
        <v>64</v>
      </c>
      <c r="S343" s="6">
        <v>4</v>
      </c>
      <c r="T343" s="6" t="s">
        <v>93</v>
      </c>
    </row>
    <row r="344" spans="1:20">
      <c r="A344" s="5" t="s">
        <v>1013</v>
      </c>
      <c r="B344" s="19">
        <v>99</v>
      </c>
      <c r="C344" s="9" t="s">
        <v>268</v>
      </c>
      <c r="D344" s="9"/>
      <c r="E344" s="5" t="s">
        <v>1014</v>
      </c>
      <c r="F344" s="5" t="str">
        <f t="shared" si="10"/>
        <v>HAKIZIMANA  UWAMAHORO </v>
      </c>
      <c r="G344" s="6" t="s">
        <v>36</v>
      </c>
      <c r="H344" s="6">
        <v>14.5716986</v>
      </c>
      <c r="I344" s="6">
        <v>121.02694099999999</v>
      </c>
      <c r="J344" s="7">
        <v>18836</v>
      </c>
      <c r="K344" s="13">
        <v>27</v>
      </c>
      <c r="L344" s="13">
        <v>7</v>
      </c>
      <c r="M344" s="13">
        <v>1951</v>
      </c>
      <c r="N344" s="13">
        <f t="shared" si="11"/>
        <v>71</v>
      </c>
      <c r="O344" s="6">
        <v>9</v>
      </c>
      <c r="P344" s="6">
        <v>7722065005</v>
      </c>
      <c r="Q344" s="8" t="s">
        <v>97</v>
      </c>
      <c r="R344" s="8" t="s">
        <v>98</v>
      </c>
      <c r="S344" s="6">
        <v>3</v>
      </c>
      <c r="T344" s="6" t="s">
        <v>26</v>
      </c>
    </row>
    <row r="345" spans="1:20">
      <c r="A345" s="5" t="s">
        <v>1015</v>
      </c>
      <c r="B345" s="19">
        <v>100</v>
      </c>
      <c r="C345" s="6" t="s">
        <v>1016</v>
      </c>
      <c r="D345" s="6"/>
      <c r="E345" s="5" t="s">
        <v>1017</v>
      </c>
      <c r="F345" s="5" t="str">
        <f t="shared" si="10"/>
        <v>AZIUM  MUHIRWA</v>
      </c>
      <c r="G345" s="6" t="s">
        <v>36</v>
      </c>
      <c r="H345" s="6">
        <v>44.8278003</v>
      </c>
      <c r="I345" s="6">
        <v>14.731816500000001</v>
      </c>
      <c r="J345" s="7">
        <v>36073</v>
      </c>
      <c r="K345" s="13">
        <v>5</v>
      </c>
      <c r="L345" s="13">
        <v>10</v>
      </c>
      <c r="M345" s="13">
        <v>1998</v>
      </c>
      <c r="N345" s="13">
        <f t="shared" si="11"/>
        <v>24</v>
      </c>
      <c r="O345" s="6">
        <v>5</v>
      </c>
      <c r="P345" s="6">
        <v>4196990241</v>
      </c>
      <c r="Q345" s="8" t="s">
        <v>72</v>
      </c>
      <c r="R345" s="8" t="s">
        <v>82</v>
      </c>
      <c r="S345" s="6">
        <v>5</v>
      </c>
      <c r="T345" s="6" t="s">
        <v>86</v>
      </c>
    </row>
    <row r="346" spans="1:20">
      <c r="A346" s="11" t="s">
        <v>1018</v>
      </c>
      <c r="B346" s="18">
        <v>100</v>
      </c>
      <c r="C346" s="6" t="s">
        <v>63</v>
      </c>
      <c r="D346" s="6" t="s">
        <v>793</v>
      </c>
      <c r="E346" s="5" t="s">
        <v>572</v>
      </c>
      <c r="F346" s="5" t="str">
        <f t="shared" si="10"/>
        <v>SHYAKA FRED MUTESI </v>
      </c>
      <c r="G346" s="6" t="s">
        <v>36</v>
      </c>
      <c r="H346" s="6">
        <v>26.885704</v>
      </c>
      <c r="I346" s="6">
        <v>120.00514699999999</v>
      </c>
      <c r="J346" s="7">
        <v>12924</v>
      </c>
      <c r="K346" s="13">
        <v>20</v>
      </c>
      <c r="L346" s="13">
        <v>5</v>
      </c>
      <c r="M346" s="13">
        <v>1935</v>
      </c>
      <c r="N346" s="13">
        <f t="shared" si="11"/>
        <v>87</v>
      </c>
      <c r="O346" s="6">
        <v>3</v>
      </c>
      <c r="P346" s="6">
        <v>9315382799</v>
      </c>
      <c r="Q346" s="8" t="s">
        <v>24</v>
      </c>
      <c r="R346" s="8" t="s">
        <v>160</v>
      </c>
      <c r="S346" s="6">
        <v>3</v>
      </c>
      <c r="T346" s="6" t="s">
        <v>26</v>
      </c>
    </row>
    <row r="347" spans="1:20">
      <c r="A347" s="5" t="s">
        <v>1019</v>
      </c>
      <c r="B347" s="19">
        <v>100</v>
      </c>
      <c r="C347" s="6" t="s">
        <v>288</v>
      </c>
      <c r="D347" s="6"/>
      <c r="E347" s="5" t="s">
        <v>295</v>
      </c>
      <c r="F347" s="5" t="str">
        <f t="shared" si="10"/>
        <v>KWIZERA  UWASE</v>
      </c>
      <c r="G347" s="6" t="s">
        <v>36</v>
      </c>
      <c r="H347" s="6">
        <v>-34.039150200000002</v>
      </c>
      <c r="I347" s="6">
        <v>-54.776910800000003</v>
      </c>
      <c r="J347" s="7">
        <v>29069</v>
      </c>
      <c r="K347" s="13">
        <v>2</v>
      </c>
      <c r="L347" s="13">
        <v>8</v>
      </c>
      <c r="M347" s="13">
        <v>1979</v>
      </c>
      <c r="N347" s="13">
        <f t="shared" si="11"/>
        <v>43</v>
      </c>
      <c r="O347" s="6">
        <v>5</v>
      </c>
      <c r="P347" s="6">
        <v>9817037600</v>
      </c>
      <c r="Q347" s="8" t="s">
        <v>24</v>
      </c>
      <c r="R347" s="8" t="s">
        <v>160</v>
      </c>
      <c r="S347" s="6">
        <v>4</v>
      </c>
      <c r="T347" s="6" t="s">
        <v>93</v>
      </c>
    </row>
    <row r="348" spans="1:20">
      <c r="A348" s="5" t="s">
        <v>1020</v>
      </c>
      <c r="B348" s="19">
        <v>100</v>
      </c>
      <c r="C348" s="6" t="s">
        <v>1021</v>
      </c>
      <c r="D348" s="6"/>
      <c r="E348" s="5" t="s">
        <v>1022</v>
      </c>
      <c r="F348" s="5" t="str">
        <f t="shared" si="10"/>
        <v>NZIZA  PHOCAS </v>
      </c>
      <c r="G348" s="6" t="s">
        <v>36</v>
      </c>
      <c r="H348" s="6">
        <v>53.773769999999999</v>
      </c>
      <c r="I348" s="6">
        <v>50.163839000000003</v>
      </c>
      <c r="J348" s="7">
        <v>33548</v>
      </c>
      <c r="K348" s="13">
        <v>6</v>
      </c>
      <c r="L348" s="13">
        <v>11</v>
      </c>
      <c r="M348" s="13">
        <v>1991</v>
      </c>
      <c r="N348" s="13">
        <f t="shared" si="11"/>
        <v>31</v>
      </c>
      <c r="O348" s="6">
        <v>7</v>
      </c>
      <c r="P348" s="6">
        <v>1736283571</v>
      </c>
      <c r="Q348" s="8" t="s">
        <v>72</v>
      </c>
      <c r="R348" s="8" t="s">
        <v>73</v>
      </c>
      <c r="S348" s="6">
        <v>2</v>
      </c>
      <c r="T348" s="6" t="s">
        <v>48</v>
      </c>
    </row>
    <row r="349" spans="1:20">
      <c r="A349" s="5" t="s">
        <v>1023</v>
      </c>
      <c r="B349" s="19">
        <v>101</v>
      </c>
      <c r="C349" s="6" t="s">
        <v>192</v>
      </c>
      <c r="D349" s="6" t="s">
        <v>1024</v>
      </c>
      <c r="E349" s="5" t="s">
        <v>1025</v>
      </c>
      <c r="F349" s="5" t="str">
        <f t="shared" si="10"/>
        <v>KAMANZI MORGAN MUNEZERO </v>
      </c>
      <c r="G349" s="6" t="s">
        <v>36</v>
      </c>
      <c r="H349" s="6">
        <v>28.4380408</v>
      </c>
      <c r="I349" s="6">
        <v>-11.098737399999999</v>
      </c>
      <c r="J349" s="7">
        <v>12979</v>
      </c>
      <c r="K349" s="13">
        <v>14</v>
      </c>
      <c r="L349" s="13">
        <v>7</v>
      </c>
      <c r="M349" s="13">
        <v>1935</v>
      </c>
      <c r="N349" s="13">
        <f t="shared" si="11"/>
        <v>87</v>
      </c>
      <c r="O349" s="6">
        <v>7</v>
      </c>
      <c r="P349" s="6">
        <v>4565058976</v>
      </c>
      <c r="Q349" s="8" t="s">
        <v>72</v>
      </c>
      <c r="R349" s="8" t="s">
        <v>73</v>
      </c>
      <c r="S349" s="6">
        <v>7</v>
      </c>
      <c r="T349" s="6" t="s">
        <v>78</v>
      </c>
    </row>
    <row r="350" spans="1:20">
      <c r="A350" s="5" t="s">
        <v>1026</v>
      </c>
      <c r="B350" s="19">
        <v>101</v>
      </c>
      <c r="C350" s="6" t="s">
        <v>1027</v>
      </c>
      <c r="D350" s="6"/>
      <c r="E350" s="5" t="s">
        <v>865</v>
      </c>
      <c r="F350" s="5" t="str">
        <f t="shared" si="10"/>
        <v>RWAKAGEYO  GATETE</v>
      </c>
      <c r="G350" s="6" t="s">
        <v>36</v>
      </c>
      <c r="H350" s="6">
        <v>-6.4185423999999998</v>
      </c>
      <c r="I350" s="6">
        <v>106.8502879</v>
      </c>
      <c r="J350" s="7">
        <v>9232</v>
      </c>
      <c r="K350" s="13">
        <v>10</v>
      </c>
      <c r="L350" s="13">
        <v>4</v>
      </c>
      <c r="M350" s="13">
        <v>1925</v>
      </c>
      <c r="N350" s="13">
        <f t="shared" si="11"/>
        <v>97</v>
      </c>
      <c r="O350" s="6">
        <v>5</v>
      </c>
      <c r="P350" s="6">
        <v>9877606104</v>
      </c>
      <c r="Q350" s="8" t="s">
        <v>37</v>
      </c>
      <c r="R350" s="8" t="s">
        <v>68</v>
      </c>
      <c r="S350" s="6">
        <v>6</v>
      </c>
      <c r="T350" s="6" t="s">
        <v>43</v>
      </c>
    </row>
    <row r="351" spans="1:20">
      <c r="A351" s="5" t="s">
        <v>1028</v>
      </c>
      <c r="B351" s="19">
        <v>101</v>
      </c>
      <c r="C351" s="6" t="s">
        <v>1029</v>
      </c>
      <c r="D351" s="6"/>
      <c r="E351" s="5" t="s">
        <v>1030</v>
      </c>
      <c r="F351" s="5" t="str">
        <f t="shared" si="10"/>
        <v>HASSAN  MUGIRANEZA </v>
      </c>
      <c r="G351" s="6" t="s">
        <v>36</v>
      </c>
      <c r="H351" s="6">
        <v>-34.679347</v>
      </c>
      <c r="I351" s="6">
        <v>-58.376272200000002</v>
      </c>
      <c r="J351" s="7">
        <v>12940</v>
      </c>
      <c r="K351" s="13">
        <v>5</v>
      </c>
      <c r="L351" s="13">
        <v>6</v>
      </c>
      <c r="M351" s="13">
        <v>1935</v>
      </c>
      <c r="N351" s="13">
        <f t="shared" si="11"/>
        <v>87</v>
      </c>
      <c r="O351" s="6">
        <v>13</v>
      </c>
      <c r="P351" s="6">
        <v>3683066541</v>
      </c>
      <c r="Q351" s="8" t="s">
        <v>37</v>
      </c>
      <c r="R351" s="8" t="s">
        <v>321</v>
      </c>
      <c r="S351" s="6">
        <v>1</v>
      </c>
      <c r="T351" s="6" t="s">
        <v>186</v>
      </c>
    </row>
    <row r="352" spans="1:20">
      <c r="A352" s="5" t="s">
        <v>1031</v>
      </c>
      <c r="B352" s="19">
        <v>101</v>
      </c>
      <c r="C352" s="6" t="s">
        <v>134</v>
      </c>
      <c r="D352" s="6" t="s">
        <v>431</v>
      </c>
      <c r="E352" s="5" t="s">
        <v>1032</v>
      </c>
      <c r="F352" s="5" t="str">
        <f t="shared" si="10"/>
        <v>JEAN BERTRAND ALEXIS </v>
      </c>
      <c r="G352" s="6" t="s">
        <v>36</v>
      </c>
      <c r="H352" s="6">
        <v>42.9979838</v>
      </c>
      <c r="I352" s="6">
        <v>-76.137793500000001</v>
      </c>
      <c r="J352" s="7">
        <v>21983</v>
      </c>
      <c r="K352" s="13">
        <v>8</v>
      </c>
      <c r="L352" s="13">
        <v>3</v>
      </c>
      <c r="M352" s="13">
        <v>1960</v>
      </c>
      <c r="N352" s="13">
        <f t="shared" si="11"/>
        <v>62</v>
      </c>
      <c r="O352" s="6">
        <v>11</v>
      </c>
      <c r="P352" s="6">
        <v>3151790470</v>
      </c>
      <c r="Q352" s="8" t="s">
        <v>37</v>
      </c>
      <c r="R352" s="8" t="s">
        <v>38</v>
      </c>
      <c r="S352" s="6">
        <v>5</v>
      </c>
      <c r="T352" s="6" t="s">
        <v>86</v>
      </c>
    </row>
    <row r="353" spans="1:20">
      <c r="A353" s="5" t="s">
        <v>1033</v>
      </c>
      <c r="B353" s="19">
        <v>102</v>
      </c>
      <c r="C353" s="6" t="s">
        <v>1034</v>
      </c>
      <c r="D353" s="6"/>
      <c r="E353" s="5" t="s">
        <v>639</v>
      </c>
      <c r="F353" s="5" t="str">
        <f t="shared" si="10"/>
        <v>NIYERA  GATSINZI </v>
      </c>
      <c r="G353" s="6" t="s">
        <v>36</v>
      </c>
      <c r="H353" s="6">
        <v>6.7496638999999998</v>
      </c>
      <c r="I353" s="6">
        <v>11.8036596</v>
      </c>
      <c r="J353" s="7">
        <v>17204</v>
      </c>
      <c r="K353" s="13">
        <v>6</v>
      </c>
      <c r="L353" s="13">
        <v>2</v>
      </c>
      <c r="M353" s="13">
        <v>1947</v>
      </c>
      <c r="N353" s="13">
        <f t="shared" si="11"/>
        <v>75</v>
      </c>
      <c r="O353" s="6">
        <v>10</v>
      </c>
      <c r="P353" s="6">
        <v>6798261369</v>
      </c>
      <c r="Q353" s="8" t="s">
        <v>31</v>
      </c>
      <c r="R353" s="8" t="s">
        <v>172</v>
      </c>
      <c r="S353" s="6">
        <v>5</v>
      </c>
      <c r="T353" s="6" t="s">
        <v>86</v>
      </c>
    </row>
    <row r="354" spans="1:20">
      <c r="A354" s="5" t="s">
        <v>1035</v>
      </c>
      <c r="B354" s="19">
        <v>102</v>
      </c>
      <c r="C354" s="6" t="s">
        <v>1036</v>
      </c>
      <c r="D354" s="6"/>
      <c r="E354" s="5" t="s">
        <v>219</v>
      </c>
      <c r="F354" s="5" t="str">
        <f t="shared" si="10"/>
        <v>GERVAIS  MUHIRE</v>
      </c>
      <c r="G354" s="6" t="s">
        <v>36</v>
      </c>
      <c r="H354" s="6">
        <v>34.744422299999997</v>
      </c>
      <c r="I354" s="6">
        <v>60.779545200000001</v>
      </c>
      <c r="J354" s="7">
        <v>13164</v>
      </c>
      <c r="K354" s="13">
        <v>15</v>
      </c>
      <c r="L354" s="13">
        <v>1</v>
      </c>
      <c r="M354" s="13">
        <v>1936</v>
      </c>
      <c r="N354" s="13">
        <f t="shared" si="11"/>
        <v>86</v>
      </c>
      <c r="O354" s="6">
        <v>12</v>
      </c>
      <c r="P354" s="6">
        <v>8332015157</v>
      </c>
      <c r="Q354" s="8" t="s">
        <v>97</v>
      </c>
      <c r="R354" s="8" t="s">
        <v>314</v>
      </c>
      <c r="S354" s="6">
        <v>7</v>
      </c>
      <c r="T354" s="6" t="s">
        <v>78</v>
      </c>
    </row>
    <row r="355" spans="1:20">
      <c r="A355" s="5" t="s">
        <v>1037</v>
      </c>
      <c r="B355" s="19">
        <v>102</v>
      </c>
      <c r="C355" s="6" t="s">
        <v>418</v>
      </c>
      <c r="D355" s="6"/>
      <c r="E355" s="5" t="s">
        <v>1038</v>
      </c>
      <c r="F355" s="5" t="str">
        <f t="shared" si="10"/>
        <v>PATIENCE  HITIMANA </v>
      </c>
      <c r="G355" s="6" t="s">
        <v>36</v>
      </c>
      <c r="H355" s="6">
        <v>53.429099999999998</v>
      </c>
      <c r="I355" s="6">
        <v>85.900599999999997</v>
      </c>
      <c r="J355" s="7">
        <v>12466</v>
      </c>
      <c r="K355" s="13">
        <v>16</v>
      </c>
      <c r="L355" s="13">
        <v>2</v>
      </c>
      <c r="M355" s="13">
        <v>1934</v>
      </c>
      <c r="N355" s="13">
        <f t="shared" si="11"/>
        <v>88</v>
      </c>
      <c r="O355" s="6">
        <v>7</v>
      </c>
      <c r="P355" s="6">
        <v>2013817013</v>
      </c>
      <c r="Q355" s="8" t="s">
        <v>24</v>
      </c>
      <c r="R355" s="8" t="s">
        <v>118</v>
      </c>
      <c r="S355" s="6">
        <v>6</v>
      </c>
      <c r="T355" s="6" t="s">
        <v>43</v>
      </c>
    </row>
    <row r="356" spans="1:20">
      <c r="A356" s="5" t="s">
        <v>1039</v>
      </c>
      <c r="B356" s="19">
        <v>102</v>
      </c>
      <c r="C356" s="6" t="s">
        <v>41</v>
      </c>
      <c r="D356" s="6"/>
      <c r="E356" s="5" t="s">
        <v>324</v>
      </c>
      <c r="F356" s="5" t="str">
        <f t="shared" si="10"/>
        <v>NGABONZIZA  MAHORO</v>
      </c>
      <c r="G356" s="6" t="s">
        <v>36</v>
      </c>
      <c r="H356" s="6">
        <v>-42.760241200000003</v>
      </c>
      <c r="I356" s="6">
        <v>-65.0604467</v>
      </c>
      <c r="J356" s="7">
        <v>31720</v>
      </c>
      <c r="K356" s="13">
        <v>4</v>
      </c>
      <c r="L356" s="13">
        <v>11</v>
      </c>
      <c r="M356" s="13">
        <v>1986</v>
      </c>
      <c r="N356" s="13">
        <f t="shared" si="11"/>
        <v>36</v>
      </c>
      <c r="O356" s="6">
        <v>3</v>
      </c>
      <c r="P356" s="6">
        <v>9857793225</v>
      </c>
      <c r="Q356" s="8" t="s">
        <v>24</v>
      </c>
      <c r="R356" s="8" t="s">
        <v>118</v>
      </c>
      <c r="S356" s="6">
        <v>7</v>
      </c>
      <c r="T356" s="6" t="s">
        <v>78</v>
      </c>
    </row>
    <row r="357" spans="1:20">
      <c r="A357" s="5" t="s">
        <v>1040</v>
      </c>
      <c r="B357" s="19">
        <v>103</v>
      </c>
      <c r="C357" s="6" t="s">
        <v>1041</v>
      </c>
      <c r="D357" s="6"/>
      <c r="E357" s="5" t="s">
        <v>1042</v>
      </c>
      <c r="F357" s="5" t="str">
        <f t="shared" si="10"/>
        <v>DANIEL  NSENGIYUMVA</v>
      </c>
      <c r="G357" s="6" t="s">
        <v>36</v>
      </c>
      <c r="H357" s="6">
        <v>49.452179999999998</v>
      </c>
      <c r="I357" s="6">
        <v>-123.2376</v>
      </c>
      <c r="J357" s="7">
        <v>19927</v>
      </c>
      <c r="K357" s="13">
        <v>22</v>
      </c>
      <c r="L357" s="13">
        <v>7</v>
      </c>
      <c r="M357" s="13">
        <v>1954</v>
      </c>
      <c r="N357" s="13">
        <f t="shared" si="11"/>
        <v>68</v>
      </c>
      <c r="O357" s="6">
        <v>7</v>
      </c>
      <c r="P357" s="6">
        <v>7368687470</v>
      </c>
      <c r="Q357" s="8" t="s">
        <v>72</v>
      </c>
      <c r="R357" s="8" t="s">
        <v>73</v>
      </c>
      <c r="S357" s="6">
        <v>6</v>
      </c>
      <c r="T357" s="6" t="s">
        <v>43</v>
      </c>
    </row>
    <row r="358" spans="1:20">
      <c r="A358" s="5" t="s">
        <v>1043</v>
      </c>
      <c r="B358" s="19">
        <v>103</v>
      </c>
      <c r="C358" s="6" t="s">
        <v>63</v>
      </c>
      <c r="D358" s="6"/>
      <c r="E358" s="5" t="s">
        <v>379</v>
      </c>
      <c r="F358" s="5" t="str">
        <f t="shared" si="10"/>
        <v>SHYAKA  MWESIGYE </v>
      </c>
      <c r="G358" s="6" t="s">
        <v>36</v>
      </c>
      <c r="H358" s="6">
        <v>-17.722003999999998</v>
      </c>
      <c r="I358" s="6">
        <v>-48.158560100000003</v>
      </c>
      <c r="J358" s="7">
        <v>39159</v>
      </c>
      <c r="K358" s="13">
        <v>18</v>
      </c>
      <c r="L358" s="13">
        <v>3</v>
      </c>
      <c r="M358" s="13">
        <v>2007</v>
      </c>
      <c r="N358" s="13">
        <f t="shared" si="11"/>
        <v>15</v>
      </c>
      <c r="O358" s="6">
        <v>13</v>
      </c>
      <c r="P358" s="6">
        <v>4836106541</v>
      </c>
      <c r="Q358" s="8" t="s">
        <v>24</v>
      </c>
      <c r="R358" s="8" t="s">
        <v>143</v>
      </c>
      <c r="S358" s="6">
        <v>6</v>
      </c>
      <c r="T358" s="6" t="s">
        <v>43</v>
      </c>
    </row>
    <row r="359" spans="1:20">
      <c r="A359" s="5" t="s">
        <v>1044</v>
      </c>
      <c r="B359" s="19">
        <v>103</v>
      </c>
      <c r="C359" s="6" t="s">
        <v>169</v>
      </c>
      <c r="D359" s="6"/>
      <c r="E359" s="5" t="s">
        <v>1045</v>
      </c>
      <c r="F359" s="5" t="str">
        <f t="shared" si="10"/>
        <v>DIDIER  MUZUNGU </v>
      </c>
      <c r="G359" s="6" t="s">
        <v>36</v>
      </c>
      <c r="H359" s="6">
        <v>55.771190300000001</v>
      </c>
      <c r="I359" s="6">
        <v>37.623201100000003</v>
      </c>
      <c r="J359" s="7">
        <v>28794</v>
      </c>
      <c r="K359" s="13">
        <v>31</v>
      </c>
      <c r="L359" s="13">
        <v>10</v>
      </c>
      <c r="M359" s="13">
        <v>1978</v>
      </c>
      <c r="N359" s="13">
        <f t="shared" si="11"/>
        <v>44</v>
      </c>
      <c r="O359" s="6">
        <v>13</v>
      </c>
      <c r="P359" s="6">
        <v>8047703547</v>
      </c>
      <c r="Q359" s="8" t="s">
        <v>24</v>
      </c>
      <c r="R359" s="8" t="s">
        <v>47</v>
      </c>
      <c r="S359" s="6">
        <v>2</v>
      </c>
      <c r="T359" s="6" t="s">
        <v>48</v>
      </c>
    </row>
    <row r="360" spans="1:20">
      <c r="A360" s="5" t="s">
        <v>1046</v>
      </c>
      <c r="B360" s="19">
        <v>103</v>
      </c>
      <c r="C360" s="9" t="s">
        <v>563</v>
      </c>
      <c r="D360" s="9"/>
      <c r="E360" s="5" t="s">
        <v>1047</v>
      </c>
      <c r="F360" s="5" t="str">
        <f t="shared" si="10"/>
        <v>HABIMANA  MUGISHA </v>
      </c>
      <c r="G360" s="6" t="s">
        <v>36</v>
      </c>
      <c r="H360" s="6">
        <v>39.688315699999997</v>
      </c>
      <c r="I360" s="6">
        <v>-8.9436389999999992</v>
      </c>
      <c r="J360" s="7">
        <v>22557</v>
      </c>
      <c r="K360" s="13">
        <v>3</v>
      </c>
      <c r="L360" s="13">
        <v>10</v>
      </c>
      <c r="M360" s="13">
        <v>1961</v>
      </c>
      <c r="N360" s="13">
        <f t="shared" si="11"/>
        <v>61</v>
      </c>
      <c r="O360" s="6">
        <v>7</v>
      </c>
      <c r="P360" s="6">
        <v>5176400262</v>
      </c>
      <c r="Q360" s="8" t="s">
        <v>24</v>
      </c>
      <c r="R360" s="8" t="s">
        <v>113</v>
      </c>
      <c r="S360" s="6">
        <v>6</v>
      </c>
      <c r="T360" s="6" t="s">
        <v>43</v>
      </c>
    </row>
    <row r="361" spans="1:20">
      <c r="A361" s="5" t="s">
        <v>1048</v>
      </c>
      <c r="B361" s="19">
        <v>104</v>
      </c>
      <c r="C361" s="6" t="s">
        <v>1049</v>
      </c>
      <c r="D361" s="6"/>
      <c r="E361" s="5" t="s">
        <v>288</v>
      </c>
      <c r="F361" s="5" t="str">
        <f t="shared" si="10"/>
        <v>CEDRIC  KWIZERA</v>
      </c>
      <c r="G361" s="6" t="s">
        <v>36</v>
      </c>
      <c r="H361" s="6">
        <v>41.764459899999999</v>
      </c>
      <c r="I361" s="6">
        <v>-72.672952199999997</v>
      </c>
      <c r="J361" s="7">
        <v>11283</v>
      </c>
      <c r="K361" s="13">
        <v>21</v>
      </c>
      <c r="L361" s="13">
        <v>11</v>
      </c>
      <c r="M361" s="13">
        <v>1930</v>
      </c>
      <c r="N361" s="13">
        <f t="shared" si="11"/>
        <v>92</v>
      </c>
      <c r="O361" s="6">
        <v>11</v>
      </c>
      <c r="P361" s="6">
        <v>8601092682</v>
      </c>
      <c r="Q361" s="8" t="s">
        <v>24</v>
      </c>
      <c r="R361" s="8" t="s">
        <v>113</v>
      </c>
      <c r="S361" s="6">
        <v>3</v>
      </c>
      <c r="T361" s="6" t="s">
        <v>26</v>
      </c>
    </row>
    <row r="362" spans="1:20">
      <c r="A362" s="5" t="s">
        <v>1050</v>
      </c>
      <c r="B362" s="19">
        <v>104</v>
      </c>
      <c r="C362" s="6" t="s">
        <v>1051</v>
      </c>
      <c r="D362" s="6"/>
      <c r="E362" s="5" t="s">
        <v>1052</v>
      </c>
      <c r="F362" s="5" t="str">
        <f t="shared" si="10"/>
        <v>ANNE  NDAYAMBAJE</v>
      </c>
      <c r="G362" s="6" t="s">
        <v>23</v>
      </c>
      <c r="H362" s="6">
        <v>10.3826093</v>
      </c>
      <c r="I362" s="6">
        <v>124.9206233</v>
      </c>
      <c r="J362" s="7">
        <v>19430</v>
      </c>
      <c r="K362" s="13">
        <v>12</v>
      </c>
      <c r="L362" s="13">
        <v>3</v>
      </c>
      <c r="M362" s="13">
        <v>1953</v>
      </c>
      <c r="N362" s="13">
        <f t="shared" si="11"/>
        <v>69</v>
      </c>
      <c r="O362" s="6">
        <v>13</v>
      </c>
      <c r="P362" s="6">
        <v>9112627574</v>
      </c>
      <c r="Q362" s="8" t="s">
        <v>37</v>
      </c>
      <c r="R362" s="8" t="s">
        <v>321</v>
      </c>
      <c r="S362" s="6">
        <v>1</v>
      </c>
      <c r="T362" s="6" t="s">
        <v>186</v>
      </c>
    </row>
    <row r="363" spans="1:20">
      <c r="A363" s="5" t="s">
        <v>1053</v>
      </c>
      <c r="B363" s="19">
        <v>104</v>
      </c>
      <c r="C363" s="6" t="s">
        <v>384</v>
      </c>
      <c r="D363" s="9" t="s">
        <v>1054</v>
      </c>
      <c r="E363" s="5" t="s">
        <v>503</v>
      </c>
      <c r="F363" s="5" t="str">
        <f t="shared" si="10"/>
        <v>HAPPY NTWARI NIZEYIMANA </v>
      </c>
      <c r="G363" s="6" t="s">
        <v>23</v>
      </c>
      <c r="H363" s="6">
        <v>15.732691600000001</v>
      </c>
      <c r="I363" s="6">
        <v>120.4346499</v>
      </c>
      <c r="J363" s="7">
        <v>33055</v>
      </c>
      <c r="K363" s="13">
        <v>1</v>
      </c>
      <c r="L363" s="13">
        <v>7</v>
      </c>
      <c r="M363" s="13">
        <v>1990</v>
      </c>
      <c r="N363" s="13">
        <f t="shared" si="11"/>
        <v>32</v>
      </c>
      <c r="O363" s="6">
        <v>5</v>
      </c>
      <c r="P363" s="6">
        <v>8418821817</v>
      </c>
      <c r="Q363" s="8" t="s">
        <v>31</v>
      </c>
      <c r="R363" s="8" t="s">
        <v>137</v>
      </c>
      <c r="S363" s="6">
        <v>7</v>
      </c>
      <c r="T363" s="6" t="s">
        <v>78</v>
      </c>
    </row>
    <row r="364" spans="1:20">
      <c r="A364" s="5" t="s">
        <v>1055</v>
      </c>
      <c r="B364" s="19">
        <v>104</v>
      </c>
      <c r="C364" s="6" t="s">
        <v>1056</v>
      </c>
      <c r="D364" s="6"/>
      <c r="E364" s="5" t="s">
        <v>96</v>
      </c>
      <c r="F364" s="5" t="str">
        <f t="shared" si="10"/>
        <v>THEONEST  NIYONSABA </v>
      </c>
      <c r="G364" s="6" t="s">
        <v>36</v>
      </c>
      <c r="H364" s="6">
        <v>36.1473783</v>
      </c>
      <c r="I364" s="6">
        <v>136.1682227</v>
      </c>
      <c r="J364" s="7">
        <v>10120</v>
      </c>
      <c r="K364" s="13">
        <v>15</v>
      </c>
      <c r="L364" s="13">
        <v>9</v>
      </c>
      <c r="M364" s="13">
        <v>1927</v>
      </c>
      <c r="N364" s="13">
        <f t="shared" si="11"/>
        <v>95</v>
      </c>
      <c r="O364" s="6">
        <v>9</v>
      </c>
      <c r="P364" s="6">
        <v>2446687683</v>
      </c>
      <c r="Q364" s="8" t="s">
        <v>24</v>
      </c>
      <c r="R364" s="8" t="s">
        <v>118</v>
      </c>
      <c r="S364" s="6">
        <v>1</v>
      </c>
      <c r="T364" s="6" t="s">
        <v>186</v>
      </c>
    </row>
    <row r="365" spans="1:20">
      <c r="A365" s="5" t="s">
        <v>1057</v>
      </c>
      <c r="B365" s="19">
        <v>104</v>
      </c>
      <c r="C365" s="6" t="s">
        <v>1058</v>
      </c>
      <c r="D365" s="6"/>
      <c r="E365" s="5" t="s">
        <v>28</v>
      </c>
      <c r="F365" s="5" t="str">
        <f t="shared" si="10"/>
        <v>ALPHA  ISHIMWE</v>
      </c>
      <c r="G365" s="6" t="s">
        <v>36</v>
      </c>
      <c r="H365" s="6">
        <v>34.158996999999999</v>
      </c>
      <c r="I365" s="6">
        <v>108.906994</v>
      </c>
      <c r="J365" s="7">
        <v>44504</v>
      </c>
      <c r="K365" s="13">
        <v>4</v>
      </c>
      <c r="L365" s="13">
        <v>11</v>
      </c>
      <c r="M365" s="13">
        <v>2021</v>
      </c>
      <c r="N365" s="13">
        <f t="shared" si="11"/>
        <v>1</v>
      </c>
      <c r="O365" s="6">
        <v>13</v>
      </c>
      <c r="P365" s="6">
        <v>2882370509</v>
      </c>
      <c r="Q365" s="8" t="s">
        <v>31</v>
      </c>
      <c r="R365" s="8" t="s">
        <v>52</v>
      </c>
      <c r="S365" s="6">
        <v>6</v>
      </c>
      <c r="T365" s="6" t="s">
        <v>43</v>
      </c>
    </row>
    <row r="366" spans="1:20">
      <c r="A366" s="5" t="s">
        <v>1059</v>
      </c>
      <c r="B366" s="19">
        <v>105</v>
      </c>
      <c r="C366" s="6" t="s">
        <v>1060</v>
      </c>
      <c r="D366" s="6"/>
      <c r="E366" s="5" t="s">
        <v>1061</v>
      </c>
      <c r="F366" s="5" t="str">
        <f t="shared" si="10"/>
        <v>JEROME  GERVAIS </v>
      </c>
      <c r="G366" s="6" t="s">
        <v>36</v>
      </c>
      <c r="H366" s="6">
        <v>43.804723000000003</v>
      </c>
      <c r="I366" s="6">
        <v>4.4019810000000001</v>
      </c>
      <c r="J366" s="7">
        <v>30940</v>
      </c>
      <c r="K366" s="13">
        <v>15</v>
      </c>
      <c r="L366" s="13">
        <v>9</v>
      </c>
      <c r="M366" s="13">
        <v>1984</v>
      </c>
      <c r="N366" s="13">
        <f t="shared" si="11"/>
        <v>38</v>
      </c>
      <c r="O366" s="6">
        <v>4</v>
      </c>
      <c r="P366" s="6">
        <v>2247378657</v>
      </c>
      <c r="Q366" s="8" t="s">
        <v>37</v>
      </c>
      <c r="R366" s="8" t="s">
        <v>68</v>
      </c>
      <c r="S366" s="6">
        <v>5</v>
      </c>
      <c r="T366" s="6" t="s">
        <v>86</v>
      </c>
    </row>
    <row r="367" spans="1:20">
      <c r="A367" s="5" t="s">
        <v>1062</v>
      </c>
      <c r="B367" s="19">
        <v>105</v>
      </c>
      <c r="C367" s="6" t="s">
        <v>1063</v>
      </c>
      <c r="D367" s="6" t="s">
        <v>1064</v>
      </c>
      <c r="E367" s="5" t="s">
        <v>879</v>
      </c>
      <c r="F367" s="5" t="str">
        <f t="shared" si="10"/>
        <v>RUKAKA JONAS ALICE </v>
      </c>
      <c r="G367" s="6" t="s">
        <v>36</v>
      </c>
      <c r="H367" s="6">
        <v>8.8469760999999991</v>
      </c>
      <c r="I367" s="6">
        <v>7.0605998000000003</v>
      </c>
      <c r="J367" s="7">
        <v>21904</v>
      </c>
      <c r="K367" s="13">
        <v>20</v>
      </c>
      <c r="L367" s="13">
        <v>12</v>
      </c>
      <c r="M367" s="13">
        <v>1959</v>
      </c>
      <c r="N367" s="13">
        <f t="shared" si="11"/>
        <v>63</v>
      </c>
      <c r="O367" s="6">
        <v>7</v>
      </c>
      <c r="P367" s="6">
        <v>8988998267</v>
      </c>
      <c r="Q367" s="8" t="s">
        <v>24</v>
      </c>
      <c r="R367" s="8" t="s">
        <v>113</v>
      </c>
      <c r="S367" s="6">
        <v>7</v>
      </c>
      <c r="T367" s="6" t="s">
        <v>78</v>
      </c>
    </row>
    <row r="368" spans="1:20">
      <c r="A368" s="5" t="s">
        <v>1065</v>
      </c>
      <c r="B368" s="19">
        <v>106</v>
      </c>
      <c r="C368" s="6" t="s">
        <v>1066</v>
      </c>
      <c r="D368" s="6"/>
      <c r="E368" s="5" t="s">
        <v>1067</v>
      </c>
      <c r="F368" s="5" t="str">
        <f t="shared" si="10"/>
        <v>BALYEJJUSA  SANO </v>
      </c>
      <c r="G368" s="6" t="s">
        <v>36</v>
      </c>
      <c r="H368" s="6">
        <v>50.019808400000002</v>
      </c>
      <c r="I368" s="6">
        <v>33.941672599999997</v>
      </c>
      <c r="J368" s="7">
        <v>39912</v>
      </c>
      <c r="K368" s="13">
        <v>9</v>
      </c>
      <c r="L368" s="13">
        <v>4</v>
      </c>
      <c r="M368" s="13">
        <v>2009</v>
      </c>
      <c r="N368" s="13">
        <f t="shared" si="11"/>
        <v>13</v>
      </c>
      <c r="O368" s="6">
        <v>10</v>
      </c>
      <c r="P368" s="6">
        <v>3593934022</v>
      </c>
      <c r="Q368" s="8" t="s">
        <v>31</v>
      </c>
      <c r="R368" s="8" t="s">
        <v>52</v>
      </c>
      <c r="S368" s="6">
        <v>6</v>
      </c>
      <c r="T368" s="6" t="s">
        <v>43</v>
      </c>
    </row>
    <row r="369" spans="1:20">
      <c r="A369" s="5" t="s">
        <v>1068</v>
      </c>
      <c r="B369" s="19">
        <v>107</v>
      </c>
      <c r="C369" s="9" t="s">
        <v>1069</v>
      </c>
      <c r="D369" s="9"/>
      <c r="E369" s="5" t="s">
        <v>1006</v>
      </c>
      <c r="F369" s="5" t="str">
        <f t="shared" si="10"/>
        <v>IRIBAGIZA  KAREGA </v>
      </c>
      <c r="G369" s="6" t="s">
        <v>23</v>
      </c>
      <c r="H369" s="6">
        <v>-10.5411</v>
      </c>
      <c r="I369" s="6">
        <v>123.28749999999999</v>
      </c>
      <c r="J369" s="7">
        <v>29658</v>
      </c>
      <c r="K369" s="13">
        <v>13</v>
      </c>
      <c r="L369" s="13">
        <v>3</v>
      </c>
      <c r="M369" s="13">
        <v>1981</v>
      </c>
      <c r="N369" s="13">
        <f t="shared" si="11"/>
        <v>41</v>
      </c>
      <c r="O369" s="6">
        <v>12</v>
      </c>
      <c r="P369" s="6">
        <v>8238385109</v>
      </c>
      <c r="Q369" s="8" t="s">
        <v>97</v>
      </c>
      <c r="R369" s="8" t="s">
        <v>125</v>
      </c>
      <c r="S369" s="6">
        <v>3</v>
      </c>
      <c r="T369" s="6" t="s">
        <v>26</v>
      </c>
    </row>
    <row r="370" spans="1:20">
      <c r="A370" s="5" t="s">
        <v>1070</v>
      </c>
      <c r="B370" s="19">
        <v>107</v>
      </c>
      <c r="C370" s="6" t="s">
        <v>1071</v>
      </c>
      <c r="D370" s="6"/>
      <c r="E370" s="5" t="s">
        <v>1072</v>
      </c>
      <c r="F370" s="5" t="str">
        <f t="shared" si="10"/>
        <v>CHRISTIAN  JEANNE </v>
      </c>
      <c r="G370" s="6" t="s">
        <v>36</v>
      </c>
      <c r="H370" s="6">
        <v>8.6427566999999996</v>
      </c>
      <c r="I370" s="6">
        <v>124.770152</v>
      </c>
      <c r="J370" s="7">
        <v>41610</v>
      </c>
      <c r="K370" s="13">
        <v>2</v>
      </c>
      <c r="L370" s="13">
        <v>12</v>
      </c>
      <c r="M370" s="13">
        <v>2013</v>
      </c>
      <c r="N370" s="13">
        <f t="shared" si="11"/>
        <v>9</v>
      </c>
      <c r="O370" s="6">
        <v>9</v>
      </c>
      <c r="P370" s="6">
        <v>1138926642</v>
      </c>
      <c r="Q370" s="8" t="s">
        <v>24</v>
      </c>
      <c r="R370" s="8" t="s">
        <v>118</v>
      </c>
      <c r="S370" s="6">
        <v>6</v>
      </c>
      <c r="T370" s="6" t="s">
        <v>43</v>
      </c>
    </row>
    <row r="371" spans="1:20">
      <c r="A371" s="5" t="s">
        <v>1073</v>
      </c>
      <c r="B371" s="19">
        <v>107</v>
      </c>
      <c r="C371" s="6" t="s">
        <v>1074</v>
      </c>
      <c r="D371" s="6"/>
      <c r="E371" s="5" t="s">
        <v>975</v>
      </c>
      <c r="F371" s="5" t="str">
        <f t="shared" si="10"/>
        <v>GISELLE  DIEUDONNE</v>
      </c>
      <c r="G371" s="6" t="s">
        <v>23</v>
      </c>
      <c r="H371" s="6">
        <v>32.11871</v>
      </c>
      <c r="I371" s="6">
        <v>35.129582999999997</v>
      </c>
      <c r="J371" s="7">
        <v>19296</v>
      </c>
      <c r="K371" s="13">
        <v>29</v>
      </c>
      <c r="L371" s="13">
        <v>10</v>
      </c>
      <c r="M371" s="13">
        <v>1952</v>
      </c>
      <c r="N371" s="13">
        <f t="shared" si="11"/>
        <v>70</v>
      </c>
      <c r="O371" s="6">
        <v>6</v>
      </c>
      <c r="P371" s="6">
        <v>3608560651</v>
      </c>
      <c r="Q371" s="8" t="s">
        <v>24</v>
      </c>
      <c r="R371" s="8" t="s">
        <v>113</v>
      </c>
      <c r="S371" s="6">
        <v>1</v>
      </c>
      <c r="T371" s="6" t="s">
        <v>186</v>
      </c>
    </row>
    <row r="372" spans="1:20">
      <c r="A372" s="5" t="s">
        <v>1075</v>
      </c>
      <c r="B372" s="19">
        <v>108</v>
      </c>
      <c r="C372" s="6" t="s">
        <v>1076</v>
      </c>
      <c r="D372" s="6"/>
      <c r="E372" s="5" t="s">
        <v>1077</v>
      </c>
      <c r="F372" s="5" t="str">
        <f t="shared" si="10"/>
        <v>FILONNE  CELESTIN</v>
      </c>
      <c r="G372" s="6" t="s">
        <v>23</v>
      </c>
      <c r="H372" s="6">
        <v>55.677178300000001</v>
      </c>
      <c r="I372" s="6">
        <v>13.0856744</v>
      </c>
      <c r="J372" s="7">
        <v>28055</v>
      </c>
      <c r="K372" s="13">
        <v>22</v>
      </c>
      <c r="L372" s="13">
        <v>10</v>
      </c>
      <c r="M372" s="13">
        <v>1976</v>
      </c>
      <c r="N372" s="13">
        <f t="shared" si="11"/>
        <v>46</v>
      </c>
      <c r="O372" s="6">
        <v>6</v>
      </c>
      <c r="P372" s="6">
        <v>2613106768</v>
      </c>
      <c r="Q372" s="8" t="s">
        <v>97</v>
      </c>
      <c r="R372" s="8" t="s">
        <v>176</v>
      </c>
      <c r="S372" s="6">
        <v>2</v>
      </c>
      <c r="T372" s="6" t="s">
        <v>48</v>
      </c>
    </row>
    <row r="373" spans="1:20">
      <c r="A373" s="5" t="s">
        <v>1078</v>
      </c>
      <c r="B373" s="19">
        <v>108</v>
      </c>
      <c r="C373" s="6" t="s">
        <v>1079</v>
      </c>
      <c r="D373" s="6"/>
      <c r="E373" s="5" t="s">
        <v>1080</v>
      </c>
      <c r="F373" s="5" t="str">
        <f t="shared" si="10"/>
        <v>BALTHAZAR  SABITI </v>
      </c>
      <c r="G373" s="6" t="s">
        <v>36</v>
      </c>
      <c r="H373" s="6">
        <v>-6.4166670000000003</v>
      </c>
      <c r="I373" s="6">
        <v>-77.883332899999999</v>
      </c>
      <c r="J373" s="7">
        <v>23768</v>
      </c>
      <c r="K373" s="13">
        <v>26</v>
      </c>
      <c r="L373" s="13">
        <v>1</v>
      </c>
      <c r="M373" s="13">
        <v>1965</v>
      </c>
      <c r="N373" s="13">
        <f t="shared" si="11"/>
        <v>57</v>
      </c>
      <c r="O373" s="6">
        <v>9</v>
      </c>
      <c r="P373" s="6">
        <v>1411070358</v>
      </c>
      <c r="Q373" s="8" t="s">
        <v>37</v>
      </c>
      <c r="R373" s="8" t="s">
        <v>68</v>
      </c>
      <c r="S373" s="6">
        <v>3</v>
      </c>
      <c r="T373" s="6" t="s">
        <v>26</v>
      </c>
    </row>
    <row r="374" spans="1:20">
      <c r="A374" s="5" t="s">
        <v>1081</v>
      </c>
      <c r="B374" s="19">
        <v>108</v>
      </c>
      <c r="C374" s="6" t="s">
        <v>1082</v>
      </c>
      <c r="D374" s="6"/>
      <c r="E374" s="5" t="s">
        <v>1083</v>
      </c>
      <c r="F374" s="5" t="str">
        <f t="shared" si="10"/>
        <v>NENE  MUGENI </v>
      </c>
      <c r="G374" s="6" t="s">
        <v>36</v>
      </c>
      <c r="H374" s="6">
        <v>10.222709500000001</v>
      </c>
      <c r="I374" s="6">
        <v>12.051835000000001</v>
      </c>
      <c r="J374" s="7">
        <v>18141</v>
      </c>
      <c r="K374" s="13">
        <v>31</v>
      </c>
      <c r="L374" s="13">
        <v>8</v>
      </c>
      <c r="M374" s="13">
        <v>1949</v>
      </c>
      <c r="N374" s="13">
        <f t="shared" si="11"/>
        <v>73</v>
      </c>
      <c r="O374" s="6">
        <v>12</v>
      </c>
      <c r="P374" s="6">
        <v>7729489547</v>
      </c>
      <c r="Q374" s="8" t="s">
        <v>24</v>
      </c>
      <c r="R374" s="8" t="s">
        <v>143</v>
      </c>
      <c r="S374" s="6">
        <v>6</v>
      </c>
      <c r="T374" s="6" t="s">
        <v>43</v>
      </c>
    </row>
    <row r="375" spans="1:20">
      <c r="A375" s="5" t="s">
        <v>1084</v>
      </c>
      <c r="B375" s="19">
        <v>108</v>
      </c>
      <c r="C375" s="6" t="s">
        <v>1085</v>
      </c>
      <c r="D375" s="6"/>
      <c r="E375" s="5" t="s">
        <v>258</v>
      </c>
      <c r="F375" s="5" t="str">
        <f t="shared" si="10"/>
        <v>AMZA  DONAT </v>
      </c>
      <c r="G375" s="6" t="s">
        <v>36</v>
      </c>
      <c r="H375" s="6">
        <v>18.424763599999999</v>
      </c>
      <c r="I375" s="6">
        <v>-72.7703001</v>
      </c>
      <c r="J375" s="7">
        <v>10708</v>
      </c>
      <c r="K375" s="13">
        <v>25</v>
      </c>
      <c r="L375" s="13">
        <v>4</v>
      </c>
      <c r="M375" s="13">
        <v>1929</v>
      </c>
      <c r="N375" s="13">
        <f t="shared" si="11"/>
        <v>93</v>
      </c>
      <c r="O375" s="6">
        <v>2</v>
      </c>
      <c r="P375" s="6">
        <v>1417713511</v>
      </c>
      <c r="Q375" s="8" t="s">
        <v>31</v>
      </c>
      <c r="R375" s="8" t="s">
        <v>137</v>
      </c>
      <c r="S375" s="6">
        <v>2</v>
      </c>
      <c r="T375" s="6" t="s">
        <v>48</v>
      </c>
    </row>
    <row r="376" spans="1:20">
      <c r="A376" s="5" t="s">
        <v>1086</v>
      </c>
      <c r="B376" s="19">
        <v>109</v>
      </c>
      <c r="C376" s="6" t="s">
        <v>1087</v>
      </c>
      <c r="D376" s="6"/>
      <c r="E376" s="5" t="s">
        <v>1088</v>
      </c>
      <c r="F376" s="5" t="str">
        <f t="shared" si="10"/>
        <v>AMON  JADO </v>
      </c>
      <c r="G376" s="6" t="s">
        <v>36</v>
      </c>
      <c r="H376" s="6">
        <v>42.418024000000003</v>
      </c>
      <c r="I376" s="6">
        <v>20.794942800000001</v>
      </c>
      <c r="J376" s="7">
        <v>30558</v>
      </c>
      <c r="K376" s="13">
        <v>30</v>
      </c>
      <c r="L376" s="13">
        <v>8</v>
      </c>
      <c r="M376" s="13">
        <v>1983</v>
      </c>
      <c r="N376" s="13">
        <f t="shared" si="11"/>
        <v>39</v>
      </c>
      <c r="O376" s="6">
        <v>11</v>
      </c>
      <c r="P376" s="6">
        <v>2354622270</v>
      </c>
      <c r="Q376" s="8" t="s">
        <v>37</v>
      </c>
      <c r="R376" s="8" t="s">
        <v>38</v>
      </c>
      <c r="S376" s="6">
        <v>6</v>
      </c>
      <c r="T376" s="6" t="s">
        <v>43</v>
      </c>
    </row>
    <row r="377" spans="1:20">
      <c r="A377" s="5" t="s">
        <v>1089</v>
      </c>
      <c r="B377" s="19">
        <v>109</v>
      </c>
      <c r="C377" s="6" t="s">
        <v>1090</v>
      </c>
      <c r="D377" s="6"/>
      <c r="E377" s="5" t="s">
        <v>462</v>
      </c>
      <c r="F377" s="5" t="str">
        <f t="shared" si="10"/>
        <v>ALINE  NIYIBIZI</v>
      </c>
      <c r="G377" s="6" t="s">
        <v>23</v>
      </c>
      <c r="H377" s="6">
        <v>57.673599500000002</v>
      </c>
      <c r="I377" s="6">
        <v>12.009821799999999</v>
      </c>
      <c r="J377" s="7">
        <v>28158</v>
      </c>
      <c r="K377" s="13">
        <v>2</v>
      </c>
      <c r="L377" s="13">
        <v>2</v>
      </c>
      <c r="M377" s="13">
        <v>1977</v>
      </c>
      <c r="N377" s="13">
        <f t="shared" si="11"/>
        <v>45</v>
      </c>
      <c r="O377" s="6">
        <v>6</v>
      </c>
      <c r="P377" s="6">
        <v>5179234567</v>
      </c>
      <c r="Q377" s="8" t="s">
        <v>72</v>
      </c>
      <c r="R377" s="8" t="s">
        <v>82</v>
      </c>
      <c r="S377" s="6">
        <v>3</v>
      </c>
      <c r="T377" s="6" t="s">
        <v>26</v>
      </c>
    </row>
    <row r="378" spans="1:20">
      <c r="A378" s="5" t="s">
        <v>1091</v>
      </c>
      <c r="B378" s="19">
        <v>109</v>
      </c>
      <c r="C378" s="6" t="s">
        <v>1092</v>
      </c>
      <c r="D378" s="6"/>
      <c r="E378" s="5" t="s">
        <v>1093</v>
      </c>
      <c r="F378" s="5" t="str">
        <f t="shared" si="10"/>
        <v>ERNEST  JEROME </v>
      </c>
      <c r="G378" s="6" t="s">
        <v>36</v>
      </c>
      <c r="H378" s="6">
        <v>47.3036891</v>
      </c>
      <c r="I378" s="6">
        <v>2.6981495999999998</v>
      </c>
      <c r="J378" s="7">
        <v>39964</v>
      </c>
      <c r="K378" s="13">
        <v>31</v>
      </c>
      <c r="L378" s="13">
        <v>5</v>
      </c>
      <c r="M378" s="13">
        <v>2009</v>
      </c>
      <c r="N378" s="13">
        <f t="shared" si="11"/>
        <v>13</v>
      </c>
      <c r="O378" s="6">
        <v>3</v>
      </c>
      <c r="P378" s="6">
        <v>3152552593</v>
      </c>
      <c r="Q378" s="8" t="s">
        <v>31</v>
      </c>
      <c r="R378" s="8" t="s">
        <v>32</v>
      </c>
      <c r="S378" s="6">
        <v>6</v>
      </c>
      <c r="T378" s="6" t="s">
        <v>43</v>
      </c>
    </row>
    <row r="379" spans="1:20">
      <c r="A379" s="5" t="s">
        <v>1094</v>
      </c>
      <c r="B379" s="19">
        <v>109</v>
      </c>
      <c r="C379" s="6" t="s">
        <v>1095</v>
      </c>
      <c r="D379" s="6"/>
      <c r="E379" s="5" t="s">
        <v>835</v>
      </c>
      <c r="F379" s="5" t="str">
        <f t="shared" si="10"/>
        <v>PAUL  BYIRINGIRO </v>
      </c>
      <c r="G379" s="6" t="s">
        <v>36</v>
      </c>
      <c r="H379" s="6">
        <v>13.8752119</v>
      </c>
      <c r="I379" s="6">
        <v>121.21512559999999</v>
      </c>
      <c r="J379" s="7">
        <v>25473</v>
      </c>
      <c r="K379" s="13">
        <v>27</v>
      </c>
      <c r="L379" s="13">
        <v>9</v>
      </c>
      <c r="M379" s="13">
        <v>1969</v>
      </c>
      <c r="N379" s="13">
        <f t="shared" si="11"/>
        <v>53</v>
      </c>
      <c r="O379" s="6">
        <v>6</v>
      </c>
      <c r="P379" s="6">
        <v>9425637256</v>
      </c>
      <c r="Q379" s="8" t="s">
        <v>37</v>
      </c>
      <c r="R379" s="8" t="s">
        <v>321</v>
      </c>
      <c r="S379" s="6">
        <v>1</v>
      </c>
      <c r="T379" s="6" t="s">
        <v>186</v>
      </c>
    </row>
    <row r="380" spans="1:20">
      <c r="A380" s="5" t="s">
        <v>1096</v>
      </c>
      <c r="B380" s="19">
        <v>109</v>
      </c>
      <c r="C380" s="6" t="s">
        <v>1097</v>
      </c>
      <c r="D380" s="6"/>
      <c r="E380" s="5" t="s">
        <v>41</v>
      </c>
      <c r="F380" s="5" t="str">
        <f t="shared" si="10"/>
        <v>KELVIN  NGABONZIZA</v>
      </c>
      <c r="G380" s="6" t="s">
        <v>36</v>
      </c>
      <c r="H380" s="6">
        <v>48.197340400000002</v>
      </c>
      <c r="I380" s="6">
        <v>16.3587247</v>
      </c>
      <c r="J380" s="7">
        <v>38610</v>
      </c>
      <c r="K380" s="13">
        <v>15</v>
      </c>
      <c r="L380" s="13">
        <v>9</v>
      </c>
      <c r="M380" s="13">
        <v>2005</v>
      </c>
      <c r="N380" s="13">
        <f t="shared" si="11"/>
        <v>17</v>
      </c>
      <c r="O380" s="6">
        <v>1</v>
      </c>
      <c r="P380" s="6">
        <v>5665411983</v>
      </c>
      <c r="Q380" s="8" t="s">
        <v>24</v>
      </c>
      <c r="R380" s="8" t="s">
        <v>143</v>
      </c>
      <c r="S380" s="6">
        <v>6</v>
      </c>
      <c r="T380" s="6" t="s">
        <v>43</v>
      </c>
    </row>
    <row r="381" spans="1:20">
      <c r="A381" s="5" t="s">
        <v>1098</v>
      </c>
      <c r="B381" s="19">
        <v>110</v>
      </c>
      <c r="C381" s="6" t="s">
        <v>1099</v>
      </c>
      <c r="D381" s="6"/>
      <c r="E381" s="5" t="s">
        <v>538</v>
      </c>
      <c r="F381" s="5" t="str">
        <f t="shared" si="10"/>
        <v>MARTHA  UMULISA</v>
      </c>
      <c r="G381" s="6" t="s">
        <v>23</v>
      </c>
      <c r="H381" s="6">
        <v>15.4004052</v>
      </c>
      <c r="I381" s="6">
        <v>119.93039330000001</v>
      </c>
      <c r="J381" s="7">
        <v>27533</v>
      </c>
      <c r="K381" s="13">
        <v>19</v>
      </c>
      <c r="L381" s="13">
        <v>5</v>
      </c>
      <c r="M381" s="13">
        <v>1975</v>
      </c>
      <c r="N381" s="13">
        <f t="shared" si="11"/>
        <v>47</v>
      </c>
      <c r="O381" s="6">
        <v>5</v>
      </c>
      <c r="P381" s="6">
        <v>8772772207</v>
      </c>
      <c r="Q381" s="8" t="s">
        <v>97</v>
      </c>
      <c r="R381" s="8" t="s">
        <v>129</v>
      </c>
      <c r="S381" s="6">
        <v>3</v>
      </c>
      <c r="T381" s="6" t="s">
        <v>26</v>
      </c>
    </row>
    <row r="382" spans="1:20">
      <c r="A382" s="5" t="s">
        <v>1100</v>
      </c>
      <c r="B382" s="19">
        <v>110</v>
      </c>
      <c r="C382" s="6" t="s">
        <v>1101</v>
      </c>
      <c r="D382" s="6"/>
      <c r="E382" s="5" t="s">
        <v>463</v>
      </c>
      <c r="F382" s="5" t="str">
        <f t="shared" si="10"/>
        <v>JACKY  KAYIRANGA</v>
      </c>
      <c r="G382" s="6" t="s">
        <v>23</v>
      </c>
      <c r="H382" s="6">
        <v>31.2194021</v>
      </c>
      <c r="I382" s="6">
        <v>107.5185474</v>
      </c>
      <c r="J382" s="7">
        <v>32382</v>
      </c>
      <c r="K382" s="13">
        <v>27</v>
      </c>
      <c r="L382" s="13">
        <v>8</v>
      </c>
      <c r="M382" s="13">
        <v>1988</v>
      </c>
      <c r="N382" s="13">
        <f t="shared" si="11"/>
        <v>34</v>
      </c>
      <c r="O382" s="6">
        <v>8</v>
      </c>
      <c r="P382" s="6">
        <v>3543622206</v>
      </c>
      <c r="Q382" s="8" t="s">
        <v>97</v>
      </c>
      <c r="R382" s="8" t="s">
        <v>125</v>
      </c>
      <c r="S382" s="6">
        <v>1</v>
      </c>
      <c r="T382" s="6" t="s">
        <v>186</v>
      </c>
    </row>
    <row r="383" spans="1:20">
      <c r="A383" s="5" t="s">
        <v>1102</v>
      </c>
      <c r="B383" s="19">
        <v>111</v>
      </c>
      <c r="C383" s="6" t="s">
        <v>1103</v>
      </c>
      <c r="D383" s="6"/>
      <c r="E383" s="5" t="s">
        <v>1104</v>
      </c>
      <c r="F383" s="5" t="str">
        <f t="shared" si="10"/>
        <v>ISIDORE  TUMUSIIME </v>
      </c>
      <c r="G383" s="6" t="s">
        <v>36</v>
      </c>
      <c r="H383" s="6">
        <v>44.840524000000002</v>
      </c>
      <c r="I383" s="6">
        <v>82.353656000000001</v>
      </c>
      <c r="J383" s="7">
        <v>8366</v>
      </c>
      <c r="K383" s="13">
        <v>26</v>
      </c>
      <c r="L383" s="13">
        <v>11</v>
      </c>
      <c r="M383" s="13">
        <v>1922</v>
      </c>
      <c r="N383" s="13">
        <f t="shared" si="11"/>
        <v>100</v>
      </c>
      <c r="O383" s="6">
        <v>7</v>
      </c>
      <c r="P383" s="6">
        <v>3258379988</v>
      </c>
      <c r="Q383" s="8" t="s">
        <v>31</v>
      </c>
      <c r="R383" s="8" t="s">
        <v>110</v>
      </c>
      <c r="S383" s="6">
        <v>3</v>
      </c>
      <c r="T383" s="6" t="s">
        <v>26</v>
      </c>
    </row>
    <row r="384" spans="1:20">
      <c r="A384" s="5" t="s">
        <v>1105</v>
      </c>
      <c r="B384" s="19">
        <v>111</v>
      </c>
      <c r="C384" s="9" t="s">
        <v>1106</v>
      </c>
      <c r="D384" s="9"/>
      <c r="E384" s="5" t="s">
        <v>1107</v>
      </c>
      <c r="F384" s="5" t="str">
        <f t="shared" si="10"/>
        <v>GASORE  HAKIZIMANA </v>
      </c>
      <c r="G384" s="6" t="s">
        <v>36</v>
      </c>
      <c r="H384" s="6">
        <v>-6.9100633</v>
      </c>
      <c r="I384" s="6">
        <v>107.71476970000001</v>
      </c>
      <c r="J384" s="7">
        <v>29191</v>
      </c>
      <c r="K384" s="13">
        <v>2</v>
      </c>
      <c r="L384" s="13">
        <v>12</v>
      </c>
      <c r="M384" s="13">
        <v>1979</v>
      </c>
      <c r="N384" s="13">
        <f t="shared" si="11"/>
        <v>43</v>
      </c>
      <c r="O384" s="6">
        <v>12</v>
      </c>
      <c r="P384" s="6">
        <v>5792043660</v>
      </c>
      <c r="Q384" s="8" t="s">
        <v>31</v>
      </c>
      <c r="R384" s="8" t="s">
        <v>52</v>
      </c>
      <c r="S384" s="6">
        <v>7</v>
      </c>
      <c r="T384" s="6" t="s">
        <v>78</v>
      </c>
    </row>
    <row r="385" spans="1:20">
      <c r="A385" s="5" t="s">
        <v>1108</v>
      </c>
      <c r="B385" s="19">
        <v>111</v>
      </c>
      <c r="C385" s="6" t="s">
        <v>972</v>
      </c>
      <c r="D385" s="6"/>
      <c r="E385" s="5" t="s">
        <v>407</v>
      </c>
      <c r="F385" s="5" t="str">
        <f t="shared" si="10"/>
        <v>NDEKEZI  DUSABE </v>
      </c>
      <c r="G385" s="6" t="s">
        <v>36</v>
      </c>
      <c r="H385" s="6">
        <v>15.8278</v>
      </c>
      <c r="I385" s="6">
        <v>120.49467660000001</v>
      </c>
      <c r="J385" s="7">
        <v>36475</v>
      </c>
      <c r="K385" s="13">
        <v>11</v>
      </c>
      <c r="L385" s="13">
        <v>11</v>
      </c>
      <c r="M385" s="13">
        <v>1999</v>
      </c>
      <c r="N385" s="13">
        <f t="shared" si="11"/>
        <v>23</v>
      </c>
      <c r="O385" s="6">
        <v>11</v>
      </c>
      <c r="P385" s="6">
        <v>3403120914</v>
      </c>
      <c r="Q385" s="8" t="s">
        <v>97</v>
      </c>
      <c r="R385" s="8" t="s">
        <v>314</v>
      </c>
      <c r="S385" s="6">
        <v>3</v>
      </c>
      <c r="T385" s="6" t="s">
        <v>26</v>
      </c>
    </row>
    <row r="386" spans="1:20">
      <c r="A386" s="5" t="s">
        <v>1109</v>
      </c>
      <c r="B386" s="19">
        <v>111</v>
      </c>
      <c r="C386" s="6" t="s">
        <v>978</v>
      </c>
      <c r="D386" s="6" t="s">
        <v>21</v>
      </c>
      <c r="E386" s="5" t="s">
        <v>964</v>
      </c>
      <c r="F386" s="5" t="str">
        <f t="shared" si="10"/>
        <v>JEANNETTE MUTEGARABA MUGABO</v>
      </c>
      <c r="G386" s="6" t="s">
        <v>23</v>
      </c>
      <c r="H386" s="6">
        <v>37.242286300000004</v>
      </c>
      <c r="I386" s="6">
        <v>-121.73094519999999</v>
      </c>
      <c r="J386" s="7">
        <v>19458</v>
      </c>
      <c r="K386" s="13">
        <v>9</v>
      </c>
      <c r="L386" s="13">
        <v>4</v>
      </c>
      <c r="M386" s="13">
        <v>1953</v>
      </c>
      <c r="N386" s="13">
        <f t="shared" si="11"/>
        <v>69</v>
      </c>
      <c r="O386" s="6">
        <v>3</v>
      </c>
      <c r="P386" s="6">
        <v>4081073642</v>
      </c>
      <c r="Q386" s="8" t="s">
        <v>31</v>
      </c>
      <c r="R386" s="8" t="s">
        <v>110</v>
      </c>
      <c r="S386" s="6">
        <v>7</v>
      </c>
      <c r="T386" s="6" t="s">
        <v>78</v>
      </c>
    </row>
    <row r="387" spans="1:20">
      <c r="A387" s="5" t="s">
        <v>1110</v>
      </c>
      <c r="B387" s="19">
        <v>111</v>
      </c>
      <c r="C387" s="6" t="s">
        <v>250</v>
      </c>
      <c r="D387" s="6"/>
      <c r="E387" s="5" t="s">
        <v>159</v>
      </c>
      <c r="F387" s="5" t="str">
        <f t="shared" ref="F387:F450" si="12" xml:space="preserve"> _xlfn.CONCAT(C387, " ", D387, " ", E387)</f>
        <v>FABRICE  NZEYIMANA </v>
      </c>
      <c r="G387" s="6" t="s">
        <v>36</v>
      </c>
      <c r="H387" s="6">
        <v>9.9477872999999999</v>
      </c>
      <c r="I387" s="6">
        <v>-84.059266699999995</v>
      </c>
      <c r="J387" s="7">
        <v>35897</v>
      </c>
      <c r="K387" s="13">
        <v>12</v>
      </c>
      <c r="L387" s="13">
        <v>4</v>
      </c>
      <c r="M387" s="13">
        <v>1998</v>
      </c>
      <c r="N387" s="13">
        <f t="shared" ref="N387:N450" si="13">SUM(-M387,2022)</f>
        <v>24</v>
      </c>
      <c r="O387" s="6">
        <v>12</v>
      </c>
      <c r="P387" s="6">
        <v>3332286416</v>
      </c>
      <c r="Q387" s="8" t="s">
        <v>31</v>
      </c>
      <c r="R387" s="8" t="s">
        <v>172</v>
      </c>
      <c r="S387" s="6">
        <v>7</v>
      </c>
      <c r="T387" s="6" t="s">
        <v>78</v>
      </c>
    </row>
    <row r="388" spans="1:20">
      <c r="A388" s="5" t="s">
        <v>1111</v>
      </c>
      <c r="B388" s="19">
        <v>112</v>
      </c>
      <c r="C388" s="6" t="s">
        <v>145</v>
      </c>
      <c r="D388" s="6"/>
      <c r="E388" s="5" t="s">
        <v>832</v>
      </c>
      <c r="F388" s="5" t="str">
        <f t="shared" si="12"/>
        <v>DIVINE  NSENGIMANA </v>
      </c>
      <c r="G388" s="6" t="s">
        <v>23</v>
      </c>
      <c r="H388" s="6">
        <v>14.867009400000001</v>
      </c>
      <c r="I388" s="6">
        <v>-88.772244400000005</v>
      </c>
      <c r="J388" s="7">
        <v>39806</v>
      </c>
      <c r="K388" s="13">
        <v>24</v>
      </c>
      <c r="L388" s="13">
        <v>12</v>
      </c>
      <c r="M388" s="13">
        <v>2008</v>
      </c>
      <c r="N388" s="13">
        <f t="shared" si="13"/>
        <v>14</v>
      </c>
      <c r="O388" s="6">
        <v>7</v>
      </c>
      <c r="P388" s="6">
        <v>3868246493</v>
      </c>
      <c r="Q388" s="8" t="s">
        <v>72</v>
      </c>
      <c r="R388" s="8" t="s">
        <v>82</v>
      </c>
      <c r="S388" s="6">
        <v>6</v>
      </c>
      <c r="T388" s="6" t="s">
        <v>43</v>
      </c>
    </row>
    <row r="389" spans="1:20">
      <c r="A389" s="5" t="s">
        <v>1112</v>
      </c>
      <c r="B389" s="19">
        <v>112</v>
      </c>
      <c r="C389" s="6" t="s">
        <v>1113</v>
      </c>
      <c r="D389" s="6"/>
      <c r="E389" s="5" t="s">
        <v>300</v>
      </c>
      <c r="F389" s="5" t="str">
        <f t="shared" si="12"/>
        <v>AMIR  KALISA</v>
      </c>
      <c r="G389" s="6" t="s">
        <v>36</v>
      </c>
      <c r="H389" s="6">
        <v>31.364042000000001</v>
      </c>
      <c r="I389" s="6">
        <v>108.520914</v>
      </c>
      <c r="J389" s="7">
        <v>11370</v>
      </c>
      <c r="K389" s="13">
        <v>16</v>
      </c>
      <c r="L389" s="13">
        <v>2</v>
      </c>
      <c r="M389" s="13">
        <v>1931</v>
      </c>
      <c r="N389" s="13">
        <f t="shared" si="13"/>
        <v>91</v>
      </c>
      <c r="O389" s="6">
        <v>1</v>
      </c>
      <c r="P389" s="6">
        <v>9272976586</v>
      </c>
      <c r="Q389" s="8" t="s">
        <v>72</v>
      </c>
      <c r="R389" s="8" t="s">
        <v>77</v>
      </c>
      <c r="S389" s="6">
        <v>4</v>
      </c>
      <c r="T389" s="6" t="s">
        <v>93</v>
      </c>
    </row>
    <row r="390" spans="1:20">
      <c r="A390" s="5" t="s">
        <v>1114</v>
      </c>
      <c r="B390" s="19">
        <v>112</v>
      </c>
      <c r="C390" s="6" t="s">
        <v>1115</v>
      </c>
      <c r="D390" s="6"/>
      <c r="E390" s="5" t="s">
        <v>709</v>
      </c>
      <c r="F390" s="5" t="str">
        <f t="shared" si="12"/>
        <v>CARENE  INGABIRE</v>
      </c>
      <c r="G390" s="6" t="s">
        <v>23</v>
      </c>
      <c r="H390" s="6">
        <v>18.1145292</v>
      </c>
      <c r="I390" s="6">
        <v>121.40235869999999</v>
      </c>
      <c r="J390" s="7">
        <v>7766</v>
      </c>
      <c r="K390" s="13">
        <v>5</v>
      </c>
      <c r="L390" s="13">
        <v>4</v>
      </c>
      <c r="M390" s="13">
        <v>1921</v>
      </c>
      <c r="N390" s="13">
        <f t="shared" si="13"/>
        <v>101</v>
      </c>
      <c r="O390" s="6">
        <v>7</v>
      </c>
      <c r="P390" s="6">
        <v>1138138606</v>
      </c>
      <c r="Q390" s="8" t="s">
        <v>37</v>
      </c>
      <c r="R390" s="8" t="s">
        <v>38</v>
      </c>
      <c r="S390" s="6">
        <v>4</v>
      </c>
      <c r="T390" s="6" t="s">
        <v>93</v>
      </c>
    </row>
    <row r="391" spans="1:20">
      <c r="A391" s="5" t="s">
        <v>1116</v>
      </c>
      <c r="B391" s="19">
        <v>112</v>
      </c>
      <c r="C391" s="9" t="s">
        <v>644</v>
      </c>
      <c r="D391" s="9"/>
      <c r="E391" s="5" t="s">
        <v>360</v>
      </c>
      <c r="F391" s="5" t="str">
        <f t="shared" si="12"/>
        <v>MUGWANEZA  SOLANGE </v>
      </c>
      <c r="G391" s="6" t="s">
        <v>23</v>
      </c>
      <c r="H391" s="6">
        <v>36.089488000000003</v>
      </c>
      <c r="I391" s="6">
        <v>97.863213999999999</v>
      </c>
      <c r="J391" s="7">
        <v>27876</v>
      </c>
      <c r="K391" s="13">
        <v>26</v>
      </c>
      <c r="L391" s="13">
        <v>4</v>
      </c>
      <c r="M391" s="13">
        <v>1976</v>
      </c>
      <c r="N391" s="13">
        <f t="shared" si="13"/>
        <v>46</v>
      </c>
      <c r="O391" s="6">
        <v>12</v>
      </c>
      <c r="P391" s="6">
        <v>9224441103</v>
      </c>
      <c r="Q391" s="8" t="s">
        <v>24</v>
      </c>
      <c r="R391" s="8" t="s">
        <v>113</v>
      </c>
      <c r="S391" s="6">
        <v>5</v>
      </c>
      <c r="T391" s="6" t="s">
        <v>86</v>
      </c>
    </row>
    <row r="392" spans="1:20">
      <c r="A392" s="5" t="s">
        <v>1117</v>
      </c>
      <c r="B392" s="19">
        <v>112</v>
      </c>
      <c r="C392" s="9" t="s">
        <v>1118</v>
      </c>
      <c r="D392" s="9"/>
      <c r="E392" s="5" t="s">
        <v>1119</v>
      </c>
      <c r="F392" s="5" t="str">
        <f t="shared" si="12"/>
        <v>NSHIMIYE  NDAGIJIMANA </v>
      </c>
      <c r="G392" s="6" t="s">
        <v>36</v>
      </c>
      <c r="H392" s="6">
        <v>35.924514000000002</v>
      </c>
      <c r="I392" s="6">
        <v>114.35776300000001</v>
      </c>
      <c r="J392" s="7">
        <v>12931</v>
      </c>
      <c r="K392" s="13">
        <v>27</v>
      </c>
      <c r="L392" s="13">
        <v>5</v>
      </c>
      <c r="M392" s="13">
        <v>1935</v>
      </c>
      <c r="N392" s="13">
        <f t="shared" si="13"/>
        <v>87</v>
      </c>
      <c r="O392" s="6">
        <v>5</v>
      </c>
      <c r="P392" s="6">
        <v>7641001506</v>
      </c>
      <c r="Q392" s="8" t="s">
        <v>31</v>
      </c>
      <c r="R392" s="8" t="s">
        <v>32</v>
      </c>
      <c r="S392" s="6">
        <v>2</v>
      </c>
      <c r="T392" s="6" t="s">
        <v>48</v>
      </c>
    </row>
    <row r="393" spans="1:20">
      <c r="A393" s="5" t="s">
        <v>1120</v>
      </c>
      <c r="B393" s="19">
        <v>113</v>
      </c>
      <c r="C393" s="6" t="s">
        <v>926</v>
      </c>
      <c r="D393" s="6" t="s">
        <v>534</v>
      </c>
      <c r="E393" s="5" t="s">
        <v>1121</v>
      </c>
      <c r="F393" s="5" t="str">
        <f t="shared" si="12"/>
        <v>MBABAZI ROGER DEO </v>
      </c>
      <c r="G393" s="6" t="s">
        <v>36</v>
      </c>
      <c r="H393" s="6">
        <v>29.830962</v>
      </c>
      <c r="I393" s="6">
        <v>104.84882899999999</v>
      </c>
      <c r="J393" s="7">
        <v>38520</v>
      </c>
      <c r="K393" s="13">
        <v>17</v>
      </c>
      <c r="L393" s="13">
        <v>6</v>
      </c>
      <c r="M393" s="13">
        <v>2005</v>
      </c>
      <c r="N393" s="13">
        <f t="shared" si="13"/>
        <v>17</v>
      </c>
      <c r="O393" s="6">
        <v>2</v>
      </c>
      <c r="P393" s="6">
        <v>6356613484</v>
      </c>
      <c r="Q393" s="8" t="s">
        <v>24</v>
      </c>
      <c r="R393" s="8" t="s">
        <v>143</v>
      </c>
      <c r="S393" s="6">
        <v>6</v>
      </c>
      <c r="T393" s="6" t="s">
        <v>43</v>
      </c>
    </row>
    <row r="394" spans="1:20">
      <c r="A394" s="5" t="s">
        <v>1122</v>
      </c>
      <c r="B394" s="19">
        <v>113</v>
      </c>
      <c r="C394" s="6" t="s">
        <v>174</v>
      </c>
      <c r="D394" s="6"/>
      <c r="E394" s="5" t="s">
        <v>349</v>
      </c>
      <c r="F394" s="5" t="str">
        <f t="shared" si="12"/>
        <v>MATABARO  NIYIGENA </v>
      </c>
      <c r="G394" s="6" t="s">
        <v>36</v>
      </c>
      <c r="H394" s="6">
        <v>24.565521</v>
      </c>
      <c r="I394" s="6">
        <v>117.936238</v>
      </c>
      <c r="J394" s="7">
        <v>18669</v>
      </c>
      <c r="K394" s="13">
        <v>10</v>
      </c>
      <c r="L394" s="13">
        <v>2</v>
      </c>
      <c r="M394" s="13">
        <v>1951</v>
      </c>
      <c r="N394" s="13">
        <f t="shared" si="13"/>
        <v>71</v>
      </c>
      <c r="O394" s="6">
        <v>4</v>
      </c>
      <c r="P394" s="6">
        <v>2179083161</v>
      </c>
      <c r="Q394" s="8" t="s">
        <v>24</v>
      </c>
      <c r="R394" s="8" t="s">
        <v>143</v>
      </c>
      <c r="S394" s="6">
        <v>3</v>
      </c>
      <c r="T394" s="6" t="s">
        <v>26</v>
      </c>
    </row>
    <row r="395" spans="1:20">
      <c r="A395" s="5" t="s">
        <v>1123</v>
      </c>
      <c r="B395" s="19">
        <v>113</v>
      </c>
      <c r="C395" s="6" t="s">
        <v>244</v>
      </c>
      <c r="D395" s="6"/>
      <c r="E395" s="5" t="s">
        <v>373</v>
      </c>
      <c r="F395" s="5" t="str">
        <f t="shared" si="12"/>
        <v>SONIA  UWIMANA</v>
      </c>
      <c r="G395" s="6" t="s">
        <v>23</v>
      </c>
      <c r="H395" s="6">
        <v>-7.3697672000000001</v>
      </c>
      <c r="I395" s="6">
        <v>112.5125893</v>
      </c>
      <c r="J395" s="7">
        <v>14878</v>
      </c>
      <c r="K395" s="13">
        <v>24</v>
      </c>
      <c r="L395" s="13">
        <v>9</v>
      </c>
      <c r="M395" s="13">
        <v>1940</v>
      </c>
      <c r="N395" s="13">
        <f t="shared" si="13"/>
        <v>82</v>
      </c>
      <c r="O395" s="6">
        <v>1</v>
      </c>
      <c r="P395" s="6">
        <v>4338092938</v>
      </c>
      <c r="Q395" s="8" t="s">
        <v>31</v>
      </c>
      <c r="R395" s="8" t="s">
        <v>32</v>
      </c>
      <c r="S395" s="6">
        <v>5</v>
      </c>
      <c r="T395" s="6" t="s">
        <v>86</v>
      </c>
    </row>
    <row r="396" spans="1:20">
      <c r="A396" s="5" t="s">
        <v>1124</v>
      </c>
      <c r="B396" s="19">
        <v>113</v>
      </c>
      <c r="C396" s="6" t="s">
        <v>1125</v>
      </c>
      <c r="D396" s="6"/>
      <c r="E396" s="5" t="s">
        <v>1126</v>
      </c>
      <c r="F396" s="5" t="str">
        <f t="shared" si="12"/>
        <v>FULGENCE  KANEZA </v>
      </c>
      <c r="G396" s="6" t="s">
        <v>36</v>
      </c>
      <c r="H396" s="6">
        <v>-7.5450261999999997</v>
      </c>
      <c r="I396" s="6">
        <v>111.65563880000001</v>
      </c>
      <c r="J396" s="7">
        <v>24914</v>
      </c>
      <c r="K396" s="13">
        <v>17</v>
      </c>
      <c r="L396" s="13">
        <v>3</v>
      </c>
      <c r="M396" s="13">
        <v>1968</v>
      </c>
      <c r="N396" s="13">
        <f t="shared" si="13"/>
        <v>54</v>
      </c>
      <c r="O396" s="6">
        <v>4</v>
      </c>
      <c r="P396" s="6">
        <v>5948178890</v>
      </c>
      <c r="Q396" s="8" t="s">
        <v>24</v>
      </c>
      <c r="R396" s="8" t="s">
        <v>255</v>
      </c>
      <c r="S396" s="6">
        <v>2</v>
      </c>
      <c r="T396" s="6" t="s">
        <v>48</v>
      </c>
    </row>
    <row r="397" spans="1:20">
      <c r="A397" s="5" t="s">
        <v>1127</v>
      </c>
      <c r="B397" s="19">
        <v>114</v>
      </c>
      <c r="C397" s="6" t="s">
        <v>301</v>
      </c>
      <c r="D397" s="6" t="s">
        <v>1128</v>
      </c>
      <c r="E397" s="5" t="s">
        <v>682</v>
      </c>
      <c r="F397" s="5" t="str">
        <f t="shared" si="12"/>
        <v>HATEGEKIMANA BEAUFIL NIYONSENGA</v>
      </c>
      <c r="G397" s="6" t="s">
        <v>36</v>
      </c>
      <c r="H397" s="6">
        <v>-16.022249200000001</v>
      </c>
      <c r="I397" s="6">
        <v>-49.800486599999999</v>
      </c>
      <c r="J397" s="7">
        <v>36536</v>
      </c>
      <c r="K397" s="13">
        <v>11</v>
      </c>
      <c r="L397" s="13">
        <v>1</v>
      </c>
      <c r="M397" s="13">
        <v>2000</v>
      </c>
      <c r="N397" s="13">
        <f t="shared" si="13"/>
        <v>22</v>
      </c>
      <c r="O397" s="6">
        <v>4</v>
      </c>
      <c r="P397" s="6">
        <v>6245360303</v>
      </c>
      <c r="Q397" s="8" t="s">
        <v>37</v>
      </c>
      <c r="R397" s="8" t="s">
        <v>64</v>
      </c>
      <c r="S397" s="6">
        <v>2</v>
      </c>
      <c r="T397" s="6" t="s">
        <v>48</v>
      </c>
    </row>
    <row r="398" spans="1:20">
      <c r="A398" s="5" t="s">
        <v>1129</v>
      </c>
      <c r="B398" s="19">
        <v>114</v>
      </c>
      <c r="C398" s="6" t="s">
        <v>1130</v>
      </c>
      <c r="D398" s="6"/>
      <c r="E398" s="5" t="s">
        <v>1131</v>
      </c>
      <c r="F398" s="5" t="str">
        <f t="shared" si="12"/>
        <v>NZIMANA  CLARISSE </v>
      </c>
      <c r="G398" s="6" t="s">
        <v>36</v>
      </c>
      <c r="H398" s="6">
        <v>33.606146199999998</v>
      </c>
      <c r="I398" s="6">
        <v>-117.8912117</v>
      </c>
      <c r="J398" s="7">
        <v>31708</v>
      </c>
      <c r="K398" s="13">
        <v>23</v>
      </c>
      <c r="L398" s="13">
        <v>10</v>
      </c>
      <c r="M398" s="13">
        <v>1986</v>
      </c>
      <c r="N398" s="13">
        <f t="shared" si="13"/>
        <v>36</v>
      </c>
      <c r="O398" s="6">
        <v>11</v>
      </c>
      <c r="P398" s="6">
        <v>7149980486</v>
      </c>
      <c r="Q398" s="8" t="s">
        <v>37</v>
      </c>
      <c r="R398" s="8" t="s">
        <v>42</v>
      </c>
      <c r="S398" s="6">
        <v>7</v>
      </c>
      <c r="T398" s="6" t="s">
        <v>78</v>
      </c>
    </row>
    <row r="399" spans="1:20">
      <c r="A399" s="5" t="s">
        <v>1132</v>
      </c>
      <c r="B399" s="19">
        <v>114</v>
      </c>
      <c r="C399" s="6" t="s">
        <v>1133</v>
      </c>
      <c r="D399" s="6"/>
      <c r="E399" s="5" t="s">
        <v>672</v>
      </c>
      <c r="F399" s="5" t="str">
        <f t="shared" si="12"/>
        <v>ADEODATUS  UMUHOZA</v>
      </c>
      <c r="G399" s="6" t="s">
        <v>36</v>
      </c>
      <c r="H399" s="6">
        <v>18.786300900000001</v>
      </c>
      <c r="I399" s="6">
        <v>-69.653167400000001</v>
      </c>
      <c r="J399" s="7">
        <v>16237</v>
      </c>
      <c r="K399" s="13">
        <v>14</v>
      </c>
      <c r="L399" s="13">
        <v>6</v>
      </c>
      <c r="M399" s="13">
        <v>1944</v>
      </c>
      <c r="N399" s="13">
        <f t="shared" si="13"/>
        <v>78</v>
      </c>
      <c r="O399" s="6">
        <v>6</v>
      </c>
      <c r="P399" s="6">
        <v>6989973938</v>
      </c>
      <c r="Q399" s="8" t="s">
        <v>37</v>
      </c>
      <c r="R399" s="8" t="s">
        <v>68</v>
      </c>
      <c r="S399" s="6">
        <v>2</v>
      </c>
      <c r="T399" s="6" t="s">
        <v>48</v>
      </c>
    </row>
    <row r="400" spans="1:20">
      <c r="A400" s="5" t="s">
        <v>1134</v>
      </c>
      <c r="B400" s="19">
        <v>114</v>
      </c>
      <c r="C400" s="6" t="s">
        <v>1135</v>
      </c>
      <c r="D400" s="6"/>
      <c r="E400" s="5" t="s">
        <v>1136</v>
      </c>
      <c r="F400" s="5" t="str">
        <f t="shared" si="12"/>
        <v>FLORIEN  MUGABE </v>
      </c>
      <c r="G400" s="6" t="s">
        <v>36</v>
      </c>
      <c r="H400" s="6">
        <v>41.2529921</v>
      </c>
      <c r="I400" s="6">
        <v>-7.9536382000000003</v>
      </c>
      <c r="J400" s="7">
        <v>16766</v>
      </c>
      <c r="K400" s="13">
        <v>25</v>
      </c>
      <c r="L400" s="13">
        <v>11</v>
      </c>
      <c r="M400" s="13">
        <v>1945</v>
      </c>
      <c r="N400" s="13">
        <f t="shared" si="13"/>
        <v>77</v>
      </c>
      <c r="O400" s="6">
        <v>10</v>
      </c>
      <c r="P400" s="6">
        <v>1626501110</v>
      </c>
      <c r="Q400" s="8" t="s">
        <v>97</v>
      </c>
      <c r="R400" s="8" t="s">
        <v>314</v>
      </c>
      <c r="S400" s="6">
        <v>5</v>
      </c>
      <c r="T400" s="6" t="s">
        <v>86</v>
      </c>
    </row>
    <row r="401" spans="1:20">
      <c r="A401" s="5" t="s">
        <v>1137</v>
      </c>
      <c r="B401" s="19">
        <v>115</v>
      </c>
      <c r="C401" s="6" t="s">
        <v>381</v>
      </c>
      <c r="D401" s="6"/>
      <c r="E401" s="5" t="s">
        <v>1000</v>
      </c>
      <c r="F401" s="5" t="str">
        <f t="shared" si="12"/>
        <v>INNOCENT  TWAHIRWA </v>
      </c>
      <c r="G401" s="6" t="s">
        <v>36</v>
      </c>
      <c r="H401" s="6">
        <v>49.853089699999998</v>
      </c>
      <c r="I401" s="6">
        <v>20.9063169</v>
      </c>
      <c r="J401" s="7">
        <v>30637</v>
      </c>
      <c r="K401" s="13">
        <v>17</v>
      </c>
      <c r="L401" s="13">
        <v>11</v>
      </c>
      <c r="M401" s="13">
        <v>1983</v>
      </c>
      <c r="N401" s="13">
        <f t="shared" si="13"/>
        <v>39</v>
      </c>
      <c r="O401" s="6">
        <v>7</v>
      </c>
      <c r="P401" s="6">
        <v>7279448347</v>
      </c>
      <c r="Q401" s="8" t="s">
        <v>72</v>
      </c>
      <c r="R401" s="8" t="s">
        <v>77</v>
      </c>
      <c r="S401" s="6">
        <v>1</v>
      </c>
      <c r="T401" s="6" t="s">
        <v>186</v>
      </c>
    </row>
    <row r="402" spans="1:20">
      <c r="A402" s="5" t="s">
        <v>1138</v>
      </c>
      <c r="B402" s="19">
        <v>115</v>
      </c>
      <c r="C402" s="6" t="s">
        <v>375</v>
      </c>
      <c r="D402" s="6"/>
      <c r="E402" s="5" t="s">
        <v>274</v>
      </c>
      <c r="F402" s="5" t="str">
        <f t="shared" si="12"/>
        <v>KARENZI  MUKESHIMANA </v>
      </c>
      <c r="G402" s="6" t="s">
        <v>36</v>
      </c>
      <c r="H402" s="6">
        <v>46.405013500000003</v>
      </c>
      <c r="I402" s="6">
        <v>15.794723400000001</v>
      </c>
      <c r="J402" s="7">
        <v>37215</v>
      </c>
      <c r="K402" s="13">
        <v>20</v>
      </c>
      <c r="L402" s="13">
        <v>11</v>
      </c>
      <c r="M402" s="13">
        <v>2001</v>
      </c>
      <c r="N402" s="13">
        <f t="shared" si="13"/>
        <v>21</v>
      </c>
      <c r="O402" s="6">
        <v>1</v>
      </c>
      <c r="P402" s="6">
        <v>9981565801</v>
      </c>
      <c r="Q402" s="8" t="s">
        <v>24</v>
      </c>
      <c r="R402" s="8" t="s">
        <v>255</v>
      </c>
      <c r="S402" s="6">
        <v>2</v>
      </c>
      <c r="T402" s="6" t="s">
        <v>48</v>
      </c>
    </row>
    <row r="403" spans="1:20">
      <c r="A403" s="5" t="s">
        <v>1139</v>
      </c>
      <c r="B403" s="19">
        <v>115</v>
      </c>
      <c r="C403" s="6" t="s">
        <v>1140</v>
      </c>
      <c r="D403" s="6"/>
      <c r="E403" s="5" t="s">
        <v>531</v>
      </c>
      <c r="F403" s="5" t="str">
        <f t="shared" si="12"/>
        <v>MBONEKO  UWIZEYE </v>
      </c>
      <c r="G403" s="6" t="s">
        <v>36</v>
      </c>
      <c r="H403" s="6">
        <v>43.149794300000003</v>
      </c>
      <c r="I403" s="6">
        <v>141.28526780000001</v>
      </c>
      <c r="J403" s="7">
        <v>38854</v>
      </c>
      <c r="K403" s="13">
        <v>17</v>
      </c>
      <c r="L403" s="13">
        <v>5</v>
      </c>
      <c r="M403" s="13">
        <v>2006</v>
      </c>
      <c r="N403" s="13">
        <f t="shared" si="13"/>
        <v>16</v>
      </c>
      <c r="O403" s="6">
        <v>13</v>
      </c>
      <c r="P403" s="6">
        <v>7169420096</v>
      </c>
      <c r="Q403" s="8" t="s">
        <v>37</v>
      </c>
      <c r="R403" s="8" t="s">
        <v>56</v>
      </c>
      <c r="S403" s="6">
        <v>6</v>
      </c>
      <c r="T403" s="6" t="s">
        <v>43</v>
      </c>
    </row>
    <row r="404" spans="1:20">
      <c r="A404" s="5" t="s">
        <v>1141</v>
      </c>
      <c r="B404" s="19">
        <v>116</v>
      </c>
      <c r="C404" s="6" t="s">
        <v>1142</v>
      </c>
      <c r="D404" s="6"/>
      <c r="E404" s="5" t="s">
        <v>1143</v>
      </c>
      <c r="F404" s="5" t="str">
        <f t="shared" si="12"/>
        <v>RAYMOND  BERTIN </v>
      </c>
      <c r="G404" s="6" t="s">
        <v>36</v>
      </c>
      <c r="H404" s="6">
        <v>17.7127202</v>
      </c>
      <c r="I404" s="6">
        <v>121.4424473</v>
      </c>
      <c r="J404" s="7">
        <v>26675</v>
      </c>
      <c r="K404" s="13">
        <v>11</v>
      </c>
      <c r="L404" s="13">
        <v>1</v>
      </c>
      <c r="M404" s="13">
        <v>1973</v>
      </c>
      <c r="N404" s="13">
        <f t="shared" si="13"/>
        <v>49</v>
      </c>
      <c r="O404" s="6">
        <v>11</v>
      </c>
      <c r="P404" s="6">
        <v>8516854275</v>
      </c>
      <c r="Q404" s="8" t="s">
        <v>24</v>
      </c>
      <c r="R404" s="8" t="s">
        <v>160</v>
      </c>
      <c r="S404" s="6">
        <v>2</v>
      </c>
      <c r="T404" s="6" t="s">
        <v>48</v>
      </c>
    </row>
    <row r="405" spans="1:20">
      <c r="A405" s="5" t="s">
        <v>1144</v>
      </c>
      <c r="B405" s="19">
        <v>116</v>
      </c>
      <c r="C405" s="6" t="s">
        <v>1145</v>
      </c>
      <c r="D405" s="6"/>
      <c r="E405" s="5" t="s">
        <v>1146</v>
      </c>
      <c r="F405" s="5" t="str">
        <f t="shared" si="12"/>
        <v>ALEXANDRE  GANZA </v>
      </c>
      <c r="G405" s="6" t="s">
        <v>36</v>
      </c>
      <c r="H405" s="6">
        <v>13.471246799999999</v>
      </c>
      <c r="I405" s="6">
        <v>101.0978724</v>
      </c>
      <c r="J405" s="7">
        <v>29938</v>
      </c>
      <c r="K405" s="13">
        <v>18</v>
      </c>
      <c r="L405" s="13">
        <v>12</v>
      </c>
      <c r="M405" s="13">
        <v>1981</v>
      </c>
      <c r="N405" s="13">
        <f t="shared" si="13"/>
        <v>41</v>
      </c>
      <c r="O405" s="6">
        <v>11</v>
      </c>
      <c r="P405" s="6">
        <v>2837205468</v>
      </c>
      <c r="Q405" s="8" t="s">
        <v>72</v>
      </c>
      <c r="R405" s="8" t="s">
        <v>82</v>
      </c>
      <c r="S405" s="6">
        <v>4</v>
      </c>
      <c r="T405" s="6" t="s">
        <v>93</v>
      </c>
    </row>
    <row r="406" spans="1:20">
      <c r="A406" s="5" t="s">
        <v>1147</v>
      </c>
      <c r="B406" s="19">
        <v>116</v>
      </c>
      <c r="C406" s="6" t="s">
        <v>1148</v>
      </c>
      <c r="D406" s="6"/>
      <c r="E406" s="5" t="s">
        <v>424</v>
      </c>
      <c r="F406" s="5" t="str">
        <f t="shared" si="12"/>
        <v>PRUDENCE  STRATON </v>
      </c>
      <c r="G406" s="6" t="s">
        <v>36</v>
      </c>
      <c r="H406" s="6">
        <v>46.848565299999997</v>
      </c>
      <c r="I406" s="6">
        <v>34.380424699999999</v>
      </c>
      <c r="J406" s="7">
        <v>24496</v>
      </c>
      <c r="K406" s="13">
        <v>24</v>
      </c>
      <c r="L406" s="13">
        <v>1</v>
      </c>
      <c r="M406" s="13">
        <v>1967</v>
      </c>
      <c r="N406" s="13">
        <f t="shared" si="13"/>
        <v>55</v>
      </c>
      <c r="O406" s="6">
        <v>7</v>
      </c>
      <c r="P406" s="6">
        <v>6996074114</v>
      </c>
      <c r="Q406" s="8" t="s">
        <v>72</v>
      </c>
      <c r="R406" s="8" t="s">
        <v>77</v>
      </c>
      <c r="S406" s="6">
        <v>2</v>
      </c>
      <c r="T406" s="6" t="s">
        <v>48</v>
      </c>
    </row>
    <row r="407" spans="1:20">
      <c r="A407" s="5" t="s">
        <v>1149</v>
      </c>
      <c r="B407" s="19">
        <v>117</v>
      </c>
      <c r="C407" s="6" t="s">
        <v>1150</v>
      </c>
      <c r="D407" s="6"/>
      <c r="E407" s="5" t="s">
        <v>692</v>
      </c>
      <c r="F407" s="5" t="str">
        <f t="shared" si="12"/>
        <v>NTIBAZRIKANA-MISAGO  RUTAYISIRE</v>
      </c>
      <c r="G407" s="6" t="s">
        <v>36</v>
      </c>
      <c r="H407" s="6">
        <v>38.042606200000002</v>
      </c>
      <c r="I407" s="6">
        <v>23.7536323</v>
      </c>
      <c r="J407" s="7">
        <v>36110</v>
      </c>
      <c r="K407" s="13">
        <v>11</v>
      </c>
      <c r="L407" s="13">
        <v>11</v>
      </c>
      <c r="M407" s="13">
        <v>1998</v>
      </c>
      <c r="N407" s="13">
        <f t="shared" si="13"/>
        <v>24</v>
      </c>
      <c r="O407" s="6">
        <v>2</v>
      </c>
      <c r="P407" s="6">
        <v>7755249603</v>
      </c>
      <c r="Q407" s="8" t="s">
        <v>97</v>
      </c>
      <c r="R407" s="8" t="s">
        <v>289</v>
      </c>
      <c r="S407" s="6">
        <v>2</v>
      </c>
      <c r="T407" s="6" t="s">
        <v>48</v>
      </c>
    </row>
    <row r="408" spans="1:20">
      <c r="A408" s="5" t="s">
        <v>1151</v>
      </c>
      <c r="B408" s="19">
        <v>117</v>
      </c>
      <c r="C408" s="6" t="s">
        <v>1152</v>
      </c>
      <c r="D408" s="6"/>
      <c r="E408" s="5" t="s">
        <v>1153</v>
      </c>
      <c r="F408" s="5" t="str">
        <f t="shared" si="12"/>
        <v>FAUSTINO  NAHIMANA </v>
      </c>
      <c r="G408" s="6" t="s">
        <v>36</v>
      </c>
      <c r="H408" s="6">
        <v>31.067672999999999</v>
      </c>
      <c r="I408" s="6">
        <v>121.567646</v>
      </c>
      <c r="J408" s="7">
        <v>24557</v>
      </c>
      <c r="K408" s="13">
        <v>26</v>
      </c>
      <c r="L408" s="13">
        <v>3</v>
      </c>
      <c r="M408" s="13">
        <v>1967</v>
      </c>
      <c r="N408" s="13">
        <f t="shared" si="13"/>
        <v>55</v>
      </c>
      <c r="O408" s="6">
        <v>3</v>
      </c>
      <c r="P408" s="6">
        <v>5017299948</v>
      </c>
      <c r="Q408" s="8" t="s">
        <v>31</v>
      </c>
      <c r="R408" s="8" t="s">
        <v>110</v>
      </c>
      <c r="S408" s="6">
        <v>6</v>
      </c>
      <c r="T408" s="6" t="s">
        <v>43</v>
      </c>
    </row>
    <row r="409" spans="1:20">
      <c r="A409" s="5" t="s">
        <v>1154</v>
      </c>
      <c r="B409" s="19">
        <v>117</v>
      </c>
      <c r="C409" s="9" t="s">
        <v>964</v>
      </c>
      <c r="D409" s="6"/>
      <c r="E409" s="5" t="s">
        <v>1155</v>
      </c>
      <c r="F409" s="5" t="str">
        <f t="shared" si="12"/>
        <v>MUGABO  KAYIRANGA </v>
      </c>
      <c r="G409" s="6" t="s">
        <v>36</v>
      </c>
      <c r="H409" s="6">
        <v>29.338873</v>
      </c>
      <c r="I409" s="6">
        <v>110.52544899999999</v>
      </c>
      <c r="J409" s="7">
        <v>7769</v>
      </c>
      <c r="K409" s="13">
        <v>8</v>
      </c>
      <c r="L409" s="13">
        <v>4</v>
      </c>
      <c r="M409" s="13">
        <v>1921</v>
      </c>
      <c r="N409" s="13">
        <f t="shared" si="13"/>
        <v>101</v>
      </c>
      <c r="O409" s="6">
        <v>12</v>
      </c>
      <c r="P409" s="6">
        <v>4331867615</v>
      </c>
      <c r="Q409" s="8" t="s">
        <v>24</v>
      </c>
      <c r="R409" s="8" t="s">
        <v>255</v>
      </c>
      <c r="S409" s="6">
        <v>7</v>
      </c>
      <c r="T409" s="6" t="s">
        <v>78</v>
      </c>
    </row>
    <row r="410" spans="1:20">
      <c r="A410" s="5" t="s">
        <v>1156</v>
      </c>
      <c r="B410" s="19">
        <v>117</v>
      </c>
      <c r="C410" s="6" t="s">
        <v>403</v>
      </c>
      <c r="D410" s="6" t="s">
        <v>1157</v>
      </c>
      <c r="E410" s="5" t="s">
        <v>1158</v>
      </c>
      <c r="F410" s="5" t="str">
        <f t="shared" si="12"/>
        <v>PIERRE DANIS MOSES </v>
      </c>
      <c r="G410" s="6" t="s">
        <v>36</v>
      </c>
      <c r="H410" s="6">
        <v>40.427681999999997</v>
      </c>
      <c r="I410" s="6">
        <v>-8.6947028</v>
      </c>
      <c r="J410" s="7">
        <v>24079</v>
      </c>
      <c r="K410" s="13">
        <v>3</v>
      </c>
      <c r="L410" s="13">
        <v>12</v>
      </c>
      <c r="M410" s="13">
        <v>1965</v>
      </c>
      <c r="N410" s="13">
        <f t="shared" si="13"/>
        <v>57</v>
      </c>
      <c r="O410" s="6">
        <v>7</v>
      </c>
      <c r="P410" s="6">
        <v>1752759347</v>
      </c>
      <c r="Q410" s="8" t="s">
        <v>97</v>
      </c>
      <c r="R410" s="8" t="s">
        <v>167</v>
      </c>
      <c r="S410" s="6">
        <v>2</v>
      </c>
      <c r="T410" s="6" t="s">
        <v>48</v>
      </c>
    </row>
    <row r="411" spans="1:20">
      <c r="A411" s="5" t="s">
        <v>1159</v>
      </c>
      <c r="B411" s="19">
        <v>117</v>
      </c>
      <c r="C411" s="6" t="s">
        <v>1160</v>
      </c>
      <c r="D411" s="6"/>
      <c r="E411" s="5" t="s">
        <v>242</v>
      </c>
      <c r="F411" s="5" t="str">
        <f t="shared" si="12"/>
        <v>CARINE  MUHOZA</v>
      </c>
      <c r="G411" s="6" t="s">
        <v>23</v>
      </c>
      <c r="H411" s="6">
        <v>49.585649400000001</v>
      </c>
      <c r="I411" s="6">
        <v>18.7194407</v>
      </c>
      <c r="J411" s="7">
        <v>21477</v>
      </c>
      <c r="K411" s="13">
        <v>19</v>
      </c>
      <c r="L411" s="13">
        <v>10</v>
      </c>
      <c r="M411" s="13">
        <v>1958</v>
      </c>
      <c r="N411" s="13">
        <f t="shared" si="13"/>
        <v>64</v>
      </c>
      <c r="O411" s="6">
        <v>12</v>
      </c>
      <c r="P411" s="6">
        <v>7462853399</v>
      </c>
      <c r="Q411" s="8" t="s">
        <v>97</v>
      </c>
      <c r="R411" s="8" t="s">
        <v>98</v>
      </c>
      <c r="S411" s="6">
        <v>7</v>
      </c>
      <c r="T411" s="6" t="s">
        <v>78</v>
      </c>
    </row>
    <row r="412" spans="1:20">
      <c r="A412" s="5" t="s">
        <v>1161</v>
      </c>
      <c r="B412" s="19">
        <v>118</v>
      </c>
      <c r="C412" s="9" t="s">
        <v>1162</v>
      </c>
      <c r="D412" s="9"/>
      <c r="E412" s="5" t="s">
        <v>1163</v>
      </c>
      <c r="F412" s="5" t="str">
        <f t="shared" si="12"/>
        <v>GASIMBA  JEAN </v>
      </c>
      <c r="G412" s="6" t="s">
        <v>36</v>
      </c>
      <c r="H412" s="6">
        <v>43.411002000000003</v>
      </c>
      <c r="I412" s="6">
        <v>5.0434979000000002</v>
      </c>
      <c r="J412" s="7">
        <v>12483</v>
      </c>
      <c r="K412" s="13">
        <v>5</v>
      </c>
      <c r="L412" s="13">
        <v>3</v>
      </c>
      <c r="M412" s="13">
        <v>1934</v>
      </c>
      <c r="N412" s="13">
        <f t="shared" si="13"/>
        <v>88</v>
      </c>
      <c r="O412" s="6">
        <v>13</v>
      </c>
      <c r="P412" s="6">
        <v>9063441717</v>
      </c>
      <c r="Q412" s="8" t="s">
        <v>72</v>
      </c>
      <c r="R412" s="8" t="s">
        <v>73</v>
      </c>
      <c r="S412" s="6">
        <v>4</v>
      </c>
      <c r="T412" s="6" t="s">
        <v>93</v>
      </c>
    </row>
    <row r="413" spans="1:20">
      <c r="A413" s="5" t="s">
        <v>1164</v>
      </c>
      <c r="B413" s="19">
        <v>118</v>
      </c>
      <c r="C413" s="6" t="s">
        <v>1165</v>
      </c>
      <c r="D413" s="6"/>
      <c r="E413" s="5" t="s">
        <v>1166</v>
      </c>
      <c r="F413" s="5" t="str">
        <f t="shared" si="12"/>
        <v>CLAUDIEN  NIYO </v>
      </c>
      <c r="G413" s="6" t="s">
        <v>36</v>
      </c>
      <c r="H413" s="6">
        <v>-31.646394000000001</v>
      </c>
      <c r="I413" s="6">
        <v>-63.760258999999998</v>
      </c>
      <c r="J413" s="7">
        <v>43279</v>
      </c>
      <c r="K413" s="13">
        <v>28</v>
      </c>
      <c r="L413" s="13">
        <v>6</v>
      </c>
      <c r="M413" s="13">
        <v>2018</v>
      </c>
      <c r="N413" s="13">
        <f t="shared" si="13"/>
        <v>4</v>
      </c>
      <c r="O413" s="6">
        <v>10</v>
      </c>
      <c r="P413" s="6">
        <v>7749969399</v>
      </c>
      <c r="Q413" s="8" t="s">
        <v>31</v>
      </c>
      <c r="R413" s="8" t="s">
        <v>110</v>
      </c>
      <c r="S413" s="6">
        <v>6</v>
      </c>
      <c r="T413" s="6" t="s">
        <v>43</v>
      </c>
    </row>
    <row r="414" spans="1:20">
      <c r="A414" s="5" t="s">
        <v>1167</v>
      </c>
      <c r="B414" s="19">
        <v>118</v>
      </c>
      <c r="C414" s="9" t="s">
        <v>1168</v>
      </c>
      <c r="D414" s="9"/>
      <c r="E414" s="5" t="s">
        <v>1169</v>
      </c>
      <c r="F414" s="5" t="str">
        <f t="shared" si="12"/>
        <v>MUTANGUHA  NSABIMANA </v>
      </c>
      <c r="G414" s="6" t="s">
        <v>36</v>
      </c>
      <c r="H414" s="6">
        <v>7.9855625000000003</v>
      </c>
      <c r="I414" s="6">
        <v>125.1375831</v>
      </c>
      <c r="J414" s="7">
        <v>16928</v>
      </c>
      <c r="K414" s="13">
        <v>6</v>
      </c>
      <c r="L414" s="13">
        <v>5</v>
      </c>
      <c r="M414" s="13">
        <v>1946</v>
      </c>
      <c r="N414" s="13">
        <f t="shared" si="13"/>
        <v>76</v>
      </c>
      <c r="O414" s="6">
        <v>5</v>
      </c>
      <c r="P414" s="6">
        <v>4163740840</v>
      </c>
      <c r="Q414" s="8" t="s">
        <v>72</v>
      </c>
      <c r="R414" s="8" t="s">
        <v>82</v>
      </c>
      <c r="S414" s="6">
        <v>5</v>
      </c>
      <c r="T414" s="6" t="s">
        <v>86</v>
      </c>
    </row>
    <row r="415" spans="1:20">
      <c r="A415" s="5" t="s">
        <v>1170</v>
      </c>
      <c r="B415" s="19">
        <v>118</v>
      </c>
      <c r="C415" s="6" t="s">
        <v>1171</v>
      </c>
      <c r="D415" s="6"/>
      <c r="E415" s="5" t="s">
        <v>426</v>
      </c>
      <c r="F415" s="5" t="str">
        <f t="shared" si="12"/>
        <v>MUSABYIMANA  UWAMAHORO</v>
      </c>
      <c r="G415" s="6" t="s">
        <v>23</v>
      </c>
      <c r="H415" s="6">
        <v>14.729958399999999</v>
      </c>
      <c r="I415" s="6">
        <v>121.05045200000001</v>
      </c>
      <c r="J415" s="7">
        <v>32703</v>
      </c>
      <c r="K415" s="13">
        <v>14</v>
      </c>
      <c r="L415" s="13">
        <v>7</v>
      </c>
      <c r="M415" s="13">
        <v>1989</v>
      </c>
      <c r="N415" s="13">
        <f t="shared" si="13"/>
        <v>33</v>
      </c>
      <c r="O415" s="6">
        <v>10</v>
      </c>
      <c r="P415" s="6">
        <v>7346120570</v>
      </c>
      <c r="Q415" s="8" t="s">
        <v>37</v>
      </c>
      <c r="R415" s="8" t="s">
        <v>321</v>
      </c>
      <c r="S415" s="6">
        <v>5</v>
      </c>
      <c r="T415" s="6" t="s">
        <v>86</v>
      </c>
    </row>
    <row r="416" spans="1:20">
      <c r="A416" s="5" t="s">
        <v>1172</v>
      </c>
      <c r="B416" s="19">
        <v>119</v>
      </c>
      <c r="C416" s="6" t="s">
        <v>1173</v>
      </c>
      <c r="D416" s="6"/>
      <c r="E416" s="5" t="s">
        <v>1174</v>
      </c>
      <c r="F416" s="5" t="str">
        <f t="shared" si="12"/>
        <v>ILDEPHONSE  VIANNEY </v>
      </c>
      <c r="G416" s="6" t="s">
        <v>36</v>
      </c>
      <c r="H416" s="6">
        <v>31.778022</v>
      </c>
      <c r="I416" s="6">
        <v>104.745823</v>
      </c>
      <c r="J416" s="7">
        <v>27006</v>
      </c>
      <c r="K416" s="13">
        <v>8</v>
      </c>
      <c r="L416" s="13">
        <v>12</v>
      </c>
      <c r="M416" s="13">
        <v>1973</v>
      </c>
      <c r="N416" s="13">
        <f t="shared" si="13"/>
        <v>49</v>
      </c>
      <c r="O416" s="6">
        <v>7</v>
      </c>
      <c r="P416" s="6">
        <v>2274458322</v>
      </c>
      <c r="Q416" s="8" t="s">
        <v>97</v>
      </c>
      <c r="R416" s="8" t="s">
        <v>125</v>
      </c>
      <c r="S416" s="6">
        <v>3</v>
      </c>
      <c r="T416" s="6" t="s">
        <v>26</v>
      </c>
    </row>
    <row r="417" spans="1:20">
      <c r="A417" s="5" t="s">
        <v>1175</v>
      </c>
      <c r="B417" s="19">
        <v>119</v>
      </c>
      <c r="C417" s="6" t="s">
        <v>1176</v>
      </c>
      <c r="D417" s="6" t="s">
        <v>1177</v>
      </c>
      <c r="E417" s="5" t="s">
        <v>368</v>
      </c>
      <c r="F417" s="5" t="str">
        <f t="shared" si="12"/>
        <v>RUZIGANA BENIT NZEYIMANA</v>
      </c>
      <c r="G417" s="6" t="s">
        <v>36</v>
      </c>
      <c r="H417" s="6">
        <v>-10.099944499999999</v>
      </c>
      <c r="I417" s="6">
        <v>123.8132141</v>
      </c>
      <c r="J417" s="7">
        <v>27703</v>
      </c>
      <c r="K417" s="13">
        <v>5</v>
      </c>
      <c r="L417" s="13">
        <v>11</v>
      </c>
      <c r="M417" s="13">
        <v>1975</v>
      </c>
      <c r="N417" s="13">
        <f t="shared" si="13"/>
        <v>47</v>
      </c>
      <c r="O417" s="6">
        <v>1</v>
      </c>
      <c r="P417" s="6">
        <v>8735571454</v>
      </c>
      <c r="Q417" s="8" t="s">
        <v>31</v>
      </c>
      <c r="R417" s="8" t="s">
        <v>52</v>
      </c>
      <c r="S417" s="6">
        <v>1</v>
      </c>
      <c r="T417" s="6" t="s">
        <v>186</v>
      </c>
    </row>
    <row r="418" spans="1:20">
      <c r="A418" s="5" t="s">
        <v>1178</v>
      </c>
      <c r="B418" s="19">
        <v>119</v>
      </c>
      <c r="C418" s="6" t="s">
        <v>29</v>
      </c>
      <c r="D418" s="6"/>
      <c r="E418" s="5" t="s">
        <v>780</v>
      </c>
      <c r="F418" s="5" t="str">
        <f t="shared" si="12"/>
        <v>DIANE  MUSONI</v>
      </c>
      <c r="G418" s="6" t="s">
        <v>23</v>
      </c>
      <c r="H418" s="6">
        <v>54.859346199999997</v>
      </c>
      <c r="I418" s="6">
        <v>24.454949500000001</v>
      </c>
      <c r="J418" s="7">
        <v>33072</v>
      </c>
      <c r="K418" s="13">
        <v>18</v>
      </c>
      <c r="L418" s="13">
        <v>7</v>
      </c>
      <c r="M418" s="13">
        <v>1990</v>
      </c>
      <c r="N418" s="13">
        <f t="shared" si="13"/>
        <v>32</v>
      </c>
      <c r="O418" s="6">
        <v>7</v>
      </c>
      <c r="P418" s="6">
        <v>9176135711</v>
      </c>
      <c r="Q418" s="8" t="s">
        <v>37</v>
      </c>
      <c r="R418" s="8" t="s">
        <v>68</v>
      </c>
      <c r="S418" s="6">
        <v>6</v>
      </c>
      <c r="T418" s="6" t="s">
        <v>43</v>
      </c>
    </row>
    <row r="419" spans="1:20">
      <c r="A419" s="5" t="s">
        <v>1179</v>
      </c>
      <c r="B419" s="19">
        <v>119</v>
      </c>
      <c r="C419" s="6" t="s">
        <v>134</v>
      </c>
      <c r="D419" s="6" t="s">
        <v>1095</v>
      </c>
      <c r="E419" s="5" t="s">
        <v>1180</v>
      </c>
      <c r="F419" s="5" t="str">
        <f t="shared" si="12"/>
        <v>JEAN PAUL KAGABO</v>
      </c>
      <c r="G419" s="6" t="s">
        <v>36</v>
      </c>
      <c r="H419" s="6">
        <v>14.3597816</v>
      </c>
      <c r="I419" s="6">
        <v>-87.902830699999996</v>
      </c>
      <c r="J419" s="7">
        <v>24991</v>
      </c>
      <c r="K419" s="13">
        <v>2</v>
      </c>
      <c r="L419" s="13">
        <v>6</v>
      </c>
      <c r="M419" s="13">
        <v>1968</v>
      </c>
      <c r="N419" s="13">
        <f t="shared" si="13"/>
        <v>54</v>
      </c>
      <c r="O419" s="6">
        <v>2</v>
      </c>
      <c r="P419" s="6">
        <v>6045461494</v>
      </c>
      <c r="Q419" s="8" t="s">
        <v>37</v>
      </c>
      <c r="R419" s="8" t="s">
        <v>42</v>
      </c>
      <c r="S419" s="6">
        <v>7</v>
      </c>
      <c r="T419" s="6" t="s">
        <v>78</v>
      </c>
    </row>
    <row r="420" spans="1:20">
      <c r="A420" s="5" t="s">
        <v>1181</v>
      </c>
      <c r="B420" s="19">
        <v>120</v>
      </c>
      <c r="C420" s="6" t="s">
        <v>1182</v>
      </c>
      <c r="D420" s="6"/>
      <c r="E420" s="5" t="s">
        <v>1183</v>
      </c>
      <c r="F420" s="5" t="str">
        <f t="shared" si="12"/>
        <v>VALENS  TETA </v>
      </c>
      <c r="G420" s="6" t="s">
        <v>36</v>
      </c>
      <c r="H420" s="6">
        <v>-7.0787823999999997</v>
      </c>
      <c r="I420" s="6">
        <v>-35.587669699999999</v>
      </c>
      <c r="J420" s="7">
        <v>21314</v>
      </c>
      <c r="K420" s="13">
        <v>9</v>
      </c>
      <c r="L420" s="13">
        <v>5</v>
      </c>
      <c r="M420" s="13">
        <v>1958</v>
      </c>
      <c r="N420" s="13">
        <f t="shared" si="13"/>
        <v>64</v>
      </c>
      <c r="O420" s="6">
        <v>5</v>
      </c>
      <c r="P420" s="6">
        <v>2154207366</v>
      </c>
      <c r="Q420" s="8" t="s">
        <v>37</v>
      </c>
      <c r="R420" s="8" t="s">
        <v>64</v>
      </c>
      <c r="S420" s="6">
        <v>7</v>
      </c>
      <c r="T420" s="6" t="s">
        <v>78</v>
      </c>
    </row>
    <row r="421" spans="1:20">
      <c r="A421" s="5" t="s">
        <v>1184</v>
      </c>
      <c r="B421" s="19">
        <v>120</v>
      </c>
      <c r="C421" s="9" t="s">
        <v>767</v>
      </c>
      <c r="D421" s="9"/>
      <c r="E421" s="5" t="s">
        <v>1185</v>
      </c>
      <c r="F421" s="5" t="str">
        <f t="shared" si="12"/>
        <v>UWIMBABAZI  UWIMANA </v>
      </c>
      <c r="G421" s="6" t="s">
        <v>23</v>
      </c>
      <c r="H421" s="6">
        <v>37.8909637</v>
      </c>
      <c r="I421" s="6">
        <v>139.31673050000001</v>
      </c>
      <c r="J421" s="7">
        <v>20176</v>
      </c>
      <c r="K421" s="13">
        <v>28</v>
      </c>
      <c r="L421" s="13">
        <v>3</v>
      </c>
      <c r="M421" s="13">
        <v>1955</v>
      </c>
      <c r="N421" s="13">
        <f t="shared" si="13"/>
        <v>67</v>
      </c>
      <c r="O421" s="6">
        <v>6</v>
      </c>
      <c r="P421" s="6">
        <v>3928375767</v>
      </c>
      <c r="Q421" s="8" t="s">
        <v>37</v>
      </c>
      <c r="R421" s="8" t="s">
        <v>321</v>
      </c>
      <c r="S421" s="6">
        <v>6</v>
      </c>
      <c r="T421" s="6" t="s">
        <v>43</v>
      </c>
    </row>
    <row r="422" spans="1:20">
      <c r="A422" s="5" t="s">
        <v>1186</v>
      </c>
      <c r="B422" s="19">
        <v>121</v>
      </c>
      <c r="C422" s="6" t="s">
        <v>1187</v>
      </c>
      <c r="D422" s="6"/>
      <c r="E422" s="5" t="s">
        <v>1188</v>
      </c>
      <c r="F422" s="5" t="str">
        <f t="shared" si="12"/>
        <v>ELIJAH  SAIDI </v>
      </c>
      <c r="G422" s="6" t="s">
        <v>36</v>
      </c>
      <c r="H422" s="6">
        <v>14.192999800000001</v>
      </c>
      <c r="I422" s="6">
        <v>121.13173519999999</v>
      </c>
      <c r="J422" s="7">
        <v>37524</v>
      </c>
      <c r="K422" s="13">
        <v>25</v>
      </c>
      <c r="L422" s="13">
        <v>9</v>
      </c>
      <c r="M422" s="13">
        <v>2002</v>
      </c>
      <c r="N422" s="13">
        <f t="shared" si="13"/>
        <v>20</v>
      </c>
      <c r="O422" s="6">
        <v>4</v>
      </c>
      <c r="P422" s="6">
        <v>6047102411</v>
      </c>
      <c r="Q422" s="8" t="s">
        <v>72</v>
      </c>
      <c r="R422" s="8" t="s">
        <v>82</v>
      </c>
      <c r="S422" s="6">
        <v>5</v>
      </c>
      <c r="T422" s="6" t="s">
        <v>86</v>
      </c>
    </row>
    <row r="423" spans="1:20">
      <c r="A423" s="5" t="s">
        <v>1189</v>
      </c>
      <c r="B423" s="19">
        <v>121</v>
      </c>
      <c r="C423" s="9" t="s">
        <v>1190</v>
      </c>
      <c r="D423" s="9"/>
      <c r="E423" s="5" t="s">
        <v>1191</v>
      </c>
      <c r="F423" s="5" t="str">
        <f t="shared" si="12"/>
        <v>MUKOBWAJANA  EMANUEL </v>
      </c>
      <c r="G423" s="6" t="s">
        <v>23</v>
      </c>
      <c r="H423" s="6">
        <v>-6.8099748</v>
      </c>
      <c r="I423" s="6">
        <v>105.8583873</v>
      </c>
      <c r="J423" s="7">
        <v>37459</v>
      </c>
      <c r="K423" s="13">
        <v>22</v>
      </c>
      <c r="L423" s="13">
        <v>7</v>
      </c>
      <c r="M423" s="13">
        <v>2002</v>
      </c>
      <c r="N423" s="13">
        <f t="shared" si="13"/>
        <v>20</v>
      </c>
      <c r="O423" s="6">
        <v>7</v>
      </c>
      <c r="P423" s="6">
        <v>7936424967</v>
      </c>
      <c r="Q423" s="8" t="s">
        <v>97</v>
      </c>
      <c r="R423" s="8" t="s">
        <v>129</v>
      </c>
      <c r="S423" s="6">
        <v>4</v>
      </c>
      <c r="T423" s="6" t="s">
        <v>93</v>
      </c>
    </row>
    <row r="424" spans="1:20">
      <c r="A424" s="5" t="s">
        <v>1192</v>
      </c>
      <c r="B424" s="19">
        <v>122</v>
      </c>
      <c r="C424" s="6" t="s">
        <v>1180</v>
      </c>
      <c r="D424" s="6"/>
      <c r="E424" s="5" t="s">
        <v>1193</v>
      </c>
      <c r="F424" s="5" t="str">
        <f t="shared" si="12"/>
        <v>KAGABO  ROBERT </v>
      </c>
      <c r="G424" s="6" t="s">
        <v>36</v>
      </c>
      <c r="H424" s="6">
        <v>9.1968447999999992</v>
      </c>
      <c r="I424" s="6">
        <v>-75.876633299999995</v>
      </c>
      <c r="J424" s="7">
        <v>31038</v>
      </c>
      <c r="K424" s="13">
        <v>22</v>
      </c>
      <c r="L424" s="13">
        <v>12</v>
      </c>
      <c r="M424" s="13">
        <v>1984</v>
      </c>
      <c r="N424" s="13">
        <f t="shared" si="13"/>
        <v>38</v>
      </c>
      <c r="O424" s="6">
        <v>4</v>
      </c>
      <c r="P424" s="6">
        <v>8433795861</v>
      </c>
      <c r="Q424" s="8" t="s">
        <v>37</v>
      </c>
      <c r="R424" s="8" t="s">
        <v>38</v>
      </c>
      <c r="S424" s="6">
        <v>1</v>
      </c>
      <c r="T424" s="6" t="s">
        <v>186</v>
      </c>
    </row>
    <row r="425" spans="1:20">
      <c r="A425" s="5" t="s">
        <v>1194</v>
      </c>
      <c r="B425" s="19">
        <v>122</v>
      </c>
      <c r="C425" s="6" t="s">
        <v>1195</v>
      </c>
      <c r="D425" s="6" t="s">
        <v>1196</v>
      </c>
      <c r="E425" s="5" t="s">
        <v>1197</v>
      </c>
      <c r="F425" s="5" t="str">
        <f t="shared" si="12"/>
        <v>MOISE TURAHIRWA EMMANUEL </v>
      </c>
      <c r="G425" s="6" t="s">
        <v>36</v>
      </c>
      <c r="H425" s="6">
        <v>36.813372000000001</v>
      </c>
      <c r="I425" s="6">
        <v>121.620148</v>
      </c>
      <c r="J425" s="7">
        <v>11481</v>
      </c>
      <c r="K425" s="13">
        <v>7</v>
      </c>
      <c r="L425" s="13">
        <v>6</v>
      </c>
      <c r="M425" s="13">
        <v>1931</v>
      </c>
      <c r="N425" s="13">
        <f t="shared" si="13"/>
        <v>91</v>
      </c>
      <c r="O425" s="6">
        <v>9</v>
      </c>
      <c r="P425" s="6">
        <v>9978902379</v>
      </c>
      <c r="Q425" s="8" t="s">
        <v>97</v>
      </c>
      <c r="R425" s="8" t="s">
        <v>125</v>
      </c>
      <c r="S425" s="6">
        <v>1</v>
      </c>
      <c r="T425" s="6" t="s">
        <v>186</v>
      </c>
    </row>
    <row r="426" spans="1:20">
      <c r="A426" s="5" t="s">
        <v>1198</v>
      </c>
      <c r="B426" s="19">
        <v>122</v>
      </c>
      <c r="C426" s="6" t="s">
        <v>1199</v>
      </c>
      <c r="D426" s="6"/>
      <c r="E426" s="5" t="s">
        <v>1200</v>
      </c>
      <c r="F426" s="5" t="str">
        <f t="shared" si="12"/>
        <v>DOMINICK  HODARI </v>
      </c>
      <c r="G426" s="6" t="s">
        <v>36</v>
      </c>
      <c r="H426" s="6">
        <v>50.373642799999999</v>
      </c>
      <c r="I426" s="6">
        <v>16.168589900000001</v>
      </c>
      <c r="J426" s="7">
        <v>24225</v>
      </c>
      <c r="K426" s="13">
        <v>28</v>
      </c>
      <c r="L426" s="13">
        <v>4</v>
      </c>
      <c r="M426" s="13">
        <v>1966</v>
      </c>
      <c r="N426" s="13">
        <f t="shared" si="13"/>
        <v>56</v>
      </c>
      <c r="O426" s="6">
        <v>9</v>
      </c>
      <c r="P426" s="6">
        <v>8034346960</v>
      </c>
      <c r="Q426" s="8" t="s">
        <v>37</v>
      </c>
      <c r="R426" s="8" t="s">
        <v>56</v>
      </c>
      <c r="S426" s="6">
        <v>3</v>
      </c>
      <c r="T426" s="6" t="s">
        <v>26</v>
      </c>
    </row>
    <row r="427" spans="1:20">
      <c r="A427" s="5" t="s">
        <v>1201</v>
      </c>
      <c r="B427" s="19">
        <v>123</v>
      </c>
      <c r="C427" s="6" t="s">
        <v>1202</v>
      </c>
      <c r="D427" s="6" t="s">
        <v>88</v>
      </c>
      <c r="E427" s="5" t="s">
        <v>1203</v>
      </c>
      <c r="F427" s="5" t="str">
        <f t="shared" si="12"/>
        <v>FREDY BOB NIYONSENGA </v>
      </c>
      <c r="G427" s="6" t="s">
        <v>36</v>
      </c>
      <c r="H427" s="6">
        <v>-7.1504031000000001</v>
      </c>
      <c r="I427" s="6">
        <v>-34.962593200000001</v>
      </c>
      <c r="J427" s="7">
        <v>38708</v>
      </c>
      <c r="K427" s="13">
        <v>22</v>
      </c>
      <c r="L427" s="13">
        <v>12</v>
      </c>
      <c r="M427" s="13">
        <v>2005</v>
      </c>
      <c r="N427" s="13">
        <f t="shared" si="13"/>
        <v>17</v>
      </c>
      <c r="O427" s="6">
        <v>8</v>
      </c>
      <c r="P427" s="6">
        <v>8081521344</v>
      </c>
      <c r="Q427" s="8" t="s">
        <v>24</v>
      </c>
      <c r="R427" s="8" t="s">
        <v>160</v>
      </c>
      <c r="S427" s="6">
        <v>6</v>
      </c>
      <c r="T427" s="6" t="s">
        <v>43</v>
      </c>
    </row>
    <row r="428" spans="1:20">
      <c r="A428" s="5" t="s">
        <v>1204</v>
      </c>
      <c r="B428" s="19">
        <v>123</v>
      </c>
      <c r="C428" s="6" t="s">
        <v>1205</v>
      </c>
      <c r="D428" s="6"/>
      <c r="E428" s="5" t="s">
        <v>1206</v>
      </c>
      <c r="F428" s="5" t="str">
        <f t="shared" si="12"/>
        <v>PROSPER  MUKASA </v>
      </c>
      <c r="G428" s="6" t="s">
        <v>36</v>
      </c>
      <c r="H428" s="6">
        <v>-12.058230500000001</v>
      </c>
      <c r="I428" s="6">
        <v>-77.105367299999997</v>
      </c>
      <c r="J428" s="7">
        <v>31266</v>
      </c>
      <c r="K428" s="13">
        <v>7</v>
      </c>
      <c r="L428" s="13">
        <v>8</v>
      </c>
      <c r="M428" s="13">
        <v>1985</v>
      </c>
      <c r="N428" s="13">
        <f t="shared" si="13"/>
        <v>37</v>
      </c>
      <c r="O428" s="6">
        <v>4</v>
      </c>
      <c r="P428" s="6">
        <v>1013016214</v>
      </c>
      <c r="Q428" s="8" t="s">
        <v>97</v>
      </c>
      <c r="R428" s="8" t="s">
        <v>289</v>
      </c>
      <c r="S428" s="6">
        <v>5</v>
      </c>
      <c r="T428" s="6" t="s">
        <v>86</v>
      </c>
    </row>
    <row r="429" spans="1:20">
      <c r="A429" s="5" t="s">
        <v>1207</v>
      </c>
      <c r="B429" s="19">
        <v>123</v>
      </c>
      <c r="C429" s="9" t="s">
        <v>1208</v>
      </c>
      <c r="D429" s="9"/>
      <c r="E429" s="5" t="s">
        <v>1209</v>
      </c>
      <c r="F429" s="5" t="str">
        <f t="shared" si="12"/>
        <v>MULEKATETE  KAMBANDA </v>
      </c>
      <c r="G429" s="6" t="s">
        <v>23</v>
      </c>
      <c r="H429" s="6">
        <v>29.9460643</v>
      </c>
      <c r="I429" s="6">
        <v>122.30329140000001</v>
      </c>
      <c r="J429" s="7">
        <v>18076</v>
      </c>
      <c r="K429" s="13">
        <v>27</v>
      </c>
      <c r="L429" s="13">
        <v>6</v>
      </c>
      <c r="M429" s="13">
        <v>1949</v>
      </c>
      <c r="N429" s="13">
        <f t="shared" si="13"/>
        <v>73</v>
      </c>
      <c r="O429" s="6">
        <v>7</v>
      </c>
      <c r="P429" s="6">
        <v>9534392387</v>
      </c>
      <c r="Q429" s="8" t="s">
        <v>97</v>
      </c>
      <c r="R429" s="8" t="s">
        <v>176</v>
      </c>
      <c r="S429" s="6">
        <v>2</v>
      </c>
      <c r="T429" s="6" t="s">
        <v>48</v>
      </c>
    </row>
    <row r="430" spans="1:20">
      <c r="A430" s="5" t="s">
        <v>1210</v>
      </c>
      <c r="B430" s="19">
        <v>124</v>
      </c>
      <c r="C430" s="6" t="s">
        <v>900</v>
      </c>
      <c r="D430" s="6"/>
      <c r="E430" s="5" t="s">
        <v>1211</v>
      </c>
      <c r="F430" s="5" t="str">
        <f t="shared" si="12"/>
        <v>NADINE  HITIMANA</v>
      </c>
      <c r="G430" s="6" t="s">
        <v>23</v>
      </c>
      <c r="H430" s="6">
        <v>7.7085721999999999</v>
      </c>
      <c r="I430" s="6">
        <v>122.86735539999999</v>
      </c>
      <c r="J430" s="7">
        <v>13156</v>
      </c>
      <c r="K430" s="13">
        <v>7</v>
      </c>
      <c r="L430" s="13">
        <v>1</v>
      </c>
      <c r="M430" s="13">
        <v>1936</v>
      </c>
      <c r="N430" s="13">
        <f t="shared" si="13"/>
        <v>86</v>
      </c>
      <c r="O430" s="6">
        <v>12</v>
      </c>
      <c r="P430" s="6">
        <v>1865430883</v>
      </c>
      <c r="Q430" s="8" t="s">
        <v>24</v>
      </c>
      <c r="R430" s="8" t="s">
        <v>255</v>
      </c>
      <c r="S430" s="6">
        <v>7</v>
      </c>
      <c r="T430" s="6" t="s">
        <v>78</v>
      </c>
    </row>
    <row r="431" spans="1:20">
      <c r="A431" s="5" t="s">
        <v>1212</v>
      </c>
      <c r="B431" s="19">
        <v>124</v>
      </c>
      <c r="C431" s="6" t="s">
        <v>1213</v>
      </c>
      <c r="D431" s="6"/>
      <c r="E431" s="5" t="s">
        <v>166</v>
      </c>
      <c r="F431" s="5" t="str">
        <f t="shared" si="12"/>
        <v>ALAIN  UMUTESI </v>
      </c>
      <c r="G431" s="6" t="s">
        <v>36</v>
      </c>
      <c r="H431" s="6">
        <v>41.634448999999996</v>
      </c>
      <c r="I431" s="6">
        <v>22.466544599999999</v>
      </c>
      <c r="J431" s="7">
        <v>37319</v>
      </c>
      <c r="K431" s="13">
        <v>4</v>
      </c>
      <c r="L431" s="13">
        <v>3</v>
      </c>
      <c r="M431" s="13">
        <v>2002</v>
      </c>
      <c r="N431" s="13">
        <f t="shared" si="13"/>
        <v>20</v>
      </c>
      <c r="O431" s="6">
        <v>10</v>
      </c>
      <c r="P431" s="6">
        <v>5688898136</v>
      </c>
      <c r="Q431" s="8" t="s">
        <v>31</v>
      </c>
      <c r="R431" s="8" t="s">
        <v>52</v>
      </c>
      <c r="S431" s="6">
        <v>6</v>
      </c>
      <c r="T431" s="6" t="s">
        <v>43</v>
      </c>
    </row>
    <row r="432" spans="1:20">
      <c r="A432" s="5" t="s">
        <v>1214</v>
      </c>
      <c r="B432" s="19">
        <v>125</v>
      </c>
      <c r="C432" s="6" t="s">
        <v>1215</v>
      </c>
      <c r="D432" s="6"/>
      <c r="E432" s="5" t="s">
        <v>1216</v>
      </c>
      <c r="F432" s="5" t="str">
        <f t="shared" si="12"/>
        <v>PATIENT  GATERA </v>
      </c>
      <c r="G432" s="6" t="s">
        <v>36</v>
      </c>
      <c r="H432" s="6">
        <v>7.4833299999999996</v>
      </c>
      <c r="I432" s="6">
        <v>124.25</v>
      </c>
      <c r="J432" s="7">
        <v>15449</v>
      </c>
      <c r="K432" s="13">
        <v>18</v>
      </c>
      <c r="L432" s="13">
        <v>4</v>
      </c>
      <c r="M432" s="13">
        <v>1942</v>
      </c>
      <c r="N432" s="13">
        <f t="shared" si="13"/>
        <v>80</v>
      </c>
      <c r="O432" s="6">
        <v>12</v>
      </c>
      <c r="P432" s="6">
        <v>3189628312</v>
      </c>
      <c r="Q432" s="8" t="s">
        <v>31</v>
      </c>
      <c r="R432" s="8" t="s">
        <v>52</v>
      </c>
      <c r="S432" s="6">
        <v>4</v>
      </c>
      <c r="T432" s="6" t="s">
        <v>93</v>
      </c>
    </row>
    <row r="433" spans="1:20">
      <c r="A433" s="5" t="s">
        <v>1217</v>
      </c>
      <c r="B433" s="19">
        <v>125</v>
      </c>
      <c r="C433" s="9" t="s">
        <v>1218</v>
      </c>
      <c r="D433" s="6"/>
      <c r="E433" s="5" t="s">
        <v>1219</v>
      </c>
      <c r="F433" s="5" t="str">
        <f t="shared" si="12"/>
        <v>RUSANGANWA  BUTERA </v>
      </c>
      <c r="G433" s="6" t="s">
        <v>36</v>
      </c>
      <c r="H433" s="6">
        <v>62.587277</v>
      </c>
      <c r="I433" s="6">
        <v>40.610709999999997</v>
      </c>
      <c r="J433" s="7">
        <v>28128</v>
      </c>
      <c r="K433" s="13">
        <v>3</v>
      </c>
      <c r="L433" s="13">
        <v>1</v>
      </c>
      <c r="M433" s="13">
        <v>1977</v>
      </c>
      <c r="N433" s="13">
        <f t="shared" si="13"/>
        <v>45</v>
      </c>
      <c r="O433" s="6">
        <v>5</v>
      </c>
      <c r="P433" s="6">
        <v>8194057228</v>
      </c>
      <c r="Q433" s="8" t="s">
        <v>97</v>
      </c>
      <c r="R433" s="8" t="s">
        <v>289</v>
      </c>
      <c r="S433" s="6">
        <v>1</v>
      </c>
      <c r="T433" s="6" t="s">
        <v>186</v>
      </c>
    </row>
    <row r="434" spans="1:20">
      <c r="A434" s="5" t="s">
        <v>1220</v>
      </c>
      <c r="B434" s="19">
        <v>125</v>
      </c>
      <c r="C434" s="6" t="s">
        <v>1101</v>
      </c>
      <c r="D434" s="6"/>
      <c r="E434" s="5" t="s">
        <v>886</v>
      </c>
      <c r="F434" s="5" t="str">
        <f t="shared" si="12"/>
        <v>JACKY  NDAYAMBAJE </v>
      </c>
      <c r="G434" s="6" t="s">
        <v>23</v>
      </c>
      <c r="H434" s="6">
        <v>3.8144236999999999</v>
      </c>
      <c r="I434" s="6">
        <v>-76.247911999999999</v>
      </c>
      <c r="J434" s="7">
        <v>37106</v>
      </c>
      <c r="K434" s="13">
        <v>3</v>
      </c>
      <c r="L434" s="13">
        <v>8</v>
      </c>
      <c r="M434" s="13">
        <v>2001</v>
      </c>
      <c r="N434" s="13">
        <f t="shared" si="13"/>
        <v>21</v>
      </c>
      <c r="O434" s="6">
        <v>12</v>
      </c>
      <c r="P434" s="6">
        <v>2333417163</v>
      </c>
      <c r="Q434" s="8" t="s">
        <v>24</v>
      </c>
      <c r="R434" s="8" t="s">
        <v>118</v>
      </c>
      <c r="S434" s="6">
        <v>7</v>
      </c>
      <c r="T434" s="6" t="s">
        <v>78</v>
      </c>
    </row>
    <row r="435" spans="1:20">
      <c r="A435" s="5" t="s">
        <v>1221</v>
      </c>
      <c r="B435" s="19">
        <v>126</v>
      </c>
      <c r="C435" s="6" t="s">
        <v>1222</v>
      </c>
      <c r="D435" s="6"/>
      <c r="E435" s="5" t="s">
        <v>1223</v>
      </c>
      <c r="F435" s="5" t="str">
        <f t="shared" si="12"/>
        <v>FRANCK  ERIC </v>
      </c>
      <c r="G435" s="6" t="s">
        <v>36</v>
      </c>
      <c r="H435" s="6">
        <v>-20.842005499999999</v>
      </c>
      <c r="I435" s="6">
        <v>-40.735721499999997</v>
      </c>
      <c r="J435" s="7">
        <v>33237</v>
      </c>
      <c r="K435" s="13">
        <v>30</v>
      </c>
      <c r="L435" s="13">
        <v>12</v>
      </c>
      <c r="M435" s="13">
        <v>1990</v>
      </c>
      <c r="N435" s="13">
        <f t="shared" si="13"/>
        <v>32</v>
      </c>
      <c r="O435" s="6">
        <v>3</v>
      </c>
      <c r="P435" s="6">
        <v>2617396879</v>
      </c>
      <c r="Q435" s="8" t="s">
        <v>72</v>
      </c>
      <c r="R435" s="8" t="s">
        <v>73</v>
      </c>
      <c r="S435" s="6">
        <v>7</v>
      </c>
      <c r="T435" s="6" t="s">
        <v>78</v>
      </c>
    </row>
    <row r="436" spans="1:20">
      <c r="A436" s="5" t="s">
        <v>1224</v>
      </c>
      <c r="B436" s="19">
        <v>126</v>
      </c>
      <c r="C436" s="9" t="s">
        <v>295</v>
      </c>
      <c r="D436" s="9"/>
      <c r="E436" s="5" t="s">
        <v>1225</v>
      </c>
      <c r="F436" s="5" t="str">
        <f t="shared" si="12"/>
        <v>UWASE  INGABIRE </v>
      </c>
      <c r="G436" s="6" t="s">
        <v>23</v>
      </c>
      <c r="H436" s="6">
        <v>22.829287000000001</v>
      </c>
      <c r="I436" s="6">
        <v>107.200654</v>
      </c>
      <c r="J436" s="7">
        <v>31104</v>
      </c>
      <c r="K436" s="13">
        <v>26</v>
      </c>
      <c r="L436" s="13">
        <v>2</v>
      </c>
      <c r="M436" s="13">
        <v>1985</v>
      </c>
      <c r="N436" s="13">
        <f t="shared" si="13"/>
        <v>37</v>
      </c>
      <c r="O436" s="6">
        <v>12</v>
      </c>
      <c r="P436" s="6">
        <v>4547667091</v>
      </c>
      <c r="Q436" s="8" t="s">
        <v>37</v>
      </c>
      <c r="R436" s="8" t="s">
        <v>56</v>
      </c>
      <c r="S436" s="6">
        <v>7</v>
      </c>
      <c r="T436" s="6" t="s">
        <v>78</v>
      </c>
    </row>
    <row r="437" spans="1:20">
      <c r="A437" s="5" t="s">
        <v>1226</v>
      </c>
      <c r="B437" s="19">
        <v>127</v>
      </c>
      <c r="C437" s="6" t="s">
        <v>1227</v>
      </c>
      <c r="D437" s="6" t="s">
        <v>1228</v>
      </c>
      <c r="E437" s="5" t="s">
        <v>51</v>
      </c>
      <c r="F437" s="5" t="str">
        <f t="shared" si="12"/>
        <v>BEN ALPHONSE HATUNGIMANA </v>
      </c>
      <c r="G437" s="6" t="s">
        <v>36</v>
      </c>
      <c r="H437" s="6">
        <v>16.603204399999999</v>
      </c>
      <c r="I437" s="6">
        <v>95.177098000000001</v>
      </c>
      <c r="J437" s="7">
        <v>28780</v>
      </c>
      <c r="K437" s="13">
        <v>17</v>
      </c>
      <c r="L437" s="13">
        <v>10</v>
      </c>
      <c r="M437" s="13">
        <v>1978</v>
      </c>
      <c r="N437" s="13">
        <f t="shared" si="13"/>
        <v>44</v>
      </c>
      <c r="O437" s="6">
        <v>2</v>
      </c>
      <c r="P437" s="6">
        <v>9213915957</v>
      </c>
      <c r="Q437" s="8" t="s">
        <v>97</v>
      </c>
      <c r="R437" s="8" t="s">
        <v>129</v>
      </c>
      <c r="S437" s="6">
        <v>4</v>
      </c>
      <c r="T437" s="6" t="s">
        <v>93</v>
      </c>
    </row>
    <row r="438" spans="1:20">
      <c r="A438" s="5" t="s">
        <v>1229</v>
      </c>
      <c r="B438" s="19">
        <v>127</v>
      </c>
      <c r="C438" s="6" t="s">
        <v>655</v>
      </c>
      <c r="D438" s="6"/>
      <c r="E438" s="5" t="s">
        <v>1230</v>
      </c>
      <c r="F438" s="5" t="str">
        <f t="shared" si="12"/>
        <v>DAVID  KAZUNGU </v>
      </c>
      <c r="G438" s="6" t="s">
        <v>36</v>
      </c>
      <c r="H438" s="6">
        <v>23.199183000000001</v>
      </c>
      <c r="I438" s="6">
        <v>113.256439</v>
      </c>
      <c r="J438" s="7">
        <v>27340</v>
      </c>
      <c r="K438" s="13">
        <v>7</v>
      </c>
      <c r="L438" s="13">
        <v>11</v>
      </c>
      <c r="M438" s="13">
        <v>1974</v>
      </c>
      <c r="N438" s="13">
        <f t="shared" si="13"/>
        <v>48</v>
      </c>
      <c r="O438" s="6">
        <v>1</v>
      </c>
      <c r="P438" s="6">
        <v>3544073850</v>
      </c>
      <c r="Q438" s="8" t="s">
        <v>72</v>
      </c>
      <c r="R438" s="8" t="s">
        <v>77</v>
      </c>
      <c r="S438" s="6">
        <v>2</v>
      </c>
      <c r="T438" s="6" t="s">
        <v>48</v>
      </c>
    </row>
    <row r="439" spans="1:20">
      <c r="A439" s="5" t="s">
        <v>1231</v>
      </c>
      <c r="B439" s="19">
        <v>127</v>
      </c>
      <c r="C439" s="6" t="s">
        <v>1232</v>
      </c>
      <c r="D439" s="6"/>
      <c r="E439" s="5" t="s">
        <v>1233</v>
      </c>
      <c r="F439" s="5" t="str">
        <f t="shared" si="12"/>
        <v>FABIEN  HABINEZA</v>
      </c>
      <c r="G439" s="6" t="s">
        <v>36</v>
      </c>
      <c r="H439" s="6">
        <v>41.102449200000002</v>
      </c>
      <c r="I439" s="6">
        <v>-81.499288399999998</v>
      </c>
      <c r="J439" s="7">
        <v>39350</v>
      </c>
      <c r="K439" s="13">
        <v>25</v>
      </c>
      <c r="L439" s="13">
        <v>9</v>
      </c>
      <c r="M439" s="13">
        <v>2007</v>
      </c>
      <c r="N439" s="13">
        <f t="shared" si="13"/>
        <v>15</v>
      </c>
      <c r="O439" s="6">
        <v>9</v>
      </c>
      <c r="P439" s="6">
        <v>3309026271</v>
      </c>
      <c r="Q439" s="8" t="s">
        <v>37</v>
      </c>
      <c r="R439" s="8" t="s">
        <v>38</v>
      </c>
      <c r="S439" s="6">
        <v>6</v>
      </c>
      <c r="T439" s="6" t="s">
        <v>43</v>
      </c>
    </row>
    <row r="440" spans="1:20">
      <c r="A440" s="5" t="s">
        <v>1234</v>
      </c>
      <c r="B440" s="19">
        <v>128</v>
      </c>
      <c r="C440" s="6" t="s">
        <v>135</v>
      </c>
      <c r="D440" s="6" t="s">
        <v>601</v>
      </c>
      <c r="E440" s="5" t="s">
        <v>926</v>
      </c>
      <c r="F440" s="5" t="str">
        <f t="shared" si="12"/>
        <v>FRANCOIS REGIS MBABAZI</v>
      </c>
      <c r="G440" s="6" t="s">
        <v>36</v>
      </c>
      <c r="H440" s="6">
        <v>23.084827000000001</v>
      </c>
      <c r="I440" s="6">
        <v>113.290609</v>
      </c>
      <c r="J440" s="7">
        <v>27894</v>
      </c>
      <c r="K440" s="13">
        <v>14</v>
      </c>
      <c r="L440" s="13">
        <v>5</v>
      </c>
      <c r="M440" s="13">
        <v>1976</v>
      </c>
      <c r="N440" s="13">
        <f t="shared" si="13"/>
        <v>46</v>
      </c>
      <c r="O440" s="6">
        <v>13</v>
      </c>
      <c r="P440" s="6">
        <v>1941369417</v>
      </c>
      <c r="Q440" s="8" t="s">
        <v>37</v>
      </c>
      <c r="R440" s="8" t="s">
        <v>64</v>
      </c>
      <c r="S440" s="6">
        <v>2</v>
      </c>
      <c r="T440" s="6" t="s">
        <v>48</v>
      </c>
    </row>
    <row r="441" spans="1:20">
      <c r="A441" s="5" t="s">
        <v>1235</v>
      </c>
      <c r="B441" s="19">
        <v>128</v>
      </c>
      <c r="C441" s="6" t="s">
        <v>411</v>
      </c>
      <c r="D441" s="6" t="s">
        <v>1236</v>
      </c>
      <c r="E441" s="5" t="s">
        <v>962</v>
      </c>
      <c r="F441" s="5" t="str">
        <f t="shared" si="12"/>
        <v>JOHN JACKSON MURENZI </v>
      </c>
      <c r="G441" s="6" t="s">
        <v>36</v>
      </c>
      <c r="H441" s="6">
        <v>38.407753</v>
      </c>
      <c r="I441" s="6">
        <v>114.01553199999999</v>
      </c>
      <c r="J441" s="7">
        <v>32943</v>
      </c>
      <c r="K441" s="13">
        <v>11</v>
      </c>
      <c r="L441" s="13">
        <v>3</v>
      </c>
      <c r="M441" s="13">
        <v>1990</v>
      </c>
      <c r="N441" s="13">
        <f t="shared" si="13"/>
        <v>32</v>
      </c>
      <c r="O441" s="6">
        <v>7</v>
      </c>
      <c r="P441" s="6">
        <v>4772365459</v>
      </c>
      <c r="Q441" s="8" t="s">
        <v>31</v>
      </c>
      <c r="R441" s="8" t="s">
        <v>110</v>
      </c>
      <c r="S441" s="6">
        <v>6</v>
      </c>
      <c r="T441" s="6" t="s">
        <v>43</v>
      </c>
    </row>
    <row r="442" spans="1:20">
      <c r="A442" s="5" t="s">
        <v>1237</v>
      </c>
      <c r="B442" s="19">
        <v>129</v>
      </c>
      <c r="C442" s="6" t="s">
        <v>1238</v>
      </c>
      <c r="D442" s="6"/>
      <c r="E442" s="5" t="s">
        <v>777</v>
      </c>
      <c r="F442" s="5" t="str">
        <f t="shared" si="12"/>
        <v>DEMETRIOUS  BYIRINGIRO</v>
      </c>
      <c r="G442" s="6" t="s">
        <v>36</v>
      </c>
      <c r="H442" s="6">
        <v>18.649728</v>
      </c>
      <c r="I442" s="6">
        <v>-68.602834099999995</v>
      </c>
      <c r="J442" s="7">
        <v>29529</v>
      </c>
      <c r="K442" s="13">
        <v>4</v>
      </c>
      <c r="L442" s="13">
        <v>11</v>
      </c>
      <c r="M442" s="13">
        <v>1980</v>
      </c>
      <c r="N442" s="13">
        <f t="shared" si="13"/>
        <v>42</v>
      </c>
      <c r="O442" s="6">
        <v>13</v>
      </c>
      <c r="P442" s="6">
        <v>4285248480</v>
      </c>
      <c r="Q442" s="8" t="s">
        <v>37</v>
      </c>
      <c r="R442" s="8" t="s">
        <v>38</v>
      </c>
      <c r="S442" s="6">
        <v>1</v>
      </c>
      <c r="T442" s="6" t="s">
        <v>186</v>
      </c>
    </row>
    <row r="443" spans="1:20">
      <c r="A443" s="5" t="s">
        <v>1239</v>
      </c>
      <c r="B443" s="19">
        <v>129</v>
      </c>
      <c r="C443" s="6" t="s">
        <v>1238</v>
      </c>
      <c r="D443" s="6"/>
      <c r="E443" s="5" t="s">
        <v>794</v>
      </c>
      <c r="F443" s="5" t="str">
        <f t="shared" si="12"/>
        <v>DEMETRIOUS  CELESTIN </v>
      </c>
      <c r="G443" s="6" t="s">
        <v>36</v>
      </c>
      <c r="H443" s="6">
        <v>-3.0029840999999999</v>
      </c>
      <c r="I443" s="6">
        <v>115.9467997</v>
      </c>
      <c r="J443" s="7">
        <v>19818</v>
      </c>
      <c r="K443" s="13">
        <v>4</v>
      </c>
      <c r="L443" s="13">
        <v>4</v>
      </c>
      <c r="M443" s="13">
        <v>1954</v>
      </c>
      <c r="N443" s="13">
        <f t="shared" si="13"/>
        <v>68</v>
      </c>
      <c r="O443" s="6">
        <v>4</v>
      </c>
      <c r="P443" s="6">
        <v>6479500165</v>
      </c>
      <c r="Q443" s="8" t="s">
        <v>37</v>
      </c>
      <c r="R443" s="8" t="s">
        <v>68</v>
      </c>
      <c r="S443" s="6">
        <v>3</v>
      </c>
      <c r="T443" s="6" t="s">
        <v>26</v>
      </c>
    </row>
    <row r="444" spans="1:20">
      <c r="A444" s="5" t="s">
        <v>1240</v>
      </c>
      <c r="B444" s="19">
        <v>129</v>
      </c>
      <c r="C444" s="6" t="s">
        <v>760</v>
      </c>
      <c r="D444" s="6"/>
      <c r="E444" s="5" t="s">
        <v>1241</v>
      </c>
      <c r="F444" s="5" t="str">
        <f t="shared" si="12"/>
        <v>TUYISHIME  ERNEST </v>
      </c>
      <c r="G444" s="6" t="s">
        <v>36</v>
      </c>
      <c r="H444" s="6">
        <v>-2.4189205</v>
      </c>
      <c r="I444" s="6">
        <v>115.44966239999999</v>
      </c>
      <c r="J444" s="7">
        <v>32223</v>
      </c>
      <c r="K444" s="13">
        <v>21</v>
      </c>
      <c r="L444" s="13">
        <v>3</v>
      </c>
      <c r="M444" s="13">
        <v>1988</v>
      </c>
      <c r="N444" s="13">
        <f t="shared" si="13"/>
        <v>34</v>
      </c>
      <c r="O444" s="6">
        <v>11</v>
      </c>
      <c r="P444" s="6">
        <v>3968732133</v>
      </c>
      <c r="Q444" s="8" t="s">
        <v>37</v>
      </c>
      <c r="R444" s="8" t="s">
        <v>321</v>
      </c>
      <c r="S444" s="6">
        <v>2</v>
      </c>
      <c r="T444" s="6" t="s">
        <v>48</v>
      </c>
    </row>
    <row r="445" spans="1:20">
      <c r="A445" s="5" t="s">
        <v>1242</v>
      </c>
      <c r="B445" s="19">
        <v>130</v>
      </c>
      <c r="C445" s="6" t="s">
        <v>1243</v>
      </c>
      <c r="D445" s="6"/>
      <c r="E445" s="5" t="s">
        <v>1244</v>
      </c>
      <c r="F445" s="5" t="str">
        <f t="shared" si="12"/>
        <v>AMSTRONG  NIYONKURU </v>
      </c>
      <c r="G445" s="6" t="s">
        <v>36</v>
      </c>
      <c r="H445" s="6">
        <v>56.052869100000002</v>
      </c>
      <c r="I445" s="6">
        <v>12.699688800000001</v>
      </c>
      <c r="J445" s="7">
        <v>20681</v>
      </c>
      <c r="K445" s="13">
        <v>14</v>
      </c>
      <c r="L445" s="13">
        <v>8</v>
      </c>
      <c r="M445" s="13">
        <v>1956</v>
      </c>
      <c r="N445" s="13">
        <f t="shared" si="13"/>
        <v>66</v>
      </c>
      <c r="O445" s="6">
        <v>8</v>
      </c>
      <c r="P445" s="6">
        <v>5619806568</v>
      </c>
      <c r="Q445" s="8" t="s">
        <v>24</v>
      </c>
      <c r="R445" s="8" t="s">
        <v>255</v>
      </c>
      <c r="S445" s="6">
        <v>7</v>
      </c>
      <c r="T445" s="6" t="s">
        <v>78</v>
      </c>
    </row>
    <row r="446" spans="1:20">
      <c r="A446" s="5" t="s">
        <v>1245</v>
      </c>
      <c r="B446" s="19">
        <v>130</v>
      </c>
      <c r="C446" s="6" t="s">
        <v>1246</v>
      </c>
      <c r="D446" s="6"/>
      <c r="E446" s="5" t="s">
        <v>814</v>
      </c>
      <c r="F446" s="5" t="str">
        <f t="shared" si="12"/>
        <v>VESTINE  NGABO</v>
      </c>
      <c r="G446" s="6" t="s">
        <v>23</v>
      </c>
      <c r="H446" s="6">
        <v>43.977193700000001</v>
      </c>
      <c r="I446" s="6">
        <v>42.974640999999998</v>
      </c>
      <c r="J446" s="7">
        <v>17915</v>
      </c>
      <c r="K446" s="13">
        <v>17</v>
      </c>
      <c r="L446" s="13">
        <v>1</v>
      </c>
      <c r="M446" s="13">
        <v>1949</v>
      </c>
      <c r="N446" s="13">
        <f t="shared" si="13"/>
        <v>73</v>
      </c>
      <c r="O446" s="6">
        <v>5</v>
      </c>
      <c r="P446" s="6">
        <v>8927432498</v>
      </c>
      <c r="Q446" s="8" t="s">
        <v>31</v>
      </c>
      <c r="R446" s="8" t="s">
        <v>137</v>
      </c>
      <c r="S446" s="6">
        <v>5</v>
      </c>
      <c r="T446" s="6" t="s">
        <v>86</v>
      </c>
    </row>
    <row r="447" spans="1:20">
      <c r="A447" s="5" t="s">
        <v>1247</v>
      </c>
      <c r="B447" s="19">
        <v>130</v>
      </c>
      <c r="C447" s="6" t="s">
        <v>486</v>
      </c>
      <c r="D447" s="6"/>
      <c r="E447" s="5" t="s">
        <v>1248</v>
      </c>
      <c r="F447" s="5" t="str">
        <f t="shared" si="12"/>
        <v>ANGE  DIEUDONNÉ </v>
      </c>
      <c r="G447" s="6" t="s">
        <v>36</v>
      </c>
      <c r="H447" s="6">
        <v>31.480586599999999</v>
      </c>
      <c r="I447" s="6">
        <v>-97.734795599999998</v>
      </c>
      <c r="J447" s="7">
        <v>35021</v>
      </c>
      <c r="K447" s="13">
        <v>18</v>
      </c>
      <c r="L447" s="13">
        <v>11</v>
      </c>
      <c r="M447" s="13">
        <v>1995</v>
      </c>
      <c r="N447" s="13">
        <f t="shared" si="13"/>
        <v>27</v>
      </c>
      <c r="O447" s="6">
        <v>11</v>
      </c>
      <c r="P447" s="6">
        <v>2543130700</v>
      </c>
      <c r="Q447" s="8" t="s">
        <v>24</v>
      </c>
      <c r="R447" s="8" t="s">
        <v>47</v>
      </c>
      <c r="S447" s="6">
        <v>4</v>
      </c>
      <c r="T447" s="6" t="s">
        <v>93</v>
      </c>
    </row>
    <row r="448" spans="1:20">
      <c r="A448" s="5" t="s">
        <v>1249</v>
      </c>
      <c r="B448" s="19">
        <v>130</v>
      </c>
      <c r="C448" s="6" t="s">
        <v>1250</v>
      </c>
      <c r="D448" s="6"/>
      <c r="E448" s="5" t="s">
        <v>1251</v>
      </c>
      <c r="F448" s="5" t="str">
        <f t="shared" si="12"/>
        <v>SYLVESTRE  PASCAL </v>
      </c>
      <c r="G448" s="6" t="s">
        <v>36</v>
      </c>
      <c r="H448" s="6">
        <v>14.418489599999999</v>
      </c>
      <c r="I448" s="6">
        <v>-90.244054500000004</v>
      </c>
      <c r="J448" s="7">
        <v>9717</v>
      </c>
      <c r="K448" s="13">
        <v>8</v>
      </c>
      <c r="L448" s="13">
        <v>8</v>
      </c>
      <c r="M448" s="13">
        <v>1926</v>
      </c>
      <c r="N448" s="13">
        <f t="shared" si="13"/>
        <v>96</v>
      </c>
      <c r="O448" s="6">
        <v>1</v>
      </c>
      <c r="P448" s="6">
        <v>1356458487</v>
      </c>
      <c r="Q448" s="8" t="s">
        <v>97</v>
      </c>
      <c r="R448" s="8" t="s">
        <v>314</v>
      </c>
      <c r="S448" s="6">
        <v>2</v>
      </c>
      <c r="T448" s="6" t="s">
        <v>48</v>
      </c>
    </row>
    <row r="449" spans="1:20">
      <c r="A449" s="5" t="s">
        <v>1252</v>
      </c>
      <c r="B449" s="19">
        <v>130</v>
      </c>
      <c r="C449" s="6" t="s">
        <v>812</v>
      </c>
      <c r="D449" s="6" t="s">
        <v>845</v>
      </c>
      <c r="E449" s="5" t="s">
        <v>1253</v>
      </c>
      <c r="F449" s="5" t="str">
        <f t="shared" si="12"/>
        <v>AIME GILBERT SEBERA </v>
      </c>
      <c r="G449" s="6" t="s">
        <v>36</v>
      </c>
      <c r="H449" s="6">
        <v>52.737473100000003</v>
      </c>
      <c r="I449" s="6">
        <v>19.991700900000001</v>
      </c>
      <c r="J449" s="7">
        <v>40305</v>
      </c>
      <c r="K449" s="13">
        <v>7</v>
      </c>
      <c r="L449" s="13">
        <v>5</v>
      </c>
      <c r="M449" s="13">
        <v>2010</v>
      </c>
      <c r="N449" s="13">
        <f t="shared" si="13"/>
        <v>12</v>
      </c>
      <c r="O449" s="6">
        <v>4</v>
      </c>
      <c r="P449" s="6">
        <v>5166631749</v>
      </c>
      <c r="Q449" s="8" t="s">
        <v>72</v>
      </c>
      <c r="R449" s="8" t="s">
        <v>77</v>
      </c>
      <c r="S449" s="6">
        <v>6</v>
      </c>
      <c r="T449" s="6" t="s">
        <v>43</v>
      </c>
    </row>
    <row r="450" spans="1:20">
      <c r="A450" s="5" t="s">
        <v>1254</v>
      </c>
      <c r="B450" s="19">
        <v>131</v>
      </c>
      <c r="C450" s="6" t="s">
        <v>1255</v>
      </c>
      <c r="D450" s="6"/>
      <c r="E450" s="5" t="s">
        <v>1174</v>
      </c>
      <c r="F450" s="5" t="str">
        <f t="shared" si="12"/>
        <v>UWAWE  VIANNEY </v>
      </c>
      <c r="G450" s="6" t="s">
        <v>36</v>
      </c>
      <c r="H450" s="6">
        <v>0.39121319999999998</v>
      </c>
      <c r="I450" s="6">
        <v>29.8694229</v>
      </c>
      <c r="J450" s="7">
        <v>10341</v>
      </c>
      <c r="K450" s="13">
        <v>23</v>
      </c>
      <c r="L450" s="13">
        <v>4</v>
      </c>
      <c r="M450" s="13">
        <v>1928</v>
      </c>
      <c r="N450" s="13">
        <f t="shared" si="13"/>
        <v>94</v>
      </c>
      <c r="O450" s="6">
        <v>13</v>
      </c>
      <c r="P450" s="6">
        <v>2582772249</v>
      </c>
      <c r="Q450" s="8" t="s">
        <v>31</v>
      </c>
      <c r="R450" s="8" t="s">
        <v>110</v>
      </c>
      <c r="S450" s="6">
        <v>2</v>
      </c>
      <c r="T450" s="6" t="s">
        <v>48</v>
      </c>
    </row>
    <row r="451" spans="1:20">
      <c r="A451" s="5" t="s">
        <v>1256</v>
      </c>
      <c r="B451" s="19">
        <v>131</v>
      </c>
      <c r="C451" s="6" t="s">
        <v>1257</v>
      </c>
      <c r="D451" s="6"/>
      <c r="E451" s="5" t="s">
        <v>231</v>
      </c>
      <c r="F451" s="5" t="str">
        <f t="shared" ref="F451:F501" si="14" xml:space="preserve"> _xlfn.CONCAT(C451, " ", D451, " ", E451)</f>
        <v>HAKIM  MUREKATETE </v>
      </c>
      <c r="G451" s="6" t="s">
        <v>36</v>
      </c>
      <c r="H451" s="6">
        <v>55.666548200000001</v>
      </c>
      <c r="I451" s="6">
        <v>12.556108</v>
      </c>
      <c r="J451" s="7">
        <v>14102</v>
      </c>
      <c r="K451" s="13">
        <v>10</v>
      </c>
      <c r="L451" s="13">
        <v>8</v>
      </c>
      <c r="M451" s="13">
        <v>1938</v>
      </c>
      <c r="N451" s="13">
        <f t="shared" ref="N451:N501" si="15">SUM(-M451,2022)</f>
        <v>84</v>
      </c>
      <c r="O451" s="6">
        <v>10</v>
      </c>
      <c r="P451" s="6">
        <v>8264387399</v>
      </c>
      <c r="Q451" s="8" t="s">
        <v>31</v>
      </c>
      <c r="R451" s="8" t="s">
        <v>110</v>
      </c>
      <c r="S451" s="6">
        <v>4</v>
      </c>
      <c r="T451" s="6" t="s">
        <v>93</v>
      </c>
    </row>
    <row r="452" spans="1:20">
      <c r="A452" s="5" t="s">
        <v>1258</v>
      </c>
      <c r="B452" s="19">
        <v>131</v>
      </c>
      <c r="C452" s="6" t="s">
        <v>807</v>
      </c>
      <c r="D452" s="6" t="s">
        <v>1259</v>
      </c>
      <c r="E452" s="5" t="s">
        <v>483</v>
      </c>
      <c r="F452" s="5" t="str">
        <f t="shared" si="14"/>
        <v>MUZIRANENGE AMIDA MUTESI</v>
      </c>
      <c r="G452" s="6" t="s">
        <v>23</v>
      </c>
      <c r="H452" s="6">
        <v>25.582254899999999</v>
      </c>
      <c r="I452" s="6">
        <v>-100.9086492</v>
      </c>
      <c r="J452" s="7">
        <v>32928</v>
      </c>
      <c r="K452" s="13">
        <v>24</v>
      </c>
      <c r="L452" s="13">
        <v>2</v>
      </c>
      <c r="M452" s="13">
        <v>1990</v>
      </c>
      <c r="N452" s="13">
        <f t="shared" si="15"/>
        <v>32</v>
      </c>
      <c r="O452" s="6">
        <v>8</v>
      </c>
      <c r="P452" s="6">
        <v>1964736014</v>
      </c>
      <c r="Q452" s="8" t="s">
        <v>24</v>
      </c>
      <c r="R452" s="8" t="s">
        <v>255</v>
      </c>
      <c r="S452" s="6">
        <v>4</v>
      </c>
      <c r="T452" s="6" t="s">
        <v>93</v>
      </c>
    </row>
    <row r="453" spans="1:20">
      <c r="A453" s="5" t="s">
        <v>1260</v>
      </c>
      <c r="B453" s="19">
        <v>131</v>
      </c>
      <c r="C453" s="6" t="s">
        <v>1261</v>
      </c>
      <c r="D453" s="6" t="s">
        <v>403</v>
      </c>
      <c r="E453" s="5" t="s">
        <v>191</v>
      </c>
      <c r="F453" s="5" t="str">
        <f t="shared" si="14"/>
        <v>NIYONAGIRA PIERRE MUSHIMIYIMANA</v>
      </c>
      <c r="G453" s="6" t="s">
        <v>36</v>
      </c>
      <c r="H453" s="6">
        <v>48.770735600000002</v>
      </c>
      <c r="I453" s="6">
        <v>2.0803619000000002</v>
      </c>
      <c r="J453" s="7">
        <v>44428</v>
      </c>
      <c r="K453" s="13">
        <v>20</v>
      </c>
      <c r="L453" s="13">
        <v>8</v>
      </c>
      <c r="M453" s="13">
        <v>2021</v>
      </c>
      <c r="N453" s="13">
        <f t="shared" si="15"/>
        <v>1</v>
      </c>
      <c r="O453" s="6">
        <v>7</v>
      </c>
      <c r="P453" s="6">
        <v>5062964359</v>
      </c>
      <c r="Q453" s="8" t="s">
        <v>31</v>
      </c>
      <c r="R453" s="8" t="s">
        <v>32</v>
      </c>
      <c r="S453" s="6">
        <v>6</v>
      </c>
      <c r="T453" s="6" t="s">
        <v>43</v>
      </c>
    </row>
    <row r="454" spans="1:20">
      <c r="A454" s="5" t="s">
        <v>1262</v>
      </c>
      <c r="B454" s="19">
        <v>132</v>
      </c>
      <c r="C454" s="6" t="s">
        <v>1263</v>
      </c>
      <c r="D454" s="6"/>
      <c r="E454" s="5" t="s">
        <v>30</v>
      </c>
      <c r="F454" s="5" t="str">
        <f t="shared" si="14"/>
        <v>DEDAN  NIYIGENA</v>
      </c>
      <c r="G454" s="6" t="s">
        <v>36</v>
      </c>
      <c r="H454" s="6">
        <v>42.710680000000004</v>
      </c>
      <c r="I454" s="6">
        <v>26.9786398</v>
      </c>
      <c r="J454" s="7">
        <v>21005</v>
      </c>
      <c r="K454" s="13">
        <v>4</v>
      </c>
      <c r="L454" s="13">
        <v>7</v>
      </c>
      <c r="M454" s="13">
        <v>1957</v>
      </c>
      <c r="N454" s="13">
        <f t="shared" si="15"/>
        <v>65</v>
      </c>
      <c r="O454" s="6">
        <v>10</v>
      </c>
      <c r="P454" s="6">
        <v>6562069574</v>
      </c>
      <c r="Q454" s="8" t="s">
        <v>31</v>
      </c>
      <c r="R454" s="8" t="s">
        <v>32</v>
      </c>
      <c r="S454" s="6">
        <v>5</v>
      </c>
      <c r="T454" s="6" t="s">
        <v>86</v>
      </c>
    </row>
    <row r="455" spans="1:20">
      <c r="A455" s="5" t="s">
        <v>1264</v>
      </c>
      <c r="B455" s="19">
        <v>132</v>
      </c>
      <c r="C455" s="6" t="s">
        <v>1265</v>
      </c>
      <c r="D455" s="6" t="s">
        <v>1266</v>
      </c>
      <c r="E455" s="5" t="s">
        <v>552</v>
      </c>
      <c r="F455" s="5" t="str">
        <f t="shared" si="14"/>
        <v>MUHUZA CLEMENT MULINDA </v>
      </c>
      <c r="G455" s="6" t="s">
        <v>36</v>
      </c>
      <c r="H455" s="6">
        <v>42.322165499999997</v>
      </c>
      <c r="I455" s="6">
        <v>21.358980800000001</v>
      </c>
      <c r="J455" s="7">
        <v>10502</v>
      </c>
      <c r="K455" s="13">
        <v>1</v>
      </c>
      <c r="L455" s="13">
        <v>10</v>
      </c>
      <c r="M455" s="13">
        <v>1928</v>
      </c>
      <c r="N455" s="13">
        <f t="shared" si="15"/>
        <v>94</v>
      </c>
      <c r="O455" s="6">
        <v>3</v>
      </c>
      <c r="P455" s="6">
        <v>2601462082</v>
      </c>
      <c r="Q455" s="8" t="s">
        <v>31</v>
      </c>
      <c r="R455" s="8" t="s">
        <v>32</v>
      </c>
      <c r="S455" s="6">
        <v>1</v>
      </c>
      <c r="T455" s="6" t="s">
        <v>186</v>
      </c>
    </row>
    <row r="456" spans="1:20">
      <c r="A456" s="5" t="s">
        <v>1267</v>
      </c>
      <c r="B456" s="19">
        <v>132</v>
      </c>
      <c r="C456" s="6" t="s">
        <v>1268</v>
      </c>
      <c r="D456" s="6"/>
      <c r="E456" s="5" t="s">
        <v>541</v>
      </c>
      <c r="F456" s="5" t="str">
        <f t="shared" si="14"/>
        <v>CALEB  UMULISA </v>
      </c>
      <c r="G456" s="6" t="s">
        <v>36</v>
      </c>
      <c r="H456" s="6">
        <v>8.9779832000000006</v>
      </c>
      <c r="I456" s="6">
        <v>1.1448981</v>
      </c>
      <c r="J456" s="7">
        <v>28358</v>
      </c>
      <c r="K456" s="13">
        <v>21</v>
      </c>
      <c r="L456" s="13">
        <v>8</v>
      </c>
      <c r="M456" s="13">
        <v>1977</v>
      </c>
      <c r="N456" s="13">
        <f t="shared" si="15"/>
        <v>45</v>
      </c>
      <c r="O456" s="6">
        <v>5</v>
      </c>
      <c r="P456" s="6">
        <v>5897001478</v>
      </c>
      <c r="Q456" s="8" t="s">
        <v>97</v>
      </c>
      <c r="R456" s="8" t="s">
        <v>98</v>
      </c>
      <c r="S456" s="6">
        <v>5</v>
      </c>
      <c r="T456" s="6" t="s">
        <v>86</v>
      </c>
    </row>
    <row r="457" spans="1:20">
      <c r="A457" s="5" t="s">
        <v>1269</v>
      </c>
      <c r="B457" s="19">
        <v>132</v>
      </c>
      <c r="C457" s="6" t="s">
        <v>964</v>
      </c>
      <c r="D457" s="6"/>
      <c r="E457" s="5" t="s">
        <v>951</v>
      </c>
      <c r="F457" s="5" t="str">
        <f t="shared" si="14"/>
        <v>MUGABO  NIYIBIZI </v>
      </c>
      <c r="G457" s="6" t="s">
        <v>36</v>
      </c>
      <c r="H457" s="6">
        <v>30.779444000000002</v>
      </c>
      <c r="I457" s="6">
        <v>120.00922</v>
      </c>
      <c r="J457" s="7">
        <v>14394</v>
      </c>
      <c r="K457" s="13">
        <v>29</v>
      </c>
      <c r="L457" s="13">
        <v>5</v>
      </c>
      <c r="M457" s="13">
        <v>1939</v>
      </c>
      <c r="N457" s="13">
        <f t="shared" si="15"/>
        <v>83</v>
      </c>
      <c r="O457" s="6">
        <v>1</v>
      </c>
      <c r="P457" s="6">
        <v>3631222856</v>
      </c>
      <c r="Q457" s="8" t="s">
        <v>31</v>
      </c>
      <c r="R457" s="8" t="s">
        <v>52</v>
      </c>
      <c r="S457" s="6">
        <v>3</v>
      </c>
      <c r="T457" s="6" t="s">
        <v>26</v>
      </c>
    </row>
    <row r="458" spans="1:20">
      <c r="A458" s="5" t="s">
        <v>1270</v>
      </c>
      <c r="B458" s="19">
        <v>132</v>
      </c>
      <c r="C458" s="6" t="s">
        <v>1271</v>
      </c>
      <c r="D458" s="6"/>
      <c r="E458" s="5" t="s">
        <v>1171</v>
      </c>
      <c r="F458" s="5" t="str">
        <f t="shared" si="14"/>
        <v>RUTH  MUSABYIMANA</v>
      </c>
      <c r="G458" s="6" t="s">
        <v>23</v>
      </c>
      <c r="H458" s="6">
        <v>22.244160000000001</v>
      </c>
      <c r="I458" s="6">
        <v>108.214158</v>
      </c>
      <c r="J458" s="7">
        <v>11521</v>
      </c>
      <c r="K458" s="13">
        <v>17</v>
      </c>
      <c r="L458" s="13">
        <v>7</v>
      </c>
      <c r="M458" s="13">
        <v>1931</v>
      </c>
      <c r="N458" s="13">
        <f t="shared" si="15"/>
        <v>91</v>
      </c>
      <c r="O458" s="6">
        <v>12</v>
      </c>
      <c r="P458" s="6">
        <v>8437105989</v>
      </c>
      <c r="Q458" s="8" t="s">
        <v>24</v>
      </c>
      <c r="R458" s="8" t="s">
        <v>113</v>
      </c>
      <c r="S458" s="6">
        <v>3</v>
      </c>
      <c r="T458" s="6" t="s">
        <v>26</v>
      </c>
    </row>
    <row r="459" spans="1:20">
      <c r="A459" s="5" t="s">
        <v>1272</v>
      </c>
      <c r="B459" s="19">
        <v>133</v>
      </c>
      <c r="C459" s="6" t="s">
        <v>514</v>
      </c>
      <c r="D459" s="6"/>
      <c r="E459" s="5" t="s">
        <v>1273</v>
      </c>
      <c r="F459" s="5" t="str">
        <f t="shared" si="14"/>
        <v>MUGISHA  BYAMUNGU </v>
      </c>
      <c r="G459" s="6" t="s">
        <v>36</v>
      </c>
      <c r="H459" s="6">
        <v>-22.732484700000001</v>
      </c>
      <c r="I459" s="6">
        <v>-48.572449900000002</v>
      </c>
      <c r="J459" s="7">
        <v>30733</v>
      </c>
      <c r="K459" s="13">
        <v>21</v>
      </c>
      <c r="L459" s="13">
        <v>2</v>
      </c>
      <c r="M459" s="13">
        <v>1984</v>
      </c>
      <c r="N459" s="13">
        <f t="shared" si="15"/>
        <v>38</v>
      </c>
      <c r="O459" s="6">
        <v>5</v>
      </c>
      <c r="P459" s="6">
        <v>8249462319</v>
      </c>
      <c r="Q459" s="8" t="s">
        <v>72</v>
      </c>
      <c r="R459" s="8" t="s">
        <v>73</v>
      </c>
      <c r="S459" s="6">
        <v>4</v>
      </c>
      <c r="T459" s="6" t="s">
        <v>93</v>
      </c>
    </row>
    <row r="460" spans="1:20">
      <c r="A460" s="5" t="s">
        <v>1274</v>
      </c>
      <c r="B460" s="19">
        <v>133</v>
      </c>
      <c r="C460" s="6" t="s">
        <v>135</v>
      </c>
      <c r="D460" s="6"/>
      <c r="E460" s="5" t="s">
        <v>1275</v>
      </c>
      <c r="F460" s="5" t="str">
        <f t="shared" si="14"/>
        <v>FRANCOIS  ASIIMWE </v>
      </c>
      <c r="G460" s="6" t="s">
        <v>36</v>
      </c>
      <c r="H460" s="6">
        <v>49.705580500000003</v>
      </c>
      <c r="I460" s="6">
        <v>18.2243639</v>
      </c>
      <c r="J460" s="7">
        <v>11419</v>
      </c>
      <c r="K460" s="13">
        <v>6</v>
      </c>
      <c r="L460" s="13">
        <v>4</v>
      </c>
      <c r="M460" s="13">
        <v>1931</v>
      </c>
      <c r="N460" s="13">
        <f t="shared" si="15"/>
        <v>91</v>
      </c>
      <c r="O460" s="6">
        <v>10</v>
      </c>
      <c r="P460" s="6">
        <v>4597299086</v>
      </c>
      <c r="Q460" s="8" t="s">
        <v>31</v>
      </c>
      <c r="R460" s="8" t="s">
        <v>52</v>
      </c>
      <c r="S460" s="6">
        <v>6</v>
      </c>
      <c r="T460" s="6" t="s">
        <v>43</v>
      </c>
    </row>
    <row r="461" spans="1:20">
      <c r="A461" s="5" t="s">
        <v>1276</v>
      </c>
      <c r="B461" s="19">
        <v>134</v>
      </c>
      <c r="C461" s="6" t="s">
        <v>677</v>
      </c>
      <c r="D461" s="6"/>
      <c r="E461" s="5" t="s">
        <v>221</v>
      </c>
      <c r="F461" s="5" t="str">
        <f t="shared" si="14"/>
        <v>JOSIANE  MUNEZERO</v>
      </c>
      <c r="G461" s="6" t="s">
        <v>23</v>
      </c>
      <c r="H461" s="6">
        <v>9.9825621000000009</v>
      </c>
      <c r="I461" s="6">
        <v>-84.168523199999996</v>
      </c>
      <c r="J461" s="7">
        <v>19943</v>
      </c>
      <c r="K461" s="13">
        <v>7</v>
      </c>
      <c r="L461" s="13">
        <v>8</v>
      </c>
      <c r="M461" s="13">
        <v>1954</v>
      </c>
      <c r="N461" s="13">
        <f t="shared" si="15"/>
        <v>68</v>
      </c>
      <c r="O461" s="6">
        <v>8</v>
      </c>
      <c r="P461" s="6">
        <v>2756003718</v>
      </c>
      <c r="Q461" s="8" t="s">
        <v>97</v>
      </c>
      <c r="R461" s="8" t="s">
        <v>125</v>
      </c>
      <c r="S461" s="6">
        <v>4</v>
      </c>
      <c r="T461" s="6" t="s">
        <v>93</v>
      </c>
    </row>
    <row r="462" spans="1:20">
      <c r="A462" s="5" t="s">
        <v>1277</v>
      </c>
      <c r="B462" s="19">
        <v>134</v>
      </c>
      <c r="C462" s="6" t="s">
        <v>1278</v>
      </c>
      <c r="D462" s="6"/>
      <c r="E462" s="5" t="s">
        <v>1279</v>
      </c>
      <c r="F462" s="5" t="str">
        <f t="shared" si="14"/>
        <v>JOSUE  GATARAYIHA </v>
      </c>
      <c r="G462" s="6" t="s">
        <v>36</v>
      </c>
      <c r="H462" s="6">
        <v>13.943482700000001</v>
      </c>
      <c r="I462" s="6">
        <v>121.3691335</v>
      </c>
      <c r="J462" s="7">
        <v>33061</v>
      </c>
      <c r="K462" s="13">
        <v>7</v>
      </c>
      <c r="L462" s="13">
        <v>7</v>
      </c>
      <c r="M462" s="13">
        <v>1990</v>
      </c>
      <c r="N462" s="13">
        <f t="shared" si="15"/>
        <v>32</v>
      </c>
      <c r="O462" s="6">
        <v>2</v>
      </c>
      <c r="P462" s="6">
        <v>4642296610</v>
      </c>
      <c r="Q462" s="8" t="s">
        <v>72</v>
      </c>
      <c r="R462" s="8" t="s">
        <v>77</v>
      </c>
      <c r="S462" s="6">
        <v>5</v>
      </c>
      <c r="T462" s="6" t="s">
        <v>86</v>
      </c>
    </row>
    <row r="463" spans="1:20">
      <c r="A463" s="5" t="s">
        <v>1280</v>
      </c>
      <c r="B463" s="19">
        <v>135</v>
      </c>
      <c r="C463" s="6" t="s">
        <v>1281</v>
      </c>
      <c r="D463" s="6" t="s">
        <v>1282</v>
      </c>
      <c r="E463" s="5" t="s">
        <v>1283</v>
      </c>
      <c r="F463" s="5" t="str">
        <f t="shared" si="14"/>
        <v>VEDASTE LIONCEAU TUYISHIMIRE </v>
      </c>
      <c r="G463" s="6" t="s">
        <v>36</v>
      </c>
      <c r="H463" s="6">
        <v>32.940117299999997</v>
      </c>
      <c r="I463" s="6">
        <v>50.124088</v>
      </c>
      <c r="J463" s="7">
        <v>26795</v>
      </c>
      <c r="K463" s="13">
        <v>11</v>
      </c>
      <c r="L463" s="13">
        <v>5</v>
      </c>
      <c r="M463" s="13">
        <v>1973</v>
      </c>
      <c r="N463" s="13">
        <f t="shared" si="15"/>
        <v>49</v>
      </c>
      <c r="O463" s="6">
        <v>8</v>
      </c>
      <c r="P463" s="6">
        <v>6938891174</v>
      </c>
      <c r="Q463" s="8" t="s">
        <v>24</v>
      </c>
      <c r="R463" s="8" t="s">
        <v>255</v>
      </c>
      <c r="S463" s="6">
        <v>1</v>
      </c>
      <c r="T463" s="6" t="s">
        <v>186</v>
      </c>
    </row>
    <row r="464" spans="1:20">
      <c r="A464" s="5" t="s">
        <v>1284</v>
      </c>
      <c r="B464" s="19">
        <v>135</v>
      </c>
      <c r="C464" s="6" t="s">
        <v>1285</v>
      </c>
      <c r="D464" s="6"/>
      <c r="E464" s="5" t="s">
        <v>1286</v>
      </c>
      <c r="F464" s="5" t="str">
        <f t="shared" si="14"/>
        <v>BELLYCOFF  CLAUDE </v>
      </c>
      <c r="G464" s="6" t="s">
        <v>36</v>
      </c>
      <c r="H464" s="6">
        <v>45.817485599999998</v>
      </c>
      <c r="I464" s="6">
        <v>17.185099999999998</v>
      </c>
      <c r="J464" s="7">
        <v>34758</v>
      </c>
      <c r="K464" s="13">
        <v>28</v>
      </c>
      <c r="L464" s="13">
        <v>2</v>
      </c>
      <c r="M464" s="13">
        <v>1995</v>
      </c>
      <c r="N464" s="13">
        <f t="shared" si="15"/>
        <v>27</v>
      </c>
      <c r="O464" s="6">
        <v>7</v>
      </c>
      <c r="P464" s="6">
        <v>4519789340</v>
      </c>
      <c r="Q464" s="8" t="s">
        <v>31</v>
      </c>
      <c r="R464" s="8" t="s">
        <v>52</v>
      </c>
      <c r="S464" s="6">
        <v>4</v>
      </c>
      <c r="T464" s="6" t="s">
        <v>93</v>
      </c>
    </row>
    <row r="465" spans="1:20">
      <c r="A465" s="5" t="s">
        <v>1287</v>
      </c>
      <c r="B465" s="19">
        <v>135</v>
      </c>
      <c r="C465" s="6" t="s">
        <v>55</v>
      </c>
      <c r="D465" s="6"/>
      <c r="E465" s="5" t="s">
        <v>1288</v>
      </c>
      <c r="F465" s="5" t="str">
        <f t="shared" si="14"/>
        <v>AUGUSTIN  STEVEN </v>
      </c>
      <c r="G465" s="6" t="s">
        <v>36</v>
      </c>
      <c r="H465" s="6">
        <v>17.133333199999999</v>
      </c>
      <c r="I465" s="6">
        <v>122.13333129999999</v>
      </c>
      <c r="J465" s="7">
        <v>37967</v>
      </c>
      <c r="K465" s="13">
        <v>12</v>
      </c>
      <c r="L465" s="13">
        <v>12</v>
      </c>
      <c r="M465" s="13">
        <v>2003</v>
      </c>
      <c r="N465" s="13">
        <f t="shared" si="15"/>
        <v>19</v>
      </c>
      <c r="O465" s="6">
        <v>9</v>
      </c>
      <c r="P465" s="6">
        <v>6427648159</v>
      </c>
      <c r="Q465" s="8" t="s">
        <v>31</v>
      </c>
      <c r="R465" s="8" t="s">
        <v>32</v>
      </c>
      <c r="S465" s="6">
        <v>4</v>
      </c>
      <c r="T465" s="6" t="s">
        <v>93</v>
      </c>
    </row>
    <row r="466" spans="1:20">
      <c r="A466" s="5" t="s">
        <v>1289</v>
      </c>
      <c r="B466" s="19">
        <v>135</v>
      </c>
      <c r="C466" s="6" t="s">
        <v>1290</v>
      </c>
      <c r="D466" s="6"/>
      <c r="E466" s="5" t="s">
        <v>1233</v>
      </c>
      <c r="F466" s="5" t="str">
        <f t="shared" si="14"/>
        <v>BETTY  HABINEZA</v>
      </c>
      <c r="G466" s="6" t="s">
        <v>23</v>
      </c>
      <c r="H466" s="6">
        <v>19.928173999999999</v>
      </c>
      <c r="I466" s="6">
        <v>110.883743</v>
      </c>
      <c r="J466" s="7">
        <v>10167</v>
      </c>
      <c r="K466" s="13">
        <v>1</v>
      </c>
      <c r="L466" s="13">
        <v>11</v>
      </c>
      <c r="M466" s="13">
        <v>1927</v>
      </c>
      <c r="N466" s="13">
        <f t="shared" si="15"/>
        <v>95</v>
      </c>
      <c r="O466" s="6">
        <v>11</v>
      </c>
      <c r="P466" s="6">
        <v>9624113972</v>
      </c>
      <c r="Q466" s="8" t="s">
        <v>31</v>
      </c>
      <c r="R466" s="8" t="s">
        <v>110</v>
      </c>
      <c r="S466" s="6">
        <v>1</v>
      </c>
      <c r="T466" s="6" t="s">
        <v>186</v>
      </c>
    </row>
    <row r="467" spans="1:20">
      <c r="A467" s="5" t="s">
        <v>1291</v>
      </c>
      <c r="B467" s="19">
        <v>136</v>
      </c>
      <c r="C467" s="6" t="s">
        <v>1292</v>
      </c>
      <c r="D467" s="6"/>
      <c r="E467" s="5" t="s">
        <v>204</v>
      </c>
      <c r="F467" s="5" t="str">
        <f t="shared" si="14"/>
        <v>CHARITY  KARANGWA</v>
      </c>
      <c r="G467" s="6" t="s">
        <v>23</v>
      </c>
      <c r="H467" s="6">
        <v>42.079279</v>
      </c>
      <c r="I467" s="6">
        <v>-8.4835185000000006</v>
      </c>
      <c r="J467" s="7">
        <v>11157</v>
      </c>
      <c r="K467" s="13">
        <v>18</v>
      </c>
      <c r="L467" s="13">
        <v>7</v>
      </c>
      <c r="M467" s="13">
        <v>1930</v>
      </c>
      <c r="N467" s="13">
        <f t="shared" si="15"/>
        <v>92</v>
      </c>
      <c r="O467" s="6">
        <v>3</v>
      </c>
      <c r="P467" s="6">
        <v>7382136343</v>
      </c>
      <c r="Q467" s="8" t="s">
        <v>37</v>
      </c>
      <c r="R467" s="8" t="s">
        <v>68</v>
      </c>
      <c r="S467" s="6">
        <v>4</v>
      </c>
      <c r="T467" s="6" t="s">
        <v>93</v>
      </c>
    </row>
    <row r="468" spans="1:20">
      <c r="A468" s="5" t="s">
        <v>1293</v>
      </c>
      <c r="B468" s="19">
        <v>136</v>
      </c>
      <c r="C468" s="9" t="s">
        <v>1294</v>
      </c>
      <c r="D468" s="9"/>
      <c r="E468" s="5" t="s">
        <v>763</v>
      </c>
      <c r="F468" s="5" t="str">
        <f t="shared" si="14"/>
        <v>GARUKA  TUSHABE </v>
      </c>
      <c r="G468" s="6" t="s">
        <v>23</v>
      </c>
      <c r="H468" s="6">
        <v>28.006273</v>
      </c>
      <c r="I468" s="6">
        <v>120.635515</v>
      </c>
      <c r="J468" s="7">
        <v>26180</v>
      </c>
      <c r="K468" s="13">
        <v>4</v>
      </c>
      <c r="L468" s="13">
        <v>9</v>
      </c>
      <c r="M468" s="13">
        <v>1971</v>
      </c>
      <c r="N468" s="13">
        <f t="shared" si="15"/>
        <v>51</v>
      </c>
      <c r="O468" s="6">
        <v>2</v>
      </c>
      <c r="P468" s="6">
        <v>8694548569</v>
      </c>
      <c r="Q468" s="8" t="s">
        <v>24</v>
      </c>
      <c r="R468" s="8" t="s">
        <v>143</v>
      </c>
      <c r="S468" s="6">
        <v>3</v>
      </c>
      <c r="T468" s="6" t="s">
        <v>26</v>
      </c>
    </row>
    <row r="469" spans="1:20">
      <c r="A469" s="5" t="s">
        <v>1295</v>
      </c>
      <c r="B469" s="19">
        <v>136</v>
      </c>
      <c r="C469" s="6" t="s">
        <v>1296</v>
      </c>
      <c r="D469" s="6"/>
      <c r="E469" s="5" t="s">
        <v>1297</v>
      </c>
      <c r="F469" s="5" t="str">
        <f t="shared" si="14"/>
        <v>SAMSON  LEE </v>
      </c>
      <c r="G469" s="6" t="s">
        <v>36</v>
      </c>
      <c r="H469" s="6">
        <v>15.259569000000001</v>
      </c>
      <c r="I469" s="6">
        <v>-61.374979600000003</v>
      </c>
      <c r="J469" s="7">
        <v>23578</v>
      </c>
      <c r="K469" s="13">
        <v>20</v>
      </c>
      <c r="L469" s="13">
        <v>7</v>
      </c>
      <c r="M469" s="13">
        <v>1964</v>
      </c>
      <c r="N469" s="13">
        <f t="shared" si="15"/>
        <v>58</v>
      </c>
      <c r="O469" s="6">
        <v>9</v>
      </c>
      <c r="P469" s="6">
        <v>2118559349</v>
      </c>
      <c r="Q469" s="8" t="s">
        <v>97</v>
      </c>
      <c r="R469" s="8" t="s">
        <v>176</v>
      </c>
      <c r="S469" s="6">
        <v>1</v>
      </c>
      <c r="T469" s="6" t="s">
        <v>186</v>
      </c>
    </row>
    <row r="470" spans="1:20">
      <c r="A470" s="5" t="s">
        <v>1298</v>
      </c>
      <c r="B470" s="19">
        <v>136</v>
      </c>
      <c r="C470" s="6" t="s">
        <v>1299</v>
      </c>
      <c r="D470" s="6"/>
      <c r="E470" s="5" t="s">
        <v>669</v>
      </c>
      <c r="F470" s="5" t="str">
        <f t="shared" si="14"/>
        <v>SCHIPHRA  TUYISENGE</v>
      </c>
      <c r="G470" s="6" t="s">
        <v>23</v>
      </c>
      <c r="H470" s="6">
        <v>49.788203000000003</v>
      </c>
      <c r="I470" s="6">
        <v>19.70598</v>
      </c>
      <c r="J470" s="7">
        <v>8917</v>
      </c>
      <c r="K470" s="13">
        <v>30</v>
      </c>
      <c r="L470" s="13">
        <v>5</v>
      </c>
      <c r="M470" s="13">
        <v>1924</v>
      </c>
      <c r="N470" s="13">
        <f t="shared" si="15"/>
        <v>98</v>
      </c>
      <c r="O470" s="6">
        <v>3</v>
      </c>
      <c r="P470" s="6">
        <v>7873339524</v>
      </c>
      <c r="Q470" s="8" t="s">
        <v>31</v>
      </c>
      <c r="R470" s="8" t="s">
        <v>32</v>
      </c>
      <c r="S470" s="6">
        <v>3</v>
      </c>
      <c r="T470" s="6" t="s">
        <v>26</v>
      </c>
    </row>
    <row r="471" spans="1:20">
      <c r="A471" s="5" t="s">
        <v>1300</v>
      </c>
      <c r="B471" s="19">
        <v>137</v>
      </c>
      <c r="C471" s="9" t="s">
        <v>1301</v>
      </c>
      <c r="D471" s="9"/>
      <c r="E471" s="5" t="s">
        <v>555</v>
      </c>
      <c r="F471" s="5" t="str">
        <f t="shared" si="14"/>
        <v>KEZA  ALOYS </v>
      </c>
      <c r="G471" s="6" t="s">
        <v>23</v>
      </c>
      <c r="H471" s="6">
        <v>14.578621</v>
      </c>
      <c r="I471" s="6">
        <v>121.0702405</v>
      </c>
      <c r="J471" s="7">
        <v>36493</v>
      </c>
      <c r="K471" s="13">
        <v>29</v>
      </c>
      <c r="L471" s="13">
        <v>11</v>
      </c>
      <c r="M471" s="13">
        <v>1999</v>
      </c>
      <c r="N471" s="13">
        <f t="shared" si="15"/>
        <v>23</v>
      </c>
      <c r="O471" s="6">
        <v>7</v>
      </c>
      <c r="P471" s="6">
        <v>6894808187</v>
      </c>
      <c r="Q471" s="8" t="s">
        <v>72</v>
      </c>
      <c r="R471" s="8" t="s">
        <v>82</v>
      </c>
      <c r="S471" s="6">
        <v>3</v>
      </c>
      <c r="T471" s="6" t="s">
        <v>26</v>
      </c>
    </row>
    <row r="472" spans="1:20">
      <c r="A472" s="5" t="s">
        <v>1302</v>
      </c>
      <c r="B472" s="19">
        <v>137</v>
      </c>
      <c r="C472" s="6" t="s">
        <v>1303</v>
      </c>
      <c r="D472" s="6"/>
      <c r="E472" s="5" t="s">
        <v>876</v>
      </c>
      <c r="F472" s="5" t="str">
        <f t="shared" si="14"/>
        <v>SLIM  SHYAKA </v>
      </c>
      <c r="G472" s="6" t="s">
        <v>36</v>
      </c>
      <c r="H472" s="6">
        <v>34.420370900000002</v>
      </c>
      <c r="I472" s="6">
        <v>73.2008084</v>
      </c>
      <c r="J472" s="7">
        <v>12166</v>
      </c>
      <c r="K472" s="13">
        <v>22</v>
      </c>
      <c r="L472" s="13">
        <v>4</v>
      </c>
      <c r="M472" s="13">
        <v>1933</v>
      </c>
      <c r="N472" s="13">
        <f t="shared" si="15"/>
        <v>89</v>
      </c>
      <c r="O472" s="6">
        <v>8</v>
      </c>
      <c r="P472" s="6">
        <v>1063126905</v>
      </c>
      <c r="Q472" s="8" t="s">
        <v>31</v>
      </c>
      <c r="R472" s="8" t="s">
        <v>110</v>
      </c>
      <c r="S472" s="6">
        <v>3</v>
      </c>
      <c r="T472" s="6" t="s">
        <v>26</v>
      </c>
    </row>
    <row r="473" spans="1:20">
      <c r="A473" s="5" t="s">
        <v>1304</v>
      </c>
      <c r="B473" s="19">
        <v>137</v>
      </c>
      <c r="C473" s="6" t="s">
        <v>1305</v>
      </c>
      <c r="D473" s="6"/>
      <c r="E473" s="5" t="s">
        <v>976</v>
      </c>
      <c r="F473" s="5" t="str">
        <f t="shared" si="14"/>
        <v>YUNUSU  FIDELE </v>
      </c>
      <c r="G473" s="6" t="s">
        <v>36</v>
      </c>
      <c r="H473" s="6">
        <v>58.310491499999998</v>
      </c>
      <c r="I473" s="6">
        <v>112.8975082</v>
      </c>
      <c r="J473" s="7">
        <v>26310</v>
      </c>
      <c r="K473" s="13">
        <v>12</v>
      </c>
      <c r="L473" s="13">
        <v>1</v>
      </c>
      <c r="M473" s="13">
        <v>1972</v>
      </c>
      <c r="N473" s="13">
        <f t="shared" si="15"/>
        <v>50</v>
      </c>
      <c r="O473" s="6">
        <v>10</v>
      </c>
      <c r="P473" s="6">
        <v>2291798756</v>
      </c>
      <c r="Q473" s="8" t="s">
        <v>97</v>
      </c>
      <c r="R473" s="8" t="s">
        <v>167</v>
      </c>
      <c r="S473" s="6">
        <v>1</v>
      </c>
      <c r="T473" s="6" t="s">
        <v>186</v>
      </c>
    </row>
    <row r="474" spans="1:20">
      <c r="A474" s="5" t="s">
        <v>1306</v>
      </c>
      <c r="B474" s="19">
        <v>137</v>
      </c>
      <c r="C474" s="9" t="s">
        <v>865</v>
      </c>
      <c r="D474" s="9"/>
      <c r="E474" s="5" t="s">
        <v>1307</v>
      </c>
      <c r="F474" s="5" t="str">
        <f t="shared" si="14"/>
        <v>GATETE  NSENGIYUMVA </v>
      </c>
      <c r="G474" s="6" t="s">
        <v>36</v>
      </c>
      <c r="H474" s="6">
        <v>39.932447000000003</v>
      </c>
      <c r="I474" s="6">
        <v>116.430976</v>
      </c>
      <c r="J474" s="7">
        <v>26953</v>
      </c>
      <c r="K474" s="13">
        <v>16</v>
      </c>
      <c r="L474" s="13">
        <v>10</v>
      </c>
      <c r="M474" s="13">
        <v>1973</v>
      </c>
      <c r="N474" s="13">
        <f t="shared" si="15"/>
        <v>49</v>
      </c>
      <c r="O474" s="6">
        <v>1</v>
      </c>
      <c r="P474" s="6">
        <v>9261527199</v>
      </c>
      <c r="Q474" s="8" t="s">
        <v>37</v>
      </c>
      <c r="R474" s="8" t="s">
        <v>64</v>
      </c>
      <c r="S474" s="6">
        <v>7</v>
      </c>
      <c r="T474" s="6" t="s">
        <v>78</v>
      </c>
    </row>
    <row r="475" spans="1:20">
      <c r="A475" s="5" t="s">
        <v>1308</v>
      </c>
      <c r="B475" s="19">
        <v>138</v>
      </c>
      <c r="C475" s="6" t="s">
        <v>696</v>
      </c>
      <c r="D475" s="6"/>
      <c r="E475" s="5" t="s">
        <v>498</v>
      </c>
      <c r="F475" s="5" t="str">
        <f t="shared" si="14"/>
        <v>SHAMARIMA  UWAMARIYA</v>
      </c>
      <c r="G475" s="6" t="s">
        <v>23</v>
      </c>
      <c r="H475" s="6">
        <v>43.30706</v>
      </c>
      <c r="I475" s="6">
        <v>124.33539</v>
      </c>
      <c r="J475" s="7">
        <v>18480</v>
      </c>
      <c r="K475" s="13">
        <v>5</v>
      </c>
      <c r="L475" s="13">
        <v>8</v>
      </c>
      <c r="M475" s="13">
        <v>1950</v>
      </c>
      <c r="N475" s="13">
        <f t="shared" si="15"/>
        <v>72</v>
      </c>
      <c r="O475" s="6">
        <v>5</v>
      </c>
      <c r="P475" s="6">
        <v>8251714761</v>
      </c>
      <c r="Q475" s="8" t="s">
        <v>37</v>
      </c>
      <c r="R475" s="8" t="s">
        <v>64</v>
      </c>
      <c r="S475" s="6">
        <v>4</v>
      </c>
      <c r="T475" s="6" t="s">
        <v>93</v>
      </c>
    </row>
    <row r="476" spans="1:20">
      <c r="A476" s="5" t="s">
        <v>1309</v>
      </c>
      <c r="B476" s="19">
        <v>138</v>
      </c>
      <c r="C476" s="6" t="s">
        <v>420</v>
      </c>
      <c r="D476" s="6"/>
      <c r="E476" s="5" t="s">
        <v>198</v>
      </c>
      <c r="F476" s="5" t="str">
        <f t="shared" si="14"/>
        <v>SEDHAR  NDAYISABA </v>
      </c>
      <c r="G476" s="6" t="s">
        <v>36</v>
      </c>
      <c r="H476" s="6">
        <v>45.3095043</v>
      </c>
      <c r="I476" s="6">
        <v>-74.059077900000005</v>
      </c>
      <c r="J476" s="7">
        <v>38666</v>
      </c>
      <c r="K476" s="13">
        <v>10</v>
      </c>
      <c r="L476" s="13">
        <v>11</v>
      </c>
      <c r="M476" s="13">
        <v>2005</v>
      </c>
      <c r="N476" s="13">
        <f t="shared" si="15"/>
        <v>17</v>
      </c>
      <c r="O476" s="6">
        <v>5</v>
      </c>
      <c r="P476" s="6">
        <v>1067303780</v>
      </c>
      <c r="Q476" s="8" t="s">
        <v>97</v>
      </c>
      <c r="R476" s="8" t="s">
        <v>129</v>
      </c>
      <c r="S476" s="6">
        <v>6</v>
      </c>
      <c r="T476" s="6" t="s">
        <v>43</v>
      </c>
    </row>
    <row r="477" spans="1:20">
      <c r="A477" s="5" t="s">
        <v>1310</v>
      </c>
      <c r="B477" s="19">
        <v>139</v>
      </c>
      <c r="C477" s="6" t="s">
        <v>1311</v>
      </c>
      <c r="D477" s="6"/>
      <c r="E477" s="5" t="s">
        <v>1312</v>
      </c>
      <c r="F477" s="5" t="str">
        <f t="shared" si="14"/>
        <v>QUEEM  NSHIMIYIMANA</v>
      </c>
      <c r="G477" s="6" t="s">
        <v>23</v>
      </c>
      <c r="H477" s="6">
        <v>35.315833300000001</v>
      </c>
      <c r="I477" s="6">
        <v>80.915833300000003</v>
      </c>
      <c r="J477" s="7">
        <v>33883</v>
      </c>
      <c r="K477" s="13">
        <v>6</v>
      </c>
      <c r="L477" s="13">
        <v>10</v>
      </c>
      <c r="M477" s="13">
        <v>1992</v>
      </c>
      <c r="N477" s="13">
        <f t="shared" si="15"/>
        <v>30</v>
      </c>
      <c r="O477" s="6">
        <v>5</v>
      </c>
      <c r="P477" s="6">
        <v>6816385600</v>
      </c>
      <c r="Q477" s="8" t="s">
        <v>72</v>
      </c>
      <c r="R477" s="8" t="s">
        <v>77</v>
      </c>
      <c r="S477" s="6">
        <v>2</v>
      </c>
      <c r="T477" s="6" t="s">
        <v>48</v>
      </c>
    </row>
    <row r="478" spans="1:20">
      <c r="A478" s="5" t="s">
        <v>1313</v>
      </c>
      <c r="B478" s="19">
        <v>139</v>
      </c>
      <c r="C478" s="6" t="s">
        <v>1314</v>
      </c>
      <c r="D478" s="6"/>
      <c r="E478" s="5" t="s">
        <v>121</v>
      </c>
      <c r="F478" s="5" t="str">
        <f t="shared" si="14"/>
        <v>LÉANDRE  DIEUDONNE </v>
      </c>
      <c r="G478" s="6" t="s">
        <v>36</v>
      </c>
      <c r="H478" s="6">
        <v>41.439990000000002</v>
      </c>
      <c r="I478" s="6">
        <v>22.795359999999999</v>
      </c>
      <c r="J478" s="7">
        <v>23512</v>
      </c>
      <c r="K478" s="13">
        <v>15</v>
      </c>
      <c r="L478" s="13">
        <v>5</v>
      </c>
      <c r="M478" s="13">
        <v>1964</v>
      </c>
      <c r="N478" s="13">
        <f t="shared" si="15"/>
        <v>58</v>
      </c>
      <c r="O478" s="6">
        <v>9</v>
      </c>
      <c r="P478" s="6">
        <v>1677111710</v>
      </c>
      <c r="Q478" s="8" t="s">
        <v>31</v>
      </c>
      <c r="R478" s="8" t="s">
        <v>137</v>
      </c>
      <c r="S478" s="6">
        <v>5</v>
      </c>
      <c r="T478" s="6" t="s">
        <v>86</v>
      </c>
    </row>
    <row r="479" spans="1:20">
      <c r="A479" s="5" t="s">
        <v>1315</v>
      </c>
      <c r="B479" s="19">
        <v>139</v>
      </c>
      <c r="C479" s="6" t="s">
        <v>1316</v>
      </c>
      <c r="D479" s="6"/>
      <c r="E479" s="5" t="s">
        <v>1317</v>
      </c>
      <c r="F479" s="5" t="str">
        <f t="shared" si="14"/>
        <v>AMOR  MUGIRANEZA</v>
      </c>
      <c r="G479" s="6" t="s">
        <v>23</v>
      </c>
      <c r="H479" s="6">
        <v>38.603166399999999</v>
      </c>
      <c r="I479" s="6">
        <v>-9.0785921999999992</v>
      </c>
      <c r="J479" s="7">
        <v>13111</v>
      </c>
      <c r="K479" s="13">
        <v>23</v>
      </c>
      <c r="L479" s="13">
        <v>11</v>
      </c>
      <c r="M479" s="13">
        <v>1935</v>
      </c>
      <c r="N479" s="13">
        <f t="shared" si="15"/>
        <v>87</v>
      </c>
      <c r="O479" s="6">
        <v>9</v>
      </c>
      <c r="P479" s="6">
        <v>2142433267</v>
      </c>
      <c r="Q479" s="8" t="s">
        <v>97</v>
      </c>
      <c r="R479" s="8" t="s">
        <v>129</v>
      </c>
      <c r="S479" s="6">
        <v>3</v>
      </c>
      <c r="T479" s="6" t="s">
        <v>26</v>
      </c>
    </row>
    <row r="480" spans="1:20">
      <c r="A480" s="5" t="s">
        <v>1318</v>
      </c>
      <c r="B480" s="19">
        <v>139</v>
      </c>
      <c r="C480" s="6" t="s">
        <v>669</v>
      </c>
      <c r="D480" s="6" t="s">
        <v>134</v>
      </c>
      <c r="E480" s="5" t="s">
        <v>1319</v>
      </c>
      <c r="F480" s="5" t="str">
        <f t="shared" si="14"/>
        <v>TUYISENGE JEAN GASPARD </v>
      </c>
      <c r="G480" s="6" t="s">
        <v>36</v>
      </c>
      <c r="H480" s="6">
        <v>13.906295800000001</v>
      </c>
      <c r="I480" s="6">
        <v>124.30409040000001</v>
      </c>
      <c r="J480" s="7">
        <v>36438</v>
      </c>
      <c r="K480" s="13">
        <v>5</v>
      </c>
      <c r="L480" s="13">
        <v>10</v>
      </c>
      <c r="M480" s="13">
        <v>1999</v>
      </c>
      <c r="N480" s="13">
        <f t="shared" si="15"/>
        <v>23</v>
      </c>
      <c r="O480" s="6">
        <v>10</v>
      </c>
      <c r="P480" s="6">
        <v>1215111026</v>
      </c>
      <c r="Q480" s="8" t="s">
        <v>37</v>
      </c>
      <c r="R480" s="8" t="s">
        <v>321</v>
      </c>
      <c r="S480" s="6">
        <v>3</v>
      </c>
      <c r="T480" s="6" t="s">
        <v>26</v>
      </c>
    </row>
    <row r="481" spans="1:20">
      <c r="A481" s="5" t="s">
        <v>1320</v>
      </c>
      <c r="B481" s="19">
        <v>139</v>
      </c>
      <c r="C481" s="6" t="s">
        <v>1321</v>
      </c>
      <c r="D481" s="6"/>
      <c r="E481" s="5" t="s">
        <v>895</v>
      </c>
      <c r="F481" s="5" t="str">
        <f t="shared" si="14"/>
        <v>ROSE  MURENZI</v>
      </c>
      <c r="G481" s="6" t="s">
        <v>23</v>
      </c>
      <c r="H481" s="6">
        <v>-6.8055934000000002</v>
      </c>
      <c r="I481" s="6">
        <v>110.7629067</v>
      </c>
      <c r="J481" s="7">
        <v>16891</v>
      </c>
      <c r="K481" s="13">
        <v>30</v>
      </c>
      <c r="L481" s="13">
        <v>3</v>
      </c>
      <c r="M481" s="13">
        <v>1946</v>
      </c>
      <c r="N481" s="13">
        <f t="shared" si="15"/>
        <v>76</v>
      </c>
      <c r="O481" s="6">
        <v>2</v>
      </c>
      <c r="P481" s="6">
        <v>2395276601</v>
      </c>
      <c r="Q481" s="8" t="s">
        <v>72</v>
      </c>
      <c r="R481" s="8" t="s">
        <v>77</v>
      </c>
      <c r="S481" s="6">
        <v>3</v>
      </c>
      <c r="T481" s="6" t="s">
        <v>26</v>
      </c>
    </row>
    <row r="482" spans="1:20">
      <c r="A482" s="5" t="s">
        <v>1322</v>
      </c>
      <c r="B482" s="19">
        <v>140</v>
      </c>
      <c r="C482" s="6" t="s">
        <v>1323</v>
      </c>
      <c r="D482" s="6" t="s">
        <v>1324</v>
      </c>
      <c r="E482" s="5" t="s">
        <v>394</v>
      </c>
      <c r="F482" s="5" t="str">
        <f t="shared" si="14"/>
        <v>HONDA MORIS UWIZEYE</v>
      </c>
      <c r="G482" s="6" t="s">
        <v>36</v>
      </c>
      <c r="H482" s="6">
        <v>50.585205999999999</v>
      </c>
      <c r="I482" s="6">
        <v>3.3300917999999999</v>
      </c>
      <c r="J482" s="7">
        <v>11465</v>
      </c>
      <c r="K482" s="13">
        <v>22</v>
      </c>
      <c r="L482" s="13">
        <v>5</v>
      </c>
      <c r="M482" s="13">
        <v>1931</v>
      </c>
      <c r="N482" s="13">
        <f t="shared" si="15"/>
        <v>91</v>
      </c>
      <c r="O482" s="6">
        <v>8</v>
      </c>
      <c r="P482" s="6">
        <v>6495405919</v>
      </c>
      <c r="Q482" s="8" t="s">
        <v>97</v>
      </c>
      <c r="R482" s="8" t="s">
        <v>125</v>
      </c>
      <c r="S482" s="6">
        <v>3</v>
      </c>
      <c r="T482" s="6" t="s">
        <v>26</v>
      </c>
    </row>
    <row r="483" spans="1:20">
      <c r="A483" s="5" t="s">
        <v>1325</v>
      </c>
      <c r="B483" s="19">
        <v>140</v>
      </c>
      <c r="C483" s="6" t="s">
        <v>134</v>
      </c>
      <c r="D483" s="6" t="s">
        <v>438</v>
      </c>
      <c r="E483" s="5" t="s">
        <v>421</v>
      </c>
      <c r="F483" s="5" t="str">
        <f t="shared" si="14"/>
        <v>JEAN BOSCO KUBWIMANA </v>
      </c>
      <c r="G483" s="6" t="s">
        <v>36</v>
      </c>
      <c r="H483" s="6">
        <v>14.648875</v>
      </c>
      <c r="I483" s="6">
        <v>121.095063</v>
      </c>
      <c r="J483" s="7">
        <v>31841</v>
      </c>
      <c r="K483" s="13">
        <v>5</v>
      </c>
      <c r="L483" s="13">
        <v>3</v>
      </c>
      <c r="M483" s="13">
        <v>1987</v>
      </c>
      <c r="N483" s="13">
        <f t="shared" si="15"/>
        <v>35</v>
      </c>
      <c r="O483" s="6">
        <v>8</v>
      </c>
      <c r="P483" s="6">
        <v>7396696545</v>
      </c>
      <c r="Q483" s="8" t="s">
        <v>31</v>
      </c>
      <c r="R483" s="8" t="s">
        <v>110</v>
      </c>
      <c r="S483" s="6">
        <v>1</v>
      </c>
      <c r="T483" s="6" t="s">
        <v>186</v>
      </c>
    </row>
    <row r="484" spans="1:20">
      <c r="A484" s="5" t="s">
        <v>1326</v>
      </c>
      <c r="B484" s="19">
        <v>140</v>
      </c>
      <c r="C484" s="6" t="s">
        <v>1327</v>
      </c>
      <c r="D484" s="6"/>
      <c r="E484" s="5" t="s">
        <v>1017</v>
      </c>
      <c r="F484" s="5" t="str">
        <f t="shared" si="14"/>
        <v>WINNY  MUHIRWA</v>
      </c>
      <c r="G484" s="6" t="s">
        <v>23</v>
      </c>
      <c r="H484" s="6">
        <v>0.556948</v>
      </c>
      <c r="I484" s="6">
        <v>109.374802</v>
      </c>
      <c r="J484" s="7">
        <v>12595</v>
      </c>
      <c r="K484" s="13">
        <v>25</v>
      </c>
      <c r="L484" s="13">
        <v>6</v>
      </c>
      <c r="M484" s="13">
        <v>1934</v>
      </c>
      <c r="N484" s="13">
        <f t="shared" si="15"/>
        <v>88</v>
      </c>
      <c r="O484" s="6">
        <v>4</v>
      </c>
      <c r="P484" s="6">
        <v>3184166892</v>
      </c>
      <c r="Q484" s="8" t="s">
        <v>24</v>
      </c>
      <c r="R484" s="8" t="s">
        <v>143</v>
      </c>
      <c r="S484" s="6">
        <v>4</v>
      </c>
      <c r="T484" s="6" t="s">
        <v>93</v>
      </c>
    </row>
    <row r="485" spans="1:20">
      <c r="A485" s="5" t="s">
        <v>1328</v>
      </c>
      <c r="B485" s="19">
        <v>141</v>
      </c>
      <c r="C485" s="6" t="s">
        <v>340</v>
      </c>
      <c r="D485" s="6"/>
      <c r="E485" s="5" t="s">
        <v>642</v>
      </c>
      <c r="F485" s="5" t="str">
        <f t="shared" si="14"/>
        <v>IRADUKUNDA  NGABONZIZA </v>
      </c>
      <c r="G485" s="6" t="s">
        <v>36</v>
      </c>
      <c r="H485" s="6">
        <v>9.1526727999999995</v>
      </c>
      <c r="I485" s="6">
        <v>105.1960795</v>
      </c>
      <c r="J485" s="7">
        <v>14288</v>
      </c>
      <c r="K485" s="13">
        <v>12</v>
      </c>
      <c r="L485" s="13">
        <v>2</v>
      </c>
      <c r="M485" s="13">
        <v>1939</v>
      </c>
      <c r="N485" s="13">
        <f t="shared" si="15"/>
        <v>83</v>
      </c>
      <c r="O485" s="6">
        <v>11</v>
      </c>
      <c r="P485" s="6">
        <v>9103602271</v>
      </c>
      <c r="Q485" s="8" t="s">
        <v>31</v>
      </c>
      <c r="R485" s="8" t="s">
        <v>137</v>
      </c>
      <c r="S485" s="6">
        <v>3</v>
      </c>
      <c r="T485" s="6" t="s">
        <v>26</v>
      </c>
    </row>
    <row r="486" spans="1:20">
      <c r="A486" s="5" t="s">
        <v>1329</v>
      </c>
      <c r="B486" s="19">
        <v>141</v>
      </c>
      <c r="C486" s="6" t="s">
        <v>1330</v>
      </c>
      <c r="D486" s="6"/>
      <c r="E486" s="5" t="s">
        <v>300</v>
      </c>
      <c r="F486" s="5" t="str">
        <f t="shared" si="14"/>
        <v>ELLA  KALISA</v>
      </c>
      <c r="G486" s="6" t="s">
        <v>23</v>
      </c>
      <c r="H486" s="6">
        <v>36.423873</v>
      </c>
      <c r="I486" s="6">
        <v>98.150312</v>
      </c>
      <c r="J486" s="7">
        <v>34010</v>
      </c>
      <c r="K486" s="13">
        <v>10</v>
      </c>
      <c r="L486" s="13">
        <v>2</v>
      </c>
      <c r="M486" s="13">
        <v>1993</v>
      </c>
      <c r="N486" s="13">
        <f t="shared" si="15"/>
        <v>29</v>
      </c>
      <c r="O486" s="6">
        <v>11</v>
      </c>
      <c r="P486" s="6">
        <v>4916423269</v>
      </c>
      <c r="Q486" s="8" t="s">
        <v>31</v>
      </c>
      <c r="R486" s="8" t="s">
        <v>137</v>
      </c>
      <c r="S486" s="6">
        <v>5</v>
      </c>
      <c r="T486" s="6" t="s">
        <v>86</v>
      </c>
    </row>
    <row r="487" spans="1:20">
      <c r="A487" s="5" t="s">
        <v>1331</v>
      </c>
      <c r="B487" s="19">
        <v>141</v>
      </c>
      <c r="C487" s="6" t="s">
        <v>1332</v>
      </c>
      <c r="D487" s="6"/>
      <c r="E487" s="5" t="s">
        <v>1042</v>
      </c>
      <c r="F487" s="5" t="str">
        <f t="shared" si="14"/>
        <v>HONORINE  NSENGIYUMVA</v>
      </c>
      <c r="G487" s="6" t="s">
        <v>23</v>
      </c>
      <c r="H487" s="6">
        <v>23.106401000000002</v>
      </c>
      <c r="I487" s="6">
        <v>113.459749</v>
      </c>
      <c r="J487" s="7">
        <v>16049</v>
      </c>
      <c r="K487" s="13">
        <v>9</v>
      </c>
      <c r="L487" s="13">
        <v>12</v>
      </c>
      <c r="M487" s="13">
        <v>1943</v>
      </c>
      <c r="N487" s="13">
        <f t="shared" si="15"/>
        <v>79</v>
      </c>
      <c r="O487" s="6">
        <v>10</v>
      </c>
      <c r="P487" s="6">
        <v>8312154317</v>
      </c>
      <c r="Q487" s="8" t="s">
        <v>37</v>
      </c>
      <c r="R487" s="8" t="s">
        <v>56</v>
      </c>
      <c r="S487" s="6">
        <v>4</v>
      </c>
      <c r="T487" s="6" t="s">
        <v>93</v>
      </c>
    </row>
    <row r="488" spans="1:20">
      <c r="A488" s="5" t="s">
        <v>1333</v>
      </c>
      <c r="B488" s="19">
        <v>141</v>
      </c>
      <c r="C488" s="9" t="s">
        <v>1334</v>
      </c>
      <c r="D488" s="9"/>
      <c r="E488" s="5" t="s">
        <v>1335</v>
      </c>
      <c r="F488" s="5" t="str">
        <f t="shared" si="14"/>
        <v>NDENGEYINGOMA  UMUTONI </v>
      </c>
      <c r="G488" s="6" t="s">
        <v>36</v>
      </c>
      <c r="H488" s="6">
        <v>43.725099999999998</v>
      </c>
      <c r="I488" s="6">
        <v>-80.967230000000001</v>
      </c>
      <c r="J488" s="7">
        <v>42611</v>
      </c>
      <c r="K488" s="13">
        <v>29</v>
      </c>
      <c r="L488" s="13">
        <v>8</v>
      </c>
      <c r="M488" s="13">
        <v>2016</v>
      </c>
      <c r="N488" s="13">
        <f t="shared" si="15"/>
        <v>6</v>
      </c>
      <c r="O488" s="6">
        <v>10</v>
      </c>
      <c r="P488" s="6">
        <v>1402123633</v>
      </c>
      <c r="Q488" s="8" t="s">
        <v>72</v>
      </c>
      <c r="R488" s="8" t="s">
        <v>73</v>
      </c>
      <c r="S488" s="6">
        <v>6</v>
      </c>
      <c r="T488" s="6" t="s">
        <v>43</v>
      </c>
    </row>
    <row r="489" spans="1:20">
      <c r="A489" s="5" t="s">
        <v>1336</v>
      </c>
      <c r="B489" s="19">
        <v>142</v>
      </c>
      <c r="C489" s="6" t="s">
        <v>1337</v>
      </c>
      <c r="D489" s="6"/>
      <c r="E489" s="5" t="s">
        <v>1338</v>
      </c>
      <c r="F489" s="5" t="str">
        <f t="shared" si="14"/>
        <v>FLORENTIN  YVES </v>
      </c>
      <c r="G489" s="6" t="s">
        <v>36</v>
      </c>
      <c r="H489" s="6">
        <v>31.697835999999999</v>
      </c>
      <c r="I489" s="6">
        <v>35.228529999999999</v>
      </c>
      <c r="J489" s="7">
        <v>34847</v>
      </c>
      <c r="K489" s="13">
        <v>28</v>
      </c>
      <c r="L489" s="13">
        <v>5</v>
      </c>
      <c r="M489" s="13">
        <v>1995</v>
      </c>
      <c r="N489" s="13">
        <f t="shared" si="15"/>
        <v>27</v>
      </c>
      <c r="O489" s="6">
        <v>1</v>
      </c>
      <c r="P489" s="6">
        <v>3716586688</v>
      </c>
      <c r="Q489" s="8" t="s">
        <v>24</v>
      </c>
      <c r="R489" s="8" t="s">
        <v>118</v>
      </c>
      <c r="S489" s="6">
        <v>2</v>
      </c>
      <c r="T489" s="6" t="s">
        <v>48</v>
      </c>
    </row>
    <row r="490" spans="1:20">
      <c r="A490" s="5" t="s">
        <v>1339</v>
      </c>
      <c r="B490" s="19">
        <v>142</v>
      </c>
      <c r="C490" s="9" t="s">
        <v>814</v>
      </c>
      <c r="D490" s="6"/>
      <c r="E490" s="5" t="s">
        <v>1340</v>
      </c>
      <c r="F490" s="5" t="str">
        <f t="shared" si="14"/>
        <v>NGABO  HABYARIMANA </v>
      </c>
      <c r="G490" s="6" t="s">
        <v>36</v>
      </c>
      <c r="H490" s="6">
        <v>33.022747600000002</v>
      </c>
      <c r="I490" s="6">
        <v>-117.1382404</v>
      </c>
      <c r="J490" s="7">
        <v>7854</v>
      </c>
      <c r="K490" s="13">
        <v>2</v>
      </c>
      <c r="L490" s="13">
        <v>7</v>
      </c>
      <c r="M490" s="13">
        <v>1921</v>
      </c>
      <c r="N490" s="13">
        <f t="shared" si="15"/>
        <v>101</v>
      </c>
      <c r="O490" s="6">
        <v>6</v>
      </c>
      <c r="P490" s="6">
        <v>7607083913</v>
      </c>
      <c r="Q490" s="8" t="s">
        <v>31</v>
      </c>
      <c r="R490" s="8" t="s">
        <v>52</v>
      </c>
      <c r="S490" s="6">
        <v>4</v>
      </c>
      <c r="T490" s="6" t="s">
        <v>93</v>
      </c>
    </row>
    <row r="491" spans="1:20">
      <c r="A491" s="5" t="s">
        <v>1341</v>
      </c>
      <c r="B491" s="19">
        <v>142</v>
      </c>
      <c r="C491" s="9" t="s">
        <v>1042</v>
      </c>
      <c r="D491" s="9"/>
      <c r="E491" s="5" t="s">
        <v>1342</v>
      </c>
      <c r="F491" s="5" t="str">
        <f t="shared" si="14"/>
        <v>NSENGIYUMVA  KWIZERA </v>
      </c>
      <c r="G491" s="6" t="s">
        <v>36</v>
      </c>
      <c r="H491" s="6">
        <v>56.3448609</v>
      </c>
      <c r="I491" s="6">
        <v>25.560322899999999</v>
      </c>
      <c r="J491" s="7">
        <v>25882</v>
      </c>
      <c r="K491" s="13">
        <v>10</v>
      </c>
      <c r="L491" s="13">
        <v>11</v>
      </c>
      <c r="M491" s="13">
        <v>1970</v>
      </c>
      <c r="N491" s="13">
        <f t="shared" si="15"/>
        <v>52</v>
      </c>
      <c r="O491" s="6">
        <v>11</v>
      </c>
      <c r="P491" s="6">
        <v>7145506814</v>
      </c>
      <c r="Q491" s="8" t="s">
        <v>72</v>
      </c>
      <c r="R491" s="8" t="s">
        <v>82</v>
      </c>
      <c r="S491" s="6">
        <v>3</v>
      </c>
      <c r="T491" s="6" t="s">
        <v>26</v>
      </c>
    </row>
    <row r="492" spans="1:20">
      <c r="A492" s="5" t="s">
        <v>1343</v>
      </c>
      <c r="B492" s="19">
        <v>142</v>
      </c>
      <c r="C492" s="6" t="s">
        <v>1344</v>
      </c>
      <c r="D492" s="6"/>
      <c r="E492" s="5" t="s">
        <v>1345</v>
      </c>
      <c r="F492" s="5" t="str">
        <f t="shared" si="14"/>
        <v>BIBENTYO  MUTONI </v>
      </c>
      <c r="G492" s="6" t="s">
        <v>36</v>
      </c>
      <c r="H492" s="6">
        <v>40.8890204</v>
      </c>
      <c r="I492" s="6">
        <v>22.917536900000002</v>
      </c>
      <c r="J492" s="7">
        <v>36884</v>
      </c>
      <c r="K492" s="13">
        <v>24</v>
      </c>
      <c r="L492" s="13">
        <v>12</v>
      </c>
      <c r="M492" s="13">
        <v>2000</v>
      </c>
      <c r="N492" s="13">
        <f t="shared" si="15"/>
        <v>22</v>
      </c>
      <c r="O492" s="6">
        <v>1</v>
      </c>
      <c r="P492" s="6">
        <v>2613558536</v>
      </c>
      <c r="Q492" s="8" t="s">
        <v>31</v>
      </c>
      <c r="R492" s="8" t="s">
        <v>172</v>
      </c>
      <c r="S492" s="6">
        <v>5</v>
      </c>
      <c r="T492" s="6" t="s">
        <v>86</v>
      </c>
    </row>
    <row r="493" spans="1:20">
      <c r="A493" s="5" t="s">
        <v>1346</v>
      </c>
      <c r="B493" s="19">
        <v>143</v>
      </c>
      <c r="C493" s="9" t="s">
        <v>1218</v>
      </c>
      <c r="D493" s="9"/>
      <c r="E493" s="5" t="s">
        <v>1347</v>
      </c>
      <c r="F493" s="5" t="str">
        <f t="shared" si="14"/>
        <v>RUSANGANWA  KARANGWA </v>
      </c>
      <c r="G493" s="6" t="s">
        <v>36</v>
      </c>
      <c r="H493" s="6">
        <v>0.1156645</v>
      </c>
      <c r="I493" s="6">
        <v>99.9360207</v>
      </c>
      <c r="J493" s="7">
        <v>12484</v>
      </c>
      <c r="K493" s="13">
        <v>6</v>
      </c>
      <c r="L493" s="13">
        <v>3</v>
      </c>
      <c r="M493" s="13">
        <v>1934</v>
      </c>
      <c r="N493" s="13">
        <f t="shared" si="15"/>
        <v>88</v>
      </c>
      <c r="O493" s="6">
        <v>9</v>
      </c>
      <c r="P493" s="6">
        <v>6042629245</v>
      </c>
      <c r="Q493" s="8" t="s">
        <v>24</v>
      </c>
      <c r="R493" s="8" t="s">
        <v>143</v>
      </c>
      <c r="S493" s="6">
        <v>6</v>
      </c>
      <c r="T493" s="6" t="s">
        <v>43</v>
      </c>
    </row>
    <row r="494" spans="1:20">
      <c r="A494" s="5" t="s">
        <v>1348</v>
      </c>
      <c r="B494" s="19">
        <v>143</v>
      </c>
      <c r="C494" s="6" t="s">
        <v>685</v>
      </c>
      <c r="D494" s="6"/>
      <c r="E494" s="5" t="s">
        <v>128</v>
      </c>
      <c r="F494" s="5" t="str">
        <f t="shared" si="14"/>
        <v>ERIC  KAREMERA</v>
      </c>
      <c r="G494" s="6" t="s">
        <v>36</v>
      </c>
      <c r="H494" s="6">
        <v>43.490342900000002</v>
      </c>
      <c r="I494" s="6">
        <v>5.3378154999999996</v>
      </c>
      <c r="J494" s="7">
        <v>32289</v>
      </c>
      <c r="K494" s="13">
        <v>26</v>
      </c>
      <c r="L494" s="13">
        <v>5</v>
      </c>
      <c r="M494" s="13">
        <v>1988</v>
      </c>
      <c r="N494" s="13">
        <f t="shared" si="15"/>
        <v>34</v>
      </c>
      <c r="O494" s="6">
        <v>7</v>
      </c>
      <c r="P494" s="6">
        <v>6092373764</v>
      </c>
      <c r="Q494" s="8" t="s">
        <v>24</v>
      </c>
      <c r="R494" s="8" t="s">
        <v>160</v>
      </c>
      <c r="S494" s="6">
        <v>3</v>
      </c>
      <c r="T494" s="6" t="s">
        <v>26</v>
      </c>
    </row>
    <row r="495" spans="1:20">
      <c r="A495" s="5" t="s">
        <v>1349</v>
      </c>
      <c r="B495" s="19">
        <v>143</v>
      </c>
      <c r="C495" s="6" t="s">
        <v>1350</v>
      </c>
      <c r="D495" s="6"/>
      <c r="E495" s="5" t="s">
        <v>238</v>
      </c>
      <c r="F495" s="5" t="str">
        <f t="shared" si="14"/>
        <v>NICKS  SAM </v>
      </c>
      <c r="G495" s="6" t="s">
        <v>36</v>
      </c>
      <c r="H495" s="6">
        <v>10.679709900000001</v>
      </c>
      <c r="I495" s="6">
        <v>122.4163734</v>
      </c>
      <c r="J495" s="7">
        <v>25352</v>
      </c>
      <c r="K495" s="13">
        <v>29</v>
      </c>
      <c r="L495" s="13">
        <v>5</v>
      </c>
      <c r="M495" s="13">
        <v>1969</v>
      </c>
      <c r="N495" s="13">
        <f t="shared" si="15"/>
        <v>53</v>
      </c>
      <c r="O495" s="6">
        <v>13</v>
      </c>
      <c r="P495" s="6">
        <v>2811764088</v>
      </c>
      <c r="Q495" s="8" t="s">
        <v>24</v>
      </c>
      <c r="R495" s="8" t="s">
        <v>60</v>
      </c>
      <c r="S495" s="6">
        <v>4</v>
      </c>
      <c r="T495" s="6" t="s">
        <v>93</v>
      </c>
    </row>
    <row r="496" spans="1:20">
      <c r="A496" s="5" t="s">
        <v>1351</v>
      </c>
      <c r="B496" s="19">
        <v>144</v>
      </c>
      <c r="C496" s="6" t="s">
        <v>1352</v>
      </c>
      <c r="D496" s="6"/>
      <c r="E496" s="5" t="s">
        <v>755</v>
      </c>
      <c r="F496" s="5" t="str">
        <f t="shared" si="14"/>
        <v>MIREILLE  NDAYISABA</v>
      </c>
      <c r="G496" s="6" t="s">
        <v>23</v>
      </c>
      <c r="H496" s="6">
        <v>49.867475499999998</v>
      </c>
      <c r="I496" s="6">
        <v>6.2651155000000003</v>
      </c>
      <c r="J496" s="7">
        <v>33076</v>
      </c>
      <c r="K496" s="13">
        <v>22</v>
      </c>
      <c r="L496" s="13">
        <v>7</v>
      </c>
      <c r="M496" s="13">
        <v>1990</v>
      </c>
      <c r="N496" s="13">
        <f t="shared" si="15"/>
        <v>32</v>
      </c>
      <c r="O496" s="6">
        <v>1</v>
      </c>
      <c r="P496" s="6">
        <v>6246735936</v>
      </c>
      <c r="Q496" s="8" t="s">
        <v>37</v>
      </c>
      <c r="R496" s="8" t="s">
        <v>321</v>
      </c>
      <c r="S496" s="6">
        <v>6</v>
      </c>
      <c r="T496" s="6" t="s">
        <v>43</v>
      </c>
    </row>
    <row r="497" spans="1:20">
      <c r="A497" s="5" t="s">
        <v>1353</v>
      </c>
      <c r="B497" s="19">
        <v>144</v>
      </c>
      <c r="C497" s="9" t="s">
        <v>709</v>
      </c>
      <c r="D497" s="9"/>
      <c r="E497" s="5" t="s">
        <v>602</v>
      </c>
      <c r="F497" s="5" t="str">
        <f t="shared" si="14"/>
        <v>INGABIRE  RODRIGUE </v>
      </c>
      <c r="G497" s="6" t="s">
        <v>23</v>
      </c>
      <c r="H497" s="6">
        <v>21.159612299999999</v>
      </c>
      <c r="I497" s="6">
        <v>-76.473660199999998</v>
      </c>
      <c r="J497" s="7">
        <v>37924</v>
      </c>
      <c r="K497" s="13">
        <v>30</v>
      </c>
      <c r="L497" s="13">
        <v>10</v>
      </c>
      <c r="M497" s="13">
        <v>2003</v>
      </c>
      <c r="N497" s="13">
        <f t="shared" si="15"/>
        <v>19</v>
      </c>
      <c r="O497" s="6">
        <v>7</v>
      </c>
      <c r="P497" s="6">
        <v>9928215830</v>
      </c>
      <c r="Q497" s="8" t="s">
        <v>31</v>
      </c>
      <c r="R497" s="8" t="s">
        <v>32</v>
      </c>
      <c r="S497" s="6">
        <v>5</v>
      </c>
      <c r="T497" s="6" t="s">
        <v>86</v>
      </c>
    </row>
    <row r="498" spans="1:20">
      <c r="A498" s="5" t="s">
        <v>1354</v>
      </c>
      <c r="B498" s="19">
        <v>144</v>
      </c>
      <c r="C498" s="6" t="s">
        <v>1355</v>
      </c>
      <c r="D498" s="6"/>
      <c r="E498" s="5" t="s">
        <v>1025</v>
      </c>
      <c r="F498" s="5" t="str">
        <f t="shared" si="14"/>
        <v>CÉSAR  MUNEZERO </v>
      </c>
      <c r="G498" s="6" t="s">
        <v>36</v>
      </c>
      <c r="H498" s="6">
        <v>31.654375000000002</v>
      </c>
      <c r="I498" s="6">
        <v>120.752481</v>
      </c>
      <c r="J498" s="7">
        <v>21451</v>
      </c>
      <c r="K498" s="13">
        <v>23</v>
      </c>
      <c r="L498" s="13">
        <v>9</v>
      </c>
      <c r="M498" s="13">
        <v>1958</v>
      </c>
      <c r="N498" s="13">
        <f t="shared" si="15"/>
        <v>64</v>
      </c>
      <c r="O498" s="6">
        <v>2</v>
      </c>
      <c r="P498" s="6">
        <v>5959374997</v>
      </c>
      <c r="Q498" s="8" t="s">
        <v>31</v>
      </c>
      <c r="R498" s="8" t="s">
        <v>52</v>
      </c>
      <c r="S498" s="6">
        <v>3</v>
      </c>
      <c r="T498" s="6" t="s">
        <v>26</v>
      </c>
    </row>
    <row r="499" spans="1:20">
      <c r="A499" s="5" t="s">
        <v>1356</v>
      </c>
      <c r="B499" s="19">
        <v>145</v>
      </c>
      <c r="C499" s="6" t="s">
        <v>1357</v>
      </c>
      <c r="D499" s="6"/>
      <c r="E499" s="5" t="s">
        <v>1358</v>
      </c>
      <c r="F499" s="5" t="str">
        <f t="shared" si="14"/>
        <v>METHODE  IZABAYO </v>
      </c>
      <c r="G499" s="6" t="s">
        <v>36</v>
      </c>
      <c r="H499" s="6">
        <v>22.463604</v>
      </c>
      <c r="I499" s="6">
        <v>-79.723161200000007</v>
      </c>
      <c r="J499" s="7">
        <v>17474</v>
      </c>
      <c r="K499" s="13">
        <v>3</v>
      </c>
      <c r="L499" s="13">
        <v>11</v>
      </c>
      <c r="M499" s="13">
        <v>1947</v>
      </c>
      <c r="N499" s="13">
        <f t="shared" si="15"/>
        <v>75</v>
      </c>
      <c r="O499" s="6">
        <v>10</v>
      </c>
      <c r="P499" s="6">
        <v>5558362470</v>
      </c>
      <c r="Q499" s="8" t="s">
        <v>72</v>
      </c>
      <c r="R499" s="8" t="s">
        <v>77</v>
      </c>
      <c r="S499" s="6">
        <v>5</v>
      </c>
      <c r="T499" s="6" t="s">
        <v>86</v>
      </c>
    </row>
    <row r="500" spans="1:20">
      <c r="A500" s="5" t="s">
        <v>1359</v>
      </c>
      <c r="B500" s="19">
        <v>145</v>
      </c>
      <c r="C500" s="6" t="s">
        <v>1360</v>
      </c>
      <c r="D500" s="6"/>
      <c r="E500" s="5" t="s">
        <v>973</v>
      </c>
      <c r="F500" s="5" t="str">
        <f t="shared" si="14"/>
        <v>MUTUZO  NTAKIRUTIMANA</v>
      </c>
      <c r="G500" s="6" t="s">
        <v>23</v>
      </c>
      <c r="H500" s="6">
        <v>39.784756700000003</v>
      </c>
      <c r="I500" s="6">
        <v>-8.6496676000000008</v>
      </c>
      <c r="J500" s="7">
        <v>19737</v>
      </c>
      <c r="K500" s="13">
        <v>13</v>
      </c>
      <c r="L500" s="13">
        <v>1</v>
      </c>
      <c r="M500" s="13">
        <v>1954</v>
      </c>
      <c r="N500" s="13">
        <f t="shared" si="15"/>
        <v>68</v>
      </c>
      <c r="O500" s="6">
        <v>11</v>
      </c>
      <c r="P500" s="6">
        <v>6605042659</v>
      </c>
      <c r="Q500" s="8" t="s">
        <v>97</v>
      </c>
      <c r="R500" s="8" t="s">
        <v>167</v>
      </c>
      <c r="S500" s="6">
        <v>4</v>
      </c>
      <c r="T500" s="6" t="s">
        <v>93</v>
      </c>
    </row>
    <row r="501" spans="1:20">
      <c r="A501" s="5" t="s">
        <v>1361</v>
      </c>
      <c r="B501" s="19">
        <v>145</v>
      </c>
      <c r="C501" s="6" t="s">
        <v>723</v>
      </c>
      <c r="D501" s="6" t="s">
        <v>1071</v>
      </c>
      <c r="E501" s="5" t="s">
        <v>741</v>
      </c>
      <c r="F501" s="5" t="str">
        <f t="shared" si="14"/>
        <v>MANZI CHRISTIAN RUTAYISIRE </v>
      </c>
      <c r="G501" s="6" t="s">
        <v>36</v>
      </c>
      <c r="H501" s="6">
        <v>59.193088899999999</v>
      </c>
      <c r="I501" s="6">
        <v>18.147540599999999</v>
      </c>
      <c r="J501" s="7">
        <v>15092</v>
      </c>
      <c r="K501" s="13">
        <v>26</v>
      </c>
      <c r="L501" s="13">
        <v>4</v>
      </c>
      <c r="M501" s="13">
        <v>1941</v>
      </c>
      <c r="N501" s="13">
        <f t="shared" si="15"/>
        <v>81</v>
      </c>
      <c r="O501" s="6">
        <v>12</v>
      </c>
      <c r="P501" s="6">
        <v>9181213602</v>
      </c>
      <c r="Q501" s="8" t="s">
        <v>72</v>
      </c>
      <c r="R501" s="8" t="s">
        <v>77</v>
      </c>
      <c r="S501" s="6">
        <v>1</v>
      </c>
      <c r="T501" s="6" t="s">
        <v>186</v>
      </c>
    </row>
  </sheetData>
  <dataConsolidate/>
  <phoneticPr fontId="2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49F8D-90C2-41D1-9E67-D53BF24524F3}">
  <dimension ref="A1:W501"/>
  <sheetViews>
    <sheetView topLeftCell="G1" zoomScale="80" zoomScaleNormal="80" workbookViewId="0">
      <selection activeCell="R19" sqref="R19"/>
    </sheetView>
  </sheetViews>
  <sheetFormatPr defaultRowHeight="15.6"/>
  <cols>
    <col min="1" max="1" width="14.88671875" bestFit="1" customWidth="1"/>
    <col min="2" max="2" width="6.33203125" customWidth="1"/>
    <col min="3" max="3" width="22.6640625" bestFit="1" customWidth="1"/>
    <col min="4" max="4" width="16.109375" bestFit="1" customWidth="1"/>
    <col min="5" max="5" width="16.88671875" bestFit="1" customWidth="1"/>
    <col min="6" max="6" width="38.109375" bestFit="1" customWidth="1"/>
    <col min="7" max="7" width="6.5546875" bestFit="1" customWidth="1"/>
    <col min="8" max="8" width="11.6640625" bestFit="1" customWidth="1"/>
    <col min="9" max="9" width="12.6640625" bestFit="1" customWidth="1"/>
    <col min="10" max="10" width="6.88671875" bestFit="1" customWidth="1"/>
    <col min="11" max="11" width="6.77734375" bestFit="1" customWidth="1"/>
    <col min="12" max="12" width="9.21875" bestFit="1" customWidth="1"/>
    <col min="13" max="13" width="7.44140625" bestFit="1" customWidth="1"/>
    <col min="14" max="14" width="6.88671875" bestFit="1" customWidth="1"/>
    <col min="15" max="15" width="14.33203125" bestFit="1" customWidth="1"/>
    <col min="16" max="16" width="11.109375" bestFit="1" customWidth="1"/>
    <col min="17" max="17" width="11.33203125" bestFit="1" customWidth="1"/>
    <col min="18" max="20" width="14.33203125" customWidth="1"/>
    <col min="21" max="21" width="16.33203125" bestFit="1" customWidth="1"/>
    <col min="22" max="22" width="13.88671875" customWidth="1"/>
    <col min="23" max="23" width="48.886718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1362</v>
      </c>
      <c r="T1" t="s">
        <v>1363</v>
      </c>
      <c r="U1" t="s">
        <v>1364</v>
      </c>
      <c r="V1" t="s">
        <v>18</v>
      </c>
      <c r="W1" t="s">
        <v>19</v>
      </c>
    </row>
    <row r="2" spans="1:23">
      <c r="A2" t="s">
        <v>20</v>
      </c>
      <c r="B2">
        <v>1</v>
      </c>
      <c r="C2" t="s">
        <v>21</v>
      </c>
      <c r="E2" t="s">
        <v>22</v>
      </c>
      <c r="F2" t="s">
        <v>1365</v>
      </c>
      <c r="G2" t="s">
        <v>23</v>
      </c>
      <c r="H2">
        <v>34.031901599999998</v>
      </c>
      <c r="I2">
        <v>131.01037120000001</v>
      </c>
      <c r="J2">
        <v>33550</v>
      </c>
      <c r="K2">
        <v>8</v>
      </c>
      <c r="L2">
        <v>11</v>
      </c>
      <c r="M2">
        <v>1991</v>
      </c>
      <c r="N2">
        <v>31</v>
      </c>
      <c r="O2">
        <v>8</v>
      </c>
      <c r="P2">
        <v>8443084921</v>
      </c>
      <c r="Q2" t="s">
        <v>31</v>
      </c>
      <c r="R2" t="s">
        <v>32</v>
      </c>
      <c r="S2" t="s">
        <v>1366</v>
      </c>
      <c r="T2" t="s">
        <v>1367</v>
      </c>
      <c r="U2" t="s">
        <v>1368</v>
      </c>
      <c r="V2">
        <v>3</v>
      </c>
      <c r="W2" t="s">
        <v>26</v>
      </c>
    </row>
    <row r="3" spans="1:23">
      <c r="A3" t="s">
        <v>27</v>
      </c>
      <c r="B3">
        <v>1</v>
      </c>
      <c r="C3" t="s">
        <v>28</v>
      </c>
      <c r="D3" t="s">
        <v>29</v>
      </c>
      <c r="E3" t="s">
        <v>30</v>
      </c>
      <c r="F3" t="s">
        <v>1369</v>
      </c>
      <c r="G3" t="s">
        <v>23</v>
      </c>
      <c r="H3">
        <v>14.324613599999999</v>
      </c>
      <c r="I3">
        <v>120.8590469</v>
      </c>
      <c r="J3">
        <v>22705</v>
      </c>
      <c r="K3">
        <v>28</v>
      </c>
      <c r="L3">
        <v>2</v>
      </c>
      <c r="M3">
        <v>1962</v>
      </c>
      <c r="N3">
        <v>60</v>
      </c>
      <c r="O3">
        <v>13</v>
      </c>
      <c r="P3">
        <v>3806671234</v>
      </c>
      <c r="Q3" t="s">
        <v>31</v>
      </c>
      <c r="R3" t="s">
        <v>32</v>
      </c>
      <c r="S3" t="s">
        <v>1366</v>
      </c>
      <c r="T3" t="s">
        <v>1367</v>
      </c>
      <c r="U3" t="s">
        <v>1368</v>
      </c>
      <c r="V3">
        <v>3</v>
      </c>
      <c r="W3" t="s">
        <v>26</v>
      </c>
    </row>
    <row r="4" spans="1:23">
      <c r="A4" t="s">
        <v>33</v>
      </c>
      <c r="B4">
        <v>1</v>
      </c>
      <c r="C4" t="s">
        <v>34</v>
      </c>
      <c r="E4" t="s">
        <v>35</v>
      </c>
      <c r="F4" t="s">
        <v>1370</v>
      </c>
      <c r="G4" t="s">
        <v>36</v>
      </c>
      <c r="H4">
        <v>47.278917999999997</v>
      </c>
      <c r="I4">
        <v>6.07097</v>
      </c>
      <c r="J4">
        <v>22462</v>
      </c>
      <c r="K4">
        <v>30</v>
      </c>
      <c r="L4">
        <v>6</v>
      </c>
      <c r="M4">
        <v>1961</v>
      </c>
      <c r="N4">
        <v>61</v>
      </c>
      <c r="O4">
        <v>4</v>
      </c>
      <c r="P4">
        <v>8986093136</v>
      </c>
      <c r="Q4" t="s">
        <v>31</v>
      </c>
      <c r="R4" t="s">
        <v>32</v>
      </c>
      <c r="S4" t="s">
        <v>1366</v>
      </c>
      <c r="T4" t="s">
        <v>1367</v>
      </c>
      <c r="U4" t="s">
        <v>1368</v>
      </c>
      <c r="V4">
        <v>3</v>
      </c>
      <c r="W4" t="s">
        <v>26</v>
      </c>
    </row>
    <row r="5" spans="1:23">
      <c r="A5" t="s">
        <v>39</v>
      </c>
      <c r="B5">
        <v>1</v>
      </c>
      <c r="C5" t="s">
        <v>40</v>
      </c>
      <c r="E5" t="s">
        <v>41</v>
      </c>
      <c r="F5" t="s">
        <v>1371</v>
      </c>
      <c r="G5" t="s">
        <v>23</v>
      </c>
      <c r="H5">
        <v>-20.0877391</v>
      </c>
      <c r="I5">
        <v>-51.096606299999998</v>
      </c>
      <c r="J5">
        <v>40890</v>
      </c>
      <c r="K5">
        <v>13</v>
      </c>
      <c r="L5">
        <v>12</v>
      </c>
      <c r="M5">
        <v>2011</v>
      </c>
      <c r="N5">
        <v>11</v>
      </c>
      <c r="O5">
        <v>5</v>
      </c>
      <c r="P5">
        <v>9356237492</v>
      </c>
      <c r="Q5" t="s">
        <v>31</v>
      </c>
      <c r="R5" t="s">
        <v>32</v>
      </c>
      <c r="S5" t="s">
        <v>1366</v>
      </c>
      <c r="T5" t="s">
        <v>1367</v>
      </c>
      <c r="U5" t="s">
        <v>1368</v>
      </c>
      <c r="V5">
        <v>6</v>
      </c>
      <c r="W5" t="s">
        <v>43</v>
      </c>
    </row>
    <row r="6" spans="1:23">
      <c r="A6" t="s">
        <v>44</v>
      </c>
      <c r="B6">
        <v>2</v>
      </c>
      <c r="C6" t="s">
        <v>45</v>
      </c>
      <c r="E6" t="s">
        <v>46</v>
      </c>
      <c r="F6" t="s">
        <v>1372</v>
      </c>
      <c r="G6" t="s">
        <v>36</v>
      </c>
      <c r="H6">
        <v>13.7398825</v>
      </c>
      <c r="I6">
        <v>100.50852020000001</v>
      </c>
      <c r="J6">
        <v>22651</v>
      </c>
      <c r="K6">
        <v>5</v>
      </c>
      <c r="L6">
        <v>1</v>
      </c>
      <c r="M6">
        <v>1962</v>
      </c>
      <c r="N6">
        <v>60</v>
      </c>
      <c r="O6">
        <v>10</v>
      </c>
      <c r="P6">
        <v>6656909617</v>
      </c>
      <c r="Q6" t="s">
        <v>24</v>
      </c>
      <c r="R6" t="s">
        <v>47</v>
      </c>
      <c r="S6" t="s">
        <v>1373</v>
      </c>
      <c r="T6" t="s">
        <v>1374</v>
      </c>
      <c r="U6" t="s">
        <v>1375</v>
      </c>
      <c r="V6">
        <v>2</v>
      </c>
      <c r="W6" t="s">
        <v>48</v>
      </c>
    </row>
    <row r="7" spans="1:23">
      <c r="A7" t="s">
        <v>49</v>
      </c>
      <c r="B7">
        <v>2</v>
      </c>
      <c r="C7" t="s">
        <v>50</v>
      </c>
      <c r="E7" t="s">
        <v>51</v>
      </c>
      <c r="F7" t="s">
        <v>1376</v>
      </c>
      <c r="G7" t="s">
        <v>36</v>
      </c>
      <c r="H7">
        <v>-7.8748176000000001</v>
      </c>
      <c r="I7">
        <v>110.3255365</v>
      </c>
      <c r="J7">
        <v>32166</v>
      </c>
      <c r="K7">
        <v>24</v>
      </c>
      <c r="L7">
        <v>1</v>
      </c>
      <c r="M7">
        <v>1988</v>
      </c>
      <c r="N7">
        <v>34</v>
      </c>
      <c r="O7">
        <v>10</v>
      </c>
      <c r="P7">
        <v>4527924630</v>
      </c>
      <c r="Q7" t="s">
        <v>24</v>
      </c>
      <c r="R7" t="s">
        <v>47</v>
      </c>
      <c r="S7" t="s">
        <v>1373</v>
      </c>
      <c r="T7" t="s">
        <v>1374</v>
      </c>
      <c r="U7" t="s">
        <v>1375</v>
      </c>
      <c r="V7">
        <v>6</v>
      </c>
      <c r="W7" t="s">
        <v>43</v>
      </c>
    </row>
    <row r="8" spans="1:23">
      <c r="A8" t="s">
        <v>53</v>
      </c>
      <c r="B8">
        <v>2</v>
      </c>
      <c r="C8" t="s">
        <v>54</v>
      </c>
      <c r="E8" t="s">
        <v>55</v>
      </c>
      <c r="F8" t="s">
        <v>1377</v>
      </c>
      <c r="G8" t="s">
        <v>23</v>
      </c>
      <c r="H8">
        <v>6.4968573999999997</v>
      </c>
      <c r="I8">
        <v>2.6288523000000001</v>
      </c>
      <c r="J8">
        <v>29974</v>
      </c>
      <c r="K8">
        <v>23</v>
      </c>
      <c r="L8">
        <v>1</v>
      </c>
      <c r="M8">
        <v>1982</v>
      </c>
      <c r="N8">
        <v>40</v>
      </c>
      <c r="O8">
        <v>9</v>
      </c>
      <c r="P8">
        <v>2814026385</v>
      </c>
      <c r="Q8" t="s">
        <v>24</v>
      </c>
      <c r="R8" t="s">
        <v>47</v>
      </c>
      <c r="S8" t="s">
        <v>1373</v>
      </c>
      <c r="T8" t="s">
        <v>1374</v>
      </c>
      <c r="U8" t="s">
        <v>1375</v>
      </c>
      <c r="V8">
        <v>2</v>
      </c>
      <c r="W8" t="s">
        <v>48</v>
      </c>
    </row>
    <row r="9" spans="1:23">
      <c r="A9" t="s">
        <v>57</v>
      </c>
      <c r="B9">
        <v>3</v>
      </c>
      <c r="C9" t="s">
        <v>58</v>
      </c>
      <c r="E9" t="s">
        <v>59</v>
      </c>
      <c r="F9" t="s">
        <v>1378</v>
      </c>
      <c r="G9" t="s">
        <v>36</v>
      </c>
      <c r="H9">
        <v>15.1614193</v>
      </c>
      <c r="I9">
        <v>100.1087187</v>
      </c>
      <c r="J9">
        <v>43612</v>
      </c>
      <c r="K9">
        <v>27</v>
      </c>
      <c r="L9">
        <v>5</v>
      </c>
      <c r="M9">
        <v>2019</v>
      </c>
      <c r="N9">
        <v>3</v>
      </c>
      <c r="O9">
        <v>4</v>
      </c>
      <c r="P9">
        <v>7552817228</v>
      </c>
      <c r="Q9" t="s">
        <v>37</v>
      </c>
      <c r="R9" t="s">
        <v>68</v>
      </c>
      <c r="S9" t="s">
        <v>1379</v>
      </c>
      <c r="T9" t="s">
        <v>1380</v>
      </c>
      <c r="U9" t="s">
        <v>1381</v>
      </c>
      <c r="V9">
        <v>6</v>
      </c>
      <c r="W9" t="s">
        <v>43</v>
      </c>
    </row>
    <row r="10" spans="1:23">
      <c r="A10" t="s">
        <v>61</v>
      </c>
      <c r="B10">
        <v>3</v>
      </c>
      <c r="C10" t="s">
        <v>62</v>
      </c>
      <c r="E10" t="s">
        <v>63</v>
      </c>
      <c r="F10" t="s">
        <v>1382</v>
      </c>
      <c r="G10" t="s">
        <v>36</v>
      </c>
      <c r="H10">
        <v>29.325600999999999</v>
      </c>
      <c r="I10">
        <v>107.760025</v>
      </c>
      <c r="J10">
        <v>13985</v>
      </c>
      <c r="K10">
        <v>15</v>
      </c>
      <c r="L10">
        <v>4</v>
      </c>
      <c r="M10">
        <v>1938</v>
      </c>
      <c r="N10">
        <v>84</v>
      </c>
      <c r="O10">
        <v>7</v>
      </c>
      <c r="P10">
        <v>4651564254</v>
      </c>
      <c r="Q10" t="s">
        <v>37</v>
      </c>
      <c r="R10" t="s">
        <v>68</v>
      </c>
      <c r="S10" t="s">
        <v>1379</v>
      </c>
      <c r="T10" t="s">
        <v>1380</v>
      </c>
      <c r="U10" t="s">
        <v>1381</v>
      </c>
      <c r="V10">
        <v>3</v>
      </c>
      <c r="W10" t="s">
        <v>26</v>
      </c>
    </row>
    <row r="11" spans="1:23">
      <c r="A11" t="s">
        <v>65</v>
      </c>
      <c r="B11">
        <v>3</v>
      </c>
      <c r="C11" t="s">
        <v>66</v>
      </c>
      <c r="E11" t="s">
        <v>67</v>
      </c>
      <c r="F11" t="s">
        <v>1383</v>
      </c>
      <c r="G11" t="s">
        <v>36</v>
      </c>
      <c r="H11">
        <v>40.506752499999997</v>
      </c>
      <c r="I11">
        <v>47.648964100000001</v>
      </c>
      <c r="J11">
        <v>39779</v>
      </c>
      <c r="K11">
        <v>27</v>
      </c>
      <c r="L11">
        <v>11</v>
      </c>
      <c r="M11">
        <v>2008</v>
      </c>
      <c r="N11">
        <v>14</v>
      </c>
      <c r="O11">
        <v>4</v>
      </c>
      <c r="P11">
        <v>9028717806</v>
      </c>
      <c r="Q11" t="s">
        <v>37</v>
      </c>
      <c r="R11" t="s">
        <v>68</v>
      </c>
      <c r="S11" t="s">
        <v>1379</v>
      </c>
      <c r="T11" t="s">
        <v>1380</v>
      </c>
      <c r="U11" t="s">
        <v>1381</v>
      </c>
      <c r="V11">
        <v>6</v>
      </c>
      <c r="W11" t="s">
        <v>43</v>
      </c>
    </row>
    <row r="12" spans="1:23">
      <c r="A12" t="s">
        <v>69</v>
      </c>
      <c r="B12">
        <v>3</v>
      </c>
      <c r="C12" t="s">
        <v>70</v>
      </c>
      <c r="E12" t="s">
        <v>71</v>
      </c>
      <c r="F12" t="s">
        <v>1384</v>
      </c>
      <c r="G12" t="s">
        <v>36</v>
      </c>
      <c r="H12">
        <v>14.3618606</v>
      </c>
      <c r="I12">
        <v>100.6685901</v>
      </c>
      <c r="J12">
        <v>28687</v>
      </c>
      <c r="K12">
        <v>16</v>
      </c>
      <c r="L12">
        <v>7</v>
      </c>
      <c r="M12">
        <v>1978</v>
      </c>
      <c r="N12">
        <v>44</v>
      </c>
      <c r="O12">
        <v>5</v>
      </c>
      <c r="P12">
        <v>7446365260</v>
      </c>
      <c r="Q12" t="s">
        <v>72</v>
      </c>
      <c r="R12" t="s">
        <v>73</v>
      </c>
      <c r="S12" t="s">
        <v>1385</v>
      </c>
      <c r="T12" t="s">
        <v>1386</v>
      </c>
      <c r="U12" t="s">
        <v>1387</v>
      </c>
      <c r="V12">
        <v>2</v>
      </c>
      <c r="W12" t="s">
        <v>48</v>
      </c>
    </row>
    <row r="13" spans="1:23">
      <c r="A13" t="s">
        <v>74</v>
      </c>
      <c r="B13">
        <v>4</v>
      </c>
      <c r="C13" t="s">
        <v>75</v>
      </c>
      <c r="E13" t="s">
        <v>76</v>
      </c>
      <c r="F13" t="s">
        <v>1388</v>
      </c>
      <c r="G13" t="s">
        <v>36</v>
      </c>
      <c r="H13">
        <v>31.920658</v>
      </c>
      <c r="I13">
        <v>120.284938</v>
      </c>
      <c r="J13">
        <v>10385</v>
      </c>
      <c r="K13">
        <v>6</v>
      </c>
      <c r="L13">
        <v>6</v>
      </c>
      <c r="M13">
        <v>1928</v>
      </c>
      <c r="N13">
        <v>94</v>
      </c>
      <c r="O13">
        <v>9</v>
      </c>
      <c r="P13">
        <v>4973533427</v>
      </c>
      <c r="Q13" t="s">
        <v>72</v>
      </c>
      <c r="R13" t="s">
        <v>73</v>
      </c>
      <c r="S13" t="s">
        <v>1385</v>
      </c>
      <c r="T13" t="s">
        <v>1386</v>
      </c>
      <c r="U13" t="s">
        <v>1387</v>
      </c>
      <c r="V13">
        <v>7</v>
      </c>
      <c r="W13" t="s">
        <v>78</v>
      </c>
    </row>
    <row r="14" spans="1:23">
      <c r="A14" t="s">
        <v>79</v>
      </c>
      <c r="B14">
        <v>4</v>
      </c>
      <c r="C14" t="s">
        <v>80</v>
      </c>
      <c r="E14" t="s">
        <v>81</v>
      </c>
      <c r="F14" t="s">
        <v>1389</v>
      </c>
      <c r="G14" t="s">
        <v>36</v>
      </c>
      <c r="H14">
        <v>38.100815699999998</v>
      </c>
      <c r="I14">
        <v>115.1743446</v>
      </c>
      <c r="J14">
        <v>27348</v>
      </c>
      <c r="K14">
        <v>15</v>
      </c>
      <c r="L14">
        <v>11</v>
      </c>
      <c r="M14">
        <v>1974</v>
      </c>
      <c r="N14">
        <v>48</v>
      </c>
      <c r="O14">
        <v>3</v>
      </c>
      <c r="P14">
        <v>4389359097</v>
      </c>
      <c r="Q14" t="s">
        <v>72</v>
      </c>
      <c r="R14" t="s">
        <v>73</v>
      </c>
      <c r="S14" t="s">
        <v>1385</v>
      </c>
      <c r="T14" t="s">
        <v>1386</v>
      </c>
      <c r="U14" t="s">
        <v>1387</v>
      </c>
      <c r="V14">
        <v>3</v>
      </c>
      <c r="W14" t="s">
        <v>26</v>
      </c>
    </row>
    <row r="15" spans="1:23">
      <c r="A15" t="s">
        <v>83</v>
      </c>
      <c r="B15">
        <v>4</v>
      </c>
      <c r="C15" t="s">
        <v>84</v>
      </c>
      <c r="E15" t="s">
        <v>85</v>
      </c>
      <c r="F15" t="s">
        <v>1390</v>
      </c>
      <c r="G15" t="s">
        <v>36</v>
      </c>
      <c r="H15">
        <v>48.676992300000002</v>
      </c>
      <c r="I15">
        <v>22.392759099999999</v>
      </c>
      <c r="J15">
        <v>24767</v>
      </c>
      <c r="K15">
        <v>22</v>
      </c>
      <c r="L15">
        <v>10</v>
      </c>
      <c r="M15">
        <v>1967</v>
      </c>
      <c r="N15">
        <v>55</v>
      </c>
      <c r="O15">
        <v>2</v>
      </c>
      <c r="P15">
        <v>9075554757</v>
      </c>
      <c r="Q15" t="s">
        <v>72</v>
      </c>
      <c r="R15" t="s">
        <v>73</v>
      </c>
      <c r="S15" t="s">
        <v>1385</v>
      </c>
      <c r="T15" t="s">
        <v>1386</v>
      </c>
      <c r="U15" t="s">
        <v>1387</v>
      </c>
      <c r="V15">
        <v>5</v>
      </c>
      <c r="W15" t="s">
        <v>86</v>
      </c>
    </row>
    <row r="16" spans="1:23">
      <c r="A16" t="s">
        <v>87</v>
      </c>
      <c r="B16">
        <v>5</v>
      </c>
      <c r="C16" t="s">
        <v>88</v>
      </c>
      <c r="E16" t="s">
        <v>89</v>
      </c>
      <c r="F16" t="s">
        <v>1391</v>
      </c>
      <c r="G16" t="s">
        <v>36</v>
      </c>
      <c r="H16">
        <v>42.670031199999997</v>
      </c>
      <c r="I16">
        <v>23.369503600000002</v>
      </c>
      <c r="J16">
        <v>39427</v>
      </c>
      <c r="K16">
        <v>11</v>
      </c>
      <c r="L16">
        <v>12</v>
      </c>
      <c r="M16">
        <v>2007</v>
      </c>
      <c r="N16">
        <v>15</v>
      </c>
      <c r="O16">
        <v>5</v>
      </c>
      <c r="P16">
        <v>3807470096</v>
      </c>
      <c r="Q16" t="s">
        <v>24</v>
      </c>
      <c r="R16" t="s">
        <v>47</v>
      </c>
      <c r="S16" t="s">
        <v>1373</v>
      </c>
      <c r="T16" t="s">
        <v>1392</v>
      </c>
      <c r="U16" t="s">
        <v>1393</v>
      </c>
      <c r="V16">
        <v>6</v>
      </c>
      <c r="W16" t="s">
        <v>43</v>
      </c>
    </row>
    <row r="17" spans="1:23">
      <c r="A17" t="s">
        <v>90</v>
      </c>
      <c r="B17">
        <v>5</v>
      </c>
      <c r="C17" t="s">
        <v>91</v>
      </c>
      <c r="E17" t="s">
        <v>92</v>
      </c>
      <c r="F17" t="s">
        <v>1394</v>
      </c>
      <c r="G17" t="s">
        <v>36</v>
      </c>
      <c r="H17">
        <v>57.274931500000001</v>
      </c>
      <c r="I17">
        <v>103.7420582</v>
      </c>
      <c r="J17">
        <v>36048</v>
      </c>
      <c r="K17">
        <v>10</v>
      </c>
      <c r="L17">
        <v>9</v>
      </c>
      <c r="M17">
        <v>1998</v>
      </c>
      <c r="N17">
        <v>24</v>
      </c>
      <c r="O17">
        <v>1</v>
      </c>
      <c r="P17">
        <v>2373795977</v>
      </c>
      <c r="Q17" t="s">
        <v>24</v>
      </c>
      <c r="R17" t="s">
        <v>47</v>
      </c>
      <c r="S17" t="s">
        <v>1373</v>
      </c>
      <c r="T17" t="s">
        <v>1392</v>
      </c>
      <c r="U17" t="s">
        <v>1393</v>
      </c>
      <c r="V17">
        <v>4</v>
      </c>
      <c r="W17" t="s">
        <v>93</v>
      </c>
    </row>
    <row r="18" spans="1:23">
      <c r="A18" t="s">
        <v>94</v>
      </c>
      <c r="B18">
        <v>5</v>
      </c>
      <c r="C18" t="s">
        <v>95</v>
      </c>
      <c r="E18" t="s">
        <v>96</v>
      </c>
      <c r="F18" t="s">
        <v>1395</v>
      </c>
      <c r="G18" t="s">
        <v>36</v>
      </c>
      <c r="H18">
        <v>52.731288900000003</v>
      </c>
      <c r="I18">
        <v>27.457205900000002</v>
      </c>
      <c r="J18">
        <v>25616</v>
      </c>
      <c r="K18">
        <v>17</v>
      </c>
      <c r="L18">
        <v>2</v>
      </c>
      <c r="M18">
        <v>1970</v>
      </c>
      <c r="N18">
        <v>52</v>
      </c>
      <c r="O18">
        <v>6</v>
      </c>
      <c r="P18">
        <v>4179948675</v>
      </c>
      <c r="Q18" t="s">
        <v>24</v>
      </c>
      <c r="R18" t="s">
        <v>47</v>
      </c>
      <c r="S18" t="s">
        <v>1373</v>
      </c>
      <c r="T18" t="s">
        <v>1392</v>
      </c>
      <c r="U18" t="s">
        <v>1393</v>
      </c>
      <c r="V18">
        <v>7</v>
      </c>
      <c r="W18" t="s">
        <v>78</v>
      </c>
    </row>
    <row r="19" spans="1:23">
      <c r="A19" t="s">
        <v>99</v>
      </c>
      <c r="B19">
        <v>6</v>
      </c>
      <c r="C19" t="s">
        <v>100</v>
      </c>
      <c r="D19" t="s">
        <v>101</v>
      </c>
      <c r="E19" t="s">
        <v>102</v>
      </c>
      <c r="F19" t="s">
        <v>1396</v>
      </c>
      <c r="G19" t="s">
        <v>36</v>
      </c>
      <c r="H19">
        <v>60.545949999999998</v>
      </c>
      <c r="I19">
        <v>16.284099999999999</v>
      </c>
      <c r="J19">
        <v>41476</v>
      </c>
      <c r="K19">
        <v>21</v>
      </c>
      <c r="L19">
        <v>7</v>
      </c>
      <c r="M19">
        <v>2013</v>
      </c>
      <c r="N19">
        <v>9</v>
      </c>
      <c r="O19">
        <v>10</v>
      </c>
      <c r="P19">
        <v>6068192973</v>
      </c>
      <c r="Q19" t="s">
        <v>24</v>
      </c>
      <c r="R19" t="s">
        <v>25</v>
      </c>
      <c r="S19" t="s">
        <v>1397</v>
      </c>
      <c r="T19" t="s">
        <v>1398</v>
      </c>
      <c r="U19" t="s">
        <v>1399</v>
      </c>
      <c r="V19">
        <v>6</v>
      </c>
      <c r="W19" t="s">
        <v>43</v>
      </c>
    </row>
    <row r="20" spans="1:23">
      <c r="A20" t="s">
        <v>103</v>
      </c>
      <c r="B20">
        <v>6</v>
      </c>
      <c r="C20" t="s">
        <v>104</v>
      </c>
      <c r="E20" t="s">
        <v>105</v>
      </c>
      <c r="F20" t="s">
        <v>1400</v>
      </c>
      <c r="G20" t="s">
        <v>36</v>
      </c>
      <c r="H20">
        <v>41.242677299999997</v>
      </c>
      <c r="I20">
        <v>-7.5586321999999999</v>
      </c>
      <c r="J20">
        <v>13990</v>
      </c>
      <c r="K20">
        <v>20</v>
      </c>
      <c r="L20">
        <v>4</v>
      </c>
      <c r="M20">
        <v>1938</v>
      </c>
      <c r="N20">
        <v>84</v>
      </c>
      <c r="O20">
        <v>13</v>
      </c>
      <c r="P20">
        <v>8007099314</v>
      </c>
      <c r="Q20" t="s">
        <v>24</v>
      </c>
      <c r="R20" t="s">
        <v>25</v>
      </c>
      <c r="S20" t="s">
        <v>1397</v>
      </c>
      <c r="T20" t="s">
        <v>1398</v>
      </c>
      <c r="U20" t="s">
        <v>1399</v>
      </c>
      <c r="V20">
        <v>4</v>
      </c>
      <c r="W20" t="s">
        <v>93</v>
      </c>
    </row>
    <row r="21" spans="1:23">
      <c r="A21" t="s">
        <v>106</v>
      </c>
      <c r="B21">
        <v>6</v>
      </c>
      <c r="C21" t="s">
        <v>107</v>
      </c>
      <c r="D21" t="s">
        <v>108</v>
      </c>
      <c r="E21" t="s">
        <v>109</v>
      </c>
      <c r="F21" t="s">
        <v>1401</v>
      </c>
      <c r="G21" t="s">
        <v>36</v>
      </c>
      <c r="H21">
        <v>57.5440489</v>
      </c>
      <c r="I21">
        <v>40.1259765</v>
      </c>
      <c r="J21">
        <v>38270</v>
      </c>
      <c r="K21">
        <v>10</v>
      </c>
      <c r="L21">
        <v>10</v>
      </c>
      <c r="M21">
        <v>2004</v>
      </c>
      <c r="N21">
        <v>18</v>
      </c>
      <c r="O21">
        <v>10</v>
      </c>
      <c r="P21">
        <v>3059762189</v>
      </c>
      <c r="Q21" t="s">
        <v>24</v>
      </c>
      <c r="R21" t="s">
        <v>25</v>
      </c>
      <c r="S21" t="s">
        <v>1397</v>
      </c>
      <c r="T21" t="s">
        <v>1398</v>
      </c>
      <c r="U21" t="s">
        <v>1399</v>
      </c>
      <c r="V21">
        <v>4</v>
      </c>
      <c r="W21" t="s">
        <v>93</v>
      </c>
    </row>
    <row r="22" spans="1:23">
      <c r="A22" t="s">
        <v>111</v>
      </c>
      <c r="B22">
        <v>6</v>
      </c>
      <c r="C22" t="s">
        <v>112</v>
      </c>
      <c r="E22" t="s">
        <v>63</v>
      </c>
      <c r="F22" t="s">
        <v>1402</v>
      </c>
      <c r="G22" t="s">
        <v>23</v>
      </c>
      <c r="H22">
        <v>13.521866899999999</v>
      </c>
      <c r="I22">
        <v>120.96179480000001</v>
      </c>
      <c r="J22">
        <v>39143</v>
      </c>
      <c r="K22">
        <v>2</v>
      </c>
      <c r="L22">
        <v>3</v>
      </c>
      <c r="M22">
        <v>2007</v>
      </c>
      <c r="N22">
        <v>15</v>
      </c>
      <c r="O22">
        <v>3</v>
      </c>
      <c r="P22">
        <v>9735623476</v>
      </c>
      <c r="Q22" t="s">
        <v>24</v>
      </c>
      <c r="R22" t="s">
        <v>25</v>
      </c>
      <c r="S22" t="s">
        <v>1397</v>
      </c>
      <c r="T22" t="s">
        <v>1398</v>
      </c>
      <c r="U22" t="s">
        <v>1399</v>
      </c>
      <c r="V22">
        <v>6</v>
      </c>
      <c r="W22" t="s">
        <v>43</v>
      </c>
    </row>
    <row r="23" spans="1:23">
      <c r="A23" t="s">
        <v>114</v>
      </c>
      <c r="B23">
        <v>6</v>
      </c>
      <c r="C23" t="s">
        <v>115</v>
      </c>
      <c r="D23" t="s">
        <v>116</v>
      </c>
      <c r="E23" t="s">
        <v>117</v>
      </c>
      <c r="F23" t="s">
        <v>1403</v>
      </c>
      <c r="G23" t="s">
        <v>23</v>
      </c>
      <c r="H23">
        <v>37.933843000000003</v>
      </c>
      <c r="I23">
        <v>106.33707200000001</v>
      </c>
      <c r="J23">
        <v>22905</v>
      </c>
      <c r="K23">
        <v>16</v>
      </c>
      <c r="L23">
        <v>9</v>
      </c>
      <c r="M23">
        <v>1962</v>
      </c>
      <c r="N23">
        <v>60</v>
      </c>
      <c r="O23">
        <v>2</v>
      </c>
      <c r="P23">
        <v>5414318937</v>
      </c>
      <c r="Q23" t="s">
        <v>24</v>
      </c>
      <c r="R23" t="s">
        <v>25</v>
      </c>
      <c r="S23" t="s">
        <v>1397</v>
      </c>
      <c r="T23" t="s">
        <v>1398</v>
      </c>
      <c r="U23" t="s">
        <v>1399</v>
      </c>
      <c r="V23">
        <v>6</v>
      </c>
      <c r="W23" t="s">
        <v>43</v>
      </c>
    </row>
    <row r="24" spans="1:23">
      <c r="A24" t="s">
        <v>119</v>
      </c>
      <c r="B24">
        <v>6</v>
      </c>
      <c r="C24" t="s">
        <v>120</v>
      </c>
      <c r="E24" t="s">
        <v>121</v>
      </c>
      <c r="F24" t="s">
        <v>1404</v>
      </c>
      <c r="G24" t="s">
        <v>36</v>
      </c>
      <c r="H24">
        <v>26.82808</v>
      </c>
      <c r="I24">
        <v>114.83577699999999</v>
      </c>
      <c r="J24">
        <v>39887</v>
      </c>
      <c r="K24">
        <v>15</v>
      </c>
      <c r="L24">
        <v>3</v>
      </c>
      <c r="M24">
        <v>2009</v>
      </c>
      <c r="N24">
        <v>13</v>
      </c>
      <c r="O24">
        <v>3</v>
      </c>
      <c r="P24">
        <v>7328657347</v>
      </c>
      <c r="Q24" t="s">
        <v>24</v>
      </c>
      <c r="R24" t="s">
        <v>25</v>
      </c>
      <c r="S24" t="s">
        <v>1397</v>
      </c>
      <c r="T24" t="s">
        <v>1398</v>
      </c>
      <c r="U24" t="s">
        <v>1399</v>
      </c>
      <c r="V24">
        <v>6</v>
      </c>
      <c r="W24" t="s">
        <v>43</v>
      </c>
    </row>
    <row r="25" spans="1:23">
      <c r="A25" t="s">
        <v>122</v>
      </c>
      <c r="B25">
        <v>7</v>
      </c>
      <c r="C25" t="s">
        <v>123</v>
      </c>
      <c r="E25" t="s">
        <v>124</v>
      </c>
      <c r="F25" t="s">
        <v>1405</v>
      </c>
      <c r="G25" t="s">
        <v>23</v>
      </c>
      <c r="H25">
        <v>18.6967739</v>
      </c>
      <c r="I25">
        <v>105.2662931</v>
      </c>
      <c r="J25">
        <v>14236</v>
      </c>
      <c r="K25">
        <v>22</v>
      </c>
      <c r="L25">
        <v>12</v>
      </c>
      <c r="M25">
        <v>1938</v>
      </c>
      <c r="N25">
        <v>84</v>
      </c>
      <c r="O25">
        <v>9</v>
      </c>
      <c r="P25">
        <v>7151492477</v>
      </c>
      <c r="Q25" t="s">
        <v>97</v>
      </c>
      <c r="R25" t="s">
        <v>125</v>
      </c>
      <c r="S25" t="s">
        <v>1406</v>
      </c>
      <c r="T25" t="s">
        <v>1407</v>
      </c>
      <c r="U25" t="s">
        <v>1408</v>
      </c>
      <c r="V25">
        <v>7</v>
      </c>
      <c r="W25" t="s">
        <v>78</v>
      </c>
    </row>
    <row r="26" spans="1:23">
      <c r="A26" t="s">
        <v>126</v>
      </c>
      <c r="B26">
        <v>7</v>
      </c>
      <c r="C26" t="s">
        <v>127</v>
      </c>
      <c r="E26" t="s">
        <v>128</v>
      </c>
      <c r="F26" t="s">
        <v>1409</v>
      </c>
      <c r="G26" t="s">
        <v>36</v>
      </c>
      <c r="H26">
        <v>40.7165064</v>
      </c>
      <c r="I26">
        <v>22.7279233</v>
      </c>
      <c r="J26">
        <v>9690</v>
      </c>
      <c r="K26">
        <v>12</v>
      </c>
      <c r="L26">
        <v>7</v>
      </c>
      <c r="M26">
        <v>1926</v>
      </c>
      <c r="N26">
        <v>96</v>
      </c>
      <c r="O26">
        <v>11</v>
      </c>
      <c r="P26">
        <v>9284794790</v>
      </c>
      <c r="Q26" t="s">
        <v>97</v>
      </c>
      <c r="R26" t="s">
        <v>125</v>
      </c>
      <c r="S26" t="s">
        <v>1406</v>
      </c>
      <c r="T26" t="s">
        <v>1407</v>
      </c>
      <c r="U26" t="s">
        <v>1408</v>
      </c>
      <c r="V26">
        <v>5</v>
      </c>
      <c r="W26" t="s">
        <v>86</v>
      </c>
    </row>
    <row r="27" spans="1:23">
      <c r="A27" t="s">
        <v>130</v>
      </c>
      <c r="B27">
        <v>7</v>
      </c>
      <c r="C27" t="s">
        <v>131</v>
      </c>
      <c r="E27" t="s">
        <v>132</v>
      </c>
      <c r="F27" t="s">
        <v>1410</v>
      </c>
      <c r="G27" t="s">
        <v>36</v>
      </c>
      <c r="H27">
        <v>43.444912000000002</v>
      </c>
      <c r="I27">
        <v>3.7587280000000001</v>
      </c>
      <c r="J27">
        <v>8820</v>
      </c>
      <c r="K27">
        <v>23</v>
      </c>
      <c r="L27">
        <v>2</v>
      </c>
      <c r="M27">
        <v>1924</v>
      </c>
      <c r="N27">
        <v>98</v>
      </c>
      <c r="O27">
        <v>3</v>
      </c>
      <c r="P27">
        <v>2162723616</v>
      </c>
      <c r="Q27" t="s">
        <v>97</v>
      </c>
      <c r="R27" t="s">
        <v>125</v>
      </c>
      <c r="S27" t="s">
        <v>1406</v>
      </c>
      <c r="T27" t="s">
        <v>1407</v>
      </c>
      <c r="U27" t="s">
        <v>1408</v>
      </c>
      <c r="V27">
        <v>3</v>
      </c>
      <c r="W27" t="s">
        <v>26</v>
      </c>
    </row>
    <row r="28" spans="1:23">
      <c r="A28" t="s">
        <v>133</v>
      </c>
      <c r="B28">
        <v>7</v>
      </c>
      <c r="C28" t="s">
        <v>134</v>
      </c>
      <c r="D28" t="s">
        <v>135</v>
      </c>
      <c r="E28" t="s">
        <v>136</v>
      </c>
      <c r="F28" t="s">
        <v>1411</v>
      </c>
      <c r="G28" t="s">
        <v>36</v>
      </c>
      <c r="H28">
        <v>57.953692099999998</v>
      </c>
      <c r="I28">
        <v>102.74452479999999</v>
      </c>
      <c r="J28">
        <v>28493</v>
      </c>
      <c r="K28">
        <v>3</v>
      </c>
      <c r="L28">
        <v>1</v>
      </c>
      <c r="M28">
        <v>1978</v>
      </c>
      <c r="N28">
        <v>44</v>
      </c>
      <c r="O28">
        <v>4</v>
      </c>
      <c r="P28">
        <v>6975572834</v>
      </c>
      <c r="Q28" t="s">
        <v>97</v>
      </c>
      <c r="R28" t="s">
        <v>125</v>
      </c>
      <c r="S28" t="s">
        <v>1406</v>
      </c>
      <c r="T28" t="s">
        <v>1407</v>
      </c>
      <c r="U28" t="s">
        <v>1408</v>
      </c>
      <c r="V28">
        <v>5</v>
      </c>
      <c r="W28" t="s">
        <v>86</v>
      </c>
    </row>
    <row r="29" spans="1:23">
      <c r="A29" t="s">
        <v>138</v>
      </c>
      <c r="B29">
        <v>8</v>
      </c>
      <c r="C29" t="s">
        <v>139</v>
      </c>
      <c r="E29" t="s">
        <v>140</v>
      </c>
      <c r="F29" t="s">
        <v>1412</v>
      </c>
      <c r="G29" t="s">
        <v>23</v>
      </c>
      <c r="H29">
        <v>46.533307299999997</v>
      </c>
      <c r="I29">
        <v>39.040515900000003</v>
      </c>
      <c r="J29">
        <v>32838</v>
      </c>
      <c r="K29">
        <v>26</v>
      </c>
      <c r="L29">
        <v>11</v>
      </c>
      <c r="M29">
        <v>1989</v>
      </c>
      <c r="N29">
        <v>33</v>
      </c>
      <c r="O29">
        <v>10</v>
      </c>
      <c r="P29">
        <v>7987311903</v>
      </c>
      <c r="Q29" t="s">
        <v>37</v>
      </c>
      <c r="R29" t="s">
        <v>38</v>
      </c>
      <c r="S29" t="s">
        <v>1413</v>
      </c>
      <c r="T29" t="s">
        <v>1414</v>
      </c>
      <c r="U29" t="s">
        <v>1415</v>
      </c>
      <c r="V29">
        <v>5</v>
      </c>
      <c r="W29" t="s">
        <v>86</v>
      </c>
    </row>
    <row r="30" spans="1:23">
      <c r="A30" t="s">
        <v>141</v>
      </c>
      <c r="B30">
        <v>8</v>
      </c>
      <c r="C30" t="s">
        <v>115</v>
      </c>
      <c r="E30" t="s">
        <v>142</v>
      </c>
      <c r="F30" t="s">
        <v>1416</v>
      </c>
      <c r="G30" t="s">
        <v>23</v>
      </c>
      <c r="H30">
        <v>-17.2884329</v>
      </c>
      <c r="I30">
        <v>-70.3643395</v>
      </c>
      <c r="J30">
        <v>33767</v>
      </c>
      <c r="K30">
        <v>12</v>
      </c>
      <c r="L30">
        <v>6</v>
      </c>
      <c r="M30">
        <v>1992</v>
      </c>
      <c r="N30">
        <v>30</v>
      </c>
      <c r="O30">
        <v>11</v>
      </c>
      <c r="P30">
        <v>8618225681</v>
      </c>
      <c r="Q30" t="s">
        <v>37</v>
      </c>
      <c r="R30" t="s">
        <v>38</v>
      </c>
      <c r="S30" t="s">
        <v>1413</v>
      </c>
      <c r="T30" t="s">
        <v>1414</v>
      </c>
      <c r="U30" t="s">
        <v>1415</v>
      </c>
      <c r="V30">
        <v>3</v>
      </c>
      <c r="W30" t="s">
        <v>26</v>
      </c>
    </row>
    <row r="31" spans="1:23">
      <c r="A31" t="s">
        <v>144</v>
      </c>
      <c r="B31">
        <v>8</v>
      </c>
      <c r="C31" t="s">
        <v>145</v>
      </c>
      <c r="E31" t="s">
        <v>146</v>
      </c>
      <c r="F31" t="s">
        <v>1417</v>
      </c>
      <c r="G31" t="s">
        <v>23</v>
      </c>
      <c r="H31">
        <v>25.710001999999999</v>
      </c>
      <c r="I31">
        <v>104.471535</v>
      </c>
      <c r="J31">
        <v>25527</v>
      </c>
      <c r="K31">
        <v>20</v>
      </c>
      <c r="L31">
        <v>11</v>
      </c>
      <c r="M31">
        <v>1969</v>
      </c>
      <c r="N31">
        <v>53</v>
      </c>
      <c r="O31">
        <v>13</v>
      </c>
      <c r="P31">
        <v>6496777626</v>
      </c>
      <c r="Q31" t="s">
        <v>37</v>
      </c>
      <c r="R31" t="s">
        <v>38</v>
      </c>
      <c r="S31" t="s">
        <v>1413</v>
      </c>
      <c r="T31" t="s">
        <v>1414</v>
      </c>
      <c r="U31" t="s">
        <v>1415</v>
      </c>
      <c r="V31">
        <v>5</v>
      </c>
      <c r="W31" t="s">
        <v>86</v>
      </c>
    </row>
    <row r="32" spans="1:23">
      <c r="A32" t="s">
        <v>147</v>
      </c>
      <c r="B32">
        <v>9</v>
      </c>
      <c r="C32" t="s">
        <v>148</v>
      </c>
      <c r="E32" t="s">
        <v>149</v>
      </c>
      <c r="F32" t="s">
        <v>1418</v>
      </c>
      <c r="G32" t="s">
        <v>36</v>
      </c>
      <c r="H32">
        <v>28.650072000000002</v>
      </c>
      <c r="I32">
        <v>121.261886</v>
      </c>
      <c r="J32">
        <v>21080</v>
      </c>
      <c r="K32">
        <v>17</v>
      </c>
      <c r="L32">
        <v>9</v>
      </c>
      <c r="M32">
        <v>1957</v>
      </c>
      <c r="N32">
        <v>65</v>
      </c>
      <c r="O32">
        <v>9</v>
      </c>
      <c r="P32">
        <v>1749066998</v>
      </c>
      <c r="Q32" t="s">
        <v>72</v>
      </c>
      <c r="R32" t="s">
        <v>77</v>
      </c>
      <c r="S32" t="s">
        <v>1419</v>
      </c>
      <c r="T32" t="s">
        <v>1420</v>
      </c>
      <c r="U32" t="s">
        <v>1421</v>
      </c>
      <c r="V32">
        <v>4</v>
      </c>
      <c r="W32" t="s">
        <v>93</v>
      </c>
    </row>
    <row r="33" spans="1:23">
      <c r="A33" t="s">
        <v>150</v>
      </c>
      <c r="B33">
        <v>10</v>
      </c>
      <c r="C33" t="s">
        <v>151</v>
      </c>
      <c r="E33" t="s">
        <v>152</v>
      </c>
      <c r="F33" t="s">
        <v>1422</v>
      </c>
      <c r="G33" t="s">
        <v>36</v>
      </c>
      <c r="H33">
        <v>50.155897600000003</v>
      </c>
      <c r="I33">
        <v>18.869786699999999</v>
      </c>
      <c r="J33">
        <v>41760</v>
      </c>
      <c r="K33">
        <v>1</v>
      </c>
      <c r="L33">
        <v>5</v>
      </c>
      <c r="M33">
        <v>2014</v>
      </c>
      <c r="N33">
        <v>8</v>
      </c>
      <c r="O33">
        <v>12</v>
      </c>
      <c r="P33">
        <v>2232086541</v>
      </c>
      <c r="Q33" t="s">
        <v>97</v>
      </c>
      <c r="R33" t="s">
        <v>98</v>
      </c>
      <c r="S33" t="s">
        <v>1423</v>
      </c>
      <c r="T33" t="s">
        <v>1424</v>
      </c>
      <c r="U33" t="s">
        <v>1425</v>
      </c>
      <c r="V33">
        <v>6</v>
      </c>
      <c r="W33" t="s">
        <v>43</v>
      </c>
    </row>
    <row r="34" spans="1:23">
      <c r="A34" t="s">
        <v>153</v>
      </c>
      <c r="B34">
        <v>10</v>
      </c>
      <c r="C34" t="s">
        <v>154</v>
      </c>
      <c r="D34" t="s">
        <v>155</v>
      </c>
      <c r="E34" t="s">
        <v>156</v>
      </c>
      <c r="F34" t="s">
        <v>1426</v>
      </c>
      <c r="G34" t="s">
        <v>36</v>
      </c>
      <c r="H34">
        <v>49.208816400000003</v>
      </c>
      <c r="I34">
        <v>7.0075836999999996</v>
      </c>
      <c r="J34">
        <v>23003</v>
      </c>
      <c r="K34">
        <v>23</v>
      </c>
      <c r="L34">
        <v>12</v>
      </c>
      <c r="M34">
        <v>1962</v>
      </c>
      <c r="N34">
        <v>60</v>
      </c>
      <c r="O34">
        <v>10</v>
      </c>
      <c r="P34">
        <v>5708685084</v>
      </c>
      <c r="Q34" t="s">
        <v>97</v>
      </c>
      <c r="R34" t="s">
        <v>98</v>
      </c>
      <c r="S34" t="s">
        <v>1423</v>
      </c>
      <c r="T34" t="s">
        <v>1424</v>
      </c>
      <c r="U34" t="s">
        <v>1425</v>
      </c>
      <c r="V34">
        <v>5</v>
      </c>
      <c r="W34" t="s">
        <v>86</v>
      </c>
    </row>
    <row r="35" spans="1:23">
      <c r="A35" t="s">
        <v>157</v>
      </c>
      <c r="B35">
        <v>10</v>
      </c>
      <c r="C35" t="s">
        <v>158</v>
      </c>
      <c r="E35" t="s">
        <v>159</v>
      </c>
      <c r="F35" t="s">
        <v>1427</v>
      </c>
      <c r="G35" t="s">
        <v>36</v>
      </c>
      <c r="H35">
        <v>-8.7611605000000008</v>
      </c>
      <c r="I35">
        <v>-63.900430299999996</v>
      </c>
      <c r="J35">
        <v>14740</v>
      </c>
      <c r="K35">
        <v>9</v>
      </c>
      <c r="L35">
        <v>5</v>
      </c>
      <c r="M35">
        <v>1940</v>
      </c>
      <c r="N35">
        <v>82</v>
      </c>
      <c r="O35">
        <v>3</v>
      </c>
      <c r="P35">
        <v>5466092308</v>
      </c>
      <c r="Q35" t="s">
        <v>97</v>
      </c>
      <c r="R35" t="s">
        <v>98</v>
      </c>
      <c r="S35" t="s">
        <v>1423</v>
      </c>
      <c r="T35" t="s">
        <v>1424</v>
      </c>
      <c r="U35" t="s">
        <v>1425</v>
      </c>
      <c r="V35">
        <v>5</v>
      </c>
      <c r="W35" t="s">
        <v>86</v>
      </c>
    </row>
    <row r="36" spans="1:23">
      <c r="A36" t="s">
        <v>161</v>
      </c>
      <c r="B36">
        <v>11</v>
      </c>
      <c r="C36" t="s">
        <v>162</v>
      </c>
      <c r="E36" t="s">
        <v>163</v>
      </c>
      <c r="F36" t="s">
        <v>1428</v>
      </c>
      <c r="G36" t="s">
        <v>36</v>
      </c>
      <c r="H36">
        <v>35.623872499999997</v>
      </c>
      <c r="I36">
        <v>45.949148200000003</v>
      </c>
      <c r="J36">
        <v>8696</v>
      </c>
      <c r="K36">
        <v>22</v>
      </c>
      <c r="L36">
        <v>10</v>
      </c>
      <c r="M36">
        <v>1923</v>
      </c>
      <c r="N36">
        <v>99</v>
      </c>
      <c r="O36">
        <v>2</v>
      </c>
      <c r="P36">
        <v>6695220000</v>
      </c>
      <c r="Q36" t="s">
        <v>72</v>
      </c>
      <c r="R36" t="s">
        <v>82</v>
      </c>
      <c r="S36" t="s">
        <v>1429</v>
      </c>
      <c r="T36" t="s">
        <v>1429</v>
      </c>
      <c r="U36" t="s">
        <v>1430</v>
      </c>
      <c r="V36">
        <v>3</v>
      </c>
      <c r="W36" t="s">
        <v>26</v>
      </c>
    </row>
    <row r="37" spans="1:23">
      <c r="A37" t="s">
        <v>164</v>
      </c>
      <c r="B37">
        <v>11</v>
      </c>
      <c r="C37" t="s">
        <v>165</v>
      </c>
      <c r="E37" t="s">
        <v>166</v>
      </c>
      <c r="F37" t="s">
        <v>1431</v>
      </c>
      <c r="G37" t="s">
        <v>23</v>
      </c>
      <c r="H37">
        <v>45.368628200000003</v>
      </c>
      <c r="I37">
        <v>16.567028499999999</v>
      </c>
      <c r="J37">
        <v>12999</v>
      </c>
      <c r="K37">
        <v>3</v>
      </c>
      <c r="L37">
        <v>8</v>
      </c>
      <c r="M37">
        <v>1935</v>
      </c>
      <c r="N37">
        <v>87</v>
      </c>
      <c r="O37">
        <v>7</v>
      </c>
      <c r="P37">
        <v>5057638355</v>
      </c>
      <c r="Q37" t="s">
        <v>72</v>
      </c>
      <c r="R37" t="s">
        <v>82</v>
      </c>
      <c r="S37" t="s">
        <v>1429</v>
      </c>
      <c r="T37" t="s">
        <v>1429</v>
      </c>
      <c r="U37" t="s">
        <v>1430</v>
      </c>
      <c r="V37">
        <v>6</v>
      </c>
      <c r="W37" t="s">
        <v>43</v>
      </c>
    </row>
    <row r="38" spans="1:23">
      <c r="A38" t="s">
        <v>168</v>
      </c>
      <c r="B38">
        <v>11</v>
      </c>
      <c r="C38" t="s">
        <v>169</v>
      </c>
      <c r="D38" t="s">
        <v>170</v>
      </c>
      <c r="E38" t="s">
        <v>171</v>
      </c>
      <c r="F38" t="s">
        <v>1432</v>
      </c>
      <c r="G38" t="s">
        <v>36</v>
      </c>
      <c r="H38">
        <v>14.5716986</v>
      </c>
      <c r="I38">
        <v>121.02694099999999</v>
      </c>
      <c r="J38">
        <v>30728</v>
      </c>
      <c r="K38">
        <v>16</v>
      </c>
      <c r="L38">
        <v>2</v>
      </c>
      <c r="M38">
        <v>1984</v>
      </c>
      <c r="N38">
        <v>38</v>
      </c>
      <c r="O38">
        <v>11</v>
      </c>
      <c r="P38">
        <v>1956729370</v>
      </c>
      <c r="Q38" t="s">
        <v>72</v>
      </c>
      <c r="R38" t="s">
        <v>82</v>
      </c>
      <c r="S38" t="s">
        <v>1429</v>
      </c>
      <c r="T38" t="s">
        <v>1429</v>
      </c>
      <c r="U38" t="s">
        <v>1430</v>
      </c>
      <c r="V38">
        <v>4</v>
      </c>
      <c r="W38" t="s">
        <v>93</v>
      </c>
    </row>
    <row r="39" spans="1:23">
      <c r="A39" t="s">
        <v>173</v>
      </c>
      <c r="B39">
        <v>11</v>
      </c>
      <c r="C39" t="s">
        <v>174</v>
      </c>
      <c r="E39" t="s">
        <v>175</v>
      </c>
      <c r="F39" t="s">
        <v>1433</v>
      </c>
      <c r="G39" t="s">
        <v>36</v>
      </c>
      <c r="H39">
        <v>40.211601000000002</v>
      </c>
      <c r="I39">
        <v>46.823705500000003</v>
      </c>
      <c r="J39">
        <v>22366</v>
      </c>
      <c r="K39">
        <v>26</v>
      </c>
      <c r="L39">
        <v>3</v>
      </c>
      <c r="M39">
        <v>1961</v>
      </c>
      <c r="N39">
        <v>61</v>
      </c>
      <c r="O39">
        <v>2</v>
      </c>
      <c r="P39">
        <v>5176671434</v>
      </c>
      <c r="Q39" t="s">
        <v>72</v>
      </c>
      <c r="R39" t="s">
        <v>82</v>
      </c>
      <c r="S39" t="s">
        <v>1429</v>
      </c>
      <c r="T39" t="s">
        <v>1429</v>
      </c>
      <c r="U39" t="s">
        <v>1430</v>
      </c>
      <c r="V39">
        <v>4</v>
      </c>
      <c r="W39" t="s">
        <v>93</v>
      </c>
    </row>
    <row r="40" spans="1:23">
      <c r="A40" t="s">
        <v>177</v>
      </c>
      <c r="B40">
        <v>11</v>
      </c>
      <c r="C40" t="s">
        <v>178</v>
      </c>
      <c r="E40" t="s">
        <v>179</v>
      </c>
      <c r="F40" t="s">
        <v>1434</v>
      </c>
      <c r="G40" t="s">
        <v>36</v>
      </c>
      <c r="H40">
        <v>31.305222199999999</v>
      </c>
      <c r="I40">
        <v>30.299235800000002</v>
      </c>
      <c r="J40">
        <v>37458</v>
      </c>
      <c r="K40">
        <v>21</v>
      </c>
      <c r="L40">
        <v>7</v>
      </c>
      <c r="M40">
        <v>2002</v>
      </c>
      <c r="N40">
        <v>20</v>
      </c>
      <c r="O40">
        <v>8</v>
      </c>
      <c r="P40">
        <v>4447664236</v>
      </c>
      <c r="Q40" t="s">
        <v>72</v>
      </c>
      <c r="R40" t="s">
        <v>82</v>
      </c>
      <c r="S40" t="s">
        <v>1429</v>
      </c>
      <c r="T40" t="s">
        <v>1429</v>
      </c>
      <c r="U40" t="s">
        <v>1430</v>
      </c>
      <c r="V40">
        <v>3</v>
      </c>
      <c r="W40" t="s">
        <v>26</v>
      </c>
    </row>
    <row r="41" spans="1:23">
      <c r="A41" t="s">
        <v>180</v>
      </c>
      <c r="B41">
        <v>12</v>
      </c>
      <c r="C41" t="s">
        <v>181</v>
      </c>
      <c r="E41" t="s">
        <v>182</v>
      </c>
      <c r="F41" t="s">
        <v>1435</v>
      </c>
      <c r="G41" t="s">
        <v>23</v>
      </c>
      <c r="H41">
        <v>36.067107999999998</v>
      </c>
      <c r="I41">
        <v>120.382609</v>
      </c>
      <c r="J41">
        <v>27390</v>
      </c>
      <c r="K41">
        <v>27</v>
      </c>
      <c r="L41">
        <v>12</v>
      </c>
      <c r="M41">
        <v>1974</v>
      </c>
      <c r="N41">
        <v>48</v>
      </c>
      <c r="O41">
        <v>1</v>
      </c>
      <c r="P41">
        <v>5804504176</v>
      </c>
      <c r="Q41" t="s">
        <v>24</v>
      </c>
      <c r="R41" t="s">
        <v>113</v>
      </c>
      <c r="S41" t="s">
        <v>1436</v>
      </c>
      <c r="T41" t="s">
        <v>1437</v>
      </c>
      <c r="U41" t="s">
        <v>1438</v>
      </c>
      <c r="V41">
        <v>4</v>
      </c>
      <c r="W41" t="s">
        <v>93</v>
      </c>
    </row>
    <row r="42" spans="1:23">
      <c r="A42" t="s">
        <v>183</v>
      </c>
      <c r="B42">
        <v>12</v>
      </c>
      <c r="C42" t="s">
        <v>184</v>
      </c>
      <c r="E42" t="s">
        <v>185</v>
      </c>
      <c r="F42" t="s">
        <v>1439</v>
      </c>
      <c r="G42" t="s">
        <v>36</v>
      </c>
      <c r="H42">
        <v>47.507219999999997</v>
      </c>
      <c r="I42">
        <v>28.27694</v>
      </c>
      <c r="J42">
        <v>37572</v>
      </c>
      <c r="K42">
        <v>12</v>
      </c>
      <c r="L42">
        <v>11</v>
      </c>
      <c r="M42">
        <v>2002</v>
      </c>
      <c r="N42">
        <v>20</v>
      </c>
      <c r="O42">
        <v>3</v>
      </c>
      <c r="P42">
        <v>3663655781</v>
      </c>
      <c r="Q42" t="s">
        <v>24</v>
      </c>
      <c r="R42" t="s">
        <v>113</v>
      </c>
      <c r="S42" t="s">
        <v>1436</v>
      </c>
      <c r="T42" t="s">
        <v>1437</v>
      </c>
      <c r="U42" t="s">
        <v>1438</v>
      </c>
      <c r="V42">
        <v>1</v>
      </c>
      <c r="W42" t="s">
        <v>186</v>
      </c>
    </row>
    <row r="43" spans="1:23">
      <c r="A43" t="s">
        <v>187</v>
      </c>
      <c r="B43">
        <v>12</v>
      </c>
      <c r="C43" t="s">
        <v>188</v>
      </c>
      <c r="E43" t="s">
        <v>189</v>
      </c>
      <c r="F43" t="s">
        <v>1440</v>
      </c>
      <c r="G43" t="s">
        <v>36</v>
      </c>
      <c r="H43">
        <v>19.141486199999999</v>
      </c>
      <c r="I43">
        <v>105.6257432</v>
      </c>
      <c r="J43">
        <v>36263</v>
      </c>
      <c r="K43">
        <v>13</v>
      </c>
      <c r="L43">
        <v>4</v>
      </c>
      <c r="M43">
        <v>1999</v>
      </c>
      <c r="N43">
        <v>23</v>
      </c>
      <c r="O43">
        <v>5</v>
      </c>
      <c r="P43">
        <v>2831707624</v>
      </c>
      <c r="Q43" t="s">
        <v>24</v>
      </c>
      <c r="R43" t="s">
        <v>113</v>
      </c>
      <c r="S43" t="s">
        <v>1436</v>
      </c>
      <c r="T43" t="s">
        <v>1437</v>
      </c>
      <c r="U43" t="s">
        <v>1438</v>
      </c>
      <c r="V43">
        <v>1</v>
      </c>
      <c r="W43" t="s">
        <v>186</v>
      </c>
    </row>
    <row r="44" spans="1:23">
      <c r="A44" t="s">
        <v>190</v>
      </c>
      <c r="B44">
        <v>12</v>
      </c>
      <c r="C44" t="s">
        <v>191</v>
      </c>
      <c r="E44" t="s">
        <v>192</v>
      </c>
      <c r="F44" t="s">
        <v>1441</v>
      </c>
      <c r="G44" t="s">
        <v>36</v>
      </c>
      <c r="H44">
        <v>48.970675800000002</v>
      </c>
      <c r="I44">
        <v>89.967838200000003</v>
      </c>
      <c r="J44">
        <v>9821</v>
      </c>
      <c r="K44">
        <v>20</v>
      </c>
      <c r="L44">
        <v>11</v>
      </c>
      <c r="M44">
        <v>1926</v>
      </c>
      <c r="N44">
        <v>96</v>
      </c>
      <c r="O44">
        <v>10</v>
      </c>
      <c r="P44">
        <v>4513594260</v>
      </c>
      <c r="Q44" t="s">
        <v>24</v>
      </c>
      <c r="R44" t="s">
        <v>113</v>
      </c>
      <c r="S44" t="s">
        <v>1436</v>
      </c>
      <c r="T44" t="s">
        <v>1437</v>
      </c>
      <c r="U44" t="s">
        <v>1438</v>
      </c>
      <c r="V44">
        <v>4</v>
      </c>
      <c r="W44" t="s">
        <v>93</v>
      </c>
    </row>
    <row r="45" spans="1:23">
      <c r="A45" t="s">
        <v>193</v>
      </c>
      <c r="B45">
        <v>13</v>
      </c>
      <c r="C45" t="s">
        <v>194</v>
      </c>
      <c r="E45" t="s">
        <v>195</v>
      </c>
      <c r="F45" t="s">
        <v>1442</v>
      </c>
      <c r="G45" t="s">
        <v>36</v>
      </c>
      <c r="H45">
        <v>10.790051699999999</v>
      </c>
      <c r="I45">
        <v>106.6281901</v>
      </c>
      <c r="J45">
        <v>31697</v>
      </c>
      <c r="K45">
        <v>12</v>
      </c>
      <c r="L45">
        <v>10</v>
      </c>
      <c r="M45">
        <v>1986</v>
      </c>
      <c r="N45">
        <v>36</v>
      </c>
      <c r="O45">
        <v>2</v>
      </c>
      <c r="P45">
        <v>8583570110</v>
      </c>
      <c r="Q45" t="s">
        <v>97</v>
      </c>
      <c r="R45" t="s">
        <v>167</v>
      </c>
      <c r="S45" t="s">
        <v>1443</v>
      </c>
      <c r="T45" t="s">
        <v>1444</v>
      </c>
      <c r="U45" t="s">
        <v>1445</v>
      </c>
      <c r="V45">
        <v>2</v>
      </c>
      <c r="W45" t="s">
        <v>48</v>
      </c>
    </row>
    <row r="46" spans="1:23">
      <c r="A46" t="s">
        <v>196</v>
      </c>
      <c r="B46">
        <v>13</v>
      </c>
      <c r="C46" t="s">
        <v>197</v>
      </c>
      <c r="E46" t="s">
        <v>198</v>
      </c>
      <c r="F46" t="s">
        <v>1446</v>
      </c>
      <c r="G46" t="s">
        <v>36</v>
      </c>
      <c r="H46">
        <v>32.833572199999999</v>
      </c>
      <c r="I46">
        <v>35.964221500000001</v>
      </c>
      <c r="J46">
        <v>28306</v>
      </c>
      <c r="K46">
        <v>30</v>
      </c>
      <c r="L46">
        <v>6</v>
      </c>
      <c r="M46">
        <v>1977</v>
      </c>
      <c r="N46">
        <v>45</v>
      </c>
      <c r="O46">
        <v>9</v>
      </c>
      <c r="P46">
        <v>7253678647</v>
      </c>
      <c r="Q46" t="s">
        <v>97</v>
      </c>
      <c r="R46" t="s">
        <v>167</v>
      </c>
      <c r="S46" t="s">
        <v>1443</v>
      </c>
      <c r="T46" t="s">
        <v>1444</v>
      </c>
      <c r="U46" t="s">
        <v>1445</v>
      </c>
      <c r="V46">
        <v>7</v>
      </c>
      <c r="W46" t="s">
        <v>78</v>
      </c>
    </row>
    <row r="47" spans="1:23">
      <c r="A47" t="s">
        <v>199</v>
      </c>
      <c r="B47">
        <v>13</v>
      </c>
      <c r="C47" t="s">
        <v>200</v>
      </c>
      <c r="E47" t="s">
        <v>201</v>
      </c>
      <c r="F47" t="s">
        <v>1447</v>
      </c>
      <c r="G47" t="s">
        <v>36</v>
      </c>
      <c r="H47">
        <v>21.664044000000001</v>
      </c>
      <c r="I47">
        <v>110.63956899999999</v>
      </c>
      <c r="J47">
        <v>40218</v>
      </c>
      <c r="K47">
        <v>9</v>
      </c>
      <c r="L47">
        <v>2</v>
      </c>
      <c r="M47">
        <v>2010</v>
      </c>
      <c r="N47">
        <v>12</v>
      </c>
      <c r="O47">
        <v>5</v>
      </c>
      <c r="P47">
        <v>7498058950</v>
      </c>
      <c r="Q47" t="s">
        <v>97</v>
      </c>
      <c r="R47" t="s">
        <v>167</v>
      </c>
      <c r="S47" t="s">
        <v>1443</v>
      </c>
      <c r="T47" t="s">
        <v>1444</v>
      </c>
      <c r="U47" t="s">
        <v>1445</v>
      </c>
      <c r="V47">
        <v>6</v>
      </c>
      <c r="W47" t="s">
        <v>43</v>
      </c>
    </row>
    <row r="48" spans="1:23">
      <c r="A48" t="s">
        <v>202</v>
      </c>
      <c r="B48">
        <v>13</v>
      </c>
      <c r="C48" t="s">
        <v>203</v>
      </c>
      <c r="E48" t="s">
        <v>204</v>
      </c>
      <c r="F48" t="s">
        <v>1448</v>
      </c>
      <c r="G48" t="s">
        <v>36</v>
      </c>
      <c r="H48">
        <v>50.161731799999998</v>
      </c>
      <c r="I48">
        <v>16.9473457</v>
      </c>
      <c r="J48">
        <v>28046</v>
      </c>
      <c r="K48">
        <v>13</v>
      </c>
      <c r="L48">
        <v>10</v>
      </c>
      <c r="M48">
        <v>1976</v>
      </c>
      <c r="N48">
        <v>46</v>
      </c>
      <c r="O48">
        <v>3</v>
      </c>
      <c r="P48">
        <v>8737499840</v>
      </c>
      <c r="Q48" t="s">
        <v>97</v>
      </c>
      <c r="R48" t="s">
        <v>167</v>
      </c>
      <c r="S48" t="s">
        <v>1443</v>
      </c>
      <c r="T48" t="s">
        <v>1444</v>
      </c>
      <c r="U48" t="s">
        <v>1445</v>
      </c>
      <c r="V48">
        <v>1</v>
      </c>
      <c r="W48" t="s">
        <v>186</v>
      </c>
    </row>
    <row r="49" spans="1:23">
      <c r="A49" t="s">
        <v>205</v>
      </c>
      <c r="B49">
        <v>14</v>
      </c>
      <c r="C49" t="s">
        <v>206</v>
      </c>
      <c r="E49" t="s">
        <v>207</v>
      </c>
      <c r="F49" t="s">
        <v>1449</v>
      </c>
      <c r="G49" t="s">
        <v>36</v>
      </c>
      <c r="H49">
        <v>7.9986110000000004</v>
      </c>
      <c r="I49">
        <v>123.6602783</v>
      </c>
      <c r="J49">
        <v>43536</v>
      </c>
      <c r="K49">
        <v>12</v>
      </c>
      <c r="L49">
        <v>3</v>
      </c>
      <c r="M49">
        <v>2019</v>
      </c>
      <c r="N49">
        <v>3</v>
      </c>
      <c r="O49">
        <v>12</v>
      </c>
      <c r="P49">
        <v>9769958246</v>
      </c>
      <c r="Q49" t="s">
        <v>37</v>
      </c>
      <c r="R49" t="s">
        <v>64</v>
      </c>
      <c r="S49" t="s">
        <v>1450</v>
      </c>
      <c r="T49" t="s">
        <v>1451</v>
      </c>
      <c r="U49" t="s">
        <v>1452</v>
      </c>
      <c r="V49">
        <v>6</v>
      </c>
      <c r="W49" t="s">
        <v>43</v>
      </c>
    </row>
    <row r="50" spans="1:23">
      <c r="A50" t="s">
        <v>208</v>
      </c>
      <c r="B50">
        <v>14</v>
      </c>
      <c r="C50" t="s">
        <v>209</v>
      </c>
      <c r="E50" t="s">
        <v>210</v>
      </c>
      <c r="F50" t="s">
        <v>1453</v>
      </c>
      <c r="G50" t="s">
        <v>36</v>
      </c>
      <c r="H50">
        <v>46.122391499999999</v>
      </c>
      <c r="I50">
        <v>-74.5838514</v>
      </c>
      <c r="J50">
        <v>22330</v>
      </c>
      <c r="K50">
        <v>18</v>
      </c>
      <c r="L50">
        <v>2</v>
      </c>
      <c r="M50">
        <v>1961</v>
      </c>
      <c r="N50">
        <v>61</v>
      </c>
      <c r="O50">
        <v>5</v>
      </c>
      <c r="P50">
        <v>9392527397</v>
      </c>
      <c r="Q50" t="s">
        <v>37</v>
      </c>
      <c r="R50" t="s">
        <v>64</v>
      </c>
      <c r="S50" t="s">
        <v>1450</v>
      </c>
      <c r="T50" t="s">
        <v>1451</v>
      </c>
      <c r="U50" t="s">
        <v>1452</v>
      </c>
      <c r="V50">
        <v>1</v>
      </c>
      <c r="W50" t="s">
        <v>186</v>
      </c>
    </row>
    <row r="51" spans="1:23">
      <c r="A51" t="s">
        <v>211</v>
      </c>
      <c r="B51">
        <v>14</v>
      </c>
      <c r="C51" t="s">
        <v>212</v>
      </c>
      <c r="E51" t="s">
        <v>213</v>
      </c>
      <c r="F51" t="s">
        <v>1454</v>
      </c>
      <c r="G51" t="s">
        <v>36</v>
      </c>
      <c r="H51">
        <v>-8.4480167000000002</v>
      </c>
      <c r="I51">
        <v>114.3103718</v>
      </c>
      <c r="J51">
        <v>32569</v>
      </c>
      <c r="K51">
        <v>2</v>
      </c>
      <c r="L51">
        <v>3</v>
      </c>
      <c r="M51">
        <v>1989</v>
      </c>
      <c r="N51">
        <v>33</v>
      </c>
      <c r="O51">
        <v>13</v>
      </c>
      <c r="P51">
        <v>5535346407</v>
      </c>
      <c r="Q51" t="s">
        <v>37</v>
      </c>
      <c r="R51" t="s">
        <v>64</v>
      </c>
      <c r="S51" t="s">
        <v>1450</v>
      </c>
      <c r="T51" t="s">
        <v>1451</v>
      </c>
      <c r="U51" t="s">
        <v>1452</v>
      </c>
      <c r="V51">
        <v>1</v>
      </c>
      <c r="W51" t="s">
        <v>186</v>
      </c>
    </row>
    <row r="52" spans="1:23">
      <c r="A52" t="s">
        <v>214</v>
      </c>
      <c r="B52">
        <v>14</v>
      </c>
      <c r="C52" t="s">
        <v>215</v>
      </c>
      <c r="E52" t="s">
        <v>216</v>
      </c>
      <c r="F52" t="s">
        <v>1455</v>
      </c>
      <c r="G52" t="s">
        <v>36</v>
      </c>
      <c r="H52">
        <v>49.946988099999999</v>
      </c>
      <c r="I52">
        <v>18.187018900000002</v>
      </c>
      <c r="J52">
        <v>24059</v>
      </c>
      <c r="K52">
        <v>13</v>
      </c>
      <c r="L52">
        <v>11</v>
      </c>
      <c r="M52">
        <v>1965</v>
      </c>
      <c r="N52">
        <v>57</v>
      </c>
      <c r="O52">
        <v>6</v>
      </c>
      <c r="P52">
        <v>9477931333</v>
      </c>
      <c r="Q52" t="s">
        <v>37</v>
      </c>
      <c r="R52" t="s">
        <v>64</v>
      </c>
      <c r="S52" t="s">
        <v>1450</v>
      </c>
      <c r="T52" t="s">
        <v>1451</v>
      </c>
      <c r="U52" t="s">
        <v>1452</v>
      </c>
      <c r="V52">
        <v>6</v>
      </c>
      <c r="W52" t="s">
        <v>43</v>
      </c>
    </row>
    <row r="53" spans="1:23">
      <c r="A53" t="s">
        <v>217</v>
      </c>
      <c r="B53">
        <v>15</v>
      </c>
      <c r="C53" t="s">
        <v>218</v>
      </c>
      <c r="E53" t="s">
        <v>219</v>
      </c>
      <c r="F53" t="s">
        <v>1456</v>
      </c>
      <c r="G53" t="s">
        <v>23</v>
      </c>
      <c r="H53">
        <v>57.8197659</v>
      </c>
      <c r="I53">
        <v>12.9376332</v>
      </c>
      <c r="J53">
        <v>40170</v>
      </c>
      <c r="K53">
        <v>23</v>
      </c>
      <c r="L53">
        <v>12</v>
      </c>
      <c r="M53">
        <v>2009</v>
      </c>
      <c r="N53">
        <v>13</v>
      </c>
      <c r="O53">
        <v>12</v>
      </c>
      <c r="P53">
        <v>4303211596</v>
      </c>
      <c r="Q53" t="s">
        <v>72</v>
      </c>
      <c r="R53" t="s">
        <v>82</v>
      </c>
      <c r="S53" t="s">
        <v>1429</v>
      </c>
      <c r="T53" t="s">
        <v>1429</v>
      </c>
      <c r="U53" t="s">
        <v>1430</v>
      </c>
      <c r="V53">
        <v>6</v>
      </c>
      <c r="W53" t="s">
        <v>43</v>
      </c>
    </row>
    <row r="54" spans="1:23">
      <c r="A54" t="s">
        <v>220</v>
      </c>
      <c r="B54">
        <v>15</v>
      </c>
      <c r="C54" t="s">
        <v>221</v>
      </c>
      <c r="E54" t="s">
        <v>222</v>
      </c>
      <c r="F54" t="s">
        <v>1457</v>
      </c>
      <c r="G54" t="s">
        <v>36</v>
      </c>
      <c r="H54">
        <v>-20.536044100000002</v>
      </c>
      <c r="I54">
        <v>29.281468700000001</v>
      </c>
      <c r="J54">
        <v>34269</v>
      </c>
      <c r="K54">
        <v>27</v>
      </c>
      <c r="L54">
        <v>10</v>
      </c>
      <c r="M54">
        <v>1993</v>
      </c>
      <c r="N54">
        <v>29</v>
      </c>
      <c r="O54">
        <v>4</v>
      </c>
      <c r="P54">
        <v>3978297179</v>
      </c>
      <c r="Q54" t="s">
        <v>72</v>
      </c>
      <c r="R54" t="s">
        <v>82</v>
      </c>
      <c r="S54" t="s">
        <v>1429</v>
      </c>
      <c r="T54" t="s">
        <v>1429</v>
      </c>
      <c r="U54" t="s">
        <v>1430</v>
      </c>
      <c r="V54">
        <v>5</v>
      </c>
      <c r="W54" t="s">
        <v>86</v>
      </c>
    </row>
    <row r="55" spans="1:23">
      <c r="A55" t="s">
        <v>223</v>
      </c>
      <c r="B55">
        <v>15</v>
      </c>
      <c r="C55" t="s">
        <v>224</v>
      </c>
      <c r="E55" t="s">
        <v>225</v>
      </c>
      <c r="F55" t="s">
        <v>1458</v>
      </c>
      <c r="G55" t="s">
        <v>36</v>
      </c>
      <c r="H55">
        <v>-3.6964443999999999</v>
      </c>
      <c r="I55">
        <v>103.3876116</v>
      </c>
      <c r="J55">
        <v>35946</v>
      </c>
      <c r="K55">
        <v>31</v>
      </c>
      <c r="L55">
        <v>5</v>
      </c>
      <c r="M55">
        <v>1998</v>
      </c>
      <c r="N55">
        <v>24</v>
      </c>
      <c r="O55">
        <v>6</v>
      </c>
      <c r="P55">
        <v>5937824553</v>
      </c>
      <c r="Q55" t="s">
        <v>72</v>
      </c>
      <c r="R55" t="s">
        <v>82</v>
      </c>
      <c r="S55" t="s">
        <v>1429</v>
      </c>
      <c r="T55" t="s">
        <v>1429</v>
      </c>
      <c r="U55" t="s">
        <v>1430</v>
      </c>
      <c r="V55">
        <v>5</v>
      </c>
      <c r="W55" t="s">
        <v>86</v>
      </c>
    </row>
    <row r="56" spans="1:23">
      <c r="A56" t="s">
        <v>226</v>
      </c>
      <c r="B56">
        <v>16</v>
      </c>
      <c r="C56" t="s">
        <v>227</v>
      </c>
      <c r="E56" t="s">
        <v>228</v>
      </c>
      <c r="F56" t="s">
        <v>1459</v>
      </c>
      <c r="G56" t="s">
        <v>36</v>
      </c>
      <c r="H56">
        <v>36.507226299999999</v>
      </c>
      <c r="I56">
        <v>8.7756556000000003</v>
      </c>
      <c r="J56">
        <v>44539</v>
      </c>
      <c r="K56">
        <v>9</v>
      </c>
      <c r="L56">
        <v>12</v>
      </c>
      <c r="M56">
        <v>2021</v>
      </c>
      <c r="N56">
        <v>1</v>
      </c>
      <c r="O56">
        <v>5</v>
      </c>
      <c r="P56">
        <v>3474168006</v>
      </c>
      <c r="Q56" t="s">
        <v>24</v>
      </c>
      <c r="R56" t="s">
        <v>160</v>
      </c>
      <c r="S56" t="s">
        <v>1460</v>
      </c>
      <c r="T56" t="s">
        <v>1461</v>
      </c>
      <c r="U56" t="s">
        <v>1462</v>
      </c>
      <c r="V56">
        <v>6</v>
      </c>
      <c r="W56" t="s">
        <v>43</v>
      </c>
    </row>
    <row r="57" spans="1:23">
      <c r="A57" t="s">
        <v>229</v>
      </c>
      <c r="B57">
        <v>16</v>
      </c>
      <c r="C57" t="s">
        <v>230</v>
      </c>
      <c r="E57" t="s">
        <v>231</v>
      </c>
      <c r="F57" t="s">
        <v>1463</v>
      </c>
      <c r="G57" t="s">
        <v>36</v>
      </c>
      <c r="H57">
        <v>42.9203458</v>
      </c>
      <c r="I57">
        <v>21.742191099999999</v>
      </c>
      <c r="J57">
        <v>24163</v>
      </c>
      <c r="K57">
        <v>25</v>
      </c>
      <c r="L57">
        <v>2</v>
      </c>
      <c r="M57">
        <v>1966</v>
      </c>
      <c r="N57">
        <v>56</v>
      </c>
      <c r="O57">
        <v>7</v>
      </c>
      <c r="P57">
        <v>2119419502</v>
      </c>
      <c r="Q57" t="s">
        <v>24</v>
      </c>
      <c r="R57" t="s">
        <v>160</v>
      </c>
      <c r="S57" t="s">
        <v>1460</v>
      </c>
      <c r="T57" t="s">
        <v>1461</v>
      </c>
      <c r="U57" t="s">
        <v>1462</v>
      </c>
      <c r="V57">
        <v>7</v>
      </c>
      <c r="W57" t="s">
        <v>78</v>
      </c>
    </row>
    <row r="58" spans="1:23">
      <c r="A58" t="s">
        <v>232</v>
      </c>
      <c r="B58">
        <v>16</v>
      </c>
      <c r="C58" t="s">
        <v>233</v>
      </c>
      <c r="D58" t="s">
        <v>234</v>
      </c>
      <c r="E58" t="s">
        <v>235</v>
      </c>
      <c r="F58" t="s">
        <v>1464</v>
      </c>
      <c r="G58" t="s">
        <v>36</v>
      </c>
      <c r="H58">
        <v>22.5341348</v>
      </c>
      <c r="I58">
        <v>114.1162219</v>
      </c>
      <c r="J58">
        <v>27100</v>
      </c>
      <c r="K58">
        <v>12</v>
      </c>
      <c r="L58">
        <v>3</v>
      </c>
      <c r="M58">
        <v>1974</v>
      </c>
      <c r="N58">
        <v>48</v>
      </c>
      <c r="O58">
        <v>3</v>
      </c>
      <c r="P58">
        <v>1777860988</v>
      </c>
      <c r="Q58" t="s">
        <v>24</v>
      </c>
      <c r="R58" t="s">
        <v>160</v>
      </c>
      <c r="S58" t="s">
        <v>1460</v>
      </c>
      <c r="T58" t="s">
        <v>1461</v>
      </c>
      <c r="U58" t="s">
        <v>1462</v>
      </c>
      <c r="V58">
        <v>1</v>
      </c>
      <c r="W58" t="s">
        <v>186</v>
      </c>
    </row>
    <row r="59" spans="1:23">
      <c r="A59" t="s">
        <v>236</v>
      </c>
      <c r="B59">
        <v>16</v>
      </c>
      <c r="C59" t="s">
        <v>237</v>
      </c>
      <c r="E59" t="s">
        <v>238</v>
      </c>
      <c r="F59" t="s">
        <v>1465</v>
      </c>
      <c r="G59" t="s">
        <v>36</v>
      </c>
      <c r="H59">
        <v>-6.8081500999999998</v>
      </c>
      <c r="I59">
        <v>106.6645007</v>
      </c>
      <c r="J59">
        <v>39419</v>
      </c>
      <c r="K59">
        <v>3</v>
      </c>
      <c r="L59">
        <v>12</v>
      </c>
      <c r="M59">
        <v>2007</v>
      </c>
      <c r="N59">
        <v>15</v>
      </c>
      <c r="O59">
        <v>4</v>
      </c>
      <c r="P59">
        <v>2373399722</v>
      </c>
      <c r="Q59" t="s">
        <v>24</v>
      </c>
      <c r="R59" t="s">
        <v>160</v>
      </c>
      <c r="S59" t="s">
        <v>1460</v>
      </c>
      <c r="T59" t="s">
        <v>1461</v>
      </c>
      <c r="U59" t="s">
        <v>1462</v>
      </c>
      <c r="V59">
        <v>6</v>
      </c>
      <c r="W59" t="s">
        <v>43</v>
      </c>
    </row>
    <row r="60" spans="1:23">
      <c r="A60" t="s">
        <v>239</v>
      </c>
      <c r="B60">
        <v>17</v>
      </c>
      <c r="C60" t="s">
        <v>240</v>
      </c>
      <c r="D60" t="s">
        <v>241</v>
      </c>
      <c r="E60" t="s">
        <v>242</v>
      </c>
      <c r="F60" t="s">
        <v>1466</v>
      </c>
      <c r="G60" t="s">
        <v>36</v>
      </c>
      <c r="H60">
        <v>8.2260556999999999</v>
      </c>
      <c r="I60">
        <v>124.2518415</v>
      </c>
      <c r="J60">
        <v>22507</v>
      </c>
      <c r="K60">
        <v>14</v>
      </c>
      <c r="L60">
        <v>8</v>
      </c>
      <c r="M60">
        <v>1961</v>
      </c>
      <c r="N60">
        <v>61</v>
      </c>
      <c r="O60">
        <v>2</v>
      </c>
      <c r="P60">
        <v>8137395442</v>
      </c>
      <c r="Q60" t="s">
        <v>72</v>
      </c>
      <c r="R60" t="s">
        <v>77</v>
      </c>
      <c r="S60" t="s">
        <v>1419</v>
      </c>
      <c r="T60" t="s">
        <v>1420</v>
      </c>
      <c r="U60" t="s">
        <v>1421</v>
      </c>
      <c r="V60">
        <v>3</v>
      </c>
      <c r="W60" t="s">
        <v>26</v>
      </c>
    </row>
    <row r="61" spans="1:23">
      <c r="A61" t="s">
        <v>243</v>
      </c>
      <c r="B61">
        <v>17</v>
      </c>
      <c r="C61" t="s">
        <v>244</v>
      </c>
      <c r="E61" t="s">
        <v>245</v>
      </c>
      <c r="F61" t="s">
        <v>1467</v>
      </c>
      <c r="G61" t="s">
        <v>23</v>
      </c>
      <c r="H61">
        <v>8.6450352000000006</v>
      </c>
      <c r="I61">
        <v>10.7718025</v>
      </c>
      <c r="J61">
        <v>24937</v>
      </c>
      <c r="K61">
        <v>9</v>
      </c>
      <c r="L61">
        <v>4</v>
      </c>
      <c r="M61">
        <v>1968</v>
      </c>
      <c r="N61">
        <v>54</v>
      </c>
      <c r="O61">
        <v>4</v>
      </c>
      <c r="P61">
        <v>4134665161</v>
      </c>
      <c r="Q61" t="s">
        <v>72</v>
      </c>
      <c r="R61" t="s">
        <v>77</v>
      </c>
      <c r="S61" t="s">
        <v>1419</v>
      </c>
      <c r="T61" t="s">
        <v>1420</v>
      </c>
      <c r="U61" t="s">
        <v>1421</v>
      </c>
      <c r="V61">
        <v>4</v>
      </c>
      <c r="W61" t="s">
        <v>93</v>
      </c>
    </row>
    <row r="62" spans="1:23">
      <c r="A62" t="s">
        <v>246</v>
      </c>
      <c r="B62">
        <v>17</v>
      </c>
      <c r="C62" t="s">
        <v>247</v>
      </c>
      <c r="E62" t="s">
        <v>248</v>
      </c>
      <c r="F62" t="s">
        <v>1468</v>
      </c>
      <c r="G62" t="s">
        <v>23</v>
      </c>
      <c r="H62">
        <v>0.54718109999999998</v>
      </c>
      <c r="I62">
        <v>-76.1319953</v>
      </c>
      <c r="J62">
        <v>12581</v>
      </c>
      <c r="K62">
        <v>11</v>
      </c>
      <c r="L62">
        <v>6</v>
      </c>
      <c r="M62">
        <v>1934</v>
      </c>
      <c r="N62">
        <v>88</v>
      </c>
      <c r="O62">
        <v>4</v>
      </c>
      <c r="P62">
        <v>5619141549</v>
      </c>
      <c r="Q62" t="s">
        <v>72</v>
      </c>
      <c r="R62" t="s">
        <v>77</v>
      </c>
      <c r="S62" t="s">
        <v>1419</v>
      </c>
      <c r="T62" t="s">
        <v>1420</v>
      </c>
      <c r="U62" t="s">
        <v>1421</v>
      </c>
      <c r="V62">
        <v>2</v>
      </c>
      <c r="W62" t="s">
        <v>48</v>
      </c>
    </row>
    <row r="63" spans="1:23">
      <c r="A63" t="s">
        <v>249</v>
      </c>
      <c r="B63">
        <v>18</v>
      </c>
      <c r="C63" t="s">
        <v>250</v>
      </c>
      <c r="E63" t="s">
        <v>251</v>
      </c>
      <c r="F63" t="s">
        <v>1469</v>
      </c>
      <c r="G63" t="s">
        <v>36</v>
      </c>
      <c r="H63">
        <v>-23.500009200000001</v>
      </c>
      <c r="I63">
        <v>-46.434475999999997</v>
      </c>
      <c r="J63">
        <v>23393</v>
      </c>
      <c r="K63">
        <v>17</v>
      </c>
      <c r="L63">
        <v>1</v>
      </c>
      <c r="M63">
        <v>1964</v>
      </c>
      <c r="N63">
        <v>58</v>
      </c>
      <c r="O63">
        <v>13</v>
      </c>
      <c r="P63">
        <v>6319979295</v>
      </c>
      <c r="Q63" t="s">
        <v>24</v>
      </c>
      <c r="R63" t="s">
        <v>47</v>
      </c>
      <c r="S63" t="s">
        <v>1470</v>
      </c>
      <c r="T63" t="s">
        <v>1471</v>
      </c>
      <c r="U63" t="s">
        <v>1472</v>
      </c>
      <c r="V63">
        <v>2</v>
      </c>
      <c r="W63" t="s">
        <v>48</v>
      </c>
    </row>
    <row r="64" spans="1:23">
      <c r="A64" t="s">
        <v>252</v>
      </c>
      <c r="B64">
        <v>18</v>
      </c>
      <c r="C64" t="s">
        <v>253</v>
      </c>
      <c r="E64" t="s">
        <v>254</v>
      </c>
      <c r="F64" t="s">
        <v>1473</v>
      </c>
      <c r="G64" t="s">
        <v>36</v>
      </c>
      <c r="H64">
        <v>-8.5437712999999995</v>
      </c>
      <c r="I64">
        <v>120.6749301</v>
      </c>
      <c r="J64">
        <v>22152</v>
      </c>
      <c r="K64">
        <v>24</v>
      </c>
      <c r="L64">
        <v>8</v>
      </c>
      <c r="M64">
        <v>1960</v>
      </c>
      <c r="N64">
        <v>62</v>
      </c>
      <c r="O64">
        <v>12</v>
      </c>
      <c r="P64">
        <v>5111568962</v>
      </c>
      <c r="Q64" t="s">
        <v>24</v>
      </c>
      <c r="R64" t="s">
        <v>47</v>
      </c>
      <c r="S64" t="s">
        <v>1470</v>
      </c>
      <c r="T64" t="s">
        <v>1471</v>
      </c>
      <c r="U64" t="s">
        <v>1472</v>
      </c>
      <c r="V64">
        <v>1</v>
      </c>
      <c r="W64" t="s">
        <v>186</v>
      </c>
    </row>
    <row r="65" spans="1:23">
      <c r="A65" t="s">
        <v>256</v>
      </c>
      <c r="B65">
        <v>18</v>
      </c>
      <c r="C65" t="s">
        <v>257</v>
      </c>
      <c r="E65" t="s">
        <v>258</v>
      </c>
      <c r="F65" t="s">
        <v>1474</v>
      </c>
      <c r="G65" t="s">
        <v>36</v>
      </c>
      <c r="H65">
        <v>49.144975799999997</v>
      </c>
      <c r="I65">
        <v>13.2297698</v>
      </c>
      <c r="J65">
        <v>25334</v>
      </c>
      <c r="K65">
        <v>11</v>
      </c>
      <c r="L65">
        <v>5</v>
      </c>
      <c r="M65">
        <v>1969</v>
      </c>
      <c r="N65">
        <v>53</v>
      </c>
      <c r="O65">
        <v>12</v>
      </c>
      <c r="P65">
        <v>9261972706</v>
      </c>
      <c r="Q65" t="s">
        <v>24</v>
      </c>
      <c r="R65" t="s">
        <v>47</v>
      </c>
      <c r="S65" t="s">
        <v>1470</v>
      </c>
      <c r="T65" t="s">
        <v>1471</v>
      </c>
      <c r="U65" t="s">
        <v>1472</v>
      </c>
      <c r="V65">
        <v>6</v>
      </c>
      <c r="W65" t="s">
        <v>43</v>
      </c>
    </row>
    <row r="66" spans="1:23">
      <c r="A66" t="s">
        <v>259</v>
      </c>
      <c r="B66">
        <v>18</v>
      </c>
      <c r="C66" t="s">
        <v>260</v>
      </c>
      <c r="E66" t="s">
        <v>209</v>
      </c>
      <c r="F66" t="s">
        <v>1475</v>
      </c>
      <c r="G66" t="s">
        <v>23</v>
      </c>
      <c r="H66">
        <v>57.504011900000002</v>
      </c>
      <c r="I66">
        <v>12.680175800000001</v>
      </c>
      <c r="J66">
        <v>38916</v>
      </c>
      <c r="K66">
        <v>18</v>
      </c>
      <c r="L66">
        <v>7</v>
      </c>
      <c r="M66">
        <v>2006</v>
      </c>
      <c r="N66">
        <v>16</v>
      </c>
      <c r="O66">
        <v>8</v>
      </c>
      <c r="P66">
        <v>2583980607</v>
      </c>
      <c r="Q66" t="s">
        <v>24</v>
      </c>
      <c r="R66" t="s">
        <v>47</v>
      </c>
      <c r="S66" t="s">
        <v>1470</v>
      </c>
      <c r="T66" t="s">
        <v>1471</v>
      </c>
      <c r="U66" t="s">
        <v>1472</v>
      </c>
      <c r="V66">
        <v>6</v>
      </c>
      <c r="W66" t="s">
        <v>43</v>
      </c>
    </row>
    <row r="67" spans="1:23">
      <c r="A67" t="s">
        <v>261</v>
      </c>
      <c r="B67">
        <v>19</v>
      </c>
      <c r="C67" t="s">
        <v>151</v>
      </c>
      <c r="E67" t="s">
        <v>262</v>
      </c>
      <c r="F67" t="s">
        <v>1476</v>
      </c>
      <c r="G67" t="s">
        <v>23</v>
      </c>
      <c r="H67">
        <v>45.093449100000001</v>
      </c>
      <c r="I67">
        <v>-73.976428299999995</v>
      </c>
      <c r="J67">
        <v>15119</v>
      </c>
      <c r="K67">
        <v>23</v>
      </c>
      <c r="L67">
        <v>5</v>
      </c>
      <c r="M67">
        <v>1941</v>
      </c>
      <c r="N67">
        <v>81</v>
      </c>
      <c r="O67">
        <v>3</v>
      </c>
      <c r="P67">
        <v>5625795636</v>
      </c>
      <c r="Q67" t="s">
        <v>97</v>
      </c>
      <c r="R67" t="s">
        <v>176</v>
      </c>
      <c r="S67" t="s">
        <v>1477</v>
      </c>
      <c r="T67" t="s">
        <v>1478</v>
      </c>
      <c r="U67" t="s">
        <v>1479</v>
      </c>
      <c r="V67">
        <v>7</v>
      </c>
      <c r="W67" t="s">
        <v>78</v>
      </c>
    </row>
    <row r="68" spans="1:23">
      <c r="A68" t="s">
        <v>263</v>
      </c>
      <c r="B68">
        <v>19</v>
      </c>
      <c r="C68" t="s">
        <v>264</v>
      </c>
      <c r="D68" t="s">
        <v>265</v>
      </c>
      <c r="E68" t="s">
        <v>146</v>
      </c>
      <c r="F68" t="s">
        <v>1480</v>
      </c>
      <c r="G68" t="s">
        <v>36</v>
      </c>
      <c r="H68">
        <v>-21.556052099999999</v>
      </c>
      <c r="I68">
        <v>-45.4368421</v>
      </c>
      <c r="J68">
        <v>43918</v>
      </c>
      <c r="K68">
        <v>28</v>
      </c>
      <c r="L68">
        <v>3</v>
      </c>
      <c r="M68">
        <v>2020</v>
      </c>
      <c r="N68">
        <v>2</v>
      </c>
      <c r="O68">
        <v>5</v>
      </c>
      <c r="P68">
        <v>5819516956</v>
      </c>
      <c r="Q68" t="s">
        <v>97</v>
      </c>
      <c r="R68" t="s">
        <v>176</v>
      </c>
      <c r="S68" t="s">
        <v>1477</v>
      </c>
      <c r="T68" t="s">
        <v>1478</v>
      </c>
      <c r="U68" t="s">
        <v>1479</v>
      </c>
      <c r="V68">
        <v>6</v>
      </c>
      <c r="W68" t="s">
        <v>43</v>
      </c>
    </row>
    <row r="69" spans="1:23">
      <c r="A69" t="s">
        <v>266</v>
      </c>
      <c r="B69">
        <v>19</v>
      </c>
      <c r="C69" t="s">
        <v>267</v>
      </c>
      <c r="E69" t="s">
        <v>268</v>
      </c>
      <c r="F69" t="s">
        <v>1481</v>
      </c>
      <c r="G69" t="s">
        <v>23</v>
      </c>
      <c r="H69">
        <v>61.750154000000002</v>
      </c>
      <c r="I69">
        <v>30.667695599999998</v>
      </c>
      <c r="J69">
        <v>8562</v>
      </c>
      <c r="K69">
        <v>10</v>
      </c>
      <c r="L69">
        <v>6</v>
      </c>
      <c r="M69">
        <v>1923</v>
      </c>
      <c r="N69">
        <v>99</v>
      </c>
      <c r="O69">
        <v>12</v>
      </c>
      <c r="P69">
        <v>1316436107</v>
      </c>
      <c r="Q69" t="s">
        <v>97</v>
      </c>
      <c r="R69" t="s">
        <v>176</v>
      </c>
      <c r="S69" t="s">
        <v>1477</v>
      </c>
      <c r="T69" t="s">
        <v>1478</v>
      </c>
      <c r="U69" t="s">
        <v>1479</v>
      </c>
      <c r="V69">
        <v>3</v>
      </c>
      <c r="W69" t="s">
        <v>26</v>
      </c>
    </row>
    <row r="70" spans="1:23">
      <c r="A70" t="s">
        <v>269</v>
      </c>
      <c r="B70">
        <v>19</v>
      </c>
      <c r="C70" t="s">
        <v>270</v>
      </c>
      <c r="D70" t="s">
        <v>271</v>
      </c>
      <c r="E70" t="s">
        <v>142</v>
      </c>
      <c r="F70" t="s">
        <v>1482</v>
      </c>
      <c r="G70" t="s">
        <v>36</v>
      </c>
      <c r="H70">
        <v>-16.5030766</v>
      </c>
      <c r="I70">
        <v>-68.134659400000004</v>
      </c>
      <c r="J70">
        <v>15811</v>
      </c>
      <c r="K70">
        <v>15</v>
      </c>
      <c r="L70">
        <v>4</v>
      </c>
      <c r="M70">
        <v>1943</v>
      </c>
      <c r="N70">
        <v>79</v>
      </c>
      <c r="O70">
        <v>6</v>
      </c>
      <c r="P70">
        <v>8929359132</v>
      </c>
      <c r="Q70" t="s">
        <v>97</v>
      </c>
      <c r="R70" t="s">
        <v>176</v>
      </c>
      <c r="S70" t="s">
        <v>1477</v>
      </c>
      <c r="T70" t="s">
        <v>1478</v>
      </c>
      <c r="U70" t="s">
        <v>1479</v>
      </c>
      <c r="V70">
        <v>7</v>
      </c>
      <c r="W70" t="s">
        <v>78</v>
      </c>
    </row>
    <row r="71" spans="1:23">
      <c r="A71" t="s">
        <v>272</v>
      </c>
      <c r="B71">
        <v>20</v>
      </c>
      <c r="C71" t="s">
        <v>273</v>
      </c>
      <c r="E71" t="s">
        <v>274</v>
      </c>
      <c r="F71" t="s">
        <v>1483</v>
      </c>
      <c r="G71" t="s">
        <v>36</v>
      </c>
      <c r="H71">
        <v>45.271697000000003</v>
      </c>
      <c r="I71">
        <v>-66.054946700000002</v>
      </c>
      <c r="J71">
        <v>34308</v>
      </c>
      <c r="K71">
        <v>5</v>
      </c>
      <c r="L71">
        <v>12</v>
      </c>
      <c r="M71">
        <v>1993</v>
      </c>
      <c r="N71">
        <v>29</v>
      </c>
      <c r="O71">
        <v>11</v>
      </c>
      <c r="P71">
        <v>7074569833</v>
      </c>
      <c r="Q71" t="s">
        <v>72</v>
      </c>
      <c r="R71" t="s">
        <v>82</v>
      </c>
      <c r="S71" t="s">
        <v>1429</v>
      </c>
      <c r="T71" t="s">
        <v>1484</v>
      </c>
      <c r="U71" t="s">
        <v>1485</v>
      </c>
      <c r="V71">
        <v>1</v>
      </c>
      <c r="W71" t="s">
        <v>186</v>
      </c>
    </row>
    <row r="72" spans="1:23">
      <c r="A72" t="s">
        <v>275</v>
      </c>
      <c r="B72">
        <v>20</v>
      </c>
      <c r="C72" t="s">
        <v>276</v>
      </c>
      <c r="E72" t="s">
        <v>277</v>
      </c>
      <c r="F72" t="s">
        <v>1486</v>
      </c>
      <c r="G72" t="s">
        <v>36</v>
      </c>
      <c r="H72">
        <v>10.332444000000001</v>
      </c>
      <c r="I72">
        <v>4.4643980000000001</v>
      </c>
      <c r="J72">
        <v>40523</v>
      </c>
      <c r="K72">
        <v>11</v>
      </c>
      <c r="L72">
        <v>12</v>
      </c>
      <c r="M72">
        <v>2010</v>
      </c>
      <c r="N72">
        <v>12</v>
      </c>
      <c r="O72">
        <v>10</v>
      </c>
      <c r="P72">
        <v>8033290335</v>
      </c>
      <c r="Q72" t="s">
        <v>72</v>
      </c>
      <c r="R72" t="s">
        <v>82</v>
      </c>
      <c r="S72" t="s">
        <v>1429</v>
      </c>
      <c r="T72" t="s">
        <v>1484</v>
      </c>
      <c r="U72" t="s">
        <v>1485</v>
      </c>
      <c r="V72">
        <v>6</v>
      </c>
      <c r="W72" t="s">
        <v>43</v>
      </c>
    </row>
    <row r="73" spans="1:23">
      <c r="A73" t="s">
        <v>278</v>
      </c>
      <c r="B73">
        <v>20</v>
      </c>
      <c r="C73" t="s">
        <v>279</v>
      </c>
      <c r="E73" t="s">
        <v>280</v>
      </c>
      <c r="F73" t="s">
        <v>1487</v>
      </c>
      <c r="G73" t="s">
        <v>23</v>
      </c>
      <c r="H73">
        <v>21.303985900000001</v>
      </c>
      <c r="I73">
        <v>-157.86256739999999</v>
      </c>
      <c r="J73">
        <v>24854</v>
      </c>
      <c r="K73">
        <v>17</v>
      </c>
      <c r="L73">
        <v>1</v>
      </c>
      <c r="M73">
        <v>1968</v>
      </c>
      <c r="N73">
        <v>54</v>
      </c>
      <c r="O73">
        <v>9</v>
      </c>
      <c r="P73">
        <v>8082130004</v>
      </c>
      <c r="Q73" t="s">
        <v>72</v>
      </c>
      <c r="R73" t="s">
        <v>82</v>
      </c>
      <c r="S73" t="s">
        <v>1429</v>
      </c>
      <c r="T73" t="s">
        <v>1484</v>
      </c>
      <c r="U73" t="s">
        <v>1485</v>
      </c>
      <c r="V73">
        <v>3</v>
      </c>
      <c r="W73" t="s">
        <v>26</v>
      </c>
    </row>
    <row r="74" spans="1:23">
      <c r="A74" t="s">
        <v>281</v>
      </c>
      <c r="B74">
        <v>20</v>
      </c>
      <c r="C74" t="s">
        <v>230</v>
      </c>
      <c r="E74" t="s">
        <v>282</v>
      </c>
      <c r="F74" t="s">
        <v>1488</v>
      </c>
      <c r="G74" t="s">
        <v>36</v>
      </c>
      <c r="H74">
        <v>56.341900000000003</v>
      </c>
      <c r="I74">
        <v>46.56353</v>
      </c>
      <c r="J74">
        <v>35775</v>
      </c>
      <c r="K74">
        <v>11</v>
      </c>
      <c r="L74">
        <v>12</v>
      </c>
      <c r="M74">
        <v>1997</v>
      </c>
      <c r="N74">
        <v>25</v>
      </c>
      <c r="O74">
        <v>6</v>
      </c>
      <c r="P74">
        <v>2445657657</v>
      </c>
      <c r="Q74" t="s">
        <v>72</v>
      </c>
      <c r="R74" t="s">
        <v>82</v>
      </c>
      <c r="S74" t="s">
        <v>1429</v>
      </c>
      <c r="T74" t="s">
        <v>1484</v>
      </c>
      <c r="U74" t="s">
        <v>1485</v>
      </c>
      <c r="V74">
        <v>7</v>
      </c>
      <c r="W74" t="s">
        <v>78</v>
      </c>
    </row>
    <row r="75" spans="1:23">
      <c r="A75" t="s">
        <v>283</v>
      </c>
      <c r="B75">
        <v>21</v>
      </c>
      <c r="C75" t="s">
        <v>284</v>
      </c>
      <c r="E75" t="s">
        <v>285</v>
      </c>
      <c r="F75" t="s">
        <v>1489</v>
      </c>
      <c r="G75" t="s">
        <v>36</v>
      </c>
      <c r="H75">
        <v>11.348909000000001</v>
      </c>
      <c r="I75">
        <v>106.46414590000001</v>
      </c>
      <c r="J75">
        <v>37927</v>
      </c>
      <c r="K75">
        <v>2</v>
      </c>
      <c r="L75">
        <v>11</v>
      </c>
      <c r="M75">
        <v>2003</v>
      </c>
      <c r="N75">
        <v>19</v>
      </c>
      <c r="O75">
        <v>3</v>
      </c>
      <c r="P75">
        <v>1249563309</v>
      </c>
      <c r="Q75" t="s">
        <v>31</v>
      </c>
      <c r="R75" t="s">
        <v>52</v>
      </c>
      <c r="S75" t="s">
        <v>1490</v>
      </c>
      <c r="T75" t="s">
        <v>1491</v>
      </c>
      <c r="U75" t="s">
        <v>1492</v>
      </c>
      <c r="V75">
        <v>3</v>
      </c>
      <c r="W75" t="s">
        <v>26</v>
      </c>
    </row>
    <row r="76" spans="1:23">
      <c r="A76" t="s">
        <v>286</v>
      </c>
      <c r="B76">
        <v>21</v>
      </c>
      <c r="C76" t="s">
        <v>287</v>
      </c>
      <c r="E76" t="s">
        <v>288</v>
      </c>
      <c r="F76" t="s">
        <v>1493</v>
      </c>
      <c r="G76" t="s">
        <v>23</v>
      </c>
      <c r="H76">
        <v>-37.964184299999999</v>
      </c>
      <c r="I76">
        <v>-57.589734499999999</v>
      </c>
      <c r="J76">
        <v>42210</v>
      </c>
      <c r="K76">
        <v>25</v>
      </c>
      <c r="L76">
        <v>7</v>
      </c>
      <c r="M76">
        <v>2015</v>
      </c>
      <c r="N76">
        <v>7</v>
      </c>
      <c r="O76">
        <v>5</v>
      </c>
      <c r="P76">
        <v>6153090443</v>
      </c>
      <c r="Q76" t="s">
        <v>31</v>
      </c>
      <c r="R76" t="s">
        <v>52</v>
      </c>
      <c r="S76" t="s">
        <v>1490</v>
      </c>
      <c r="T76" t="s">
        <v>1491</v>
      </c>
      <c r="U76" t="s">
        <v>1492</v>
      </c>
      <c r="V76">
        <v>6</v>
      </c>
      <c r="W76" t="s">
        <v>43</v>
      </c>
    </row>
    <row r="77" spans="1:23">
      <c r="A77" t="s">
        <v>290</v>
      </c>
      <c r="B77">
        <v>21</v>
      </c>
      <c r="C77" t="s">
        <v>291</v>
      </c>
      <c r="E77" t="s">
        <v>292</v>
      </c>
      <c r="F77" t="s">
        <v>1494</v>
      </c>
      <c r="G77" t="s">
        <v>36</v>
      </c>
      <c r="H77">
        <v>44.812910000000002</v>
      </c>
      <c r="I77">
        <v>123.088238</v>
      </c>
      <c r="J77">
        <v>28666</v>
      </c>
      <c r="K77">
        <v>25</v>
      </c>
      <c r="L77">
        <v>6</v>
      </c>
      <c r="M77">
        <v>1978</v>
      </c>
      <c r="N77">
        <v>44</v>
      </c>
      <c r="O77">
        <v>4</v>
      </c>
      <c r="P77">
        <v>9199409382</v>
      </c>
      <c r="Q77" t="s">
        <v>31</v>
      </c>
      <c r="R77" t="s">
        <v>52</v>
      </c>
      <c r="S77" t="s">
        <v>1490</v>
      </c>
      <c r="T77" t="s">
        <v>1491</v>
      </c>
      <c r="U77" t="s">
        <v>1492</v>
      </c>
      <c r="V77">
        <v>3</v>
      </c>
      <c r="W77" t="s">
        <v>26</v>
      </c>
    </row>
    <row r="78" spans="1:23">
      <c r="A78" t="s">
        <v>293</v>
      </c>
      <c r="B78">
        <v>22</v>
      </c>
      <c r="C78" t="s">
        <v>294</v>
      </c>
      <c r="E78" t="s">
        <v>295</v>
      </c>
      <c r="F78" t="s">
        <v>1495</v>
      </c>
      <c r="G78" t="s">
        <v>23</v>
      </c>
      <c r="H78">
        <v>31.129097999999999</v>
      </c>
      <c r="I78">
        <v>120.839842</v>
      </c>
      <c r="J78">
        <v>26944</v>
      </c>
      <c r="K78">
        <v>7</v>
      </c>
      <c r="L78">
        <v>10</v>
      </c>
      <c r="M78">
        <v>1973</v>
      </c>
      <c r="N78">
        <v>49</v>
      </c>
      <c r="O78">
        <v>5</v>
      </c>
      <c r="P78">
        <v>4649509667</v>
      </c>
      <c r="Q78" t="s">
        <v>72</v>
      </c>
      <c r="R78" t="s">
        <v>82</v>
      </c>
      <c r="S78" t="s">
        <v>1429</v>
      </c>
      <c r="T78" t="s">
        <v>1484</v>
      </c>
      <c r="U78" t="s">
        <v>1496</v>
      </c>
      <c r="V78">
        <v>2</v>
      </c>
      <c r="W78" t="s">
        <v>48</v>
      </c>
    </row>
    <row r="79" spans="1:23">
      <c r="A79" t="s">
        <v>296</v>
      </c>
      <c r="B79">
        <v>22</v>
      </c>
      <c r="C79" t="s">
        <v>297</v>
      </c>
      <c r="E79" t="s">
        <v>298</v>
      </c>
      <c r="F79" t="s">
        <v>1497</v>
      </c>
      <c r="G79" t="s">
        <v>23</v>
      </c>
      <c r="H79">
        <v>57.766217400000002</v>
      </c>
      <c r="I79">
        <v>16.598376200000001</v>
      </c>
      <c r="J79">
        <v>37219</v>
      </c>
      <c r="K79">
        <v>24</v>
      </c>
      <c r="L79">
        <v>11</v>
      </c>
      <c r="M79">
        <v>2001</v>
      </c>
      <c r="N79">
        <v>21</v>
      </c>
      <c r="O79">
        <v>11</v>
      </c>
      <c r="P79">
        <v>1643443792</v>
      </c>
      <c r="Q79" t="s">
        <v>72</v>
      </c>
      <c r="R79" t="s">
        <v>82</v>
      </c>
      <c r="S79" t="s">
        <v>1429</v>
      </c>
      <c r="T79" t="s">
        <v>1484</v>
      </c>
      <c r="U79" t="s">
        <v>1496</v>
      </c>
      <c r="V79">
        <v>2</v>
      </c>
      <c r="W79" t="s">
        <v>48</v>
      </c>
    </row>
    <row r="80" spans="1:23">
      <c r="A80" t="s">
        <v>299</v>
      </c>
      <c r="B80">
        <v>22</v>
      </c>
      <c r="C80" t="s">
        <v>300</v>
      </c>
      <c r="E80" t="s">
        <v>301</v>
      </c>
      <c r="F80" t="s">
        <v>1498</v>
      </c>
      <c r="G80" t="s">
        <v>23</v>
      </c>
      <c r="H80">
        <v>19.677512199999999</v>
      </c>
      <c r="I80">
        <v>-99.032959399999996</v>
      </c>
      <c r="J80">
        <v>43499</v>
      </c>
      <c r="K80">
        <v>3</v>
      </c>
      <c r="L80">
        <v>2</v>
      </c>
      <c r="M80">
        <v>2019</v>
      </c>
      <c r="N80">
        <v>3</v>
      </c>
      <c r="O80">
        <v>1</v>
      </c>
      <c r="P80">
        <v>7953845261</v>
      </c>
      <c r="Q80" t="s">
        <v>72</v>
      </c>
      <c r="R80" t="s">
        <v>82</v>
      </c>
      <c r="S80" t="s">
        <v>1429</v>
      </c>
      <c r="T80" t="s">
        <v>1484</v>
      </c>
      <c r="U80" t="s">
        <v>1496</v>
      </c>
      <c r="V80">
        <v>6</v>
      </c>
      <c r="W80" t="s">
        <v>43</v>
      </c>
    </row>
    <row r="81" spans="1:23">
      <c r="A81" t="s">
        <v>302</v>
      </c>
      <c r="B81">
        <v>22</v>
      </c>
      <c r="C81" t="s">
        <v>303</v>
      </c>
      <c r="E81" t="s">
        <v>304</v>
      </c>
      <c r="F81" t="s">
        <v>1499</v>
      </c>
      <c r="G81" t="s">
        <v>36</v>
      </c>
      <c r="H81">
        <v>47.016830900000002</v>
      </c>
      <c r="I81">
        <v>-68.143016799999998</v>
      </c>
      <c r="J81">
        <v>9317</v>
      </c>
      <c r="K81">
        <v>4</v>
      </c>
      <c r="L81">
        <v>7</v>
      </c>
      <c r="M81">
        <v>1925</v>
      </c>
      <c r="N81">
        <v>97</v>
      </c>
      <c r="O81">
        <v>8</v>
      </c>
      <c r="P81">
        <v>1781879139</v>
      </c>
      <c r="Q81" t="s">
        <v>72</v>
      </c>
      <c r="R81" t="s">
        <v>82</v>
      </c>
      <c r="S81" t="s">
        <v>1429</v>
      </c>
      <c r="T81" t="s">
        <v>1484</v>
      </c>
      <c r="U81" t="s">
        <v>1496</v>
      </c>
      <c r="V81">
        <v>7</v>
      </c>
      <c r="W81" t="s">
        <v>78</v>
      </c>
    </row>
    <row r="82" spans="1:23">
      <c r="A82" t="s">
        <v>305</v>
      </c>
      <c r="B82">
        <v>23</v>
      </c>
      <c r="C82" t="s">
        <v>306</v>
      </c>
      <c r="E82" t="s">
        <v>307</v>
      </c>
      <c r="F82" t="s">
        <v>1500</v>
      </c>
      <c r="G82" t="s">
        <v>36</v>
      </c>
      <c r="H82">
        <v>30.728746000000001</v>
      </c>
      <c r="I82">
        <v>112.382644</v>
      </c>
      <c r="J82">
        <v>28694</v>
      </c>
      <c r="K82">
        <v>23</v>
      </c>
      <c r="L82">
        <v>7</v>
      </c>
      <c r="M82">
        <v>1978</v>
      </c>
      <c r="N82">
        <v>44</v>
      </c>
      <c r="O82">
        <v>8</v>
      </c>
      <c r="P82">
        <v>2411738829</v>
      </c>
      <c r="Q82" t="s">
        <v>31</v>
      </c>
      <c r="R82" t="s">
        <v>110</v>
      </c>
      <c r="S82" t="s">
        <v>1501</v>
      </c>
      <c r="T82" t="s">
        <v>1501</v>
      </c>
      <c r="U82" t="s">
        <v>1502</v>
      </c>
      <c r="V82">
        <v>6</v>
      </c>
      <c r="W82" t="s">
        <v>43</v>
      </c>
    </row>
    <row r="83" spans="1:23">
      <c r="A83" t="s">
        <v>308</v>
      </c>
      <c r="B83">
        <v>23</v>
      </c>
      <c r="C83" t="s">
        <v>309</v>
      </c>
      <c r="D83" t="s">
        <v>230</v>
      </c>
      <c r="E83" t="s">
        <v>310</v>
      </c>
      <c r="F83" t="s">
        <v>1503</v>
      </c>
      <c r="G83" t="s">
        <v>36</v>
      </c>
      <c r="H83">
        <v>30.415838300000001</v>
      </c>
      <c r="I83">
        <v>31.562118399999999</v>
      </c>
      <c r="J83">
        <v>37500</v>
      </c>
      <c r="K83">
        <v>1</v>
      </c>
      <c r="L83">
        <v>9</v>
      </c>
      <c r="M83">
        <v>2002</v>
      </c>
      <c r="N83">
        <v>20</v>
      </c>
      <c r="O83">
        <v>5</v>
      </c>
      <c r="P83">
        <v>8977682181</v>
      </c>
      <c r="Q83" t="s">
        <v>31</v>
      </c>
      <c r="R83" t="s">
        <v>110</v>
      </c>
      <c r="S83" t="s">
        <v>1501</v>
      </c>
      <c r="T83" t="s">
        <v>1501</v>
      </c>
      <c r="U83" t="s">
        <v>1502</v>
      </c>
      <c r="V83">
        <v>5</v>
      </c>
      <c r="W83" t="s">
        <v>86</v>
      </c>
    </row>
    <row r="84" spans="1:23">
      <c r="A84" t="s">
        <v>311</v>
      </c>
      <c r="B84">
        <v>23</v>
      </c>
      <c r="C84" t="s">
        <v>312</v>
      </c>
      <c r="E84" t="s">
        <v>313</v>
      </c>
      <c r="F84" t="s">
        <v>1504</v>
      </c>
      <c r="G84" t="s">
        <v>36</v>
      </c>
      <c r="H84">
        <v>41.260992700000003</v>
      </c>
      <c r="I84">
        <v>-8.3135858000000002</v>
      </c>
      <c r="J84">
        <v>16891</v>
      </c>
      <c r="K84">
        <v>30</v>
      </c>
      <c r="L84">
        <v>3</v>
      </c>
      <c r="M84">
        <v>1946</v>
      </c>
      <c r="N84">
        <v>76</v>
      </c>
      <c r="O84">
        <v>11</v>
      </c>
      <c r="P84">
        <v>8502045069</v>
      </c>
      <c r="Q84" t="s">
        <v>31</v>
      </c>
      <c r="R84" t="s">
        <v>110</v>
      </c>
      <c r="S84" t="s">
        <v>1501</v>
      </c>
      <c r="T84" t="s">
        <v>1501</v>
      </c>
      <c r="U84" t="s">
        <v>1502</v>
      </c>
      <c r="V84">
        <v>5</v>
      </c>
      <c r="W84" t="s">
        <v>86</v>
      </c>
    </row>
    <row r="85" spans="1:23">
      <c r="A85" t="s">
        <v>315</v>
      </c>
      <c r="B85">
        <v>24</v>
      </c>
      <c r="C85" t="s">
        <v>316</v>
      </c>
      <c r="E85" t="s">
        <v>317</v>
      </c>
      <c r="F85" t="s">
        <v>1505</v>
      </c>
      <c r="G85" t="s">
        <v>23</v>
      </c>
      <c r="H85">
        <v>31.44415</v>
      </c>
      <c r="I85">
        <v>35.090105000000001</v>
      </c>
      <c r="J85">
        <v>20563</v>
      </c>
      <c r="K85">
        <v>18</v>
      </c>
      <c r="L85">
        <v>4</v>
      </c>
      <c r="M85">
        <v>1956</v>
      </c>
      <c r="N85">
        <v>66</v>
      </c>
      <c r="O85">
        <v>7</v>
      </c>
      <c r="P85">
        <v>2171193832</v>
      </c>
      <c r="Q85" t="s">
        <v>37</v>
      </c>
      <c r="R85" t="s">
        <v>38</v>
      </c>
      <c r="S85" t="s">
        <v>1413</v>
      </c>
      <c r="T85" t="s">
        <v>1506</v>
      </c>
      <c r="U85" t="s">
        <v>1507</v>
      </c>
      <c r="V85">
        <v>1</v>
      </c>
      <c r="W85" t="s">
        <v>186</v>
      </c>
    </row>
    <row r="86" spans="1:23">
      <c r="A86" t="s">
        <v>318</v>
      </c>
      <c r="B86">
        <v>24</v>
      </c>
      <c r="C86" t="s">
        <v>319</v>
      </c>
      <c r="E86" t="s">
        <v>320</v>
      </c>
      <c r="F86" t="s">
        <v>1508</v>
      </c>
      <c r="G86" t="s">
        <v>36</v>
      </c>
      <c r="H86">
        <v>45.239759900000003</v>
      </c>
      <c r="I86">
        <v>13.9373092</v>
      </c>
      <c r="J86">
        <v>17343</v>
      </c>
      <c r="K86">
        <v>25</v>
      </c>
      <c r="L86">
        <v>6</v>
      </c>
      <c r="M86">
        <v>1947</v>
      </c>
      <c r="N86">
        <v>75</v>
      </c>
      <c r="O86">
        <v>1</v>
      </c>
      <c r="P86">
        <v>5054930851</v>
      </c>
      <c r="Q86" t="s">
        <v>37</v>
      </c>
      <c r="R86" t="s">
        <v>38</v>
      </c>
      <c r="S86" t="s">
        <v>1413</v>
      </c>
      <c r="T86" t="s">
        <v>1506</v>
      </c>
      <c r="U86" t="s">
        <v>1507</v>
      </c>
      <c r="V86">
        <v>3</v>
      </c>
      <c r="W86" t="s">
        <v>26</v>
      </c>
    </row>
    <row r="87" spans="1:23">
      <c r="A87" t="s">
        <v>322</v>
      </c>
      <c r="B87">
        <v>24</v>
      </c>
      <c r="C87" t="s">
        <v>323</v>
      </c>
      <c r="E87" t="s">
        <v>324</v>
      </c>
      <c r="F87" t="s">
        <v>1509</v>
      </c>
      <c r="G87" t="s">
        <v>23</v>
      </c>
      <c r="H87">
        <v>10.142761999999999</v>
      </c>
      <c r="I87">
        <v>-85.454982999999999</v>
      </c>
      <c r="J87">
        <v>16799</v>
      </c>
      <c r="K87">
        <v>28</v>
      </c>
      <c r="L87">
        <v>12</v>
      </c>
      <c r="M87">
        <v>1945</v>
      </c>
      <c r="N87">
        <v>77</v>
      </c>
      <c r="O87">
        <v>8</v>
      </c>
      <c r="P87">
        <v>5982579619</v>
      </c>
      <c r="Q87" t="s">
        <v>37</v>
      </c>
      <c r="R87" t="s">
        <v>38</v>
      </c>
      <c r="S87" t="s">
        <v>1413</v>
      </c>
      <c r="T87" t="s">
        <v>1506</v>
      </c>
      <c r="U87" t="s">
        <v>1507</v>
      </c>
      <c r="V87">
        <v>6</v>
      </c>
      <c r="W87" t="s">
        <v>43</v>
      </c>
    </row>
    <row r="88" spans="1:23">
      <c r="A88" t="s">
        <v>325</v>
      </c>
      <c r="B88">
        <v>24</v>
      </c>
      <c r="C88" t="s">
        <v>326</v>
      </c>
      <c r="E88" t="s">
        <v>327</v>
      </c>
      <c r="F88" t="s">
        <v>1510</v>
      </c>
      <c r="G88" t="s">
        <v>36</v>
      </c>
      <c r="H88">
        <v>53.721795200000003</v>
      </c>
      <c r="I88">
        <v>40.030573400000002</v>
      </c>
      <c r="J88">
        <v>29177</v>
      </c>
      <c r="K88">
        <v>18</v>
      </c>
      <c r="L88">
        <v>11</v>
      </c>
      <c r="M88">
        <v>1979</v>
      </c>
      <c r="N88">
        <v>43</v>
      </c>
      <c r="O88">
        <v>7</v>
      </c>
      <c r="P88">
        <v>2733016861</v>
      </c>
      <c r="Q88" t="s">
        <v>37</v>
      </c>
      <c r="R88" t="s">
        <v>38</v>
      </c>
      <c r="S88" t="s">
        <v>1413</v>
      </c>
      <c r="T88" t="s">
        <v>1506</v>
      </c>
      <c r="U88" t="s">
        <v>1507</v>
      </c>
      <c r="V88">
        <v>6</v>
      </c>
      <c r="W88" t="s">
        <v>43</v>
      </c>
    </row>
    <row r="89" spans="1:23">
      <c r="A89" t="s">
        <v>328</v>
      </c>
      <c r="B89">
        <v>25</v>
      </c>
      <c r="C89" t="s">
        <v>329</v>
      </c>
      <c r="D89" t="s">
        <v>330</v>
      </c>
      <c r="E89" t="s">
        <v>331</v>
      </c>
      <c r="F89" t="s">
        <v>1511</v>
      </c>
      <c r="G89" t="s">
        <v>23</v>
      </c>
      <c r="H89">
        <v>46.406460500000001</v>
      </c>
      <c r="I89">
        <v>-0.20130500000000001</v>
      </c>
      <c r="J89">
        <v>22207</v>
      </c>
      <c r="K89">
        <v>18</v>
      </c>
      <c r="L89">
        <v>10</v>
      </c>
      <c r="M89">
        <v>1960</v>
      </c>
      <c r="N89">
        <v>62</v>
      </c>
      <c r="O89">
        <v>6</v>
      </c>
      <c r="P89">
        <v>4855163402</v>
      </c>
      <c r="Q89" t="s">
        <v>97</v>
      </c>
      <c r="R89" t="s">
        <v>289</v>
      </c>
      <c r="S89" t="s">
        <v>1512</v>
      </c>
      <c r="T89" t="s">
        <v>1513</v>
      </c>
      <c r="U89" t="s">
        <v>1514</v>
      </c>
      <c r="V89">
        <v>6</v>
      </c>
      <c r="W89" t="s">
        <v>43</v>
      </c>
    </row>
    <row r="90" spans="1:23">
      <c r="A90" t="s">
        <v>332</v>
      </c>
      <c r="B90">
        <v>25</v>
      </c>
      <c r="C90" t="s">
        <v>333</v>
      </c>
      <c r="E90" t="s">
        <v>334</v>
      </c>
      <c r="F90" t="s">
        <v>1515</v>
      </c>
      <c r="G90" t="s">
        <v>36</v>
      </c>
      <c r="H90">
        <v>-6.183459</v>
      </c>
      <c r="I90">
        <v>106.7647475</v>
      </c>
      <c r="J90">
        <v>15058</v>
      </c>
      <c r="K90">
        <v>23</v>
      </c>
      <c r="L90">
        <v>3</v>
      </c>
      <c r="M90">
        <v>1941</v>
      </c>
      <c r="N90">
        <v>81</v>
      </c>
      <c r="O90">
        <v>4</v>
      </c>
      <c r="P90">
        <v>3889609359</v>
      </c>
      <c r="Q90" t="s">
        <v>97</v>
      </c>
      <c r="R90" t="s">
        <v>289</v>
      </c>
      <c r="S90" t="s">
        <v>1512</v>
      </c>
      <c r="T90" t="s">
        <v>1513</v>
      </c>
      <c r="U90" t="s">
        <v>1514</v>
      </c>
      <c r="V90">
        <v>1</v>
      </c>
      <c r="W90" t="s">
        <v>186</v>
      </c>
    </row>
    <row r="91" spans="1:23">
      <c r="A91" t="s">
        <v>335</v>
      </c>
      <c r="B91">
        <v>25</v>
      </c>
      <c r="C91" t="s">
        <v>336</v>
      </c>
      <c r="D91" t="s">
        <v>337</v>
      </c>
      <c r="E91" t="s">
        <v>338</v>
      </c>
      <c r="F91" t="s">
        <v>1516</v>
      </c>
      <c r="G91" t="s">
        <v>36</v>
      </c>
      <c r="H91">
        <v>-6.8435796</v>
      </c>
      <c r="I91">
        <v>106.82963719999999</v>
      </c>
      <c r="J91">
        <v>24642</v>
      </c>
      <c r="K91">
        <v>19</v>
      </c>
      <c r="L91">
        <v>6</v>
      </c>
      <c r="M91">
        <v>1967</v>
      </c>
      <c r="N91">
        <v>55</v>
      </c>
      <c r="O91">
        <v>3</v>
      </c>
      <c r="P91">
        <v>1211079501</v>
      </c>
      <c r="Q91" t="s">
        <v>97</v>
      </c>
      <c r="R91" t="s">
        <v>289</v>
      </c>
      <c r="S91" t="s">
        <v>1512</v>
      </c>
      <c r="T91" t="s">
        <v>1513</v>
      </c>
      <c r="U91" t="s">
        <v>1514</v>
      </c>
      <c r="V91">
        <v>5</v>
      </c>
      <c r="W91" t="s">
        <v>86</v>
      </c>
    </row>
    <row r="92" spans="1:23">
      <c r="A92" t="s">
        <v>339</v>
      </c>
      <c r="B92">
        <v>25</v>
      </c>
      <c r="C92" t="s">
        <v>340</v>
      </c>
      <c r="E92" t="s">
        <v>341</v>
      </c>
      <c r="F92" t="s">
        <v>1517</v>
      </c>
      <c r="G92" t="s">
        <v>23</v>
      </c>
      <c r="H92">
        <v>34.249831999999998</v>
      </c>
      <c r="I92">
        <v>35.664290399999999</v>
      </c>
      <c r="J92">
        <v>34895</v>
      </c>
      <c r="K92">
        <v>15</v>
      </c>
      <c r="L92">
        <v>7</v>
      </c>
      <c r="M92">
        <v>1995</v>
      </c>
      <c r="N92">
        <v>27</v>
      </c>
      <c r="O92">
        <v>4</v>
      </c>
      <c r="P92">
        <v>7232501291</v>
      </c>
      <c r="Q92" t="s">
        <v>97</v>
      </c>
      <c r="R92" t="s">
        <v>289</v>
      </c>
      <c r="S92" t="s">
        <v>1512</v>
      </c>
      <c r="T92" t="s">
        <v>1513</v>
      </c>
      <c r="U92" t="s">
        <v>1514</v>
      </c>
      <c r="V92">
        <v>7</v>
      </c>
      <c r="W92" t="s">
        <v>78</v>
      </c>
    </row>
    <row r="93" spans="1:23">
      <c r="A93" t="s">
        <v>342</v>
      </c>
      <c r="B93">
        <v>26</v>
      </c>
      <c r="C93" t="s">
        <v>343</v>
      </c>
      <c r="E93" t="s">
        <v>182</v>
      </c>
      <c r="F93" t="s">
        <v>1518</v>
      </c>
      <c r="G93" t="s">
        <v>36</v>
      </c>
      <c r="H93">
        <v>53.678516899999998</v>
      </c>
      <c r="I93">
        <v>-7.2979911</v>
      </c>
      <c r="J93">
        <v>8371</v>
      </c>
      <c r="K93">
        <v>1</v>
      </c>
      <c r="L93">
        <v>12</v>
      </c>
      <c r="M93">
        <v>1922</v>
      </c>
      <c r="N93">
        <v>100</v>
      </c>
      <c r="O93">
        <v>7</v>
      </c>
      <c r="P93">
        <v>2199052704</v>
      </c>
      <c r="Q93" t="s">
        <v>31</v>
      </c>
      <c r="R93" t="s">
        <v>52</v>
      </c>
      <c r="S93" t="s">
        <v>1519</v>
      </c>
      <c r="T93" t="s">
        <v>1520</v>
      </c>
      <c r="U93" t="s">
        <v>1521</v>
      </c>
      <c r="V93">
        <v>2</v>
      </c>
      <c r="W93" t="s">
        <v>48</v>
      </c>
    </row>
    <row r="94" spans="1:23">
      <c r="A94" t="s">
        <v>344</v>
      </c>
      <c r="B94">
        <v>26</v>
      </c>
      <c r="C94" t="s">
        <v>345</v>
      </c>
      <c r="E94" t="s">
        <v>346</v>
      </c>
      <c r="F94" t="s">
        <v>1522</v>
      </c>
      <c r="G94" t="s">
        <v>23</v>
      </c>
      <c r="H94">
        <v>10.4451778</v>
      </c>
      <c r="I94">
        <v>9.2446093000000005</v>
      </c>
      <c r="J94">
        <v>22956</v>
      </c>
      <c r="K94">
        <v>6</v>
      </c>
      <c r="L94">
        <v>11</v>
      </c>
      <c r="M94">
        <v>1962</v>
      </c>
      <c r="N94">
        <v>60</v>
      </c>
      <c r="O94">
        <v>8</v>
      </c>
      <c r="P94">
        <v>2196404001</v>
      </c>
      <c r="Q94" t="s">
        <v>31</v>
      </c>
      <c r="R94" t="s">
        <v>52</v>
      </c>
      <c r="S94" t="s">
        <v>1519</v>
      </c>
      <c r="T94" t="s">
        <v>1520</v>
      </c>
      <c r="U94" t="s">
        <v>1521</v>
      </c>
      <c r="V94">
        <v>4</v>
      </c>
      <c r="W94" t="s">
        <v>93</v>
      </c>
    </row>
    <row r="95" spans="1:23">
      <c r="A95" t="s">
        <v>347</v>
      </c>
      <c r="B95">
        <v>26</v>
      </c>
      <c r="C95" t="s">
        <v>348</v>
      </c>
      <c r="E95" t="s">
        <v>349</v>
      </c>
      <c r="F95" t="s">
        <v>1523</v>
      </c>
      <c r="G95" t="s">
        <v>36</v>
      </c>
      <c r="H95">
        <v>41.1039283</v>
      </c>
      <c r="I95">
        <v>-8.2107063</v>
      </c>
      <c r="J95">
        <v>37760</v>
      </c>
      <c r="K95">
        <v>19</v>
      </c>
      <c r="L95">
        <v>5</v>
      </c>
      <c r="M95">
        <v>2003</v>
      </c>
      <c r="N95">
        <v>19</v>
      </c>
      <c r="O95">
        <v>4</v>
      </c>
      <c r="P95">
        <v>9434130037</v>
      </c>
      <c r="Q95" t="s">
        <v>31</v>
      </c>
      <c r="R95" t="s">
        <v>52</v>
      </c>
      <c r="S95" t="s">
        <v>1519</v>
      </c>
      <c r="T95" t="s">
        <v>1520</v>
      </c>
      <c r="U95" t="s">
        <v>1521</v>
      </c>
      <c r="V95">
        <v>3</v>
      </c>
      <c r="W95" t="s">
        <v>26</v>
      </c>
    </row>
    <row r="96" spans="1:23">
      <c r="A96" t="s">
        <v>350</v>
      </c>
      <c r="B96">
        <v>26</v>
      </c>
      <c r="C96" t="s">
        <v>351</v>
      </c>
      <c r="E96" t="s">
        <v>352</v>
      </c>
      <c r="F96" t="s">
        <v>1524</v>
      </c>
      <c r="G96" t="s">
        <v>36</v>
      </c>
      <c r="H96">
        <v>-8.2919427999999993</v>
      </c>
      <c r="I96">
        <v>123.2254725</v>
      </c>
      <c r="J96">
        <v>10183</v>
      </c>
      <c r="K96">
        <v>17</v>
      </c>
      <c r="L96">
        <v>11</v>
      </c>
      <c r="M96">
        <v>1927</v>
      </c>
      <c r="N96">
        <v>95</v>
      </c>
      <c r="O96">
        <v>13</v>
      </c>
      <c r="P96">
        <v>9623407923</v>
      </c>
      <c r="Q96" t="s">
        <v>31</v>
      </c>
      <c r="R96" t="s">
        <v>52</v>
      </c>
      <c r="S96" t="s">
        <v>1519</v>
      </c>
      <c r="T96" t="s">
        <v>1520</v>
      </c>
      <c r="U96" t="s">
        <v>1521</v>
      </c>
      <c r="V96">
        <v>6</v>
      </c>
      <c r="W96" t="s">
        <v>43</v>
      </c>
    </row>
    <row r="97" spans="1:23">
      <c r="A97" t="s">
        <v>353</v>
      </c>
      <c r="B97">
        <v>27</v>
      </c>
      <c r="C97" t="s">
        <v>354</v>
      </c>
      <c r="E97" t="s">
        <v>355</v>
      </c>
      <c r="F97" t="s">
        <v>1525</v>
      </c>
      <c r="G97" t="s">
        <v>23</v>
      </c>
      <c r="H97">
        <v>6.9280156000000002</v>
      </c>
      <c r="I97">
        <v>79.890830800000003</v>
      </c>
      <c r="J97">
        <v>39868</v>
      </c>
      <c r="K97">
        <v>24</v>
      </c>
      <c r="L97">
        <v>2</v>
      </c>
      <c r="M97">
        <v>2009</v>
      </c>
      <c r="N97">
        <v>13</v>
      </c>
      <c r="O97">
        <v>7</v>
      </c>
      <c r="P97">
        <v>9528992314</v>
      </c>
      <c r="Q97" t="s">
        <v>97</v>
      </c>
      <c r="R97" t="s">
        <v>98</v>
      </c>
      <c r="S97" t="s">
        <v>1526</v>
      </c>
      <c r="T97" t="s">
        <v>1527</v>
      </c>
      <c r="U97" t="s">
        <v>1528</v>
      </c>
      <c r="V97">
        <v>6</v>
      </c>
      <c r="W97" t="s">
        <v>43</v>
      </c>
    </row>
    <row r="98" spans="1:23">
      <c r="A98" t="s">
        <v>356</v>
      </c>
      <c r="B98">
        <v>27</v>
      </c>
      <c r="C98" t="s">
        <v>357</v>
      </c>
      <c r="E98" t="s">
        <v>307</v>
      </c>
      <c r="F98" t="s">
        <v>1529</v>
      </c>
      <c r="G98" t="s">
        <v>23</v>
      </c>
      <c r="H98">
        <v>22.453799499999999</v>
      </c>
      <c r="I98">
        <v>112.9340394</v>
      </c>
      <c r="J98">
        <v>33262</v>
      </c>
      <c r="K98">
        <v>24</v>
      </c>
      <c r="L98">
        <v>1</v>
      </c>
      <c r="M98">
        <v>1991</v>
      </c>
      <c r="N98">
        <v>31</v>
      </c>
      <c r="O98">
        <v>6</v>
      </c>
      <c r="P98">
        <v>5993779716</v>
      </c>
      <c r="Q98" t="s">
        <v>97</v>
      </c>
      <c r="R98" t="s">
        <v>98</v>
      </c>
      <c r="S98" t="s">
        <v>1526</v>
      </c>
      <c r="T98" t="s">
        <v>1527</v>
      </c>
      <c r="U98" t="s">
        <v>1528</v>
      </c>
      <c r="V98">
        <v>1</v>
      </c>
      <c r="W98" t="s">
        <v>186</v>
      </c>
    </row>
    <row r="99" spans="1:23">
      <c r="A99" t="s">
        <v>358</v>
      </c>
      <c r="B99">
        <v>27</v>
      </c>
      <c r="C99" t="s">
        <v>359</v>
      </c>
      <c r="E99" t="s">
        <v>360</v>
      </c>
      <c r="F99" t="s">
        <v>1530</v>
      </c>
      <c r="G99" t="s">
        <v>23</v>
      </c>
      <c r="H99">
        <v>14.565668000000001</v>
      </c>
      <c r="I99">
        <v>121.0317737</v>
      </c>
      <c r="J99">
        <v>15667</v>
      </c>
      <c r="K99">
        <v>22</v>
      </c>
      <c r="L99">
        <v>11</v>
      </c>
      <c r="M99">
        <v>1942</v>
      </c>
      <c r="N99">
        <v>80</v>
      </c>
      <c r="O99">
        <v>13</v>
      </c>
      <c r="P99">
        <v>2048488568</v>
      </c>
      <c r="Q99" t="s">
        <v>97</v>
      </c>
      <c r="R99" t="s">
        <v>98</v>
      </c>
      <c r="S99" t="s">
        <v>1526</v>
      </c>
      <c r="T99" t="s">
        <v>1527</v>
      </c>
      <c r="U99" t="s">
        <v>1528</v>
      </c>
      <c r="V99">
        <v>4</v>
      </c>
      <c r="W99" t="s">
        <v>93</v>
      </c>
    </row>
    <row r="100" spans="1:23">
      <c r="A100" t="s">
        <v>361</v>
      </c>
      <c r="B100">
        <v>28</v>
      </c>
      <c r="C100" t="s">
        <v>354</v>
      </c>
      <c r="E100" t="s">
        <v>362</v>
      </c>
      <c r="F100" t="s">
        <v>1531</v>
      </c>
      <c r="G100" t="s">
        <v>36</v>
      </c>
      <c r="H100">
        <v>10.763286000000001</v>
      </c>
      <c r="I100">
        <v>-74.756499000000005</v>
      </c>
      <c r="J100">
        <v>17470</v>
      </c>
      <c r="K100">
        <v>30</v>
      </c>
      <c r="L100">
        <v>10</v>
      </c>
      <c r="M100">
        <v>1947</v>
      </c>
      <c r="N100">
        <v>75</v>
      </c>
      <c r="O100">
        <v>9</v>
      </c>
      <c r="P100">
        <v>7167795705</v>
      </c>
      <c r="Q100" t="s">
        <v>31</v>
      </c>
      <c r="R100" t="s">
        <v>137</v>
      </c>
      <c r="S100" t="s">
        <v>1532</v>
      </c>
      <c r="T100" t="s">
        <v>1533</v>
      </c>
      <c r="U100" t="s">
        <v>1534</v>
      </c>
      <c r="V100">
        <v>6</v>
      </c>
      <c r="W100" t="s">
        <v>43</v>
      </c>
    </row>
    <row r="101" spans="1:23">
      <c r="A101" t="s">
        <v>363</v>
      </c>
      <c r="B101">
        <v>28</v>
      </c>
      <c r="C101" t="s">
        <v>364</v>
      </c>
      <c r="E101" t="s">
        <v>365</v>
      </c>
      <c r="F101" t="s">
        <v>1535</v>
      </c>
      <c r="G101" t="s">
        <v>36</v>
      </c>
      <c r="H101">
        <v>63.917408000000002</v>
      </c>
      <c r="I101">
        <v>38.1141079</v>
      </c>
      <c r="J101">
        <v>20993</v>
      </c>
      <c r="K101">
        <v>22</v>
      </c>
      <c r="L101">
        <v>6</v>
      </c>
      <c r="M101">
        <v>1957</v>
      </c>
      <c r="N101">
        <v>65</v>
      </c>
      <c r="O101">
        <v>2</v>
      </c>
      <c r="P101">
        <v>1079889308</v>
      </c>
      <c r="Q101" t="s">
        <v>31</v>
      </c>
      <c r="R101" t="s">
        <v>137</v>
      </c>
      <c r="S101" t="s">
        <v>1532</v>
      </c>
      <c r="T101" t="s">
        <v>1533</v>
      </c>
      <c r="U101" t="s">
        <v>1534</v>
      </c>
      <c r="V101">
        <v>3</v>
      </c>
      <c r="W101" t="s">
        <v>26</v>
      </c>
    </row>
    <row r="102" spans="1:23">
      <c r="A102" t="s">
        <v>366</v>
      </c>
      <c r="B102">
        <v>28</v>
      </c>
      <c r="C102" t="s">
        <v>367</v>
      </c>
      <c r="E102" t="s">
        <v>368</v>
      </c>
      <c r="F102" t="s">
        <v>1536</v>
      </c>
      <c r="G102" t="s">
        <v>23</v>
      </c>
      <c r="H102">
        <v>42.524635699999997</v>
      </c>
      <c r="I102">
        <v>87.539585500000001</v>
      </c>
      <c r="J102">
        <v>12919</v>
      </c>
      <c r="K102">
        <v>15</v>
      </c>
      <c r="L102">
        <v>5</v>
      </c>
      <c r="M102">
        <v>1935</v>
      </c>
      <c r="N102">
        <v>87</v>
      </c>
      <c r="O102">
        <v>7</v>
      </c>
      <c r="P102">
        <v>2101572694</v>
      </c>
      <c r="Q102" t="s">
        <v>31</v>
      </c>
      <c r="R102" t="s">
        <v>137</v>
      </c>
      <c r="S102" t="s">
        <v>1532</v>
      </c>
      <c r="T102" t="s">
        <v>1533</v>
      </c>
      <c r="U102" t="s">
        <v>1534</v>
      </c>
      <c r="V102">
        <v>6</v>
      </c>
      <c r="W102" t="s">
        <v>43</v>
      </c>
    </row>
    <row r="103" spans="1:23">
      <c r="A103" t="s">
        <v>369</v>
      </c>
      <c r="B103">
        <v>29</v>
      </c>
      <c r="C103" t="s">
        <v>370</v>
      </c>
      <c r="E103" t="s">
        <v>371</v>
      </c>
      <c r="F103" t="s">
        <v>1537</v>
      </c>
      <c r="G103" t="s">
        <v>23</v>
      </c>
      <c r="H103">
        <v>37.742306800000001</v>
      </c>
      <c r="I103">
        <v>-25.6594762</v>
      </c>
      <c r="J103">
        <v>24633</v>
      </c>
      <c r="K103">
        <v>10</v>
      </c>
      <c r="L103">
        <v>6</v>
      </c>
      <c r="M103">
        <v>1967</v>
      </c>
      <c r="N103">
        <v>55</v>
      </c>
      <c r="O103">
        <v>9</v>
      </c>
      <c r="P103">
        <v>7084333332</v>
      </c>
      <c r="Q103" t="s">
        <v>37</v>
      </c>
      <c r="R103" t="s">
        <v>56</v>
      </c>
      <c r="S103" t="s">
        <v>1538</v>
      </c>
      <c r="T103" t="s">
        <v>1539</v>
      </c>
      <c r="U103" t="s">
        <v>1540</v>
      </c>
      <c r="V103">
        <v>4</v>
      </c>
      <c r="W103" t="s">
        <v>93</v>
      </c>
    </row>
    <row r="104" spans="1:23">
      <c r="A104" t="s">
        <v>372</v>
      </c>
      <c r="B104">
        <v>29</v>
      </c>
      <c r="C104" t="s">
        <v>134</v>
      </c>
      <c r="E104" t="s">
        <v>373</v>
      </c>
      <c r="F104" t="s">
        <v>1541</v>
      </c>
      <c r="G104" t="s">
        <v>36</v>
      </c>
      <c r="H104">
        <v>38.407753</v>
      </c>
      <c r="I104">
        <v>114.01553199999999</v>
      </c>
      <c r="J104">
        <v>27727</v>
      </c>
      <c r="K104">
        <v>29</v>
      </c>
      <c r="L104">
        <v>11</v>
      </c>
      <c r="M104">
        <v>1975</v>
      </c>
      <c r="N104">
        <v>47</v>
      </c>
      <c r="O104">
        <v>9</v>
      </c>
      <c r="P104">
        <v>5435685390</v>
      </c>
      <c r="Q104" t="s">
        <v>37</v>
      </c>
      <c r="R104" t="s">
        <v>56</v>
      </c>
      <c r="S104" t="s">
        <v>1538</v>
      </c>
      <c r="T104" t="s">
        <v>1539</v>
      </c>
      <c r="U104" t="s">
        <v>1540</v>
      </c>
      <c r="V104">
        <v>4</v>
      </c>
      <c r="W104" t="s">
        <v>93</v>
      </c>
    </row>
    <row r="105" spans="1:23">
      <c r="A105" t="s">
        <v>374</v>
      </c>
      <c r="B105">
        <v>29</v>
      </c>
      <c r="C105" t="s">
        <v>375</v>
      </c>
      <c r="E105" t="s">
        <v>376</v>
      </c>
      <c r="F105" t="s">
        <v>1542</v>
      </c>
      <c r="G105" t="s">
        <v>36</v>
      </c>
      <c r="H105">
        <v>56.947079000000002</v>
      </c>
      <c r="I105">
        <v>23.6168485</v>
      </c>
      <c r="J105">
        <v>32872</v>
      </c>
      <c r="K105">
        <v>30</v>
      </c>
      <c r="L105">
        <v>12</v>
      </c>
      <c r="M105">
        <v>1989</v>
      </c>
      <c r="N105">
        <v>33</v>
      </c>
      <c r="O105">
        <v>13</v>
      </c>
      <c r="P105">
        <v>7171082605</v>
      </c>
      <c r="Q105" t="s">
        <v>37</v>
      </c>
      <c r="R105" t="s">
        <v>56</v>
      </c>
      <c r="S105" t="s">
        <v>1538</v>
      </c>
      <c r="T105" t="s">
        <v>1539</v>
      </c>
      <c r="U105" t="s">
        <v>1540</v>
      </c>
      <c r="V105">
        <v>7</v>
      </c>
      <c r="W105" t="s">
        <v>78</v>
      </c>
    </row>
    <row r="106" spans="1:23">
      <c r="A106" t="s">
        <v>377</v>
      </c>
      <c r="B106">
        <v>29</v>
      </c>
      <c r="C106" t="s">
        <v>378</v>
      </c>
      <c r="E106" t="s">
        <v>379</v>
      </c>
      <c r="F106" t="s">
        <v>1543</v>
      </c>
      <c r="G106" t="s">
        <v>36</v>
      </c>
      <c r="H106">
        <v>-7.1944717999999996</v>
      </c>
      <c r="I106">
        <v>107.88948860000001</v>
      </c>
      <c r="J106">
        <v>35544</v>
      </c>
      <c r="K106">
        <v>24</v>
      </c>
      <c r="L106">
        <v>4</v>
      </c>
      <c r="M106">
        <v>1997</v>
      </c>
      <c r="N106">
        <v>25</v>
      </c>
      <c r="O106">
        <v>5</v>
      </c>
      <c r="P106">
        <v>5128639836</v>
      </c>
      <c r="Q106" t="s">
        <v>37</v>
      </c>
      <c r="R106" t="s">
        <v>56</v>
      </c>
      <c r="S106" t="s">
        <v>1538</v>
      </c>
      <c r="T106" t="s">
        <v>1539</v>
      </c>
      <c r="U106" t="s">
        <v>1540</v>
      </c>
      <c r="V106">
        <v>7</v>
      </c>
      <c r="W106" t="s">
        <v>78</v>
      </c>
    </row>
    <row r="107" spans="1:23">
      <c r="A107" t="s">
        <v>380</v>
      </c>
      <c r="B107">
        <v>30</v>
      </c>
      <c r="C107" t="s">
        <v>381</v>
      </c>
      <c r="E107" t="s">
        <v>382</v>
      </c>
      <c r="F107" t="s">
        <v>1544</v>
      </c>
      <c r="G107" t="s">
        <v>36</v>
      </c>
      <c r="H107">
        <v>-23.469746600000001</v>
      </c>
      <c r="I107">
        <v>-57.263511399999999</v>
      </c>
      <c r="J107">
        <v>36387</v>
      </c>
      <c r="K107">
        <v>15</v>
      </c>
      <c r="L107">
        <v>8</v>
      </c>
      <c r="M107">
        <v>1999</v>
      </c>
      <c r="N107">
        <v>23</v>
      </c>
      <c r="O107">
        <v>7</v>
      </c>
      <c r="P107">
        <v>7193413326</v>
      </c>
      <c r="Q107" t="s">
        <v>72</v>
      </c>
      <c r="R107" t="s">
        <v>82</v>
      </c>
      <c r="S107" t="s">
        <v>1545</v>
      </c>
      <c r="T107" t="s">
        <v>1546</v>
      </c>
      <c r="U107" t="s">
        <v>1415</v>
      </c>
      <c r="V107">
        <v>6</v>
      </c>
      <c r="W107" t="s">
        <v>43</v>
      </c>
    </row>
    <row r="108" spans="1:23">
      <c r="A108" t="s">
        <v>383</v>
      </c>
      <c r="B108">
        <v>30</v>
      </c>
      <c r="C108" t="s">
        <v>384</v>
      </c>
      <c r="E108" t="s">
        <v>385</v>
      </c>
      <c r="F108" t="s">
        <v>1547</v>
      </c>
      <c r="G108" t="s">
        <v>23</v>
      </c>
      <c r="H108">
        <v>-7.9908055999999998</v>
      </c>
      <c r="I108">
        <v>-34.841628999999998</v>
      </c>
      <c r="J108">
        <v>16488</v>
      </c>
      <c r="K108">
        <v>20</v>
      </c>
      <c r="L108">
        <v>2</v>
      </c>
      <c r="M108">
        <v>1945</v>
      </c>
      <c r="N108">
        <v>77</v>
      </c>
      <c r="O108">
        <v>3</v>
      </c>
      <c r="P108">
        <v>7244018688</v>
      </c>
      <c r="Q108" t="s">
        <v>72</v>
      </c>
      <c r="R108" t="s">
        <v>82</v>
      </c>
      <c r="S108" t="s">
        <v>1545</v>
      </c>
      <c r="T108" t="s">
        <v>1546</v>
      </c>
      <c r="U108" t="s">
        <v>1415</v>
      </c>
      <c r="V108">
        <v>4</v>
      </c>
      <c r="W108" t="s">
        <v>93</v>
      </c>
    </row>
    <row r="109" spans="1:23">
      <c r="A109" t="s">
        <v>386</v>
      </c>
      <c r="B109">
        <v>30</v>
      </c>
      <c r="C109" t="s">
        <v>387</v>
      </c>
      <c r="E109" t="s">
        <v>388</v>
      </c>
      <c r="F109" t="s">
        <v>1548</v>
      </c>
      <c r="G109" t="s">
        <v>36</v>
      </c>
      <c r="H109">
        <v>-5.1291726999999998</v>
      </c>
      <c r="I109">
        <v>-67.189448799999994</v>
      </c>
      <c r="J109">
        <v>44243</v>
      </c>
      <c r="K109">
        <v>16</v>
      </c>
      <c r="L109">
        <v>2</v>
      </c>
      <c r="M109">
        <v>2021</v>
      </c>
      <c r="N109">
        <v>1</v>
      </c>
      <c r="O109">
        <v>7</v>
      </c>
      <c r="P109">
        <v>4858232628</v>
      </c>
      <c r="Q109" t="s">
        <v>72</v>
      </c>
      <c r="R109" t="s">
        <v>82</v>
      </c>
      <c r="S109" t="s">
        <v>1545</v>
      </c>
      <c r="T109" t="s">
        <v>1546</v>
      </c>
      <c r="U109" t="s">
        <v>1415</v>
      </c>
      <c r="V109">
        <v>6</v>
      </c>
      <c r="W109" t="s">
        <v>43</v>
      </c>
    </row>
    <row r="110" spans="1:23">
      <c r="A110" t="s">
        <v>389</v>
      </c>
      <c r="B110">
        <v>31</v>
      </c>
      <c r="C110" t="s">
        <v>390</v>
      </c>
      <c r="E110" t="s">
        <v>391</v>
      </c>
      <c r="F110" t="s">
        <v>1549</v>
      </c>
      <c r="G110" t="s">
        <v>23</v>
      </c>
      <c r="H110">
        <v>10.3826543</v>
      </c>
      <c r="I110">
        <v>-61.298422100000003</v>
      </c>
      <c r="J110">
        <v>14101</v>
      </c>
      <c r="K110">
        <v>9</v>
      </c>
      <c r="L110">
        <v>8</v>
      </c>
      <c r="M110">
        <v>1938</v>
      </c>
      <c r="N110">
        <v>84</v>
      </c>
      <c r="O110">
        <v>11</v>
      </c>
      <c r="P110">
        <v>4366822156</v>
      </c>
      <c r="Q110" t="s">
        <v>37</v>
      </c>
      <c r="R110" t="s">
        <v>38</v>
      </c>
      <c r="S110" t="s">
        <v>1550</v>
      </c>
      <c r="T110" t="s">
        <v>1551</v>
      </c>
      <c r="U110" t="s">
        <v>60</v>
      </c>
      <c r="V110">
        <v>7</v>
      </c>
      <c r="W110" t="s">
        <v>78</v>
      </c>
    </row>
    <row r="111" spans="1:23">
      <c r="A111" t="s">
        <v>392</v>
      </c>
      <c r="B111">
        <v>31</v>
      </c>
      <c r="C111" t="s">
        <v>393</v>
      </c>
      <c r="E111" t="s">
        <v>394</v>
      </c>
      <c r="F111" t="s">
        <v>1552</v>
      </c>
      <c r="G111" t="s">
        <v>23</v>
      </c>
      <c r="H111">
        <v>-34.735694899999999</v>
      </c>
      <c r="I111">
        <v>-58.634033899999999</v>
      </c>
      <c r="J111">
        <v>30052</v>
      </c>
      <c r="K111">
        <v>11</v>
      </c>
      <c r="L111">
        <v>4</v>
      </c>
      <c r="M111">
        <v>1982</v>
      </c>
      <c r="N111">
        <v>40</v>
      </c>
      <c r="O111">
        <v>8</v>
      </c>
      <c r="P111">
        <v>6275623728</v>
      </c>
      <c r="Q111" t="s">
        <v>37</v>
      </c>
      <c r="R111" t="s">
        <v>38</v>
      </c>
      <c r="S111" t="s">
        <v>1550</v>
      </c>
      <c r="T111" t="s">
        <v>1551</v>
      </c>
      <c r="U111" t="s">
        <v>60</v>
      </c>
      <c r="V111">
        <v>5</v>
      </c>
      <c r="W111" t="s">
        <v>86</v>
      </c>
    </row>
    <row r="112" spans="1:23">
      <c r="A112" t="s">
        <v>395</v>
      </c>
      <c r="B112">
        <v>31</v>
      </c>
      <c r="C112" t="s">
        <v>396</v>
      </c>
      <c r="E112" t="s">
        <v>397</v>
      </c>
      <c r="F112" t="s">
        <v>1553</v>
      </c>
      <c r="G112" t="s">
        <v>36</v>
      </c>
      <c r="H112">
        <v>51.7920503</v>
      </c>
      <c r="I112">
        <v>56.344298500000001</v>
      </c>
      <c r="J112">
        <v>38618</v>
      </c>
      <c r="K112">
        <v>23</v>
      </c>
      <c r="L112">
        <v>9</v>
      </c>
      <c r="M112">
        <v>2005</v>
      </c>
      <c r="N112">
        <v>17</v>
      </c>
      <c r="O112">
        <v>13</v>
      </c>
      <c r="P112">
        <v>5626308321</v>
      </c>
      <c r="Q112" t="s">
        <v>37</v>
      </c>
      <c r="R112" t="s">
        <v>38</v>
      </c>
      <c r="S112" t="s">
        <v>1550</v>
      </c>
      <c r="T112" t="s">
        <v>1551</v>
      </c>
      <c r="U112" t="s">
        <v>60</v>
      </c>
      <c r="V112">
        <v>6</v>
      </c>
      <c r="W112" t="s">
        <v>43</v>
      </c>
    </row>
    <row r="113" spans="1:23">
      <c r="A113" t="s">
        <v>398</v>
      </c>
      <c r="B113">
        <v>31</v>
      </c>
      <c r="C113" t="s">
        <v>399</v>
      </c>
      <c r="D113" t="s">
        <v>400</v>
      </c>
      <c r="E113" t="s">
        <v>401</v>
      </c>
      <c r="F113" t="s">
        <v>1554</v>
      </c>
      <c r="G113" t="s">
        <v>23</v>
      </c>
      <c r="H113">
        <v>-7.6371754999999997</v>
      </c>
      <c r="I113">
        <v>112.93864720000001</v>
      </c>
      <c r="J113">
        <v>26314</v>
      </c>
      <c r="K113">
        <v>16</v>
      </c>
      <c r="L113">
        <v>1</v>
      </c>
      <c r="M113">
        <v>1972</v>
      </c>
      <c r="N113">
        <v>50</v>
      </c>
      <c r="O113">
        <v>4</v>
      </c>
      <c r="P113">
        <v>5352406184</v>
      </c>
      <c r="Q113" t="s">
        <v>37</v>
      </c>
      <c r="R113" t="s">
        <v>38</v>
      </c>
      <c r="S113" t="s">
        <v>1550</v>
      </c>
      <c r="T113" t="s">
        <v>1551</v>
      </c>
      <c r="U113" t="s">
        <v>60</v>
      </c>
      <c r="V113">
        <v>1</v>
      </c>
      <c r="W113" t="s">
        <v>186</v>
      </c>
    </row>
    <row r="114" spans="1:23">
      <c r="A114" t="s">
        <v>402</v>
      </c>
      <c r="B114">
        <v>32</v>
      </c>
      <c r="C114" t="s">
        <v>403</v>
      </c>
      <c r="D114" t="s">
        <v>404</v>
      </c>
      <c r="E114" t="s">
        <v>405</v>
      </c>
      <c r="F114" t="s">
        <v>1555</v>
      </c>
      <c r="G114" t="s">
        <v>36</v>
      </c>
      <c r="H114">
        <v>53.446067800000002</v>
      </c>
      <c r="I114">
        <v>10.1569956</v>
      </c>
      <c r="J114">
        <v>25197</v>
      </c>
      <c r="K114">
        <v>25</v>
      </c>
      <c r="L114">
        <v>12</v>
      </c>
      <c r="M114">
        <v>1968</v>
      </c>
      <c r="N114">
        <v>54</v>
      </c>
      <c r="O114">
        <v>5</v>
      </c>
      <c r="P114">
        <v>7526473617</v>
      </c>
      <c r="Q114" t="s">
        <v>37</v>
      </c>
      <c r="R114" t="s">
        <v>321</v>
      </c>
      <c r="S114" t="s">
        <v>1556</v>
      </c>
      <c r="T114" t="s">
        <v>1557</v>
      </c>
      <c r="U114" t="s">
        <v>1558</v>
      </c>
      <c r="V114">
        <v>2</v>
      </c>
      <c r="W114" t="s">
        <v>48</v>
      </c>
    </row>
    <row r="115" spans="1:23">
      <c r="A115" t="s">
        <v>406</v>
      </c>
      <c r="B115">
        <v>32</v>
      </c>
      <c r="C115" t="s">
        <v>100</v>
      </c>
      <c r="E115" t="s">
        <v>407</v>
      </c>
      <c r="F115" t="s">
        <v>1559</v>
      </c>
      <c r="G115" t="s">
        <v>36</v>
      </c>
      <c r="H115">
        <v>39.7199484</v>
      </c>
      <c r="I115">
        <v>64.538490800000005</v>
      </c>
      <c r="J115">
        <v>19523</v>
      </c>
      <c r="K115">
        <v>13</v>
      </c>
      <c r="L115">
        <v>6</v>
      </c>
      <c r="M115">
        <v>1953</v>
      </c>
      <c r="N115">
        <v>69</v>
      </c>
      <c r="O115">
        <v>10</v>
      </c>
      <c r="P115">
        <v>5352649417</v>
      </c>
      <c r="Q115" t="s">
        <v>37</v>
      </c>
      <c r="R115" t="s">
        <v>321</v>
      </c>
      <c r="S115" t="s">
        <v>1556</v>
      </c>
      <c r="T115" t="s">
        <v>1557</v>
      </c>
      <c r="U115" t="s">
        <v>1558</v>
      </c>
      <c r="V115">
        <v>4</v>
      </c>
      <c r="W115" t="s">
        <v>93</v>
      </c>
    </row>
    <row r="116" spans="1:23">
      <c r="A116" t="s">
        <v>408</v>
      </c>
      <c r="B116">
        <v>32</v>
      </c>
      <c r="C116" t="s">
        <v>409</v>
      </c>
      <c r="E116" t="s">
        <v>134</v>
      </c>
      <c r="F116" t="s">
        <v>1560</v>
      </c>
      <c r="G116" t="s">
        <v>23</v>
      </c>
      <c r="H116">
        <v>40.763452899999997</v>
      </c>
      <c r="I116">
        <v>-73.979880800000004</v>
      </c>
      <c r="J116">
        <v>34277</v>
      </c>
      <c r="K116">
        <v>4</v>
      </c>
      <c r="L116">
        <v>11</v>
      </c>
      <c r="M116">
        <v>1993</v>
      </c>
      <c r="N116">
        <v>29</v>
      </c>
      <c r="O116">
        <v>4</v>
      </c>
      <c r="P116">
        <v>2126575053</v>
      </c>
      <c r="Q116" t="s">
        <v>37</v>
      </c>
      <c r="R116" t="s">
        <v>321</v>
      </c>
      <c r="S116" t="s">
        <v>1556</v>
      </c>
      <c r="T116" t="s">
        <v>1557</v>
      </c>
      <c r="U116" t="s">
        <v>1558</v>
      </c>
      <c r="V116">
        <v>2</v>
      </c>
      <c r="W116" t="s">
        <v>48</v>
      </c>
    </row>
    <row r="117" spans="1:23">
      <c r="A117" t="s">
        <v>410</v>
      </c>
      <c r="B117">
        <v>33</v>
      </c>
      <c r="C117" t="s">
        <v>411</v>
      </c>
      <c r="D117" t="s">
        <v>412</v>
      </c>
      <c r="E117" t="s">
        <v>413</v>
      </c>
      <c r="F117" t="s">
        <v>1561</v>
      </c>
      <c r="G117" t="s">
        <v>36</v>
      </c>
      <c r="H117">
        <v>45.193485699999997</v>
      </c>
      <c r="I117">
        <v>5.7218985</v>
      </c>
      <c r="J117">
        <v>19227</v>
      </c>
      <c r="K117">
        <v>21</v>
      </c>
      <c r="L117">
        <v>8</v>
      </c>
      <c r="M117">
        <v>1952</v>
      </c>
      <c r="N117">
        <v>70</v>
      </c>
      <c r="O117">
        <v>5</v>
      </c>
      <c r="P117">
        <v>9215743537</v>
      </c>
      <c r="Q117" t="s">
        <v>72</v>
      </c>
      <c r="R117" t="s">
        <v>82</v>
      </c>
      <c r="S117" t="s">
        <v>1545</v>
      </c>
      <c r="T117" t="s">
        <v>160</v>
      </c>
      <c r="U117" t="s">
        <v>1562</v>
      </c>
      <c r="V117">
        <v>2</v>
      </c>
      <c r="W117" t="s">
        <v>48</v>
      </c>
    </row>
    <row r="118" spans="1:23">
      <c r="A118" t="s">
        <v>414</v>
      </c>
      <c r="B118">
        <v>33</v>
      </c>
      <c r="C118" t="s">
        <v>415</v>
      </c>
      <c r="E118" t="s">
        <v>416</v>
      </c>
      <c r="F118" t="s">
        <v>1563</v>
      </c>
      <c r="G118" t="s">
        <v>23</v>
      </c>
      <c r="H118">
        <v>54.809837299999998</v>
      </c>
      <c r="I118">
        <v>36.311627399999999</v>
      </c>
      <c r="J118">
        <v>21061</v>
      </c>
      <c r="K118">
        <v>29</v>
      </c>
      <c r="L118">
        <v>8</v>
      </c>
      <c r="M118">
        <v>1957</v>
      </c>
      <c r="N118">
        <v>65</v>
      </c>
      <c r="O118">
        <v>5</v>
      </c>
      <c r="P118">
        <v>3282644412</v>
      </c>
      <c r="Q118" t="s">
        <v>72</v>
      </c>
      <c r="R118" t="s">
        <v>82</v>
      </c>
      <c r="S118" t="s">
        <v>1545</v>
      </c>
      <c r="T118" t="s">
        <v>160</v>
      </c>
      <c r="U118" t="s">
        <v>1562</v>
      </c>
      <c r="V118">
        <v>3</v>
      </c>
      <c r="W118" t="s">
        <v>26</v>
      </c>
    </row>
    <row r="119" spans="1:23">
      <c r="A119" t="s">
        <v>417</v>
      </c>
      <c r="B119">
        <v>34</v>
      </c>
      <c r="C119" t="s">
        <v>418</v>
      </c>
      <c r="E119" t="s">
        <v>192</v>
      </c>
      <c r="F119" t="s">
        <v>1564</v>
      </c>
      <c r="G119" t="s">
        <v>23</v>
      </c>
      <c r="H119">
        <v>11.5012022</v>
      </c>
      <c r="I119">
        <v>122.3115616</v>
      </c>
      <c r="J119">
        <v>43315</v>
      </c>
      <c r="K119">
        <v>3</v>
      </c>
      <c r="L119">
        <v>8</v>
      </c>
      <c r="M119">
        <v>2018</v>
      </c>
      <c r="N119">
        <v>4</v>
      </c>
      <c r="O119">
        <v>3</v>
      </c>
      <c r="P119">
        <v>3866450673</v>
      </c>
      <c r="Q119" t="s">
        <v>72</v>
      </c>
      <c r="R119" t="s">
        <v>77</v>
      </c>
      <c r="S119" t="s">
        <v>1419</v>
      </c>
      <c r="T119" t="s">
        <v>1565</v>
      </c>
      <c r="U119" t="s">
        <v>1566</v>
      </c>
      <c r="V119">
        <v>6</v>
      </c>
      <c r="W119" t="s">
        <v>43</v>
      </c>
    </row>
    <row r="120" spans="1:23">
      <c r="A120" t="s">
        <v>419</v>
      </c>
      <c r="B120">
        <v>34</v>
      </c>
      <c r="C120" t="s">
        <v>420</v>
      </c>
      <c r="E120" t="s">
        <v>421</v>
      </c>
      <c r="F120" t="s">
        <v>1567</v>
      </c>
      <c r="G120" t="s">
        <v>36</v>
      </c>
      <c r="H120">
        <v>38.020809100000001</v>
      </c>
      <c r="I120">
        <v>-7.8554287</v>
      </c>
      <c r="J120">
        <v>27576</v>
      </c>
      <c r="K120">
        <v>1</v>
      </c>
      <c r="L120">
        <v>7</v>
      </c>
      <c r="M120">
        <v>1975</v>
      </c>
      <c r="N120">
        <v>47</v>
      </c>
      <c r="O120">
        <v>10</v>
      </c>
      <c r="P120">
        <v>1004279017</v>
      </c>
      <c r="Q120" t="s">
        <v>72</v>
      </c>
      <c r="R120" t="s">
        <v>77</v>
      </c>
      <c r="S120" t="s">
        <v>1419</v>
      </c>
      <c r="T120" t="s">
        <v>1565</v>
      </c>
      <c r="U120" t="s">
        <v>1566</v>
      </c>
      <c r="V120">
        <v>1</v>
      </c>
      <c r="W120" t="s">
        <v>186</v>
      </c>
    </row>
    <row r="121" spans="1:23">
      <c r="A121" t="s">
        <v>422</v>
      </c>
      <c r="B121">
        <v>34</v>
      </c>
      <c r="C121" t="s">
        <v>423</v>
      </c>
      <c r="E121" t="s">
        <v>424</v>
      </c>
      <c r="F121" t="s">
        <v>1568</v>
      </c>
      <c r="G121" t="s">
        <v>36</v>
      </c>
      <c r="H121">
        <v>45.7544209</v>
      </c>
      <c r="I121">
        <v>17.049648999999999</v>
      </c>
      <c r="J121">
        <v>41504</v>
      </c>
      <c r="K121">
        <v>18</v>
      </c>
      <c r="L121">
        <v>8</v>
      </c>
      <c r="M121">
        <v>2013</v>
      </c>
      <c r="N121">
        <v>9</v>
      </c>
      <c r="O121">
        <v>12</v>
      </c>
      <c r="P121">
        <v>8973577716</v>
      </c>
      <c r="Q121" t="s">
        <v>72</v>
      </c>
      <c r="R121" t="s">
        <v>77</v>
      </c>
      <c r="S121" t="s">
        <v>1419</v>
      </c>
      <c r="T121" t="s">
        <v>1565</v>
      </c>
      <c r="U121" t="s">
        <v>1566</v>
      </c>
      <c r="V121">
        <v>6</v>
      </c>
      <c r="W121" t="s">
        <v>43</v>
      </c>
    </row>
    <row r="122" spans="1:23">
      <c r="A122" t="s">
        <v>425</v>
      </c>
      <c r="B122">
        <v>35</v>
      </c>
      <c r="C122" t="s">
        <v>426</v>
      </c>
      <c r="E122" t="s">
        <v>427</v>
      </c>
      <c r="F122" t="s">
        <v>1569</v>
      </c>
      <c r="G122" t="s">
        <v>23</v>
      </c>
      <c r="H122">
        <v>24.546876000000001</v>
      </c>
      <c r="I122">
        <v>107.04219000000001</v>
      </c>
      <c r="J122">
        <v>22407</v>
      </c>
      <c r="K122">
        <v>6</v>
      </c>
      <c r="L122">
        <v>5</v>
      </c>
      <c r="M122">
        <v>1961</v>
      </c>
      <c r="N122">
        <v>61</v>
      </c>
      <c r="O122">
        <v>5</v>
      </c>
      <c r="P122">
        <v>4246322811</v>
      </c>
      <c r="Q122" t="s">
        <v>97</v>
      </c>
      <c r="R122" t="s">
        <v>125</v>
      </c>
      <c r="S122" t="s">
        <v>1406</v>
      </c>
      <c r="T122" t="s">
        <v>1407</v>
      </c>
      <c r="U122" t="s">
        <v>1408</v>
      </c>
      <c r="V122">
        <v>1</v>
      </c>
      <c r="W122" t="s">
        <v>186</v>
      </c>
    </row>
    <row r="123" spans="1:23">
      <c r="A123" t="s">
        <v>428</v>
      </c>
      <c r="B123">
        <v>35</v>
      </c>
      <c r="C123" t="s">
        <v>429</v>
      </c>
      <c r="E123" t="s">
        <v>304</v>
      </c>
      <c r="F123" t="s">
        <v>1570</v>
      </c>
      <c r="G123" t="s">
        <v>23</v>
      </c>
      <c r="H123">
        <v>-8.6509789999999995</v>
      </c>
      <c r="I123">
        <v>116.3249438</v>
      </c>
      <c r="J123">
        <v>27334</v>
      </c>
      <c r="K123">
        <v>1</v>
      </c>
      <c r="L123">
        <v>11</v>
      </c>
      <c r="M123">
        <v>1974</v>
      </c>
      <c r="N123">
        <v>48</v>
      </c>
      <c r="O123">
        <v>8</v>
      </c>
      <c r="P123">
        <v>8278335155</v>
      </c>
      <c r="Q123" t="s">
        <v>97</v>
      </c>
      <c r="R123" t="s">
        <v>125</v>
      </c>
      <c r="S123" t="s">
        <v>1406</v>
      </c>
      <c r="T123" t="s">
        <v>1407</v>
      </c>
      <c r="U123" t="s">
        <v>1408</v>
      </c>
      <c r="V123">
        <v>4</v>
      </c>
      <c r="W123" t="s">
        <v>93</v>
      </c>
    </row>
    <row r="124" spans="1:23">
      <c r="A124" t="s">
        <v>430</v>
      </c>
      <c r="B124">
        <v>36</v>
      </c>
      <c r="C124" t="s">
        <v>431</v>
      </c>
      <c r="E124" t="s">
        <v>432</v>
      </c>
      <c r="F124" t="s">
        <v>1571</v>
      </c>
      <c r="G124" t="s">
        <v>36</v>
      </c>
      <c r="H124">
        <v>-33.151914499999997</v>
      </c>
      <c r="I124">
        <v>18.664208800000001</v>
      </c>
      <c r="J124">
        <v>9061</v>
      </c>
      <c r="K124">
        <v>21</v>
      </c>
      <c r="L124">
        <v>10</v>
      </c>
      <c r="M124">
        <v>1924</v>
      </c>
      <c r="N124">
        <v>98</v>
      </c>
      <c r="O124">
        <v>13</v>
      </c>
      <c r="P124">
        <v>9721083915</v>
      </c>
      <c r="Q124" t="s">
        <v>31</v>
      </c>
      <c r="R124" t="s">
        <v>172</v>
      </c>
      <c r="S124" t="s">
        <v>1572</v>
      </c>
      <c r="T124" t="s">
        <v>1573</v>
      </c>
      <c r="U124" t="s">
        <v>1574</v>
      </c>
      <c r="V124">
        <v>2</v>
      </c>
      <c r="W124" t="s">
        <v>48</v>
      </c>
    </row>
    <row r="125" spans="1:23">
      <c r="A125" t="s">
        <v>433</v>
      </c>
      <c r="B125">
        <v>36</v>
      </c>
      <c r="C125" t="s">
        <v>434</v>
      </c>
      <c r="E125" t="s">
        <v>435</v>
      </c>
      <c r="F125" t="s">
        <v>1575</v>
      </c>
      <c r="G125" t="s">
        <v>36</v>
      </c>
      <c r="H125">
        <v>18.2899888</v>
      </c>
      <c r="I125">
        <v>-77.953094199999995</v>
      </c>
      <c r="J125">
        <v>24252</v>
      </c>
      <c r="K125">
        <v>25</v>
      </c>
      <c r="L125">
        <v>5</v>
      </c>
      <c r="M125">
        <v>1966</v>
      </c>
      <c r="N125">
        <v>56</v>
      </c>
      <c r="O125">
        <v>9</v>
      </c>
      <c r="P125">
        <v>7494403866</v>
      </c>
      <c r="Q125" t="s">
        <v>31</v>
      </c>
      <c r="R125" t="s">
        <v>172</v>
      </c>
      <c r="S125" t="s">
        <v>1572</v>
      </c>
      <c r="T125" t="s">
        <v>1573</v>
      </c>
      <c r="U125" t="s">
        <v>1574</v>
      </c>
      <c r="V125">
        <v>2</v>
      </c>
      <c r="W125" t="s">
        <v>48</v>
      </c>
    </row>
    <row r="126" spans="1:23">
      <c r="A126" t="s">
        <v>436</v>
      </c>
      <c r="B126">
        <v>36</v>
      </c>
      <c r="C126" t="s">
        <v>437</v>
      </c>
      <c r="E126" t="s">
        <v>438</v>
      </c>
      <c r="F126" t="s">
        <v>1576</v>
      </c>
      <c r="G126" t="s">
        <v>36</v>
      </c>
      <c r="H126">
        <v>28.940740000000002</v>
      </c>
      <c r="I126">
        <v>113.44743099999999</v>
      </c>
      <c r="J126">
        <v>43373</v>
      </c>
      <c r="K126">
        <v>30</v>
      </c>
      <c r="L126">
        <v>9</v>
      </c>
      <c r="M126">
        <v>2018</v>
      </c>
      <c r="N126">
        <v>4</v>
      </c>
      <c r="O126">
        <v>8</v>
      </c>
      <c r="P126">
        <v>4945586594</v>
      </c>
      <c r="Q126" t="s">
        <v>31</v>
      </c>
      <c r="R126" t="s">
        <v>172</v>
      </c>
      <c r="S126" t="s">
        <v>1572</v>
      </c>
      <c r="T126" t="s">
        <v>1573</v>
      </c>
      <c r="U126" t="s">
        <v>1574</v>
      </c>
      <c r="V126">
        <v>6</v>
      </c>
      <c r="W126" t="s">
        <v>43</v>
      </c>
    </row>
    <row r="127" spans="1:23">
      <c r="A127" t="s">
        <v>439</v>
      </c>
      <c r="B127">
        <v>37</v>
      </c>
      <c r="C127" t="s">
        <v>440</v>
      </c>
      <c r="E127" t="s">
        <v>376</v>
      </c>
      <c r="F127" t="s">
        <v>1577</v>
      </c>
      <c r="G127" t="s">
        <v>36</v>
      </c>
      <c r="H127">
        <v>2.5794009999999998</v>
      </c>
      <c r="I127">
        <v>-77.8138553</v>
      </c>
      <c r="J127">
        <v>41965</v>
      </c>
      <c r="K127">
        <v>22</v>
      </c>
      <c r="L127">
        <v>11</v>
      </c>
      <c r="M127">
        <v>2014</v>
      </c>
      <c r="N127">
        <v>8</v>
      </c>
      <c r="O127">
        <v>6</v>
      </c>
      <c r="P127">
        <v>5045764778</v>
      </c>
      <c r="Q127" t="s">
        <v>97</v>
      </c>
      <c r="R127" t="s">
        <v>314</v>
      </c>
      <c r="S127" t="s">
        <v>1578</v>
      </c>
      <c r="T127" t="s">
        <v>1579</v>
      </c>
      <c r="U127" t="s">
        <v>1580</v>
      </c>
      <c r="V127">
        <v>6</v>
      </c>
      <c r="W127" t="s">
        <v>43</v>
      </c>
    </row>
    <row r="128" spans="1:23">
      <c r="A128" t="s">
        <v>441</v>
      </c>
      <c r="B128">
        <v>37</v>
      </c>
      <c r="C128" t="s">
        <v>399</v>
      </c>
      <c r="D128" t="s">
        <v>442</v>
      </c>
      <c r="E128" t="s">
        <v>276</v>
      </c>
      <c r="F128" t="s">
        <v>1581</v>
      </c>
      <c r="G128" t="s">
        <v>23</v>
      </c>
      <c r="H128">
        <v>-6.2916321000000002</v>
      </c>
      <c r="I128">
        <v>106.9593926</v>
      </c>
      <c r="J128">
        <v>29311</v>
      </c>
      <c r="K128">
        <v>31</v>
      </c>
      <c r="L128">
        <v>3</v>
      </c>
      <c r="M128">
        <v>1980</v>
      </c>
      <c r="N128">
        <v>42</v>
      </c>
      <c r="O128">
        <v>3</v>
      </c>
      <c r="P128">
        <v>9677030432</v>
      </c>
      <c r="Q128" t="s">
        <v>97</v>
      </c>
      <c r="R128" t="s">
        <v>314</v>
      </c>
      <c r="S128" t="s">
        <v>1578</v>
      </c>
      <c r="T128" t="s">
        <v>1579</v>
      </c>
      <c r="U128" t="s">
        <v>1580</v>
      </c>
      <c r="V128">
        <v>5</v>
      </c>
      <c r="W128" t="s">
        <v>86</v>
      </c>
    </row>
    <row r="129" spans="1:23">
      <c r="A129" t="s">
        <v>443</v>
      </c>
      <c r="B129">
        <v>37</v>
      </c>
      <c r="C129" t="s">
        <v>444</v>
      </c>
      <c r="E129" t="s">
        <v>445</v>
      </c>
      <c r="F129" t="s">
        <v>1582</v>
      </c>
      <c r="G129" t="s">
        <v>36</v>
      </c>
      <c r="H129">
        <v>9.7913370000000004</v>
      </c>
      <c r="I129">
        <v>-74.797524899999999</v>
      </c>
      <c r="J129">
        <v>22778</v>
      </c>
      <c r="K129">
        <v>12</v>
      </c>
      <c r="L129">
        <v>5</v>
      </c>
      <c r="M129">
        <v>1962</v>
      </c>
      <c r="N129">
        <v>60</v>
      </c>
      <c r="O129">
        <v>7</v>
      </c>
      <c r="P129">
        <v>9898482048</v>
      </c>
      <c r="Q129" t="s">
        <v>97</v>
      </c>
      <c r="R129" t="s">
        <v>314</v>
      </c>
      <c r="S129" t="s">
        <v>1578</v>
      </c>
      <c r="T129" t="s">
        <v>1579</v>
      </c>
      <c r="U129" t="s">
        <v>1580</v>
      </c>
      <c r="V129">
        <v>7</v>
      </c>
      <c r="W129" t="s">
        <v>78</v>
      </c>
    </row>
    <row r="130" spans="1:23">
      <c r="A130" t="s">
        <v>446</v>
      </c>
      <c r="B130">
        <v>38</v>
      </c>
      <c r="C130" t="s">
        <v>145</v>
      </c>
      <c r="D130" t="s">
        <v>447</v>
      </c>
      <c r="E130" t="s">
        <v>448</v>
      </c>
      <c r="F130" t="s">
        <v>1583</v>
      </c>
      <c r="G130" t="s">
        <v>23</v>
      </c>
      <c r="H130">
        <v>38.246866699999998</v>
      </c>
      <c r="I130">
        <v>47.116845900000001</v>
      </c>
      <c r="J130">
        <v>23506</v>
      </c>
      <c r="K130">
        <v>9</v>
      </c>
      <c r="L130">
        <v>5</v>
      </c>
      <c r="M130">
        <v>1964</v>
      </c>
      <c r="N130">
        <v>58</v>
      </c>
      <c r="O130">
        <v>6</v>
      </c>
      <c r="P130">
        <v>4902305584</v>
      </c>
      <c r="Q130" t="s">
        <v>97</v>
      </c>
      <c r="R130" t="s">
        <v>314</v>
      </c>
      <c r="S130" t="s">
        <v>1578</v>
      </c>
      <c r="T130" t="s">
        <v>1579</v>
      </c>
      <c r="U130" t="s">
        <v>1584</v>
      </c>
      <c r="V130">
        <v>2</v>
      </c>
      <c r="W130" t="s">
        <v>48</v>
      </c>
    </row>
    <row r="131" spans="1:23">
      <c r="A131" t="s">
        <v>449</v>
      </c>
      <c r="B131">
        <v>38</v>
      </c>
      <c r="C131" t="s">
        <v>450</v>
      </c>
      <c r="E131" t="s">
        <v>451</v>
      </c>
      <c r="F131" t="s">
        <v>1585</v>
      </c>
      <c r="G131" t="s">
        <v>36</v>
      </c>
      <c r="H131">
        <v>45.350079999999998</v>
      </c>
      <c r="I131">
        <v>-72.515820000000005</v>
      </c>
      <c r="J131">
        <v>10649</v>
      </c>
      <c r="K131">
        <v>25</v>
      </c>
      <c r="L131">
        <v>2</v>
      </c>
      <c r="M131">
        <v>1929</v>
      </c>
      <c r="N131">
        <v>93</v>
      </c>
      <c r="O131">
        <v>7</v>
      </c>
      <c r="P131">
        <v>1038636624</v>
      </c>
      <c r="Q131" t="s">
        <v>97</v>
      </c>
      <c r="R131" t="s">
        <v>314</v>
      </c>
      <c r="S131" t="s">
        <v>1578</v>
      </c>
      <c r="T131" t="s">
        <v>1579</v>
      </c>
      <c r="U131" t="s">
        <v>1584</v>
      </c>
      <c r="V131">
        <v>4</v>
      </c>
      <c r="W131" t="s">
        <v>93</v>
      </c>
    </row>
    <row r="132" spans="1:23">
      <c r="A132" t="s">
        <v>452</v>
      </c>
      <c r="B132">
        <v>38</v>
      </c>
      <c r="C132" t="s">
        <v>453</v>
      </c>
      <c r="E132" t="s">
        <v>454</v>
      </c>
      <c r="F132" t="s">
        <v>1586</v>
      </c>
      <c r="G132" t="s">
        <v>36</v>
      </c>
      <c r="H132">
        <v>4.9946855000000001</v>
      </c>
      <c r="I132">
        <v>19.982437000000001</v>
      </c>
      <c r="J132">
        <v>17994</v>
      </c>
      <c r="K132">
        <v>6</v>
      </c>
      <c r="L132">
        <v>4</v>
      </c>
      <c r="M132">
        <v>1949</v>
      </c>
      <c r="N132">
        <v>73</v>
      </c>
      <c r="O132">
        <v>11</v>
      </c>
      <c r="P132">
        <v>2109571451</v>
      </c>
      <c r="Q132" t="s">
        <v>97</v>
      </c>
      <c r="R132" t="s">
        <v>314</v>
      </c>
      <c r="S132" t="s">
        <v>1578</v>
      </c>
      <c r="T132" t="s">
        <v>1579</v>
      </c>
      <c r="U132" t="s">
        <v>1584</v>
      </c>
      <c r="V132">
        <v>1</v>
      </c>
      <c r="W132" t="s">
        <v>186</v>
      </c>
    </row>
    <row r="133" spans="1:23">
      <c r="A133" t="s">
        <v>455</v>
      </c>
      <c r="B133">
        <v>39</v>
      </c>
      <c r="C133" t="s">
        <v>456</v>
      </c>
      <c r="E133" t="s">
        <v>457</v>
      </c>
      <c r="F133" t="s">
        <v>1587</v>
      </c>
      <c r="G133" t="s">
        <v>36</v>
      </c>
      <c r="H133">
        <v>51.829577999999998</v>
      </c>
      <c r="I133">
        <v>18.139757800000002</v>
      </c>
      <c r="J133">
        <v>43626</v>
      </c>
      <c r="K133">
        <v>10</v>
      </c>
      <c r="L133">
        <v>6</v>
      </c>
      <c r="M133">
        <v>2019</v>
      </c>
      <c r="N133">
        <v>3</v>
      </c>
      <c r="O133">
        <v>9</v>
      </c>
      <c r="P133">
        <v>4083328709</v>
      </c>
      <c r="Q133" t="s">
        <v>24</v>
      </c>
      <c r="R133" t="s">
        <v>160</v>
      </c>
      <c r="S133" t="s">
        <v>1588</v>
      </c>
      <c r="T133" t="s">
        <v>1589</v>
      </c>
      <c r="U133" t="s">
        <v>1419</v>
      </c>
      <c r="V133">
        <v>6</v>
      </c>
      <c r="W133" t="s">
        <v>43</v>
      </c>
    </row>
    <row r="134" spans="1:23">
      <c r="A134" t="s">
        <v>458</v>
      </c>
      <c r="B134">
        <v>39</v>
      </c>
      <c r="C134" t="s">
        <v>134</v>
      </c>
      <c r="D134" t="s">
        <v>459</v>
      </c>
      <c r="E134" t="s">
        <v>460</v>
      </c>
      <c r="F134" t="s">
        <v>1590</v>
      </c>
      <c r="G134" t="s">
        <v>36</v>
      </c>
      <c r="H134">
        <v>12.067523899999999</v>
      </c>
      <c r="I134">
        <v>123.7223625</v>
      </c>
      <c r="J134">
        <v>30096</v>
      </c>
      <c r="K134">
        <v>25</v>
      </c>
      <c r="L134">
        <v>5</v>
      </c>
      <c r="M134">
        <v>1982</v>
      </c>
      <c r="N134">
        <v>40</v>
      </c>
      <c r="O134">
        <v>6</v>
      </c>
      <c r="P134">
        <v>4516069334</v>
      </c>
      <c r="Q134" t="s">
        <v>24</v>
      </c>
      <c r="R134" t="s">
        <v>160</v>
      </c>
      <c r="S134" t="s">
        <v>1588</v>
      </c>
      <c r="T134" t="s">
        <v>1589</v>
      </c>
      <c r="U134" t="s">
        <v>1419</v>
      </c>
      <c r="V134">
        <v>3</v>
      </c>
      <c r="W134" t="s">
        <v>26</v>
      </c>
    </row>
    <row r="135" spans="1:23">
      <c r="A135" t="s">
        <v>461</v>
      </c>
      <c r="B135">
        <v>39</v>
      </c>
      <c r="C135" t="s">
        <v>462</v>
      </c>
      <c r="D135" t="s">
        <v>134</v>
      </c>
      <c r="E135" t="s">
        <v>463</v>
      </c>
      <c r="F135" t="s">
        <v>1591</v>
      </c>
      <c r="G135" t="s">
        <v>36</v>
      </c>
      <c r="H135">
        <v>32.270460700000001</v>
      </c>
      <c r="I135">
        <v>50.981037700000002</v>
      </c>
      <c r="J135">
        <v>17884</v>
      </c>
      <c r="K135">
        <v>17</v>
      </c>
      <c r="L135">
        <v>12</v>
      </c>
      <c r="M135">
        <v>1948</v>
      </c>
      <c r="N135">
        <v>74</v>
      </c>
      <c r="O135">
        <v>6</v>
      </c>
      <c r="P135">
        <v>3181567578</v>
      </c>
      <c r="Q135" t="s">
        <v>24</v>
      </c>
      <c r="R135" t="s">
        <v>160</v>
      </c>
      <c r="S135" t="s">
        <v>1588</v>
      </c>
      <c r="T135" t="s">
        <v>1589</v>
      </c>
      <c r="U135" t="s">
        <v>1419</v>
      </c>
      <c r="V135">
        <v>6</v>
      </c>
      <c r="W135" t="s">
        <v>43</v>
      </c>
    </row>
    <row r="136" spans="1:23">
      <c r="A136" t="s">
        <v>464</v>
      </c>
      <c r="B136">
        <v>39</v>
      </c>
      <c r="C136" t="s">
        <v>465</v>
      </c>
      <c r="E136" t="s">
        <v>466</v>
      </c>
      <c r="F136" t="s">
        <v>1592</v>
      </c>
      <c r="G136" t="s">
        <v>36</v>
      </c>
      <c r="H136">
        <v>40.236183699999998</v>
      </c>
      <c r="I136">
        <v>20.351733400000001</v>
      </c>
      <c r="J136">
        <v>22541</v>
      </c>
      <c r="K136">
        <v>17</v>
      </c>
      <c r="L136">
        <v>9</v>
      </c>
      <c r="M136">
        <v>1961</v>
      </c>
      <c r="N136">
        <v>61</v>
      </c>
      <c r="O136">
        <v>5</v>
      </c>
      <c r="P136">
        <v>3057427437</v>
      </c>
      <c r="Q136" t="s">
        <v>24</v>
      </c>
      <c r="R136" t="s">
        <v>160</v>
      </c>
      <c r="S136" t="s">
        <v>1588</v>
      </c>
      <c r="T136" t="s">
        <v>1589</v>
      </c>
      <c r="U136" t="s">
        <v>1419</v>
      </c>
      <c r="V136">
        <v>7</v>
      </c>
      <c r="W136" t="s">
        <v>78</v>
      </c>
    </row>
    <row r="137" spans="1:23">
      <c r="A137" t="s">
        <v>467</v>
      </c>
      <c r="B137">
        <v>40</v>
      </c>
      <c r="C137" t="s">
        <v>403</v>
      </c>
      <c r="D137" t="s">
        <v>468</v>
      </c>
      <c r="E137" t="s">
        <v>469</v>
      </c>
      <c r="F137" t="s">
        <v>1593</v>
      </c>
      <c r="G137" t="s">
        <v>36</v>
      </c>
      <c r="H137">
        <v>36.158405000000002</v>
      </c>
      <c r="I137">
        <v>45.475989800000001</v>
      </c>
      <c r="J137">
        <v>14019</v>
      </c>
      <c r="K137">
        <v>19</v>
      </c>
      <c r="L137">
        <v>5</v>
      </c>
      <c r="M137">
        <v>1938</v>
      </c>
      <c r="N137">
        <v>84</v>
      </c>
      <c r="O137">
        <v>5</v>
      </c>
      <c r="P137">
        <v>9745441454</v>
      </c>
      <c r="Q137" t="s">
        <v>37</v>
      </c>
      <c r="R137" t="s">
        <v>56</v>
      </c>
      <c r="S137" t="s">
        <v>1594</v>
      </c>
      <c r="T137" t="s">
        <v>1595</v>
      </c>
      <c r="U137" t="s">
        <v>1425</v>
      </c>
      <c r="V137">
        <v>3</v>
      </c>
      <c r="W137" t="s">
        <v>26</v>
      </c>
    </row>
    <row r="138" spans="1:23">
      <c r="A138" t="s">
        <v>470</v>
      </c>
      <c r="B138">
        <v>40</v>
      </c>
      <c r="C138" t="s">
        <v>471</v>
      </c>
      <c r="E138" t="s">
        <v>472</v>
      </c>
      <c r="F138" t="s">
        <v>1596</v>
      </c>
      <c r="G138" t="s">
        <v>36</v>
      </c>
      <c r="H138">
        <v>57.141246000000002</v>
      </c>
      <c r="I138">
        <v>22.536655799999998</v>
      </c>
      <c r="J138">
        <v>21640</v>
      </c>
      <c r="K138">
        <v>31</v>
      </c>
      <c r="L138">
        <v>3</v>
      </c>
      <c r="M138">
        <v>1959</v>
      </c>
      <c r="N138">
        <v>63</v>
      </c>
      <c r="O138">
        <v>7</v>
      </c>
      <c r="P138">
        <v>7445444865</v>
      </c>
      <c r="Q138" t="s">
        <v>37</v>
      </c>
      <c r="R138" t="s">
        <v>56</v>
      </c>
      <c r="S138" t="s">
        <v>1594</v>
      </c>
      <c r="T138" t="s">
        <v>1595</v>
      </c>
      <c r="U138" t="s">
        <v>1425</v>
      </c>
      <c r="V138">
        <v>2</v>
      </c>
      <c r="W138" t="s">
        <v>48</v>
      </c>
    </row>
    <row r="139" spans="1:23">
      <c r="A139" t="s">
        <v>473</v>
      </c>
      <c r="B139">
        <v>40</v>
      </c>
      <c r="C139" t="s">
        <v>474</v>
      </c>
      <c r="E139" t="s">
        <v>475</v>
      </c>
      <c r="F139" t="s">
        <v>1597</v>
      </c>
      <c r="G139" t="s">
        <v>36</v>
      </c>
      <c r="H139">
        <v>49.792329899999999</v>
      </c>
      <c r="I139">
        <v>13.491532400000001</v>
      </c>
      <c r="J139">
        <v>11765</v>
      </c>
      <c r="K139">
        <v>17</v>
      </c>
      <c r="L139">
        <v>3</v>
      </c>
      <c r="M139">
        <v>1932</v>
      </c>
      <c r="N139">
        <v>90</v>
      </c>
      <c r="O139">
        <v>9</v>
      </c>
      <c r="P139">
        <v>8985343771</v>
      </c>
      <c r="Q139" t="s">
        <v>37</v>
      </c>
      <c r="R139" t="s">
        <v>56</v>
      </c>
      <c r="S139" t="s">
        <v>1594</v>
      </c>
      <c r="T139" t="s">
        <v>1595</v>
      </c>
      <c r="U139" t="s">
        <v>1425</v>
      </c>
      <c r="V139">
        <v>5</v>
      </c>
      <c r="W139" t="s">
        <v>86</v>
      </c>
    </row>
    <row r="140" spans="1:23">
      <c r="A140" t="s">
        <v>476</v>
      </c>
      <c r="B140">
        <v>40</v>
      </c>
      <c r="C140" t="s">
        <v>477</v>
      </c>
      <c r="E140" t="s">
        <v>478</v>
      </c>
      <c r="F140" t="s">
        <v>1598</v>
      </c>
      <c r="G140" t="s">
        <v>36</v>
      </c>
      <c r="H140">
        <v>-9.6455050999999994</v>
      </c>
      <c r="I140">
        <v>120.26425329999999</v>
      </c>
      <c r="J140">
        <v>40317</v>
      </c>
      <c r="K140">
        <v>19</v>
      </c>
      <c r="L140">
        <v>5</v>
      </c>
      <c r="M140">
        <v>2010</v>
      </c>
      <c r="N140">
        <v>12</v>
      </c>
      <c r="O140">
        <v>10</v>
      </c>
      <c r="P140">
        <v>3438394060</v>
      </c>
      <c r="Q140" t="s">
        <v>37</v>
      </c>
      <c r="R140" t="s">
        <v>56</v>
      </c>
      <c r="S140" t="s">
        <v>1594</v>
      </c>
      <c r="T140" t="s">
        <v>1595</v>
      </c>
      <c r="U140" t="s">
        <v>1425</v>
      </c>
      <c r="V140">
        <v>6</v>
      </c>
      <c r="W140" t="s">
        <v>43</v>
      </c>
    </row>
    <row r="141" spans="1:23">
      <c r="A141" t="s">
        <v>479</v>
      </c>
      <c r="B141">
        <v>41</v>
      </c>
      <c r="C141" t="s">
        <v>480</v>
      </c>
      <c r="E141" t="s">
        <v>481</v>
      </c>
      <c r="F141" t="s">
        <v>1599</v>
      </c>
      <c r="G141" t="s">
        <v>23</v>
      </c>
      <c r="H141">
        <v>29.163159</v>
      </c>
      <c r="I141">
        <v>121.007244</v>
      </c>
      <c r="J141">
        <v>17443</v>
      </c>
      <c r="K141">
        <v>3</v>
      </c>
      <c r="L141">
        <v>10</v>
      </c>
      <c r="M141">
        <v>1947</v>
      </c>
      <c r="N141">
        <v>75</v>
      </c>
      <c r="O141">
        <v>2</v>
      </c>
      <c r="P141">
        <v>1529689714</v>
      </c>
      <c r="Q141" t="s">
        <v>37</v>
      </c>
      <c r="R141" t="s">
        <v>42</v>
      </c>
      <c r="S141" t="s">
        <v>1600</v>
      </c>
      <c r="T141" t="s">
        <v>1601</v>
      </c>
      <c r="U141" t="s">
        <v>1602</v>
      </c>
      <c r="V141">
        <v>5</v>
      </c>
      <c r="W141" t="s">
        <v>86</v>
      </c>
    </row>
    <row r="142" spans="1:23">
      <c r="A142" t="s">
        <v>482</v>
      </c>
      <c r="B142">
        <v>41</v>
      </c>
      <c r="C142" t="s">
        <v>483</v>
      </c>
      <c r="E142" t="s">
        <v>484</v>
      </c>
      <c r="F142" t="s">
        <v>1603</v>
      </c>
      <c r="G142" t="s">
        <v>23</v>
      </c>
      <c r="H142">
        <v>33.904295400000002</v>
      </c>
      <c r="I142">
        <v>73.390731500000001</v>
      </c>
      <c r="J142">
        <v>40274</v>
      </c>
      <c r="K142">
        <v>6</v>
      </c>
      <c r="L142">
        <v>4</v>
      </c>
      <c r="M142">
        <v>2010</v>
      </c>
      <c r="N142">
        <v>12</v>
      </c>
      <c r="O142">
        <v>12</v>
      </c>
      <c r="P142">
        <v>3211990972</v>
      </c>
      <c r="Q142" t="s">
        <v>37</v>
      </c>
      <c r="R142" t="s">
        <v>42</v>
      </c>
      <c r="S142" t="s">
        <v>1600</v>
      </c>
      <c r="T142" t="s">
        <v>1601</v>
      </c>
      <c r="U142" t="s">
        <v>1602</v>
      </c>
      <c r="V142">
        <v>6</v>
      </c>
      <c r="W142" t="s">
        <v>43</v>
      </c>
    </row>
    <row r="143" spans="1:23">
      <c r="A143" t="s">
        <v>485</v>
      </c>
      <c r="B143">
        <v>41</v>
      </c>
      <c r="C143" t="s">
        <v>399</v>
      </c>
      <c r="D143" t="s">
        <v>486</v>
      </c>
      <c r="E143" t="s">
        <v>454</v>
      </c>
      <c r="F143" t="s">
        <v>1604</v>
      </c>
      <c r="G143" t="s">
        <v>23</v>
      </c>
      <c r="H143">
        <v>29.866085900000002</v>
      </c>
      <c r="I143">
        <v>121.5935283</v>
      </c>
      <c r="J143">
        <v>12238</v>
      </c>
      <c r="K143">
        <v>3</v>
      </c>
      <c r="L143">
        <v>7</v>
      </c>
      <c r="M143">
        <v>1933</v>
      </c>
      <c r="N143">
        <v>89</v>
      </c>
      <c r="O143">
        <v>3</v>
      </c>
      <c r="P143">
        <v>5144563102</v>
      </c>
      <c r="Q143" t="s">
        <v>37</v>
      </c>
      <c r="R143" t="s">
        <v>42</v>
      </c>
      <c r="S143" t="s">
        <v>1600</v>
      </c>
      <c r="T143" t="s">
        <v>1601</v>
      </c>
      <c r="U143" t="s">
        <v>1602</v>
      </c>
      <c r="V143">
        <v>4</v>
      </c>
      <c r="W143" t="s">
        <v>93</v>
      </c>
    </row>
    <row r="144" spans="1:23">
      <c r="A144" t="s">
        <v>487</v>
      </c>
      <c r="B144">
        <v>41</v>
      </c>
      <c r="C144" t="s">
        <v>488</v>
      </c>
      <c r="D144" t="s">
        <v>489</v>
      </c>
      <c r="E144" t="s">
        <v>381</v>
      </c>
      <c r="F144" t="s">
        <v>1605</v>
      </c>
      <c r="G144" t="s">
        <v>36</v>
      </c>
      <c r="H144">
        <v>7.0764491999999999</v>
      </c>
      <c r="I144">
        <v>38.786544499999998</v>
      </c>
      <c r="J144">
        <v>41575</v>
      </c>
      <c r="K144">
        <v>28</v>
      </c>
      <c r="L144">
        <v>10</v>
      </c>
      <c r="M144">
        <v>2013</v>
      </c>
      <c r="N144">
        <v>9</v>
      </c>
      <c r="O144">
        <v>3</v>
      </c>
      <c r="P144">
        <v>3651449197</v>
      </c>
      <c r="Q144" t="s">
        <v>37</v>
      </c>
      <c r="R144" t="s">
        <v>42</v>
      </c>
      <c r="S144" t="s">
        <v>1600</v>
      </c>
      <c r="T144" t="s">
        <v>1601</v>
      </c>
      <c r="U144" t="s">
        <v>1602</v>
      </c>
      <c r="V144">
        <v>6</v>
      </c>
      <c r="W144" t="s">
        <v>43</v>
      </c>
    </row>
    <row r="145" spans="1:23">
      <c r="A145" t="s">
        <v>490</v>
      </c>
      <c r="B145">
        <v>42</v>
      </c>
      <c r="C145" t="s">
        <v>491</v>
      </c>
      <c r="E145" t="s">
        <v>492</v>
      </c>
      <c r="F145" t="s">
        <v>1606</v>
      </c>
      <c r="G145" t="s">
        <v>23</v>
      </c>
      <c r="H145">
        <v>59.047574599999997</v>
      </c>
      <c r="I145">
        <v>15.002836</v>
      </c>
      <c r="J145">
        <v>33844</v>
      </c>
      <c r="K145">
        <v>28</v>
      </c>
      <c r="L145">
        <v>8</v>
      </c>
      <c r="M145">
        <v>1992</v>
      </c>
      <c r="N145">
        <v>30</v>
      </c>
      <c r="O145">
        <v>3</v>
      </c>
      <c r="P145">
        <v>5365349216</v>
      </c>
      <c r="Q145" t="s">
        <v>31</v>
      </c>
      <c r="R145" t="s">
        <v>110</v>
      </c>
      <c r="S145" t="s">
        <v>1607</v>
      </c>
      <c r="T145" t="s">
        <v>1608</v>
      </c>
      <c r="U145" t="s">
        <v>1609</v>
      </c>
      <c r="V145">
        <v>5</v>
      </c>
      <c r="W145" t="s">
        <v>86</v>
      </c>
    </row>
    <row r="146" spans="1:23">
      <c r="A146" t="s">
        <v>493</v>
      </c>
      <c r="B146">
        <v>42</v>
      </c>
      <c r="C146" t="s">
        <v>494</v>
      </c>
      <c r="E146" t="s">
        <v>495</v>
      </c>
      <c r="F146" t="s">
        <v>1610</v>
      </c>
      <c r="G146" t="s">
        <v>36</v>
      </c>
      <c r="H146">
        <v>40.864317999999997</v>
      </c>
      <c r="I146">
        <v>-73.797792799999996</v>
      </c>
      <c r="J146">
        <v>9784</v>
      </c>
      <c r="K146">
        <v>14</v>
      </c>
      <c r="L146">
        <v>10</v>
      </c>
      <c r="M146">
        <v>1926</v>
      </c>
      <c r="N146">
        <v>96</v>
      </c>
      <c r="O146">
        <v>8</v>
      </c>
      <c r="P146">
        <v>9141548337</v>
      </c>
      <c r="Q146" t="s">
        <v>31</v>
      </c>
      <c r="R146" t="s">
        <v>110</v>
      </c>
      <c r="S146" t="s">
        <v>1607</v>
      </c>
      <c r="T146" t="s">
        <v>1608</v>
      </c>
      <c r="U146" t="s">
        <v>1609</v>
      </c>
      <c r="V146">
        <v>2</v>
      </c>
      <c r="W146" t="s">
        <v>48</v>
      </c>
    </row>
    <row r="147" spans="1:23">
      <c r="A147" t="s">
        <v>496</v>
      </c>
      <c r="B147">
        <v>42</v>
      </c>
      <c r="C147" t="s">
        <v>497</v>
      </c>
      <c r="D147" t="s">
        <v>34</v>
      </c>
      <c r="E147" t="s">
        <v>498</v>
      </c>
      <c r="F147" t="s">
        <v>1611</v>
      </c>
      <c r="G147" t="s">
        <v>36</v>
      </c>
      <c r="H147">
        <v>39.295706600000003</v>
      </c>
      <c r="I147">
        <v>-76.569707500000007</v>
      </c>
      <c r="J147">
        <v>26785</v>
      </c>
      <c r="K147">
        <v>1</v>
      </c>
      <c r="L147">
        <v>5</v>
      </c>
      <c r="M147">
        <v>1973</v>
      </c>
      <c r="N147">
        <v>49</v>
      </c>
      <c r="O147">
        <v>11</v>
      </c>
      <c r="P147">
        <v>4105470606</v>
      </c>
      <c r="Q147" t="s">
        <v>31</v>
      </c>
      <c r="R147" t="s">
        <v>110</v>
      </c>
      <c r="S147" t="s">
        <v>1607</v>
      </c>
      <c r="T147" t="s">
        <v>1608</v>
      </c>
      <c r="U147" t="s">
        <v>1609</v>
      </c>
      <c r="V147">
        <v>2</v>
      </c>
      <c r="W147" t="s">
        <v>48</v>
      </c>
    </row>
    <row r="148" spans="1:23">
      <c r="A148" t="s">
        <v>499</v>
      </c>
      <c r="B148">
        <v>43</v>
      </c>
      <c r="C148" t="s">
        <v>500</v>
      </c>
      <c r="E148" t="s">
        <v>501</v>
      </c>
      <c r="F148" t="s">
        <v>1612</v>
      </c>
      <c r="G148" t="s">
        <v>36</v>
      </c>
      <c r="H148">
        <v>41.567557700000002</v>
      </c>
      <c r="I148">
        <v>-4.8831850000000001</v>
      </c>
      <c r="J148">
        <v>33151</v>
      </c>
      <c r="K148">
        <v>5</v>
      </c>
      <c r="L148">
        <v>10</v>
      </c>
      <c r="M148">
        <v>1990</v>
      </c>
      <c r="N148">
        <v>32</v>
      </c>
      <c r="O148">
        <v>6</v>
      </c>
      <c r="P148">
        <v>7153309684</v>
      </c>
      <c r="Q148" t="s">
        <v>37</v>
      </c>
      <c r="R148" t="s">
        <v>68</v>
      </c>
      <c r="S148" t="s">
        <v>1379</v>
      </c>
      <c r="T148" t="s">
        <v>1613</v>
      </c>
      <c r="U148" t="s">
        <v>1614</v>
      </c>
      <c r="V148">
        <v>4</v>
      </c>
      <c r="W148" t="s">
        <v>93</v>
      </c>
    </row>
    <row r="149" spans="1:23">
      <c r="A149" t="s">
        <v>502</v>
      </c>
      <c r="B149">
        <v>43</v>
      </c>
      <c r="C149" t="s">
        <v>76</v>
      </c>
      <c r="E149" t="s">
        <v>503</v>
      </c>
      <c r="F149" t="s">
        <v>1615</v>
      </c>
      <c r="G149" t="s">
        <v>36</v>
      </c>
      <c r="H149">
        <v>-8.4456045</v>
      </c>
      <c r="I149">
        <v>114.1142079</v>
      </c>
      <c r="J149">
        <v>37434</v>
      </c>
      <c r="K149">
        <v>27</v>
      </c>
      <c r="L149">
        <v>6</v>
      </c>
      <c r="M149">
        <v>2002</v>
      </c>
      <c r="N149">
        <v>20</v>
      </c>
      <c r="O149">
        <v>7</v>
      </c>
      <c r="P149">
        <v>2677382293</v>
      </c>
      <c r="Q149" t="s">
        <v>37</v>
      </c>
      <c r="R149" t="s">
        <v>68</v>
      </c>
      <c r="S149" t="s">
        <v>1379</v>
      </c>
      <c r="T149" t="s">
        <v>1613</v>
      </c>
      <c r="U149" t="s">
        <v>1614</v>
      </c>
      <c r="V149">
        <v>6</v>
      </c>
      <c r="W149" t="s">
        <v>43</v>
      </c>
    </row>
    <row r="150" spans="1:23">
      <c r="A150" t="s">
        <v>504</v>
      </c>
      <c r="B150">
        <v>43</v>
      </c>
      <c r="C150" t="s">
        <v>505</v>
      </c>
      <c r="E150" t="s">
        <v>506</v>
      </c>
      <c r="F150" t="s">
        <v>1616</v>
      </c>
      <c r="G150" t="s">
        <v>36</v>
      </c>
      <c r="H150">
        <v>-0.94708320000000001</v>
      </c>
      <c r="I150">
        <v>100.417181</v>
      </c>
      <c r="J150">
        <v>26956</v>
      </c>
      <c r="K150">
        <v>19</v>
      </c>
      <c r="L150">
        <v>10</v>
      </c>
      <c r="M150">
        <v>1973</v>
      </c>
      <c r="N150">
        <v>49</v>
      </c>
      <c r="O150">
        <v>10</v>
      </c>
      <c r="P150">
        <v>8273998638</v>
      </c>
      <c r="Q150" t="s">
        <v>37</v>
      </c>
      <c r="R150" t="s">
        <v>68</v>
      </c>
      <c r="S150" t="s">
        <v>1379</v>
      </c>
      <c r="T150" t="s">
        <v>1613</v>
      </c>
      <c r="U150" t="s">
        <v>1614</v>
      </c>
      <c r="V150">
        <v>7</v>
      </c>
      <c r="W150" t="s">
        <v>78</v>
      </c>
    </row>
    <row r="151" spans="1:23">
      <c r="A151" t="s">
        <v>507</v>
      </c>
      <c r="B151">
        <v>43</v>
      </c>
      <c r="C151" t="s">
        <v>508</v>
      </c>
      <c r="E151" t="s">
        <v>509</v>
      </c>
      <c r="F151" t="s">
        <v>1617</v>
      </c>
      <c r="G151" t="s">
        <v>36</v>
      </c>
      <c r="H151">
        <v>8.9909733999999997</v>
      </c>
      <c r="I151">
        <v>16.316947899999999</v>
      </c>
      <c r="J151">
        <v>11848</v>
      </c>
      <c r="K151">
        <v>8</v>
      </c>
      <c r="L151">
        <v>6</v>
      </c>
      <c r="M151">
        <v>1932</v>
      </c>
      <c r="N151">
        <v>90</v>
      </c>
      <c r="O151">
        <v>1</v>
      </c>
      <c r="P151">
        <v>7621647104</v>
      </c>
      <c r="Q151" t="s">
        <v>37</v>
      </c>
      <c r="R151" t="s">
        <v>68</v>
      </c>
      <c r="S151" t="s">
        <v>1379</v>
      </c>
      <c r="T151" t="s">
        <v>1613</v>
      </c>
      <c r="U151" t="s">
        <v>1614</v>
      </c>
      <c r="V151">
        <v>6</v>
      </c>
      <c r="W151" t="s">
        <v>43</v>
      </c>
    </row>
    <row r="152" spans="1:23">
      <c r="A152" t="s">
        <v>510</v>
      </c>
      <c r="B152">
        <v>44</v>
      </c>
      <c r="C152" t="s">
        <v>511</v>
      </c>
      <c r="E152" t="s">
        <v>512</v>
      </c>
      <c r="F152" t="s">
        <v>1618</v>
      </c>
      <c r="G152" t="s">
        <v>36</v>
      </c>
      <c r="H152">
        <v>31.967677999999999</v>
      </c>
      <c r="I152">
        <v>34.993693</v>
      </c>
      <c r="J152">
        <v>19371</v>
      </c>
      <c r="K152">
        <v>12</v>
      </c>
      <c r="L152">
        <v>1</v>
      </c>
      <c r="M152">
        <v>1953</v>
      </c>
      <c r="N152">
        <v>69</v>
      </c>
      <c r="O152">
        <v>2</v>
      </c>
      <c r="P152">
        <v>2529202180</v>
      </c>
      <c r="Q152" t="s">
        <v>72</v>
      </c>
      <c r="R152" t="s">
        <v>73</v>
      </c>
      <c r="S152" t="s">
        <v>1619</v>
      </c>
      <c r="T152" t="s">
        <v>1620</v>
      </c>
      <c r="U152" t="s">
        <v>1621</v>
      </c>
      <c r="V152">
        <v>1</v>
      </c>
      <c r="W152" t="s">
        <v>186</v>
      </c>
    </row>
    <row r="153" spans="1:23">
      <c r="A153" t="s">
        <v>513</v>
      </c>
      <c r="B153">
        <v>44</v>
      </c>
      <c r="C153" t="s">
        <v>514</v>
      </c>
      <c r="E153" t="s">
        <v>515</v>
      </c>
      <c r="F153" t="s">
        <v>1622</v>
      </c>
      <c r="G153" t="s">
        <v>36</v>
      </c>
      <c r="H153">
        <v>36.724334399999996</v>
      </c>
      <c r="I153">
        <v>71.613193100000004</v>
      </c>
      <c r="J153">
        <v>43662</v>
      </c>
      <c r="K153">
        <v>16</v>
      </c>
      <c r="L153">
        <v>7</v>
      </c>
      <c r="M153">
        <v>2019</v>
      </c>
      <c r="N153">
        <v>3</v>
      </c>
      <c r="O153">
        <v>7</v>
      </c>
      <c r="P153">
        <v>7281595338</v>
      </c>
      <c r="Q153" t="s">
        <v>72</v>
      </c>
      <c r="R153" t="s">
        <v>73</v>
      </c>
      <c r="S153" t="s">
        <v>1619</v>
      </c>
      <c r="T153" t="s">
        <v>1620</v>
      </c>
      <c r="U153" t="s">
        <v>1621</v>
      </c>
      <c r="V153">
        <v>6</v>
      </c>
      <c r="W153" t="s">
        <v>43</v>
      </c>
    </row>
    <row r="154" spans="1:23">
      <c r="A154" t="s">
        <v>516</v>
      </c>
      <c r="B154">
        <v>44</v>
      </c>
      <c r="C154" t="s">
        <v>517</v>
      </c>
      <c r="E154" t="s">
        <v>518</v>
      </c>
      <c r="F154" t="s">
        <v>1623</v>
      </c>
      <c r="G154" t="s">
        <v>36</v>
      </c>
      <c r="H154">
        <v>-20.5558832</v>
      </c>
      <c r="I154">
        <v>-48.576269500000002</v>
      </c>
      <c r="J154">
        <v>38765</v>
      </c>
      <c r="K154">
        <v>17</v>
      </c>
      <c r="L154">
        <v>2</v>
      </c>
      <c r="M154">
        <v>2006</v>
      </c>
      <c r="N154">
        <v>16</v>
      </c>
      <c r="O154">
        <v>9</v>
      </c>
      <c r="P154">
        <v>7337260005</v>
      </c>
      <c r="Q154" t="s">
        <v>72</v>
      </c>
      <c r="R154" t="s">
        <v>73</v>
      </c>
      <c r="S154" t="s">
        <v>1619</v>
      </c>
      <c r="T154" t="s">
        <v>1620</v>
      </c>
      <c r="U154" t="s">
        <v>1621</v>
      </c>
      <c r="V154">
        <v>6</v>
      </c>
      <c r="W154" t="s">
        <v>43</v>
      </c>
    </row>
    <row r="155" spans="1:23">
      <c r="A155" t="s">
        <v>519</v>
      </c>
      <c r="B155">
        <v>44</v>
      </c>
      <c r="C155" t="s">
        <v>520</v>
      </c>
      <c r="E155" t="s">
        <v>521</v>
      </c>
      <c r="F155" t="s">
        <v>1624</v>
      </c>
      <c r="G155" t="s">
        <v>36</v>
      </c>
      <c r="H155">
        <v>14.434697999999999</v>
      </c>
      <c r="I155">
        <v>120.878011</v>
      </c>
      <c r="J155">
        <v>17163</v>
      </c>
      <c r="K155">
        <v>27</v>
      </c>
      <c r="L155">
        <v>12</v>
      </c>
      <c r="M155">
        <v>1946</v>
      </c>
      <c r="N155">
        <v>76</v>
      </c>
      <c r="O155">
        <v>12</v>
      </c>
      <c r="P155">
        <v>1575670051</v>
      </c>
      <c r="Q155" t="s">
        <v>72</v>
      </c>
      <c r="R155" t="s">
        <v>73</v>
      </c>
      <c r="S155" t="s">
        <v>1619</v>
      </c>
      <c r="T155" t="s">
        <v>1620</v>
      </c>
      <c r="U155" t="s">
        <v>1621</v>
      </c>
      <c r="V155">
        <v>6</v>
      </c>
      <c r="W155" t="s">
        <v>43</v>
      </c>
    </row>
    <row r="156" spans="1:23">
      <c r="A156" t="s">
        <v>522</v>
      </c>
      <c r="B156">
        <v>44</v>
      </c>
      <c r="C156" t="s">
        <v>523</v>
      </c>
      <c r="E156" t="s">
        <v>524</v>
      </c>
      <c r="F156" t="s">
        <v>1625</v>
      </c>
      <c r="G156" t="s">
        <v>36</v>
      </c>
      <c r="H156">
        <v>-6.1785288999999999</v>
      </c>
      <c r="I156">
        <v>106.63154129999999</v>
      </c>
      <c r="J156">
        <v>9579</v>
      </c>
      <c r="K156">
        <v>23</v>
      </c>
      <c r="L156">
        <v>3</v>
      </c>
      <c r="M156">
        <v>1926</v>
      </c>
      <c r="N156">
        <v>96</v>
      </c>
      <c r="O156">
        <v>7</v>
      </c>
      <c r="P156">
        <v>8687923234</v>
      </c>
      <c r="Q156" t="s">
        <v>72</v>
      </c>
      <c r="R156" t="s">
        <v>73</v>
      </c>
      <c r="S156" t="s">
        <v>1619</v>
      </c>
      <c r="T156" t="s">
        <v>1620</v>
      </c>
      <c r="U156" t="s">
        <v>1621</v>
      </c>
      <c r="V156">
        <v>6</v>
      </c>
      <c r="W156" t="s">
        <v>43</v>
      </c>
    </row>
    <row r="157" spans="1:23">
      <c r="A157" t="s">
        <v>525</v>
      </c>
      <c r="B157">
        <v>45</v>
      </c>
      <c r="C157" t="s">
        <v>526</v>
      </c>
      <c r="E157" t="s">
        <v>518</v>
      </c>
      <c r="F157" t="s">
        <v>1626</v>
      </c>
      <c r="G157" t="s">
        <v>36</v>
      </c>
      <c r="H157">
        <v>4.5827226999999997</v>
      </c>
      <c r="I157">
        <v>-74.211746500000004</v>
      </c>
      <c r="J157">
        <v>36926</v>
      </c>
      <c r="K157">
        <v>4</v>
      </c>
      <c r="L157">
        <v>2</v>
      </c>
      <c r="M157">
        <v>2001</v>
      </c>
      <c r="N157">
        <v>21</v>
      </c>
      <c r="O157">
        <v>8</v>
      </c>
      <c r="P157">
        <v>1418827457</v>
      </c>
      <c r="Q157" t="s">
        <v>37</v>
      </c>
      <c r="R157" t="s">
        <v>42</v>
      </c>
      <c r="S157" t="s">
        <v>1627</v>
      </c>
      <c r="T157" t="s">
        <v>1628</v>
      </c>
      <c r="U157" t="s">
        <v>1629</v>
      </c>
      <c r="V157">
        <v>2</v>
      </c>
      <c r="W157" t="s">
        <v>48</v>
      </c>
    </row>
    <row r="158" spans="1:23">
      <c r="A158" t="s">
        <v>527</v>
      </c>
      <c r="B158">
        <v>45</v>
      </c>
      <c r="C158" t="s">
        <v>528</v>
      </c>
      <c r="E158" t="s">
        <v>529</v>
      </c>
      <c r="F158" t="s">
        <v>1630</v>
      </c>
      <c r="G158" t="s">
        <v>36</v>
      </c>
      <c r="H158">
        <v>32.060254999999998</v>
      </c>
      <c r="I158">
        <v>118.79687699999999</v>
      </c>
      <c r="J158">
        <v>14836</v>
      </c>
      <c r="K158">
        <v>13</v>
      </c>
      <c r="L158">
        <v>8</v>
      </c>
      <c r="M158">
        <v>1940</v>
      </c>
      <c r="N158">
        <v>82</v>
      </c>
      <c r="O158">
        <v>5</v>
      </c>
      <c r="P158">
        <v>2717638595</v>
      </c>
      <c r="Q158" t="s">
        <v>37</v>
      </c>
      <c r="R158" t="s">
        <v>42</v>
      </c>
      <c r="S158" t="s">
        <v>1627</v>
      </c>
      <c r="T158" t="s">
        <v>1628</v>
      </c>
      <c r="U158" t="s">
        <v>1629</v>
      </c>
      <c r="V158">
        <v>3</v>
      </c>
      <c r="W158" t="s">
        <v>26</v>
      </c>
    </row>
    <row r="159" spans="1:23">
      <c r="A159" t="s">
        <v>530</v>
      </c>
      <c r="B159">
        <v>45</v>
      </c>
      <c r="C159" t="s">
        <v>370</v>
      </c>
      <c r="E159" t="s">
        <v>531</v>
      </c>
      <c r="F159" t="s">
        <v>1631</v>
      </c>
      <c r="G159" t="s">
        <v>23</v>
      </c>
      <c r="H159">
        <v>-8.3501717000000006</v>
      </c>
      <c r="I159">
        <v>117.9483319</v>
      </c>
      <c r="J159">
        <v>16163</v>
      </c>
      <c r="K159">
        <v>1</v>
      </c>
      <c r="L159">
        <v>4</v>
      </c>
      <c r="M159">
        <v>1944</v>
      </c>
      <c r="N159">
        <v>78</v>
      </c>
      <c r="O159">
        <v>9</v>
      </c>
      <c r="P159">
        <v>9588822107</v>
      </c>
      <c r="Q159" t="s">
        <v>37</v>
      </c>
      <c r="R159" t="s">
        <v>42</v>
      </c>
      <c r="S159" t="s">
        <v>1627</v>
      </c>
      <c r="T159" t="s">
        <v>1628</v>
      </c>
      <c r="U159" t="s">
        <v>1629</v>
      </c>
      <c r="V159">
        <v>7</v>
      </c>
      <c r="W159" t="s">
        <v>78</v>
      </c>
    </row>
    <row r="160" spans="1:23">
      <c r="A160" t="s">
        <v>532</v>
      </c>
      <c r="B160">
        <v>45</v>
      </c>
      <c r="C160" t="s">
        <v>497</v>
      </c>
      <c r="E160" t="s">
        <v>201</v>
      </c>
      <c r="F160" t="s">
        <v>1632</v>
      </c>
      <c r="G160" t="s">
        <v>36</v>
      </c>
      <c r="H160">
        <v>-17.692994500000001</v>
      </c>
      <c r="I160">
        <v>-42.5172107</v>
      </c>
      <c r="J160">
        <v>13045</v>
      </c>
      <c r="K160">
        <v>18</v>
      </c>
      <c r="L160">
        <v>9</v>
      </c>
      <c r="M160">
        <v>1935</v>
      </c>
      <c r="N160">
        <v>87</v>
      </c>
      <c r="O160">
        <v>12</v>
      </c>
      <c r="P160">
        <v>6099637466</v>
      </c>
      <c r="Q160" t="s">
        <v>37</v>
      </c>
      <c r="R160" t="s">
        <v>42</v>
      </c>
      <c r="S160" t="s">
        <v>1627</v>
      </c>
      <c r="T160" t="s">
        <v>1628</v>
      </c>
      <c r="U160" t="s">
        <v>1629</v>
      </c>
      <c r="V160">
        <v>3</v>
      </c>
      <c r="W160" t="s">
        <v>26</v>
      </c>
    </row>
    <row r="161" spans="1:23">
      <c r="A161" t="s">
        <v>533</v>
      </c>
      <c r="B161">
        <v>45</v>
      </c>
      <c r="C161" t="s">
        <v>534</v>
      </c>
      <c r="E161" t="s">
        <v>535</v>
      </c>
      <c r="F161" t="s">
        <v>1633</v>
      </c>
      <c r="G161" t="s">
        <v>36</v>
      </c>
      <c r="H161">
        <v>49.635468299999999</v>
      </c>
      <c r="I161">
        <v>16.995309800000001</v>
      </c>
      <c r="J161">
        <v>40121</v>
      </c>
      <c r="K161">
        <v>4</v>
      </c>
      <c r="L161">
        <v>11</v>
      </c>
      <c r="M161">
        <v>2009</v>
      </c>
      <c r="N161">
        <v>13</v>
      </c>
      <c r="O161">
        <v>1</v>
      </c>
      <c r="P161">
        <v>6458205420</v>
      </c>
      <c r="Q161" t="s">
        <v>37</v>
      </c>
      <c r="R161" t="s">
        <v>42</v>
      </c>
      <c r="S161" t="s">
        <v>1627</v>
      </c>
      <c r="T161" t="s">
        <v>1628</v>
      </c>
      <c r="U161" t="s">
        <v>1629</v>
      </c>
      <c r="V161">
        <v>6</v>
      </c>
      <c r="W161" t="s">
        <v>43</v>
      </c>
    </row>
    <row r="162" spans="1:23">
      <c r="A162" t="s">
        <v>536</v>
      </c>
      <c r="B162">
        <v>46</v>
      </c>
      <c r="C162" t="s">
        <v>537</v>
      </c>
      <c r="E162" t="s">
        <v>538</v>
      </c>
      <c r="F162" t="s">
        <v>1634</v>
      </c>
      <c r="G162" t="s">
        <v>36</v>
      </c>
      <c r="H162">
        <v>50.849989999999998</v>
      </c>
      <c r="I162">
        <v>-101.71763</v>
      </c>
      <c r="J162">
        <v>23259</v>
      </c>
      <c r="K162">
        <v>5</v>
      </c>
      <c r="L162">
        <v>9</v>
      </c>
      <c r="M162">
        <v>1963</v>
      </c>
      <c r="N162">
        <v>59</v>
      </c>
      <c r="O162">
        <v>10</v>
      </c>
      <c r="P162">
        <v>7972264414</v>
      </c>
      <c r="Q162" t="s">
        <v>97</v>
      </c>
      <c r="R162" t="s">
        <v>289</v>
      </c>
      <c r="S162" t="s">
        <v>1635</v>
      </c>
      <c r="T162" t="s">
        <v>1636</v>
      </c>
      <c r="U162" t="s">
        <v>1637</v>
      </c>
      <c r="V162">
        <v>1</v>
      </c>
      <c r="W162" t="s">
        <v>186</v>
      </c>
    </row>
    <row r="163" spans="1:23">
      <c r="A163" t="s">
        <v>539</v>
      </c>
      <c r="B163">
        <v>46</v>
      </c>
      <c r="C163" t="s">
        <v>540</v>
      </c>
      <c r="E163" t="s">
        <v>541</v>
      </c>
      <c r="F163" t="s">
        <v>1638</v>
      </c>
      <c r="G163" t="s">
        <v>36</v>
      </c>
      <c r="H163">
        <v>-7.8307181000000003</v>
      </c>
      <c r="I163">
        <v>110.6338382</v>
      </c>
      <c r="J163">
        <v>43721</v>
      </c>
      <c r="K163">
        <v>13</v>
      </c>
      <c r="L163">
        <v>9</v>
      </c>
      <c r="M163">
        <v>2019</v>
      </c>
      <c r="N163">
        <v>3</v>
      </c>
      <c r="O163">
        <v>6</v>
      </c>
      <c r="P163">
        <v>3344420018</v>
      </c>
      <c r="Q163" t="s">
        <v>97</v>
      </c>
      <c r="R163" t="s">
        <v>289</v>
      </c>
      <c r="S163" t="s">
        <v>1635</v>
      </c>
      <c r="T163" t="s">
        <v>1636</v>
      </c>
      <c r="U163" t="s">
        <v>1637</v>
      </c>
      <c r="V163">
        <v>6</v>
      </c>
      <c r="W163" t="s">
        <v>43</v>
      </c>
    </row>
    <row r="164" spans="1:23">
      <c r="A164" t="s">
        <v>542</v>
      </c>
      <c r="B164">
        <v>46</v>
      </c>
      <c r="C164" t="s">
        <v>134</v>
      </c>
      <c r="D164" t="s">
        <v>543</v>
      </c>
      <c r="E164" t="s">
        <v>544</v>
      </c>
      <c r="F164" t="s">
        <v>1639</v>
      </c>
      <c r="G164" t="s">
        <v>36</v>
      </c>
      <c r="H164">
        <v>-33.548246599999999</v>
      </c>
      <c r="I164">
        <v>-71.604574499999998</v>
      </c>
      <c r="J164">
        <v>28303</v>
      </c>
      <c r="K164">
        <v>27</v>
      </c>
      <c r="L164">
        <v>6</v>
      </c>
      <c r="M164">
        <v>1977</v>
      </c>
      <c r="N164">
        <v>45</v>
      </c>
      <c r="O164">
        <v>12</v>
      </c>
      <c r="P164">
        <v>8271537717</v>
      </c>
      <c r="Q164" t="s">
        <v>97</v>
      </c>
      <c r="R164" t="s">
        <v>289</v>
      </c>
      <c r="S164" t="s">
        <v>1635</v>
      </c>
      <c r="T164" t="s">
        <v>1636</v>
      </c>
      <c r="U164" t="s">
        <v>1637</v>
      </c>
      <c r="V164">
        <v>3</v>
      </c>
      <c r="W164" t="s">
        <v>26</v>
      </c>
    </row>
    <row r="165" spans="1:23">
      <c r="A165" t="s">
        <v>545</v>
      </c>
      <c r="B165">
        <v>46</v>
      </c>
      <c r="C165" t="s">
        <v>546</v>
      </c>
      <c r="D165" t="s">
        <v>547</v>
      </c>
      <c r="E165" t="s">
        <v>248</v>
      </c>
      <c r="F165" t="s">
        <v>1640</v>
      </c>
      <c r="G165" t="s">
        <v>36</v>
      </c>
      <c r="H165">
        <v>33.307473399999999</v>
      </c>
      <c r="I165">
        <v>130.37455439999999</v>
      </c>
      <c r="J165">
        <v>19305</v>
      </c>
      <c r="K165">
        <v>7</v>
      </c>
      <c r="L165">
        <v>11</v>
      </c>
      <c r="M165">
        <v>1952</v>
      </c>
      <c r="N165">
        <v>70</v>
      </c>
      <c r="O165">
        <v>9</v>
      </c>
      <c r="P165">
        <v>3981371042</v>
      </c>
      <c r="Q165" t="s">
        <v>97</v>
      </c>
      <c r="R165" t="s">
        <v>289</v>
      </c>
      <c r="S165" t="s">
        <v>1635</v>
      </c>
      <c r="T165" t="s">
        <v>1636</v>
      </c>
      <c r="U165" t="s">
        <v>1637</v>
      </c>
      <c r="V165">
        <v>4</v>
      </c>
      <c r="W165" t="s">
        <v>93</v>
      </c>
    </row>
    <row r="166" spans="1:23">
      <c r="A166" t="s">
        <v>548</v>
      </c>
      <c r="B166">
        <v>47</v>
      </c>
      <c r="C166" t="s">
        <v>549</v>
      </c>
      <c r="E166" t="s">
        <v>149</v>
      </c>
      <c r="F166" t="s">
        <v>1641</v>
      </c>
      <c r="G166" t="s">
        <v>23</v>
      </c>
      <c r="H166">
        <v>63.2563101</v>
      </c>
      <c r="I166">
        <v>18.4484104</v>
      </c>
      <c r="J166">
        <v>31359</v>
      </c>
      <c r="K166">
        <v>8</v>
      </c>
      <c r="L166">
        <v>11</v>
      </c>
      <c r="M166">
        <v>1985</v>
      </c>
      <c r="N166">
        <v>37</v>
      </c>
      <c r="O166">
        <v>8</v>
      </c>
      <c r="P166">
        <v>7112934561</v>
      </c>
      <c r="Q166" t="s">
        <v>72</v>
      </c>
      <c r="R166" t="s">
        <v>77</v>
      </c>
      <c r="S166" t="s">
        <v>1642</v>
      </c>
      <c r="T166" t="s">
        <v>1643</v>
      </c>
      <c r="U166" t="s">
        <v>1644</v>
      </c>
      <c r="V166">
        <v>5</v>
      </c>
      <c r="W166" t="s">
        <v>86</v>
      </c>
    </row>
    <row r="167" spans="1:23">
      <c r="A167" t="s">
        <v>550</v>
      </c>
      <c r="B167">
        <v>47</v>
      </c>
      <c r="C167" t="s">
        <v>551</v>
      </c>
      <c r="E167" t="s">
        <v>552</v>
      </c>
      <c r="F167" t="s">
        <v>1645</v>
      </c>
      <c r="G167" t="s">
        <v>36</v>
      </c>
      <c r="H167">
        <v>15.6756662</v>
      </c>
      <c r="I167">
        <v>121.1303669</v>
      </c>
      <c r="J167">
        <v>9272</v>
      </c>
      <c r="K167">
        <v>20</v>
      </c>
      <c r="L167">
        <v>5</v>
      </c>
      <c r="M167">
        <v>1925</v>
      </c>
      <c r="N167">
        <v>97</v>
      </c>
      <c r="O167">
        <v>13</v>
      </c>
      <c r="P167">
        <v>2136858194</v>
      </c>
      <c r="Q167" t="s">
        <v>72</v>
      </c>
      <c r="R167" t="s">
        <v>77</v>
      </c>
      <c r="S167" t="s">
        <v>1642</v>
      </c>
      <c r="T167" t="s">
        <v>1643</v>
      </c>
      <c r="U167" t="s">
        <v>1644</v>
      </c>
      <c r="V167">
        <v>4</v>
      </c>
      <c r="W167" t="s">
        <v>93</v>
      </c>
    </row>
    <row r="168" spans="1:23">
      <c r="A168" t="s">
        <v>553</v>
      </c>
      <c r="B168">
        <v>47</v>
      </c>
      <c r="C168" t="s">
        <v>554</v>
      </c>
      <c r="E168" t="s">
        <v>555</v>
      </c>
      <c r="F168" t="s">
        <v>1646</v>
      </c>
      <c r="G168" t="s">
        <v>23</v>
      </c>
      <c r="H168">
        <v>44.019171999999998</v>
      </c>
      <c r="I168">
        <v>18.153570200000001</v>
      </c>
      <c r="J168">
        <v>40874</v>
      </c>
      <c r="K168">
        <v>27</v>
      </c>
      <c r="L168">
        <v>11</v>
      </c>
      <c r="M168">
        <v>2011</v>
      </c>
      <c r="N168">
        <v>11</v>
      </c>
      <c r="O168">
        <v>3</v>
      </c>
      <c r="P168">
        <v>7125540857</v>
      </c>
      <c r="Q168" t="s">
        <v>72</v>
      </c>
      <c r="R168" t="s">
        <v>77</v>
      </c>
      <c r="S168" t="s">
        <v>1642</v>
      </c>
      <c r="T168" t="s">
        <v>1643</v>
      </c>
      <c r="U168" t="s">
        <v>1644</v>
      </c>
      <c r="V168">
        <v>6</v>
      </c>
      <c r="W168" t="s">
        <v>43</v>
      </c>
    </row>
    <row r="169" spans="1:23">
      <c r="A169" t="s">
        <v>556</v>
      </c>
      <c r="B169">
        <v>48</v>
      </c>
      <c r="C169" t="s">
        <v>557</v>
      </c>
      <c r="E169" t="s">
        <v>558</v>
      </c>
      <c r="F169" t="s">
        <v>1647</v>
      </c>
      <c r="G169" t="s">
        <v>23</v>
      </c>
      <c r="H169">
        <v>45.784995199999997</v>
      </c>
      <c r="I169">
        <v>-72.014506299999994</v>
      </c>
      <c r="J169">
        <v>36565</v>
      </c>
      <c r="K169">
        <v>9</v>
      </c>
      <c r="L169">
        <v>2</v>
      </c>
      <c r="M169">
        <v>2000</v>
      </c>
      <c r="N169">
        <v>22</v>
      </c>
      <c r="O169">
        <v>8</v>
      </c>
      <c r="P169">
        <v>4986148068</v>
      </c>
      <c r="Q169" t="s">
        <v>37</v>
      </c>
      <c r="R169" t="s">
        <v>42</v>
      </c>
      <c r="S169" t="s">
        <v>1648</v>
      </c>
      <c r="T169" t="s">
        <v>1649</v>
      </c>
      <c r="U169" t="s">
        <v>1650</v>
      </c>
      <c r="V169">
        <v>1</v>
      </c>
      <c r="W169" t="s">
        <v>186</v>
      </c>
    </row>
    <row r="170" spans="1:23">
      <c r="A170" t="s">
        <v>559</v>
      </c>
      <c r="B170">
        <v>48</v>
      </c>
      <c r="C170" t="s">
        <v>560</v>
      </c>
      <c r="E170" t="s">
        <v>352</v>
      </c>
      <c r="F170" t="s">
        <v>1651</v>
      </c>
      <c r="G170" t="s">
        <v>23</v>
      </c>
      <c r="H170">
        <v>63.738839499999997</v>
      </c>
      <c r="I170">
        <v>34.309751900000002</v>
      </c>
      <c r="J170">
        <v>13398</v>
      </c>
      <c r="K170">
        <v>5</v>
      </c>
      <c r="L170">
        <v>9</v>
      </c>
      <c r="M170">
        <v>1936</v>
      </c>
      <c r="N170">
        <v>86</v>
      </c>
      <c r="O170">
        <v>8</v>
      </c>
      <c r="P170">
        <v>1842124591</v>
      </c>
      <c r="Q170" t="s">
        <v>37</v>
      </c>
      <c r="R170" t="s">
        <v>42</v>
      </c>
      <c r="S170" t="s">
        <v>1648</v>
      </c>
      <c r="T170" t="s">
        <v>1649</v>
      </c>
      <c r="U170" t="s">
        <v>1650</v>
      </c>
      <c r="V170">
        <v>3</v>
      </c>
      <c r="W170" t="s">
        <v>26</v>
      </c>
    </row>
    <row r="171" spans="1:23">
      <c r="A171" t="s">
        <v>561</v>
      </c>
      <c r="B171">
        <v>48</v>
      </c>
      <c r="C171" t="s">
        <v>562</v>
      </c>
      <c r="E171" t="s">
        <v>563</v>
      </c>
      <c r="F171" t="s">
        <v>1652</v>
      </c>
      <c r="G171" t="s">
        <v>23</v>
      </c>
      <c r="H171">
        <v>-12.4</v>
      </c>
      <c r="I171">
        <v>-74.7</v>
      </c>
      <c r="J171">
        <v>24445</v>
      </c>
      <c r="K171">
        <v>4</v>
      </c>
      <c r="L171">
        <v>12</v>
      </c>
      <c r="M171">
        <v>1966</v>
      </c>
      <c r="N171">
        <v>56</v>
      </c>
      <c r="O171">
        <v>2</v>
      </c>
      <c r="P171">
        <v>9779651585</v>
      </c>
      <c r="Q171" t="s">
        <v>37</v>
      </c>
      <c r="R171" t="s">
        <v>42</v>
      </c>
      <c r="S171" t="s">
        <v>1648</v>
      </c>
      <c r="T171" t="s">
        <v>1649</v>
      </c>
      <c r="U171" t="s">
        <v>1650</v>
      </c>
      <c r="V171">
        <v>2</v>
      </c>
      <c r="W171" t="s">
        <v>48</v>
      </c>
    </row>
    <row r="172" spans="1:23">
      <c r="A172" t="s">
        <v>564</v>
      </c>
      <c r="B172">
        <v>49</v>
      </c>
      <c r="C172" t="s">
        <v>565</v>
      </c>
      <c r="D172" t="s">
        <v>566</v>
      </c>
      <c r="E172" t="s">
        <v>567</v>
      </c>
      <c r="F172" t="s">
        <v>1653</v>
      </c>
      <c r="G172" t="s">
        <v>36</v>
      </c>
      <c r="H172">
        <v>45.052484</v>
      </c>
      <c r="I172">
        <v>4.8398662000000003</v>
      </c>
      <c r="J172">
        <v>32903</v>
      </c>
      <c r="K172">
        <v>30</v>
      </c>
      <c r="L172">
        <v>1</v>
      </c>
      <c r="M172">
        <v>1990</v>
      </c>
      <c r="N172">
        <v>32</v>
      </c>
      <c r="O172">
        <v>2</v>
      </c>
      <c r="P172">
        <v>3553168458</v>
      </c>
      <c r="Q172" t="s">
        <v>72</v>
      </c>
      <c r="R172" t="s">
        <v>82</v>
      </c>
      <c r="S172" t="s">
        <v>1445</v>
      </c>
      <c r="T172" t="s">
        <v>1654</v>
      </c>
      <c r="U172" t="s">
        <v>1654</v>
      </c>
      <c r="V172">
        <v>2</v>
      </c>
      <c r="W172" t="s">
        <v>48</v>
      </c>
    </row>
    <row r="173" spans="1:23">
      <c r="A173" t="s">
        <v>568</v>
      </c>
      <c r="B173">
        <v>49</v>
      </c>
      <c r="C173" t="s">
        <v>569</v>
      </c>
      <c r="E173" t="s">
        <v>570</v>
      </c>
      <c r="F173" t="s">
        <v>1655</v>
      </c>
      <c r="G173" t="s">
        <v>36</v>
      </c>
      <c r="H173">
        <v>54.708309499999999</v>
      </c>
      <c r="I173">
        <v>76.551354099999998</v>
      </c>
      <c r="J173">
        <v>39097</v>
      </c>
      <c r="K173">
        <v>15</v>
      </c>
      <c r="L173">
        <v>1</v>
      </c>
      <c r="M173">
        <v>2007</v>
      </c>
      <c r="N173">
        <v>15</v>
      </c>
      <c r="O173">
        <v>7</v>
      </c>
      <c r="P173">
        <v>5242953934</v>
      </c>
      <c r="Q173" t="s">
        <v>72</v>
      </c>
      <c r="R173" t="s">
        <v>82</v>
      </c>
      <c r="S173" t="s">
        <v>1445</v>
      </c>
      <c r="T173" t="s">
        <v>1654</v>
      </c>
      <c r="U173" t="s">
        <v>1654</v>
      </c>
      <c r="V173">
        <v>6</v>
      </c>
      <c r="W173" t="s">
        <v>43</v>
      </c>
    </row>
    <row r="174" spans="1:23">
      <c r="A174" t="s">
        <v>571</v>
      </c>
      <c r="B174">
        <v>49</v>
      </c>
      <c r="C174" t="s">
        <v>75</v>
      </c>
      <c r="E174" t="s">
        <v>572</v>
      </c>
      <c r="F174" t="s">
        <v>1656</v>
      </c>
      <c r="G174" t="s">
        <v>36</v>
      </c>
      <c r="H174">
        <v>43.005221599999999</v>
      </c>
      <c r="I174">
        <v>71.513917000000006</v>
      </c>
      <c r="J174">
        <v>22658</v>
      </c>
      <c r="K174">
        <v>12</v>
      </c>
      <c r="L174">
        <v>1</v>
      </c>
      <c r="M174">
        <v>1962</v>
      </c>
      <c r="N174">
        <v>60</v>
      </c>
      <c r="O174">
        <v>1</v>
      </c>
      <c r="P174">
        <v>7205463613</v>
      </c>
      <c r="Q174" t="s">
        <v>72</v>
      </c>
      <c r="R174" t="s">
        <v>82</v>
      </c>
      <c r="S174" t="s">
        <v>1445</v>
      </c>
      <c r="T174" t="s">
        <v>1654</v>
      </c>
      <c r="U174" t="s">
        <v>1654</v>
      </c>
      <c r="V174">
        <v>1</v>
      </c>
      <c r="W174" t="s">
        <v>186</v>
      </c>
    </row>
    <row r="175" spans="1:23">
      <c r="A175" t="s">
        <v>573</v>
      </c>
      <c r="B175">
        <v>50</v>
      </c>
      <c r="C175" t="s">
        <v>574</v>
      </c>
      <c r="E175" t="s">
        <v>575</v>
      </c>
      <c r="F175" t="s">
        <v>1657</v>
      </c>
      <c r="G175" t="s">
        <v>36</v>
      </c>
      <c r="H175">
        <v>53.6190091</v>
      </c>
      <c r="I175">
        <v>-1.2780726</v>
      </c>
      <c r="J175">
        <v>16817</v>
      </c>
      <c r="K175">
        <v>15</v>
      </c>
      <c r="L175">
        <v>1</v>
      </c>
      <c r="M175">
        <v>1946</v>
      </c>
      <c r="N175">
        <v>76</v>
      </c>
      <c r="O175">
        <v>2</v>
      </c>
      <c r="P175">
        <v>9447551084</v>
      </c>
      <c r="Q175" t="s">
        <v>31</v>
      </c>
      <c r="R175" t="s">
        <v>52</v>
      </c>
      <c r="S175" t="s">
        <v>1658</v>
      </c>
      <c r="T175" t="s">
        <v>1659</v>
      </c>
      <c r="U175" t="s">
        <v>1660</v>
      </c>
      <c r="V175">
        <v>4</v>
      </c>
      <c r="W175" t="s">
        <v>93</v>
      </c>
    </row>
    <row r="176" spans="1:23">
      <c r="A176" t="s">
        <v>576</v>
      </c>
      <c r="B176">
        <v>50</v>
      </c>
      <c r="C176" t="s">
        <v>577</v>
      </c>
      <c r="E176" t="s">
        <v>578</v>
      </c>
      <c r="F176" t="s">
        <v>1661</v>
      </c>
      <c r="G176" t="s">
        <v>36</v>
      </c>
      <c r="H176">
        <v>39.246620999999998</v>
      </c>
      <c r="I176">
        <v>107.66617599999999</v>
      </c>
      <c r="J176">
        <v>32329</v>
      </c>
      <c r="K176">
        <v>5</v>
      </c>
      <c r="L176">
        <v>7</v>
      </c>
      <c r="M176">
        <v>1988</v>
      </c>
      <c r="N176">
        <v>34</v>
      </c>
      <c r="O176">
        <v>5</v>
      </c>
      <c r="P176">
        <v>9267058982</v>
      </c>
      <c r="Q176" t="s">
        <v>31</v>
      </c>
      <c r="R176" t="s">
        <v>52</v>
      </c>
      <c r="S176" t="s">
        <v>1658</v>
      </c>
      <c r="T176" t="s">
        <v>1659</v>
      </c>
      <c r="U176" t="s">
        <v>1660</v>
      </c>
      <c r="V176">
        <v>1</v>
      </c>
      <c r="W176" t="s">
        <v>186</v>
      </c>
    </row>
    <row r="177" spans="1:23">
      <c r="A177" t="s">
        <v>579</v>
      </c>
      <c r="B177">
        <v>50</v>
      </c>
      <c r="C177" t="s">
        <v>580</v>
      </c>
      <c r="E177" t="s">
        <v>203</v>
      </c>
      <c r="F177" t="s">
        <v>1662</v>
      </c>
      <c r="G177" t="s">
        <v>23</v>
      </c>
      <c r="H177">
        <v>58.702890099999998</v>
      </c>
      <c r="I177">
        <v>13.845300200000001</v>
      </c>
      <c r="J177">
        <v>39686</v>
      </c>
      <c r="K177">
        <v>26</v>
      </c>
      <c r="L177">
        <v>8</v>
      </c>
      <c r="M177">
        <v>2008</v>
      </c>
      <c r="N177">
        <v>14</v>
      </c>
      <c r="O177">
        <v>9</v>
      </c>
      <c r="P177">
        <v>2572494786</v>
      </c>
      <c r="Q177" t="s">
        <v>31</v>
      </c>
      <c r="R177" t="s">
        <v>52</v>
      </c>
      <c r="S177" t="s">
        <v>1658</v>
      </c>
      <c r="T177" t="s">
        <v>1659</v>
      </c>
      <c r="U177" t="s">
        <v>1660</v>
      </c>
      <c r="V177">
        <v>6</v>
      </c>
      <c r="W177" t="s">
        <v>43</v>
      </c>
    </row>
    <row r="178" spans="1:23">
      <c r="A178" t="s">
        <v>581</v>
      </c>
      <c r="B178">
        <v>50</v>
      </c>
      <c r="C178" t="s">
        <v>582</v>
      </c>
      <c r="E178" t="s">
        <v>583</v>
      </c>
      <c r="F178" t="s">
        <v>1663</v>
      </c>
      <c r="G178" t="s">
        <v>23</v>
      </c>
      <c r="H178">
        <v>55.882399999999997</v>
      </c>
      <c r="I178">
        <v>37.489685000000001</v>
      </c>
      <c r="J178">
        <v>43752</v>
      </c>
      <c r="K178">
        <v>14</v>
      </c>
      <c r="L178">
        <v>10</v>
      </c>
      <c r="M178">
        <v>2019</v>
      </c>
      <c r="N178">
        <v>3</v>
      </c>
      <c r="O178">
        <v>4</v>
      </c>
      <c r="P178">
        <v>4311291023</v>
      </c>
      <c r="Q178" t="s">
        <v>31</v>
      </c>
      <c r="R178" t="s">
        <v>52</v>
      </c>
      <c r="S178" t="s">
        <v>1658</v>
      </c>
      <c r="T178" t="s">
        <v>1659</v>
      </c>
      <c r="U178" t="s">
        <v>1660</v>
      </c>
      <c r="V178">
        <v>6</v>
      </c>
      <c r="W178" t="s">
        <v>43</v>
      </c>
    </row>
    <row r="179" spans="1:23">
      <c r="A179" t="s">
        <v>584</v>
      </c>
      <c r="B179">
        <v>51</v>
      </c>
      <c r="C179" t="s">
        <v>497</v>
      </c>
      <c r="D179" t="s">
        <v>585</v>
      </c>
      <c r="E179" t="s">
        <v>586</v>
      </c>
      <c r="F179" t="s">
        <v>1664</v>
      </c>
      <c r="G179" t="s">
        <v>36</v>
      </c>
      <c r="H179">
        <v>-0.63498929999999998</v>
      </c>
      <c r="I179">
        <v>117.40864879999999</v>
      </c>
      <c r="J179">
        <v>14553</v>
      </c>
      <c r="K179">
        <v>4</v>
      </c>
      <c r="L179">
        <v>11</v>
      </c>
      <c r="M179">
        <v>1939</v>
      </c>
      <c r="N179">
        <v>83</v>
      </c>
      <c r="O179">
        <v>8</v>
      </c>
      <c r="P179">
        <v>9941340114</v>
      </c>
      <c r="Q179" t="s">
        <v>97</v>
      </c>
      <c r="R179" t="s">
        <v>125</v>
      </c>
      <c r="S179" t="s">
        <v>1665</v>
      </c>
      <c r="T179" t="s">
        <v>1470</v>
      </c>
      <c r="U179" t="s">
        <v>1666</v>
      </c>
      <c r="V179">
        <v>5</v>
      </c>
      <c r="W179" t="s">
        <v>86</v>
      </c>
    </row>
    <row r="180" spans="1:23">
      <c r="A180" t="s">
        <v>587</v>
      </c>
      <c r="B180">
        <v>51</v>
      </c>
      <c r="C180" t="s">
        <v>588</v>
      </c>
      <c r="E180" t="s">
        <v>563</v>
      </c>
      <c r="F180" t="s">
        <v>1667</v>
      </c>
      <c r="G180" t="s">
        <v>36</v>
      </c>
      <c r="H180">
        <v>29.865988000000002</v>
      </c>
      <c r="I180">
        <v>121.55355900000001</v>
      </c>
      <c r="J180">
        <v>36885</v>
      </c>
      <c r="K180">
        <v>25</v>
      </c>
      <c r="L180">
        <v>12</v>
      </c>
      <c r="M180">
        <v>2000</v>
      </c>
      <c r="N180">
        <v>22</v>
      </c>
      <c r="O180">
        <v>5</v>
      </c>
      <c r="P180">
        <v>4427247811</v>
      </c>
      <c r="Q180" t="s">
        <v>97</v>
      </c>
      <c r="R180" t="s">
        <v>125</v>
      </c>
      <c r="S180" t="s">
        <v>1665</v>
      </c>
      <c r="T180" t="s">
        <v>1470</v>
      </c>
      <c r="U180" t="s">
        <v>1666</v>
      </c>
      <c r="V180">
        <v>4</v>
      </c>
      <c r="W180" t="s">
        <v>93</v>
      </c>
    </row>
    <row r="181" spans="1:23">
      <c r="A181" t="s">
        <v>589</v>
      </c>
      <c r="B181">
        <v>51</v>
      </c>
      <c r="C181" t="s">
        <v>497</v>
      </c>
      <c r="D181" t="s">
        <v>34</v>
      </c>
      <c r="E181" t="s">
        <v>590</v>
      </c>
      <c r="F181" t="s">
        <v>1668</v>
      </c>
      <c r="G181" t="s">
        <v>36</v>
      </c>
      <c r="H181">
        <v>10.935700000000001</v>
      </c>
      <c r="I181">
        <v>122.4932</v>
      </c>
      <c r="J181">
        <v>34507</v>
      </c>
      <c r="K181">
        <v>22</v>
      </c>
      <c r="L181">
        <v>6</v>
      </c>
      <c r="M181">
        <v>1994</v>
      </c>
      <c r="N181">
        <v>28</v>
      </c>
      <c r="O181">
        <v>11</v>
      </c>
      <c r="P181">
        <v>2247648725</v>
      </c>
      <c r="Q181" t="s">
        <v>97</v>
      </c>
      <c r="R181" t="s">
        <v>125</v>
      </c>
      <c r="S181" t="s">
        <v>1665</v>
      </c>
      <c r="T181" t="s">
        <v>1470</v>
      </c>
      <c r="U181" t="s">
        <v>1666</v>
      </c>
      <c r="V181">
        <v>5</v>
      </c>
      <c r="W181" t="s">
        <v>86</v>
      </c>
    </row>
    <row r="182" spans="1:23">
      <c r="A182" t="s">
        <v>591</v>
      </c>
      <c r="B182">
        <v>51</v>
      </c>
      <c r="C182" t="s">
        <v>592</v>
      </c>
      <c r="E182" t="s">
        <v>593</v>
      </c>
      <c r="F182" t="s">
        <v>1669</v>
      </c>
      <c r="G182" t="s">
        <v>36</v>
      </c>
      <c r="H182">
        <v>12.6400252</v>
      </c>
      <c r="I182">
        <v>10.7048554</v>
      </c>
      <c r="J182">
        <v>28915</v>
      </c>
      <c r="K182">
        <v>1</v>
      </c>
      <c r="L182">
        <v>3</v>
      </c>
      <c r="M182">
        <v>1979</v>
      </c>
      <c r="N182">
        <v>43</v>
      </c>
      <c r="O182">
        <v>10</v>
      </c>
      <c r="P182">
        <v>7397900594</v>
      </c>
      <c r="Q182" t="s">
        <v>97</v>
      </c>
      <c r="R182" t="s">
        <v>125</v>
      </c>
      <c r="S182" t="s">
        <v>1665</v>
      </c>
      <c r="T182" t="s">
        <v>1470</v>
      </c>
      <c r="U182" t="s">
        <v>1666</v>
      </c>
      <c r="V182">
        <v>2</v>
      </c>
      <c r="W182" t="s">
        <v>48</v>
      </c>
    </row>
    <row r="183" spans="1:23">
      <c r="A183" t="s">
        <v>594</v>
      </c>
      <c r="B183">
        <v>52</v>
      </c>
      <c r="C183" t="s">
        <v>595</v>
      </c>
      <c r="E183" t="s">
        <v>514</v>
      </c>
      <c r="F183" t="s">
        <v>1670</v>
      </c>
      <c r="G183" t="s">
        <v>23</v>
      </c>
      <c r="H183">
        <v>60.173418099999999</v>
      </c>
      <c r="I183">
        <v>18.177176500000002</v>
      </c>
      <c r="J183">
        <v>38292</v>
      </c>
      <c r="K183">
        <v>1</v>
      </c>
      <c r="L183">
        <v>11</v>
      </c>
      <c r="M183">
        <v>2004</v>
      </c>
      <c r="N183">
        <v>18</v>
      </c>
      <c r="O183">
        <v>9</v>
      </c>
      <c r="P183">
        <v>7889820581</v>
      </c>
      <c r="Q183" t="s">
        <v>72</v>
      </c>
      <c r="R183" t="s">
        <v>77</v>
      </c>
      <c r="S183" t="s">
        <v>1642</v>
      </c>
      <c r="T183" t="s">
        <v>1562</v>
      </c>
      <c r="U183" t="s">
        <v>1671</v>
      </c>
      <c r="V183">
        <v>6</v>
      </c>
      <c r="W183" t="s">
        <v>43</v>
      </c>
    </row>
    <row r="184" spans="1:23">
      <c r="A184" t="s">
        <v>596</v>
      </c>
      <c r="B184">
        <v>52</v>
      </c>
      <c r="C184" t="s">
        <v>597</v>
      </c>
      <c r="E184" t="s">
        <v>598</v>
      </c>
      <c r="F184" t="s">
        <v>1672</v>
      </c>
      <c r="G184" t="s">
        <v>36</v>
      </c>
      <c r="H184">
        <v>49.6302491</v>
      </c>
      <c r="I184">
        <v>20.6635214</v>
      </c>
      <c r="J184">
        <v>23147</v>
      </c>
      <c r="K184">
        <v>16</v>
      </c>
      <c r="L184">
        <v>5</v>
      </c>
      <c r="M184">
        <v>1963</v>
      </c>
      <c r="N184">
        <v>59</v>
      </c>
      <c r="O184">
        <v>4</v>
      </c>
      <c r="P184">
        <v>5832224487</v>
      </c>
      <c r="Q184" t="s">
        <v>72</v>
      </c>
      <c r="R184" t="s">
        <v>77</v>
      </c>
      <c r="S184" t="s">
        <v>1642</v>
      </c>
      <c r="T184" t="s">
        <v>1562</v>
      </c>
      <c r="U184" t="s">
        <v>1671</v>
      </c>
      <c r="V184">
        <v>1</v>
      </c>
      <c r="W184" t="s">
        <v>186</v>
      </c>
    </row>
    <row r="185" spans="1:23">
      <c r="A185" t="s">
        <v>599</v>
      </c>
      <c r="B185">
        <v>52</v>
      </c>
      <c r="C185" t="s">
        <v>600</v>
      </c>
      <c r="D185" t="s">
        <v>601</v>
      </c>
      <c r="E185" t="s">
        <v>602</v>
      </c>
      <c r="F185" t="s">
        <v>1673</v>
      </c>
      <c r="G185" t="s">
        <v>23</v>
      </c>
      <c r="H185">
        <v>-8.0916546</v>
      </c>
      <c r="I185">
        <v>112.5394091</v>
      </c>
      <c r="J185">
        <v>26412</v>
      </c>
      <c r="K185">
        <v>23</v>
      </c>
      <c r="L185">
        <v>4</v>
      </c>
      <c r="M185">
        <v>1972</v>
      </c>
      <c r="N185">
        <v>50</v>
      </c>
      <c r="O185">
        <v>7</v>
      </c>
      <c r="P185">
        <v>1234407865</v>
      </c>
      <c r="Q185" t="s">
        <v>72</v>
      </c>
      <c r="R185" t="s">
        <v>77</v>
      </c>
      <c r="S185" t="s">
        <v>1642</v>
      </c>
      <c r="T185" t="s">
        <v>1562</v>
      </c>
      <c r="U185" t="s">
        <v>1671</v>
      </c>
      <c r="V185">
        <v>5</v>
      </c>
      <c r="W185" t="s">
        <v>86</v>
      </c>
    </row>
    <row r="186" spans="1:23">
      <c r="A186" t="s">
        <v>603</v>
      </c>
      <c r="B186">
        <v>53</v>
      </c>
      <c r="C186" t="s">
        <v>604</v>
      </c>
      <c r="E186" t="s">
        <v>605</v>
      </c>
      <c r="F186" t="s">
        <v>1674</v>
      </c>
      <c r="G186" t="s">
        <v>36</v>
      </c>
      <c r="H186">
        <v>-8.1574988000000008</v>
      </c>
      <c r="I186">
        <v>114.3014572</v>
      </c>
      <c r="J186">
        <v>40607</v>
      </c>
      <c r="K186">
        <v>5</v>
      </c>
      <c r="L186">
        <v>3</v>
      </c>
      <c r="M186">
        <v>2011</v>
      </c>
      <c r="N186">
        <v>11</v>
      </c>
      <c r="O186">
        <v>1</v>
      </c>
      <c r="P186">
        <v>7436634000</v>
      </c>
      <c r="Q186" t="s">
        <v>31</v>
      </c>
      <c r="R186" t="s">
        <v>172</v>
      </c>
      <c r="S186" t="s">
        <v>1572</v>
      </c>
      <c r="T186" t="s">
        <v>1573</v>
      </c>
      <c r="U186" t="s">
        <v>1675</v>
      </c>
      <c r="V186">
        <v>6</v>
      </c>
      <c r="W186" t="s">
        <v>43</v>
      </c>
    </row>
    <row r="187" spans="1:23">
      <c r="A187" t="s">
        <v>606</v>
      </c>
      <c r="B187">
        <v>53</v>
      </c>
      <c r="C187" t="s">
        <v>607</v>
      </c>
      <c r="E187" t="s">
        <v>608</v>
      </c>
      <c r="F187" t="s">
        <v>1676</v>
      </c>
      <c r="G187" t="s">
        <v>36</v>
      </c>
      <c r="H187">
        <v>13.621663099999999</v>
      </c>
      <c r="I187">
        <v>-87.899151399999994</v>
      </c>
      <c r="J187">
        <v>8525</v>
      </c>
      <c r="K187">
        <v>4</v>
      </c>
      <c r="L187">
        <v>5</v>
      </c>
      <c r="M187">
        <v>1923</v>
      </c>
      <c r="N187">
        <v>99</v>
      </c>
      <c r="O187">
        <v>6</v>
      </c>
      <c r="P187">
        <v>3159707366</v>
      </c>
      <c r="Q187" t="s">
        <v>31</v>
      </c>
      <c r="R187" t="s">
        <v>172</v>
      </c>
      <c r="S187" t="s">
        <v>1572</v>
      </c>
      <c r="T187" t="s">
        <v>1573</v>
      </c>
      <c r="U187" t="s">
        <v>1675</v>
      </c>
      <c r="V187">
        <v>6</v>
      </c>
      <c r="W187" t="s">
        <v>43</v>
      </c>
    </row>
    <row r="188" spans="1:23">
      <c r="A188" t="s">
        <v>609</v>
      </c>
      <c r="B188">
        <v>53</v>
      </c>
      <c r="C188" t="s">
        <v>134</v>
      </c>
      <c r="D188" t="s">
        <v>403</v>
      </c>
      <c r="E188" t="s">
        <v>610</v>
      </c>
      <c r="F188" t="s">
        <v>1677</v>
      </c>
      <c r="G188" t="s">
        <v>36</v>
      </c>
      <c r="H188">
        <v>19.462182500000001</v>
      </c>
      <c r="I188">
        <v>-99.110685000000004</v>
      </c>
      <c r="J188">
        <v>19185</v>
      </c>
      <c r="K188">
        <v>10</v>
      </c>
      <c r="L188">
        <v>7</v>
      </c>
      <c r="M188">
        <v>1952</v>
      </c>
      <c r="N188">
        <v>70</v>
      </c>
      <c r="O188">
        <v>9</v>
      </c>
      <c r="P188">
        <v>7296731182</v>
      </c>
      <c r="Q188" t="s">
        <v>31</v>
      </c>
      <c r="R188" t="s">
        <v>172</v>
      </c>
      <c r="S188" t="s">
        <v>1572</v>
      </c>
      <c r="T188" t="s">
        <v>1573</v>
      </c>
      <c r="U188" t="s">
        <v>1675</v>
      </c>
      <c r="V188">
        <v>7</v>
      </c>
      <c r="W188" t="s">
        <v>78</v>
      </c>
    </row>
    <row r="189" spans="1:23">
      <c r="A189" t="s">
        <v>611</v>
      </c>
      <c r="B189">
        <v>53</v>
      </c>
      <c r="C189" t="s">
        <v>612</v>
      </c>
      <c r="E189" t="s">
        <v>613</v>
      </c>
      <c r="F189" t="s">
        <v>1678</v>
      </c>
      <c r="G189" t="s">
        <v>36</v>
      </c>
      <c r="H189">
        <v>-10.177199699999999</v>
      </c>
      <c r="I189">
        <v>123.60703289999999</v>
      </c>
      <c r="J189">
        <v>42259</v>
      </c>
      <c r="K189">
        <v>12</v>
      </c>
      <c r="L189">
        <v>9</v>
      </c>
      <c r="M189">
        <v>2015</v>
      </c>
      <c r="N189">
        <v>7</v>
      </c>
      <c r="O189">
        <v>9</v>
      </c>
      <c r="P189">
        <v>8306649552</v>
      </c>
      <c r="Q189" t="s">
        <v>31</v>
      </c>
      <c r="R189" t="s">
        <v>172</v>
      </c>
      <c r="S189" t="s">
        <v>1572</v>
      </c>
      <c r="T189" t="s">
        <v>1573</v>
      </c>
      <c r="U189" t="s">
        <v>1675</v>
      </c>
      <c r="V189">
        <v>6</v>
      </c>
      <c r="W189" t="s">
        <v>43</v>
      </c>
    </row>
    <row r="190" spans="1:23">
      <c r="A190" t="s">
        <v>614</v>
      </c>
      <c r="B190">
        <v>54</v>
      </c>
      <c r="C190" t="s">
        <v>615</v>
      </c>
      <c r="E190" t="s">
        <v>616</v>
      </c>
      <c r="F190" t="s">
        <v>1679</v>
      </c>
      <c r="G190" t="s">
        <v>23</v>
      </c>
      <c r="H190">
        <v>40.277922699999998</v>
      </c>
      <c r="I190">
        <v>20.620616699999999</v>
      </c>
      <c r="J190">
        <v>24691</v>
      </c>
      <c r="K190">
        <v>7</v>
      </c>
      <c r="L190">
        <v>8</v>
      </c>
      <c r="M190">
        <v>1967</v>
      </c>
      <c r="N190">
        <v>55</v>
      </c>
      <c r="O190">
        <v>9</v>
      </c>
      <c r="P190">
        <v>8737851807</v>
      </c>
      <c r="Q190" t="s">
        <v>37</v>
      </c>
      <c r="R190" t="s">
        <v>64</v>
      </c>
      <c r="S190" t="s">
        <v>1680</v>
      </c>
      <c r="T190" t="s">
        <v>1681</v>
      </c>
      <c r="U190" t="s">
        <v>1682</v>
      </c>
      <c r="V190">
        <v>5</v>
      </c>
      <c r="W190" t="s">
        <v>86</v>
      </c>
    </row>
    <row r="191" spans="1:23">
      <c r="A191" t="s">
        <v>617</v>
      </c>
      <c r="B191">
        <v>54</v>
      </c>
      <c r="C191" t="s">
        <v>618</v>
      </c>
      <c r="E191" t="s">
        <v>619</v>
      </c>
      <c r="F191" t="s">
        <v>1683</v>
      </c>
      <c r="G191" t="s">
        <v>36</v>
      </c>
      <c r="H191">
        <v>-7.0606502000000004</v>
      </c>
      <c r="I191">
        <v>108.9264524</v>
      </c>
      <c r="J191">
        <v>15592</v>
      </c>
      <c r="K191">
        <v>8</v>
      </c>
      <c r="L191">
        <v>9</v>
      </c>
      <c r="M191">
        <v>1942</v>
      </c>
      <c r="N191">
        <v>80</v>
      </c>
      <c r="O191">
        <v>9</v>
      </c>
      <c r="P191">
        <v>2121478359</v>
      </c>
      <c r="Q191" t="s">
        <v>37</v>
      </c>
      <c r="R191" t="s">
        <v>64</v>
      </c>
      <c r="S191" t="s">
        <v>1680</v>
      </c>
      <c r="T191" t="s">
        <v>1681</v>
      </c>
      <c r="U191" t="s">
        <v>1682</v>
      </c>
      <c r="V191">
        <v>6</v>
      </c>
      <c r="W191" t="s">
        <v>43</v>
      </c>
    </row>
    <row r="192" spans="1:23">
      <c r="A192" t="s">
        <v>620</v>
      </c>
      <c r="B192">
        <v>55</v>
      </c>
      <c r="C192" t="s">
        <v>621</v>
      </c>
      <c r="E192" t="s">
        <v>134</v>
      </c>
      <c r="F192" t="s">
        <v>1684</v>
      </c>
      <c r="G192" t="s">
        <v>36</v>
      </c>
      <c r="H192">
        <v>62.657184600000001</v>
      </c>
      <c r="I192">
        <v>26.047226599999998</v>
      </c>
      <c r="J192">
        <v>29830</v>
      </c>
      <c r="K192">
        <v>1</v>
      </c>
      <c r="L192">
        <v>9</v>
      </c>
      <c r="M192">
        <v>1981</v>
      </c>
      <c r="N192">
        <v>41</v>
      </c>
      <c r="O192">
        <v>5</v>
      </c>
      <c r="P192">
        <v>5142861090</v>
      </c>
      <c r="Q192" t="s">
        <v>72</v>
      </c>
      <c r="R192" t="s">
        <v>77</v>
      </c>
      <c r="S192" t="s">
        <v>72</v>
      </c>
      <c r="T192" t="s">
        <v>1685</v>
      </c>
      <c r="U192" t="s">
        <v>1686</v>
      </c>
      <c r="V192">
        <v>6</v>
      </c>
      <c r="W192" t="s">
        <v>43</v>
      </c>
    </row>
    <row r="193" spans="1:23">
      <c r="A193" t="s">
        <v>622</v>
      </c>
      <c r="B193">
        <v>55</v>
      </c>
      <c r="C193" t="s">
        <v>623</v>
      </c>
      <c r="E193" t="s">
        <v>624</v>
      </c>
      <c r="F193" t="s">
        <v>1687</v>
      </c>
      <c r="G193" t="s">
        <v>36</v>
      </c>
      <c r="H193">
        <v>50.625079999999997</v>
      </c>
      <c r="I193">
        <v>19.363320099999999</v>
      </c>
      <c r="J193">
        <v>13922</v>
      </c>
      <c r="K193">
        <v>11</v>
      </c>
      <c r="L193">
        <v>2</v>
      </c>
      <c r="M193">
        <v>1938</v>
      </c>
      <c r="N193">
        <v>84</v>
      </c>
      <c r="O193">
        <v>1</v>
      </c>
      <c r="P193">
        <v>2102073197</v>
      </c>
      <c r="Q193" t="s">
        <v>72</v>
      </c>
      <c r="R193" t="s">
        <v>77</v>
      </c>
      <c r="S193" t="s">
        <v>72</v>
      </c>
      <c r="T193" t="s">
        <v>1685</v>
      </c>
      <c r="U193" t="s">
        <v>1686</v>
      </c>
      <c r="V193">
        <v>5</v>
      </c>
      <c r="W193" t="s">
        <v>86</v>
      </c>
    </row>
    <row r="194" spans="1:23">
      <c r="A194" t="s">
        <v>625</v>
      </c>
      <c r="B194">
        <v>55</v>
      </c>
      <c r="C194" t="s">
        <v>626</v>
      </c>
      <c r="E194" t="s">
        <v>627</v>
      </c>
      <c r="F194" t="s">
        <v>1688</v>
      </c>
      <c r="G194" t="s">
        <v>36</v>
      </c>
      <c r="H194">
        <v>-26.491211700000001</v>
      </c>
      <c r="I194">
        <v>29.233529900000001</v>
      </c>
      <c r="J194">
        <v>41134</v>
      </c>
      <c r="K194">
        <v>13</v>
      </c>
      <c r="L194">
        <v>8</v>
      </c>
      <c r="M194">
        <v>2012</v>
      </c>
      <c r="N194">
        <v>10</v>
      </c>
      <c r="O194">
        <v>9</v>
      </c>
      <c r="P194">
        <v>5291136375</v>
      </c>
      <c r="Q194" t="s">
        <v>72</v>
      </c>
      <c r="R194" t="s">
        <v>77</v>
      </c>
      <c r="S194" t="s">
        <v>72</v>
      </c>
      <c r="T194" t="s">
        <v>1685</v>
      </c>
      <c r="U194" t="s">
        <v>1686</v>
      </c>
      <c r="V194">
        <v>6</v>
      </c>
      <c r="W194" t="s">
        <v>43</v>
      </c>
    </row>
    <row r="195" spans="1:23">
      <c r="A195" t="s">
        <v>628</v>
      </c>
      <c r="B195">
        <v>56</v>
      </c>
      <c r="C195" t="s">
        <v>629</v>
      </c>
      <c r="E195" t="s">
        <v>630</v>
      </c>
      <c r="F195" t="s">
        <v>1689</v>
      </c>
      <c r="G195" t="s">
        <v>36</v>
      </c>
      <c r="H195">
        <v>31.8810103</v>
      </c>
      <c r="I195">
        <v>35.219546000000001</v>
      </c>
      <c r="J195">
        <v>40137</v>
      </c>
      <c r="K195">
        <v>20</v>
      </c>
      <c r="L195">
        <v>11</v>
      </c>
      <c r="M195">
        <v>2009</v>
      </c>
      <c r="N195">
        <v>13</v>
      </c>
      <c r="O195">
        <v>10</v>
      </c>
      <c r="P195">
        <v>5128240231</v>
      </c>
      <c r="Q195" t="s">
        <v>37</v>
      </c>
      <c r="R195" t="s">
        <v>38</v>
      </c>
      <c r="S195" t="s">
        <v>1690</v>
      </c>
      <c r="T195" t="s">
        <v>1691</v>
      </c>
      <c r="U195" t="s">
        <v>1692</v>
      </c>
      <c r="V195">
        <v>6</v>
      </c>
      <c r="W195" t="s">
        <v>43</v>
      </c>
    </row>
    <row r="196" spans="1:23">
      <c r="A196" t="s">
        <v>631</v>
      </c>
      <c r="B196">
        <v>56</v>
      </c>
      <c r="C196" t="s">
        <v>632</v>
      </c>
      <c r="E196" t="s">
        <v>633</v>
      </c>
      <c r="F196" t="s">
        <v>1693</v>
      </c>
      <c r="G196" t="s">
        <v>36</v>
      </c>
      <c r="H196">
        <v>52.149095899999999</v>
      </c>
      <c r="I196">
        <v>34.490339900000002</v>
      </c>
      <c r="J196">
        <v>30585</v>
      </c>
      <c r="K196">
        <v>26</v>
      </c>
      <c r="L196">
        <v>9</v>
      </c>
      <c r="M196">
        <v>1983</v>
      </c>
      <c r="N196">
        <v>39</v>
      </c>
      <c r="O196">
        <v>10</v>
      </c>
      <c r="P196">
        <v>9932256910</v>
      </c>
      <c r="Q196" t="s">
        <v>37</v>
      </c>
      <c r="R196" t="s">
        <v>38</v>
      </c>
      <c r="S196" t="s">
        <v>1690</v>
      </c>
      <c r="T196" t="s">
        <v>1691</v>
      </c>
      <c r="U196" t="s">
        <v>1692</v>
      </c>
      <c r="V196">
        <v>7</v>
      </c>
      <c r="W196" t="s">
        <v>78</v>
      </c>
    </row>
    <row r="197" spans="1:23">
      <c r="A197" t="s">
        <v>634</v>
      </c>
      <c r="B197">
        <v>56</v>
      </c>
      <c r="C197" t="s">
        <v>635</v>
      </c>
      <c r="E197" t="s">
        <v>636</v>
      </c>
      <c r="F197" t="s">
        <v>1694</v>
      </c>
      <c r="G197" t="s">
        <v>36</v>
      </c>
      <c r="H197">
        <v>52.492738099999997</v>
      </c>
      <c r="I197">
        <v>4.6490302999999997</v>
      </c>
      <c r="J197">
        <v>18246</v>
      </c>
      <c r="K197">
        <v>14</v>
      </c>
      <c r="L197">
        <v>12</v>
      </c>
      <c r="M197">
        <v>1949</v>
      </c>
      <c r="N197">
        <v>73</v>
      </c>
      <c r="O197">
        <v>6</v>
      </c>
      <c r="P197">
        <v>1951892852</v>
      </c>
      <c r="Q197" t="s">
        <v>37</v>
      </c>
      <c r="R197" t="s">
        <v>38</v>
      </c>
      <c r="S197" t="s">
        <v>1690</v>
      </c>
      <c r="T197" t="s">
        <v>1691</v>
      </c>
      <c r="U197" t="s">
        <v>1692</v>
      </c>
      <c r="V197">
        <v>5</v>
      </c>
      <c r="W197" t="s">
        <v>86</v>
      </c>
    </row>
    <row r="198" spans="1:23">
      <c r="A198" t="s">
        <v>637</v>
      </c>
      <c r="B198">
        <v>57</v>
      </c>
      <c r="C198" t="s">
        <v>638</v>
      </c>
      <c r="E198" t="s">
        <v>639</v>
      </c>
      <c r="F198" t="s">
        <v>1695</v>
      </c>
      <c r="G198" t="s">
        <v>36</v>
      </c>
      <c r="H198">
        <v>9.1968447999999992</v>
      </c>
      <c r="I198">
        <v>-75.876633299999995</v>
      </c>
      <c r="J198">
        <v>20238</v>
      </c>
      <c r="K198">
        <v>29</v>
      </c>
      <c r="L198">
        <v>5</v>
      </c>
      <c r="M198">
        <v>1955</v>
      </c>
      <c r="N198">
        <v>67</v>
      </c>
      <c r="O198">
        <v>9</v>
      </c>
      <c r="P198">
        <v>6507071293</v>
      </c>
      <c r="Q198" t="s">
        <v>24</v>
      </c>
      <c r="R198" t="s">
        <v>60</v>
      </c>
      <c r="S198" t="s">
        <v>1635</v>
      </c>
      <c r="T198" t="s">
        <v>1470</v>
      </c>
      <c r="U198" t="s">
        <v>1696</v>
      </c>
      <c r="V198">
        <v>2</v>
      </c>
      <c r="W198" t="s">
        <v>48</v>
      </c>
    </row>
    <row r="199" spans="1:23">
      <c r="A199" t="s">
        <v>640</v>
      </c>
      <c r="B199">
        <v>57</v>
      </c>
      <c r="C199" t="s">
        <v>641</v>
      </c>
      <c r="D199" t="s">
        <v>566</v>
      </c>
      <c r="E199" t="s">
        <v>642</v>
      </c>
      <c r="F199" t="s">
        <v>1697</v>
      </c>
      <c r="G199" t="s">
        <v>36</v>
      </c>
      <c r="H199">
        <v>18.481625900000001</v>
      </c>
      <c r="I199">
        <v>96.437025399999996</v>
      </c>
      <c r="J199">
        <v>35285</v>
      </c>
      <c r="K199">
        <v>8</v>
      </c>
      <c r="L199">
        <v>8</v>
      </c>
      <c r="M199">
        <v>1996</v>
      </c>
      <c r="N199">
        <v>26</v>
      </c>
      <c r="O199">
        <v>10</v>
      </c>
      <c r="P199">
        <v>2478192822</v>
      </c>
      <c r="Q199" t="s">
        <v>24</v>
      </c>
      <c r="R199" t="s">
        <v>60</v>
      </c>
      <c r="S199" t="s">
        <v>1635</v>
      </c>
      <c r="T199" t="s">
        <v>1470</v>
      </c>
      <c r="U199" t="s">
        <v>1696</v>
      </c>
      <c r="V199">
        <v>1</v>
      </c>
      <c r="W199" t="s">
        <v>186</v>
      </c>
    </row>
    <row r="200" spans="1:23">
      <c r="A200" t="s">
        <v>643</v>
      </c>
      <c r="B200">
        <v>57</v>
      </c>
      <c r="C200" t="s">
        <v>644</v>
      </c>
      <c r="E200" t="s">
        <v>645</v>
      </c>
      <c r="F200" t="s">
        <v>1698</v>
      </c>
      <c r="G200" t="s">
        <v>36</v>
      </c>
      <c r="H200">
        <v>-6.5211331000000001</v>
      </c>
      <c r="I200">
        <v>106.8502879</v>
      </c>
      <c r="J200">
        <v>23373</v>
      </c>
      <c r="K200">
        <v>28</v>
      </c>
      <c r="L200">
        <v>12</v>
      </c>
      <c r="M200">
        <v>1963</v>
      </c>
      <c r="N200">
        <v>59</v>
      </c>
      <c r="O200">
        <v>4</v>
      </c>
      <c r="P200">
        <v>5897360103</v>
      </c>
      <c r="Q200" t="s">
        <v>24</v>
      </c>
      <c r="R200" t="s">
        <v>60</v>
      </c>
      <c r="S200" t="s">
        <v>1635</v>
      </c>
      <c r="T200" t="s">
        <v>1470</v>
      </c>
      <c r="U200" t="s">
        <v>1696</v>
      </c>
      <c r="V200">
        <v>3</v>
      </c>
      <c r="W200" t="s">
        <v>26</v>
      </c>
    </row>
    <row r="201" spans="1:23">
      <c r="A201" t="s">
        <v>646</v>
      </c>
      <c r="B201">
        <v>57</v>
      </c>
      <c r="C201" t="s">
        <v>203</v>
      </c>
      <c r="E201" t="s">
        <v>647</v>
      </c>
      <c r="F201" t="s">
        <v>1699</v>
      </c>
      <c r="G201" t="s">
        <v>23</v>
      </c>
      <c r="H201">
        <v>44.188445399999999</v>
      </c>
      <c r="I201">
        <v>19.377674299999999</v>
      </c>
      <c r="J201">
        <v>11569</v>
      </c>
      <c r="K201">
        <v>3</v>
      </c>
      <c r="L201">
        <v>9</v>
      </c>
      <c r="M201">
        <v>1931</v>
      </c>
      <c r="N201">
        <v>91</v>
      </c>
      <c r="O201">
        <v>2</v>
      </c>
      <c r="P201">
        <v>9451375765</v>
      </c>
      <c r="Q201" t="s">
        <v>24</v>
      </c>
      <c r="R201" t="s">
        <v>60</v>
      </c>
      <c r="S201" t="s">
        <v>1635</v>
      </c>
      <c r="T201" t="s">
        <v>1470</v>
      </c>
      <c r="U201" t="s">
        <v>1696</v>
      </c>
      <c r="V201">
        <v>4</v>
      </c>
      <c r="W201" t="s">
        <v>93</v>
      </c>
    </row>
    <row r="202" spans="1:23">
      <c r="A202" t="s">
        <v>648</v>
      </c>
      <c r="B202">
        <v>58</v>
      </c>
      <c r="C202" t="s">
        <v>649</v>
      </c>
      <c r="D202" t="s">
        <v>650</v>
      </c>
      <c r="E202" t="s">
        <v>651</v>
      </c>
      <c r="F202" t="s">
        <v>1700</v>
      </c>
      <c r="G202" t="s">
        <v>36</v>
      </c>
      <c r="H202">
        <v>-26.360436</v>
      </c>
      <c r="I202">
        <v>28.451357000000002</v>
      </c>
      <c r="J202">
        <v>24708</v>
      </c>
      <c r="K202">
        <v>24</v>
      </c>
      <c r="L202">
        <v>8</v>
      </c>
      <c r="M202">
        <v>1967</v>
      </c>
      <c r="N202">
        <v>55</v>
      </c>
      <c r="O202">
        <v>2</v>
      </c>
      <c r="P202">
        <v>4245933915</v>
      </c>
      <c r="Q202" t="s">
        <v>24</v>
      </c>
      <c r="R202" t="s">
        <v>113</v>
      </c>
      <c r="S202" t="s">
        <v>113</v>
      </c>
      <c r="T202" t="s">
        <v>1701</v>
      </c>
      <c r="U202" t="s">
        <v>1702</v>
      </c>
      <c r="V202">
        <v>7</v>
      </c>
      <c r="W202" t="s">
        <v>78</v>
      </c>
    </row>
    <row r="203" spans="1:23">
      <c r="A203" t="s">
        <v>652</v>
      </c>
      <c r="B203">
        <v>58</v>
      </c>
      <c r="C203" t="s">
        <v>653</v>
      </c>
      <c r="E203" t="s">
        <v>50</v>
      </c>
      <c r="F203" t="s">
        <v>1703</v>
      </c>
      <c r="G203" t="s">
        <v>23</v>
      </c>
      <c r="H203">
        <v>-21.692578000000001</v>
      </c>
      <c r="I203">
        <v>-45.251546099999999</v>
      </c>
      <c r="J203">
        <v>15537</v>
      </c>
      <c r="K203">
        <v>15</v>
      </c>
      <c r="L203">
        <v>7</v>
      </c>
      <c r="M203">
        <v>1942</v>
      </c>
      <c r="N203">
        <v>80</v>
      </c>
      <c r="O203">
        <v>12</v>
      </c>
      <c r="P203">
        <v>8066510412</v>
      </c>
      <c r="Q203" t="s">
        <v>24</v>
      </c>
      <c r="R203" t="s">
        <v>113</v>
      </c>
      <c r="S203" t="s">
        <v>113</v>
      </c>
      <c r="T203" t="s">
        <v>1701</v>
      </c>
      <c r="U203" t="s">
        <v>1702</v>
      </c>
      <c r="V203">
        <v>4</v>
      </c>
      <c r="W203" t="s">
        <v>93</v>
      </c>
    </row>
    <row r="204" spans="1:23">
      <c r="A204" t="s">
        <v>654</v>
      </c>
      <c r="B204">
        <v>58</v>
      </c>
      <c r="C204" t="s">
        <v>655</v>
      </c>
      <c r="D204" t="s">
        <v>288</v>
      </c>
      <c r="E204" t="s">
        <v>656</v>
      </c>
      <c r="F204" t="s">
        <v>1704</v>
      </c>
      <c r="G204" t="s">
        <v>36</v>
      </c>
      <c r="H204">
        <v>-6.2074293000000003</v>
      </c>
      <c r="I204">
        <v>106.89159479999999</v>
      </c>
      <c r="J204">
        <v>9837</v>
      </c>
      <c r="K204">
        <v>6</v>
      </c>
      <c r="L204">
        <v>12</v>
      </c>
      <c r="M204">
        <v>1926</v>
      </c>
      <c r="N204">
        <v>96</v>
      </c>
      <c r="O204">
        <v>10</v>
      </c>
      <c r="P204">
        <v>1655870600</v>
      </c>
      <c r="Q204" t="s">
        <v>24</v>
      </c>
      <c r="R204" t="s">
        <v>113</v>
      </c>
      <c r="S204" t="s">
        <v>113</v>
      </c>
      <c r="T204" t="s">
        <v>1701</v>
      </c>
      <c r="U204" t="s">
        <v>1702</v>
      </c>
      <c r="V204">
        <v>2</v>
      </c>
      <c r="W204" t="s">
        <v>48</v>
      </c>
    </row>
    <row r="205" spans="1:23">
      <c r="A205" t="s">
        <v>657</v>
      </c>
      <c r="B205">
        <v>58</v>
      </c>
      <c r="C205" t="s">
        <v>354</v>
      </c>
      <c r="D205" t="s">
        <v>658</v>
      </c>
      <c r="E205" t="s">
        <v>659</v>
      </c>
      <c r="F205" t="s">
        <v>1705</v>
      </c>
      <c r="G205" t="s">
        <v>36</v>
      </c>
      <c r="H205">
        <v>37.106326000000003</v>
      </c>
      <c r="I205">
        <v>-8.4723108000000007</v>
      </c>
      <c r="J205">
        <v>15876</v>
      </c>
      <c r="K205">
        <v>19</v>
      </c>
      <c r="L205">
        <v>6</v>
      </c>
      <c r="M205">
        <v>1943</v>
      </c>
      <c r="N205">
        <v>79</v>
      </c>
      <c r="O205">
        <v>9</v>
      </c>
      <c r="P205">
        <v>1465339530</v>
      </c>
      <c r="Q205" t="s">
        <v>24</v>
      </c>
      <c r="R205" t="s">
        <v>113</v>
      </c>
      <c r="S205" t="s">
        <v>113</v>
      </c>
      <c r="T205" t="s">
        <v>1701</v>
      </c>
      <c r="U205" t="s">
        <v>1702</v>
      </c>
      <c r="V205">
        <v>4</v>
      </c>
      <c r="W205" t="s">
        <v>93</v>
      </c>
    </row>
    <row r="206" spans="1:23">
      <c r="A206" t="s">
        <v>660</v>
      </c>
      <c r="B206">
        <v>59</v>
      </c>
      <c r="C206" t="s">
        <v>661</v>
      </c>
      <c r="E206" t="s">
        <v>662</v>
      </c>
      <c r="F206" t="s">
        <v>1706</v>
      </c>
      <c r="G206" t="s">
        <v>36</v>
      </c>
      <c r="H206">
        <v>13.554324899999999</v>
      </c>
      <c r="I206">
        <v>-7.4435441000000004</v>
      </c>
      <c r="J206">
        <v>7738</v>
      </c>
      <c r="K206">
        <v>8</v>
      </c>
      <c r="L206">
        <v>3</v>
      </c>
      <c r="M206">
        <v>1921</v>
      </c>
      <c r="N206">
        <v>101</v>
      </c>
      <c r="O206">
        <v>12</v>
      </c>
      <c r="P206">
        <v>5626106443</v>
      </c>
      <c r="Q206" t="s">
        <v>97</v>
      </c>
      <c r="R206" t="s">
        <v>98</v>
      </c>
      <c r="S206" t="s">
        <v>1707</v>
      </c>
      <c r="T206" t="s">
        <v>1708</v>
      </c>
      <c r="U206" t="s">
        <v>1709</v>
      </c>
      <c r="V206">
        <v>4</v>
      </c>
      <c r="W206" t="s">
        <v>93</v>
      </c>
    </row>
    <row r="207" spans="1:23">
      <c r="A207" t="s">
        <v>663</v>
      </c>
      <c r="B207">
        <v>59</v>
      </c>
      <c r="C207" t="s">
        <v>664</v>
      </c>
      <c r="E207" t="s">
        <v>665</v>
      </c>
      <c r="F207" t="s">
        <v>1710</v>
      </c>
      <c r="G207" t="s">
        <v>36</v>
      </c>
      <c r="H207">
        <v>-32.968210999999997</v>
      </c>
      <c r="I207">
        <v>-60.675226100000003</v>
      </c>
      <c r="J207">
        <v>30410</v>
      </c>
      <c r="K207">
        <v>4</v>
      </c>
      <c r="L207">
        <v>4</v>
      </c>
      <c r="M207">
        <v>1983</v>
      </c>
      <c r="N207">
        <v>39</v>
      </c>
      <c r="O207">
        <v>4</v>
      </c>
      <c r="P207">
        <v>7369652052</v>
      </c>
      <c r="Q207" t="s">
        <v>97</v>
      </c>
      <c r="R207" t="s">
        <v>98</v>
      </c>
      <c r="S207" t="s">
        <v>1707</v>
      </c>
      <c r="T207" t="s">
        <v>1708</v>
      </c>
      <c r="U207" t="s">
        <v>1709</v>
      </c>
      <c r="V207">
        <v>2</v>
      </c>
      <c r="W207" t="s">
        <v>48</v>
      </c>
    </row>
    <row r="208" spans="1:23">
      <c r="A208" t="s">
        <v>666</v>
      </c>
      <c r="B208">
        <v>59</v>
      </c>
      <c r="C208" t="s">
        <v>667</v>
      </c>
      <c r="E208" t="s">
        <v>590</v>
      </c>
      <c r="F208" t="s">
        <v>1711</v>
      </c>
      <c r="G208" t="s">
        <v>23</v>
      </c>
      <c r="H208">
        <v>41.082811499999998</v>
      </c>
      <c r="I208">
        <v>-8.0325948</v>
      </c>
      <c r="J208">
        <v>22632</v>
      </c>
      <c r="K208">
        <v>17</v>
      </c>
      <c r="L208">
        <v>12</v>
      </c>
      <c r="M208">
        <v>1961</v>
      </c>
      <c r="N208">
        <v>61</v>
      </c>
      <c r="O208">
        <v>9</v>
      </c>
      <c r="P208">
        <v>7785475087</v>
      </c>
      <c r="Q208" t="s">
        <v>97</v>
      </c>
      <c r="R208" t="s">
        <v>98</v>
      </c>
      <c r="S208" t="s">
        <v>1707</v>
      </c>
      <c r="T208" t="s">
        <v>1708</v>
      </c>
      <c r="U208" t="s">
        <v>1709</v>
      </c>
      <c r="V208">
        <v>3</v>
      </c>
      <c r="W208" t="s">
        <v>26</v>
      </c>
    </row>
    <row r="209" spans="1:23">
      <c r="A209" t="s">
        <v>668</v>
      </c>
      <c r="B209">
        <v>60</v>
      </c>
      <c r="C209" t="s">
        <v>669</v>
      </c>
      <c r="E209" t="s">
        <v>282</v>
      </c>
      <c r="F209" t="s">
        <v>1712</v>
      </c>
      <c r="G209" t="s">
        <v>36</v>
      </c>
      <c r="H209">
        <v>44.332413099999997</v>
      </c>
      <c r="I209">
        <v>-0.15185409999999999</v>
      </c>
      <c r="J209">
        <v>28664</v>
      </c>
      <c r="K209">
        <v>23</v>
      </c>
      <c r="L209">
        <v>6</v>
      </c>
      <c r="M209">
        <v>1978</v>
      </c>
      <c r="N209">
        <v>44</v>
      </c>
      <c r="O209">
        <v>13</v>
      </c>
      <c r="P209">
        <v>8054286365</v>
      </c>
      <c r="Q209" t="s">
        <v>97</v>
      </c>
      <c r="R209" t="s">
        <v>176</v>
      </c>
      <c r="S209" t="s">
        <v>1579</v>
      </c>
      <c r="T209" t="s">
        <v>1713</v>
      </c>
      <c r="U209" t="s">
        <v>1714</v>
      </c>
      <c r="V209">
        <v>1</v>
      </c>
      <c r="W209" t="s">
        <v>186</v>
      </c>
    </row>
    <row r="210" spans="1:23">
      <c r="A210" t="s">
        <v>670</v>
      </c>
      <c r="B210">
        <v>60</v>
      </c>
      <c r="C210" t="s">
        <v>671</v>
      </c>
      <c r="E210" t="s">
        <v>672</v>
      </c>
      <c r="F210" t="s">
        <v>1715</v>
      </c>
      <c r="G210" t="s">
        <v>23</v>
      </c>
      <c r="H210">
        <v>58.222051</v>
      </c>
      <c r="I210">
        <v>11.918290300000001</v>
      </c>
      <c r="J210">
        <v>21014</v>
      </c>
      <c r="K210">
        <v>13</v>
      </c>
      <c r="L210">
        <v>7</v>
      </c>
      <c r="M210">
        <v>1957</v>
      </c>
      <c r="N210">
        <v>65</v>
      </c>
      <c r="O210">
        <v>10</v>
      </c>
      <c r="P210">
        <v>5442447073</v>
      </c>
      <c r="Q210" t="s">
        <v>97</v>
      </c>
      <c r="R210" t="s">
        <v>176</v>
      </c>
      <c r="S210" t="s">
        <v>1579</v>
      </c>
      <c r="T210" t="s">
        <v>1713</v>
      </c>
      <c r="U210" t="s">
        <v>1714</v>
      </c>
      <c r="V210">
        <v>2</v>
      </c>
      <c r="W210" t="s">
        <v>48</v>
      </c>
    </row>
    <row r="211" spans="1:23">
      <c r="A211" t="s">
        <v>673</v>
      </c>
      <c r="B211">
        <v>60</v>
      </c>
      <c r="C211" t="s">
        <v>674</v>
      </c>
      <c r="D211" t="s">
        <v>566</v>
      </c>
      <c r="E211" t="s">
        <v>371</v>
      </c>
      <c r="F211" t="s">
        <v>1716</v>
      </c>
      <c r="G211" t="s">
        <v>36</v>
      </c>
      <c r="H211">
        <v>10.260380899999999</v>
      </c>
      <c r="I211">
        <v>13.2605763</v>
      </c>
      <c r="J211">
        <v>23349</v>
      </c>
      <c r="K211">
        <v>4</v>
      </c>
      <c r="L211">
        <v>12</v>
      </c>
      <c r="M211">
        <v>1963</v>
      </c>
      <c r="N211">
        <v>59</v>
      </c>
      <c r="O211">
        <v>13</v>
      </c>
      <c r="P211">
        <v>8525594302</v>
      </c>
      <c r="Q211" t="s">
        <v>97</v>
      </c>
      <c r="R211" t="s">
        <v>176</v>
      </c>
      <c r="S211" t="s">
        <v>1579</v>
      </c>
      <c r="T211" t="s">
        <v>1713</v>
      </c>
      <c r="U211" t="s">
        <v>1714</v>
      </c>
      <c r="V211">
        <v>5</v>
      </c>
      <c r="W211" t="s">
        <v>86</v>
      </c>
    </row>
    <row r="212" spans="1:23">
      <c r="A212" t="s">
        <v>675</v>
      </c>
      <c r="B212">
        <v>60</v>
      </c>
      <c r="C212" t="s">
        <v>676</v>
      </c>
      <c r="D212" t="s">
        <v>677</v>
      </c>
      <c r="E212" t="s">
        <v>435</v>
      </c>
      <c r="F212" t="s">
        <v>1717</v>
      </c>
      <c r="G212" t="s">
        <v>23</v>
      </c>
      <c r="H212">
        <v>46.4566661</v>
      </c>
      <c r="I212">
        <v>33.872351100000003</v>
      </c>
      <c r="J212">
        <v>38333</v>
      </c>
      <c r="K212">
        <v>12</v>
      </c>
      <c r="L212">
        <v>12</v>
      </c>
      <c r="M212">
        <v>2004</v>
      </c>
      <c r="N212">
        <v>18</v>
      </c>
      <c r="O212">
        <v>1</v>
      </c>
      <c r="P212">
        <v>6848358662</v>
      </c>
      <c r="Q212" t="s">
        <v>97</v>
      </c>
      <c r="R212" t="s">
        <v>176</v>
      </c>
      <c r="S212" t="s">
        <v>1579</v>
      </c>
      <c r="T212" t="s">
        <v>1713</v>
      </c>
      <c r="U212" t="s">
        <v>1714</v>
      </c>
      <c r="V212">
        <v>4</v>
      </c>
      <c r="W212" t="s">
        <v>93</v>
      </c>
    </row>
    <row r="213" spans="1:23">
      <c r="A213" t="s">
        <v>678</v>
      </c>
      <c r="B213">
        <v>61</v>
      </c>
      <c r="C213" t="s">
        <v>679</v>
      </c>
      <c r="E213" t="s">
        <v>341</v>
      </c>
      <c r="F213" t="s">
        <v>1718</v>
      </c>
      <c r="G213" t="s">
        <v>36</v>
      </c>
      <c r="H213">
        <v>-34.660186699999997</v>
      </c>
      <c r="I213">
        <v>-58.447509099999998</v>
      </c>
      <c r="J213">
        <v>34095</v>
      </c>
      <c r="K213">
        <v>6</v>
      </c>
      <c r="L213">
        <v>5</v>
      </c>
      <c r="M213">
        <v>1993</v>
      </c>
      <c r="N213">
        <v>29</v>
      </c>
      <c r="O213">
        <v>4</v>
      </c>
      <c r="P213">
        <v>8573974866</v>
      </c>
      <c r="Q213" t="s">
        <v>24</v>
      </c>
      <c r="R213" t="s">
        <v>25</v>
      </c>
      <c r="S213" t="s">
        <v>1719</v>
      </c>
      <c r="T213" t="s">
        <v>1720</v>
      </c>
      <c r="U213" t="s">
        <v>1721</v>
      </c>
      <c r="V213">
        <v>6</v>
      </c>
      <c r="W213" t="s">
        <v>43</v>
      </c>
    </row>
    <row r="214" spans="1:23">
      <c r="A214" t="s">
        <v>680</v>
      </c>
      <c r="B214">
        <v>61</v>
      </c>
      <c r="C214" t="s">
        <v>681</v>
      </c>
      <c r="E214" t="s">
        <v>682</v>
      </c>
      <c r="F214" t="s">
        <v>1722</v>
      </c>
      <c r="G214" t="s">
        <v>23</v>
      </c>
      <c r="H214">
        <v>15.2478876</v>
      </c>
      <c r="I214">
        <v>104.8764505</v>
      </c>
      <c r="J214">
        <v>43874</v>
      </c>
      <c r="K214">
        <v>13</v>
      </c>
      <c r="L214">
        <v>2</v>
      </c>
      <c r="M214">
        <v>2020</v>
      </c>
      <c r="N214">
        <v>2</v>
      </c>
      <c r="O214">
        <v>13</v>
      </c>
      <c r="P214">
        <v>3734127449</v>
      </c>
      <c r="Q214" t="s">
        <v>24</v>
      </c>
      <c r="R214" t="s">
        <v>25</v>
      </c>
      <c r="S214" t="s">
        <v>1719</v>
      </c>
      <c r="T214" t="s">
        <v>1720</v>
      </c>
      <c r="U214" t="s">
        <v>1721</v>
      </c>
      <c r="V214">
        <v>6</v>
      </c>
      <c r="W214" t="s">
        <v>43</v>
      </c>
    </row>
    <row r="215" spans="1:23">
      <c r="A215" t="s">
        <v>683</v>
      </c>
      <c r="B215">
        <v>61</v>
      </c>
      <c r="C215" t="s">
        <v>165</v>
      </c>
      <c r="E215" t="s">
        <v>390</v>
      </c>
      <c r="F215" t="s">
        <v>1723</v>
      </c>
      <c r="G215" t="s">
        <v>23</v>
      </c>
      <c r="H215">
        <v>35.838702400000003</v>
      </c>
      <c r="I215">
        <v>139.80165769999999</v>
      </c>
      <c r="J215">
        <v>41571</v>
      </c>
      <c r="K215">
        <v>24</v>
      </c>
      <c r="L215">
        <v>10</v>
      </c>
      <c r="M215">
        <v>2013</v>
      </c>
      <c r="N215">
        <v>9</v>
      </c>
      <c r="O215">
        <v>3</v>
      </c>
      <c r="P215">
        <v>2439369877</v>
      </c>
      <c r="Q215" t="s">
        <v>24</v>
      </c>
      <c r="R215" t="s">
        <v>25</v>
      </c>
      <c r="S215" t="s">
        <v>1719</v>
      </c>
      <c r="T215" t="s">
        <v>1720</v>
      </c>
      <c r="U215" t="s">
        <v>1721</v>
      </c>
      <c r="V215">
        <v>6</v>
      </c>
      <c r="W215" t="s">
        <v>43</v>
      </c>
    </row>
    <row r="216" spans="1:23">
      <c r="A216" t="s">
        <v>684</v>
      </c>
      <c r="B216">
        <v>61</v>
      </c>
      <c r="C216" t="s">
        <v>685</v>
      </c>
      <c r="E216" t="s">
        <v>686</v>
      </c>
      <c r="F216" t="s">
        <v>1724</v>
      </c>
      <c r="G216" t="s">
        <v>36</v>
      </c>
      <c r="H216">
        <v>53.437550000000002</v>
      </c>
      <c r="I216">
        <v>55.257800000000003</v>
      </c>
      <c r="J216">
        <v>14020</v>
      </c>
      <c r="K216">
        <v>20</v>
      </c>
      <c r="L216">
        <v>5</v>
      </c>
      <c r="M216">
        <v>1938</v>
      </c>
      <c r="N216">
        <v>84</v>
      </c>
      <c r="O216">
        <v>5</v>
      </c>
      <c r="P216">
        <v>7457912412</v>
      </c>
      <c r="Q216" t="s">
        <v>24</v>
      </c>
      <c r="R216" t="s">
        <v>25</v>
      </c>
      <c r="S216" t="s">
        <v>1719</v>
      </c>
      <c r="T216" t="s">
        <v>1720</v>
      </c>
      <c r="U216" t="s">
        <v>1721</v>
      </c>
      <c r="V216">
        <v>2</v>
      </c>
      <c r="W216" t="s">
        <v>48</v>
      </c>
    </row>
    <row r="217" spans="1:23">
      <c r="A217" t="s">
        <v>687</v>
      </c>
      <c r="B217">
        <v>62</v>
      </c>
      <c r="C217" t="s">
        <v>688</v>
      </c>
      <c r="E217" t="s">
        <v>689</v>
      </c>
      <c r="F217" t="s">
        <v>1725</v>
      </c>
      <c r="G217" t="s">
        <v>36</v>
      </c>
      <c r="H217">
        <v>38.994497899999999</v>
      </c>
      <c r="I217">
        <v>-8.7339781999999992</v>
      </c>
      <c r="J217">
        <v>11716</v>
      </c>
      <c r="K217">
        <v>28</v>
      </c>
      <c r="L217">
        <v>1</v>
      </c>
      <c r="M217">
        <v>1932</v>
      </c>
      <c r="N217">
        <v>90</v>
      </c>
      <c r="O217">
        <v>2</v>
      </c>
      <c r="P217">
        <v>8478838297</v>
      </c>
      <c r="Q217" t="s">
        <v>24</v>
      </c>
      <c r="R217" t="s">
        <v>255</v>
      </c>
      <c r="S217" t="s">
        <v>1726</v>
      </c>
      <c r="T217" t="s">
        <v>1727</v>
      </c>
      <c r="U217" t="s">
        <v>1728</v>
      </c>
      <c r="V217">
        <v>2</v>
      </c>
      <c r="W217" t="s">
        <v>48</v>
      </c>
    </row>
    <row r="218" spans="1:23">
      <c r="A218" t="s">
        <v>690</v>
      </c>
      <c r="B218">
        <v>62</v>
      </c>
      <c r="C218" t="s">
        <v>691</v>
      </c>
      <c r="E218" t="s">
        <v>692</v>
      </c>
      <c r="F218" t="s">
        <v>1729</v>
      </c>
      <c r="G218" t="s">
        <v>23</v>
      </c>
      <c r="H218">
        <v>45.046326899999997</v>
      </c>
      <c r="I218">
        <v>38.800034400000001</v>
      </c>
      <c r="J218">
        <v>31400</v>
      </c>
      <c r="K218">
        <v>19</v>
      </c>
      <c r="L218">
        <v>12</v>
      </c>
      <c r="M218">
        <v>1985</v>
      </c>
      <c r="N218">
        <v>37</v>
      </c>
      <c r="O218">
        <v>4</v>
      </c>
      <c r="P218">
        <v>5495084377</v>
      </c>
      <c r="Q218" t="s">
        <v>24</v>
      </c>
      <c r="R218" t="s">
        <v>255</v>
      </c>
      <c r="S218" t="s">
        <v>1726</v>
      </c>
      <c r="T218" t="s">
        <v>1727</v>
      </c>
      <c r="U218" t="s">
        <v>1728</v>
      </c>
      <c r="V218">
        <v>7</v>
      </c>
      <c r="W218" t="s">
        <v>78</v>
      </c>
    </row>
    <row r="219" spans="1:23">
      <c r="A219" t="s">
        <v>693</v>
      </c>
      <c r="B219">
        <v>62</v>
      </c>
      <c r="C219" t="s">
        <v>411</v>
      </c>
      <c r="E219" t="s">
        <v>694</v>
      </c>
      <c r="F219" t="s">
        <v>1730</v>
      </c>
      <c r="G219" t="s">
        <v>36</v>
      </c>
      <c r="H219">
        <v>38.126124599999997</v>
      </c>
      <c r="I219">
        <v>23.870778300000001</v>
      </c>
      <c r="J219">
        <v>11037</v>
      </c>
      <c r="K219">
        <v>20</v>
      </c>
      <c r="L219">
        <v>3</v>
      </c>
      <c r="M219">
        <v>1930</v>
      </c>
      <c r="N219">
        <v>92</v>
      </c>
      <c r="O219">
        <v>2</v>
      </c>
      <c r="P219">
        <v>5166489363</v>
      </c>
      <c r="Q219" t="s">
        <v>24</v>
      </c>
      <c r="R219" t="s">
        <v>255</v>
      </c>
      <c r="S219" t="s">
        <v>1726</v>
      </c>
      <c r="T219" t="s">
        <v>1727</v>
      </c>
      <c r="U219" t="s">
        <v>1728</v>
      </c>
      <c r="V219">
        <v>1</v>
      </c>
      <c r="W219" t="s">
        <v>186</v>
      </c>
    </row>
    <row r="220" spans="1:23">
      <c r="A220" t="s">
        <v>695</v>
      </c>
      <c r="B220">
        <v>63</v>
      </c>
      <c r="C220" t="s">
        <v>696</v>
      </c>
      <c r="E220" t="s">
        <v>697</v>
      </c>
      <c r="F220" t="s">
        <v>1731</v>
      </c>
      <c r="G220" t="s">
        <v>23</v>
      </c>
      <c r="H220">
        <v>-7.3897541000000002</v>
      </c>
      <c r="I220">
        <v>108.8640607</v>
      </c>
      <c r="J220">
        <v>30181</v>
      </c>
      <c r="K220">
        <v>18</v>
      </c>
      <c r="L220">
        <v>8</v>
      </c>
      <c r="M220">
        <v>1982</v>
      </c>
      <c r="N220">
        <v>40</v>
      </c>
      <c r="O220">
        <v>7</v>
      </c>
      <c r="P220">
        <v>8029082172</v>
      </c>
      <c r="Q220" t="s">
        <v>37</v>
      </c>
      <c r="R220" t="s">
        <v>42</v>
      </c>
      <c r="S220" t="s">
        <v>1732</v>
      </c>
      <c r="T220" t="s">
        <v>1733</v>
      </c>
      <c r="U220" t="s">
        <v>1514</v>
      </c>
      <c r="V220">
        <v>2</v>
      </c>
      <c r="W220" t="s">
        <v>48</v>
      </c>
    </row>
    <row r="221" spans="1:23">
      <c r="A221" t="s">
        <v>698</v>
      </c>
      <c r="B221">
        <v>63</v>
      </c>
      <c r="C221" t="s">
        <v>54</v>
      </c>
      <c r="E221" t="s">
        <v>512</v>
      </c>
      <c r="F221" t="s">
        <v>1734</v>
      </c>
      <c r="G221" t="s">
        <v>23</v>
      </c>
      <c r="H221">
        <v>34.242622400000002</v>
      </c>
      <c r="I221">
        <v>-77.825292300000001</v>
      </c>
      <c r="J221">
        <v>11736</v>
      </c>
      <c r="K221">
        <v>17</v>
      </c>
      <c r="L221">
        <v>2</v>
      </c>
      <c r="M221">
        <v>1932</v>
      </c>
      <c r="N221">
        <v>90</v>
      </c>
      <c r="O221">
        <v>4</v>
      </c>
      <c r="P221">
        <v>9101466357</v>
      </c>
      <c r="Q221" t="s">
        <v>37</v>
      </c>
      <c r="R221" t="s">
        <v>42</v>
      </c>
      <c r="S221" t="s">
        <v>1732</v>
      </c>
      <c r="T221" t="s">
        <v>1733</v>
      </c>
      <c r="U221" t="s">
        <v>1514</v>
      </c>
      <c r="V221">
        <v>6</v>
      </c>
      <c r="W221" t="s">
        <v>43</v>
      </c>
    </row>
    <row r="222" spans="1:23">
      <c r="A222" t="s">
        <v>699</v>
      </c>
      <c r="B222">
        <v>64</v>
      </c>
      <c r="C222" t="s">
        <v>371</v>
      </c>
      <c r="E222" t="s">
        <v>700</v>
      </c>
      <c r="F222" t="s">
        <v>1735</v>
      </c>
      <c r="G222" t="s">
        <v>36</v>
      </c>
      <c r="H222">
        <v>31.558356</v>
      </c>
      <c r="I222">
        <v>106.00504599999999</v>
      </c>
      <c r="J222">
        <v>12796</v>
      </c>
      <c r="K222">
        <v>12</v>
      </c>
      <c r="L222">
        <v>1</v>
      </c>
      <c r="M222">
        <v>1935</v>
      </c>
      <c r="N222">
        <v>87</v>
      </c>
      <c r="O222">
        <v>2</v>
      </c>
      <c r="P222">
        <v>1541903440</v>
      </c>
      <c r="Q222" t="s">
        <v>97</v>
      </c>
      <c r="R222" t="s">
        <v>167</v>
      </c>
      <c r="S222" t="s">
        <v>1443</v>
      </c>
      <c r="T222" t="s">
        <v>1736</v>
      </c>
      <c r="U222" t="s">
        <v>1736</v>
      </c>
      <c r="V222">
        <v>2</v>
      </c>
      <c r="W222" t="s">
        <v>48</v>
      </c>
    </row>
    <row r="223" spans="1:23">
      <c r="A223" t="s">
        <v>701</v>
      </c>
      <c r="B223">
        <v>64</v>
      </c>
      <c r="C223" t="s">
        <v>702</v>
      </c>
      <c r="E223" t="s">
        <v>703</v>
      </c>
      <c r="F223" t="s">
        <v>1737</v>
      </c>
      <c r="G223" t="s">
        <v>23</v>
      </c>
      <c r="H223">
        <v>38.696249000000002</v>
      </c>
      <c r="I223">
        <v>-8.7098337000000008</v>
      </c>
      <c r="J223">
        <v>41496</v>
      </c>
      <c r="K223">
        <v>10</v>
      </c>
      <c r="L223">
        <v>8</v>
      </c>
      <c r="M223">
        <v>2013</v>
      </c>
      <c r="N223">
        <v>9</v>
      </c>
      <c r="O223">
        <v>1</v>
      </c>
      <c r="P223">
        <v>7092347356</v>
      </c>
      <c r="Q223" t="s">
        <v>97</v>
      </c>
      <c r="R223" t="s">
        <v>167</v>
      </c>
      <c r="S223" t="s">
        <v>1443</v>
      </c>
      <c r="T223" t="s">
        <v>1736</v>
      </c>
      <c r="U223" t="s">
        <v>1736</v>
      </c>
      <c r="V223">
        <v>6</v>
      </c>
      <c r="W223" t="s">
        <v>43</v>
      </c>
    </row>
    <row r="224" spans="1:23">
      <c r="A224" t="s">
        <v>704</v>
      </c>
      <c r="B224">
        <v>64</v>
      </c>
      <c r="C224" t="s">
        <v>705</v>
      </c>
      <c r="E224" t="s">
        <v>706</v>
      </c>
      <c r="F224" t="s">
        <v>1738</v>
      </c>
      <c r="G224" t="s">
        <v>36</v>
      </c>
      <c r="H224">
        <v>-8.2105981999999997</v>
      </c>
      <c r="I224">
        <v>112.47086849999999</v>
      </c>
      <c r="J224">
        <v>36165</v>
      </c>
      <c r="K224">
        <v>5</v>
      </c>
      <c r="L224">
        <v>1</v>
      </c>
      <c r="M224">
        <v>1999</v>
      </c>
      <c r="N224">
        <v>23</v>
      </c>
      <c r="O224">
        <v>1</v>
      </c>
      <c r="P224">
        <v>8807078969</v>
      </c>
      <c r="Q224" t="s">
        <v>97</v>
      </c>
      <c r="R224" t="s">
        <v>167</v>
      </c>
      <c r="S224" t="s">
        <v>1443</v>
      </c>
      <c r="T224" t="s">
        <v>1736</v>
      </c>
      <c r="U224" t="s">
        <v>1736</v>
      </c>
      <c r="V224">
        <v>4</v>
      </c>
      <c r="W224" t="s">
        <v>93</v>
      </c>
    </row>
    <row r="225" spans="1:23">
      <c r="A225" t="s">
        <v>707</v>
      </c>
      <c r="B225">
        <v>64</v>
      </c>
      <c r="C225" t="s">
        <v>708</v>
      </c>
      <c r="E225" t="s">
        <v>709</v>
      </c>
      <c r="F225" t="s">
        <v>1739</v>
      </c>
      <c r="G225" t="s">
        <v>36</v>
      </c>
      <c r="H225">
        <v>28.4943597</v>
      </c>
      <c r="I225">
        <v>-100.9185477</v>
      </c>
      <c r="J225">
        <v>34650</v>
      </c>
      <c r="K225">
        <v>12</v>
      </c>
      <c r="L225">
        <v>11</v>
      </c>
      <c r="M225">
        <v>1994</v>
      </c>
      <c r="N225">
        <v>28</v>
      </c>
      <c r="O225">
        <v>13</v>
      </c>
      <c r="P225">
        <v>5343369554</v>
      </c>
      <c r="Q225" t="s">
        <v>97</v>
      </c>
      <c r="R225" t="s">
        <v>167</v>
      </c>
      <c r="S225" t="s">
        <v>1443</v>
      </c>
      <c r="T225" t="s">
        <v>1736</v>
      </c>
      <c r="U225" t="s">
        <v>1736</v>
      </c>
      <c r="V225">
        <v>2</v>
      </c>
      <c r="W225" t="s">
        <v>48</v>
      </c>
    </row>
    <row r="226" spans="1:23">
      <c r="A226" t="s">
        <v>710</v>
      </c>
      <c r="B226">
        <v>64</v>
      </c>
      <c r="C226" t="s">
        <v>711</v>
      </c>
      <c r="E226" t="s">
        <v>529</v>
      </c>
      <c r="F226" t="s">
        <v>1740</v>
      </c>
      <c r="G226" t="s">
        <v>23</v>
      </c>
      <c r="H226">
        <v>14.324613599999999</v>
      </c>
      <c r="I226">
        <v>120.8590469</v>
      </c>
      <c r="J226">
        <v>30018</v>
      </c>
      <c r="K226">
        <v>8</v>
      </c>
      <c r="L226">
        <v>3</v>
      </c>
      <c r="M226">
        <v>1982</v>
      </c>
      <c r="N226">
        <v>40</v>
      </c>
      <c r="O226">
        <v>4</v>
      </c>
      <c r="P226">
        <v>8137442201</v>
      </c>
      <c r="Q226" t="s">
        <v>97</v>
      </c>
      <c r="R226" t="s">
        <v>167</v>
      </c>
      <c r="S226" t="s">
        <v>1443</v>
      </c>
      <c r="T226" t="s">
        <v>1736</v>
      </c>
      <c r="U226" t="s">
        <v>1736</v>
      </c>
      <c r="V226">
        <v>3</v>
      </c>
      <c r="W226" t="s">
        <v>26</v>
      </c>
    </row>
    <row r="227" spans="1:23">
      <c r="A227" t="s">
        <v>712</v>
      </c>
      <c r="B227">
        <v>65</v>
      </c>
      <c r="C227" t="s">
        <v>713</v>
      </c>
      <c r="E227" t="s">
        <v>714</v>
      </c>
      <c r="F227" t="s">
        <v>1741</v>
      </c>
      <c r="G227" t="s">
        <v>36</v>
      </c>
      <c r="H227">
        <v>47.931807399999997</v>
      </c>
      <c r="I227">
        <v>5.2893597000000003</v>
      </c>
      <c r="J227">
        <v>28390</v>
      </c>
      <c r="K227">
        <v>22</v>
      </c>
      <c r="L227">
        <v>9</v>
      </c>
      <c r="M227">
        <v>1977</v>
      </c>
      <c r="N227">
        <v>45</v>
      </c>
      <c r="O227">
        <v>12</v>
      </c>
      <c r="P227">
        <v>6897481326</v>
      </c>
      <c r="Q227" t="s">
        <v>24</v>
      </c>
      <c r="R227" t="s">
        <v>60</v>
      </c>
      <c r="S227" t="s">
        <v>1742</v>
      </c>
      <c r="T227" t="s">
        <v>1627</v>
      </c>
      <c r="U227" t="s">
        <v>1565</v>
      </c>
      <c r="V227">
        <v>6</v>
      </c>
      <c r="W227" t="s">
        <v>43</v>
      </c>
    </row>
    <row r="228" spans="1:23">
      <c r="A228" t="s">
        <v>715</v>
      </c>
      <c r="B228">
        <v>65</v>
      </c>
      <c r="C228" t="s">
        <v>716</v>
      </c>
      <c r="E228" t="s">
        <v>191</v>
      </c>
      <c r="F228" t="s">
        <v>1743</v>
      </c>
      <c r="G228" t="s">
        <v>23</v>
      </c>
      <c r="H228">
        <v>-18.2200791</v>
      </c>
      <c r="I228">
        <v>32.746368599999997</v>
      </c>
      <c r="J228">
        <v>28623</v>
      </c>
      <c r="K228">
        <v>13</v>
      </c>
      <c r="L228">
        <v>5</v>
      </c>
      <c r="M228">
        <v>1978</v>
      </c>
      <c r="N228">
        <v>44</v>
      </c>
      <c r="O228">
        <v>7</v>
      </c>
      <c r="P228">
        <v>6249168930</v>
      </c>
      <c r="Q228" t="s">
        <v>24</v>
      </c>
      <c r="R228" t="s">
        <v>60</v>
      </c>
      <c r="S228" t="s">
        <v>1742</v>
      </c>
      <c r="T228" t="s">
        <v>1627</v>
      </c>
      <c r="U228" t="s">
        <v>1565</v>
      </c>
      <c r="V228">
        <v>6</v>
      </c>
      <c r="W228" t="s">
        <v>43</v>
      </c>
    </row>
    <row r="229" spans="1:23">
      <c r="A229" t="s">
        <v>717</v>
      </c>
      <c r="B229">
        <v>66</v>
      </c>
      <c r="C229" t="s">
        <v>718</v>
      </c>
      <c r="E229" t="s">
        <v>248</v>
      </c>
      <c r="F229" t="s">
        <v>1744</v>
      </c>
      <c r="G229" t="s">
        <v>36</v>
      </c>
      <c r="H229">
        <v>41.278154299999997</v>
      </c>
      <c r="I229">
        <v>-8.7181709999999999</v>
      </c>
      <c r="J229">
        <v>15124</v>
      </c>
      <c r="K229">
        <v>28</v>
      </c>
      <c r="L229">
        <v>5</v>
      </c>
      <c r="M229">
        <v>1941</v>
      </c>
      <c r="N229">
        <v>81</v>
      </c>
      <c r="O229">
        <v>6</v>
      </c>
      <c r="P229">
        <v>3931816407</v>
      </c>
      <c r="Q229" t="s">
        <v>37</v>
      </c>
      <c r="R229" t="s">
        <v>321</v>
      </c>
      <c r="S229" t="s">
        <v>1745</v>
      </c>
      <c r="T229" t="s">
        <v>1746</v>
      </c>
      <c r="U229" t="s">
        <v>1595</v>
      </c>
      <c r="V229">
        <v>4</v>
      </c>
      <c r="W229" t="s">
        <v>93</v>
      </c>
    </row>
    <row r="230" spans="1:23">
      <c r="A230" t="s">
        <v>719</v>
      </c>
      <c r="B230">
        <v>66</v>
      </c>
      <c r="C230" t="s">
        <v>720</v>
      </c>
      <c r="E230" t="s">
        <v>721</v>
      </c>
      <c r="F230" t="s">
        <v>1747</v>
      </c>
      <c r="G230" t="s">
        <v>36</v>
      </c>
      <c r="H230">
        <v>29.600950000000001</v>
      </c>
      <c r="I230">
        <v>121.685484</v>
      </c>
      <c r="J230">
        <v>29764</v>
      </c>
      <c r="K230">
        <v>27</v>
      </c>
      <c r="L230">
        <v>6</v>
      </c>
      <c r="M230">
        <v>1981</v>
      </c>
      <c r="N230">
        <v>41</v>
      </c>
      <c r="O230">
        <v>5</v>
      </c>
      <c r="P230">
        <v>8834443312</v>
      </c>
      <c r="Q230" t="s">
        <v>37</v>
      </c>
      <c r="R230" t="s">
        <v>321</v>
      </c>
      <c r="S230" t="s">
        <v>1745</v>
      </c>
      <c r="T230" t="s">
        <v>1746</v>
      </c>
      <c r="U230" t="s">
        <v>1595</v>
      </c>
      <c r="V230">
        <v>4</v>
      </c>
      <c r="W230" t="s">
        <v>93</v>
      </c>
    </row>
    <row r="231" spans="1:23">
      <c r="A231" t="s">
        <v>722</v>
      </c>
      <c r="B231">
        <v>66</v>
      </c>
      <c r="C231" t="s">
        <v>307</v>
      </c>
      <c r="E231" t="s">
        <v>723</v>
      </c>
      <c r="F231" t="s">
        <v>1748</v>
      </c>
      <c r="G231" t="s">
        <v>23</v>
      </c>
      <c r="H231">
        <v>45.521518999999998</v>
      </c>
      <c r="I231">
        <v>3.5276641999999998</v>
      </c>
      <c r="J231">
        <v>21056</v>
      </c>
      <c r="K231">
        <v>24</v>
      </c>
      <c r="L231">
        <v>8</v>
      </c>
      <c r="M231">
        <v>1957</v>
      </c>
      <c r="N231">
        <v>65</v>
      </c>
      <c r="O231">
        <v>5</v>
      </c>
      <c r="P231">
        <v>5483063697</v>
      </c>
      <c r="Q231" t="s">
        <v>37</v>
      </c>
      <c r="R231" t="s">
        <v>321</v>
      </c>
      <c r="S231" t="s">
        <v>1745</v>
      </c>
      <c r="T231" t="s">
        <v>1746</v>
      </c>
      <c r="U231" t="s">
        <v>1595</v>
      </c>
      <c r="V231">
        <v>4</v>
      </c>
      <c r="W231" t="s">
        <v>93</v>
      </c>
    </row>
    <row r="232" spans="1:23">
      <c r="A232" t="s">
        <v>724</v>
      </c>
      <c r="B232">
        <v>67</v>
      </c>
      <c r="C232" t="s">
        <v>725</v>
      </c>
      <c r="E232" t="s">
        <v>365</v>
      </c>
      <c r="F232" t="s">
        <v>1749</v>
      </c>
      <c r="G232" t="s">
        <v>23</v>
      </c>
      <c r="H232">
        <v>-7.0795247999999997</v>
      </c>
      <c r="I232">
        <v>109.0869316</v>
      </c>
      <c r="J232">
        <v>22455</v>
      </c>
      <c r="K232">
        <v>23</v>
      </c>
      <c r="L232">
        <v>6</v>
      </c>
      <c r="M232">
        <v>1961</v>
      </c>
      <c r="N232">
        <v>61</v>
      </c>
      <c r="O232">
        <v>11</v>
      </c>
      <c r="P232">
        <v>2054204665</v>
      </c>
      <c r="Q232" t="s">
        <v>97</v>
      </c>
      <c r="R232" t="s">
        <v>98</v>
      </c>
      <c r="S232" t="s">
        <v>1707</v>
      </c>
      <c r="T232" t="s">
        <v>1708</v>
      </c>
      <c r="U232" t="s">
        <v>1709</v>
      </c>
      <c r="V232">
        <v>2</v>
      </c>
      <c r="W232" t="s">
        <v>48</v>
      </c>
    </row>
    <row r="233" spans="1:23">
      <c r="A233" t="s">
        <v>726</v>
      </c>
      <c r="B233">
        <v>67</v>
      </c>
      <c r="C233" t="s">
        <v>727</v>
      </c>
      <c r="E233" t="s">
        <v>728</v>
      </c>
      <c r="F233" t="s">
        <v>1750</v>
      </c>
      <c r="G233" t="s">
        <v>23</v>
      </c>
      <c r="H233">
        <v>30.920218999999999</v>
      </c>
      <c r="I233">
        <v>103.620536</v>
      </c>
      <c r="J233">
        <v>37932</v>
      </c>
      <c r="K233">
        <v>7</v>
      </c>
      <c r="L233">
        <v>11</v>
      </c>
      <c r="M233">
        <v>2003</v>
      </c>
      <c r="N233">
        <v>19</v>
      </c>
      <c r="O233">
        <v>11</v>
      </c>
      <c r="P233">
        <v>1252163035</v>
      </c>
      <c r="Q233" t="s">
        <v>97</v>
      </c>
      <c r="R233" t="s">
        <v>98</v>
      </c>
      <c r="S233" t="s">
        <v>1707</v>
      </c>
      <c r="T233" t="s">
        <v>1708</v>
      </c>
      <c r="U233" t="s">
        <v>1709</v>
      </c>
      <c r="V233">
        <v>4</v>
      </c>
      <c r="W233" t="s">
        <v>93</v>
      </c>
    </row>
    <row r="234" spans="1:23">
      <c r="A234" t="s">
        <v>729</v>
      </c>
      <c r="B234">
        <v>67</v>
      </c>
      <c r="C234" t="s">
        <v>329</v>
      </c>
      <c r="E234" t="s">
        <v>730</v>
      </c>
      <c r="F234" t="s">
        <v>1751</v>
      </c>
      <c r="G234" t="s">
        <v>23</v>
      </c>
      <c r="H234">
        <v>25.656484299999999</v>
      </c>
      <c r="I234">
        <v>-100.36944010000001</v>
      </c>
      <c r="J234">
        <v>12462</v>
      </c>
      <c r="K234">
        <v>12</v>
      </c>
      <c r="L234">
        <v>2</v>
      </c>
      <c r="M234">
        <v>1934</v>
      </c>
      <c r="N234">
        <v>88</v>
      </c>
      <c r="O234">
        <v>11</v>
      </c>
      <c r="P234">
        <v>2253636460</v>
      </c>
      <c r="Q234" t="s">
        <v>97</v>
      </c>
      <c r="R234" t="s">
        <v>98</v>
      </c>
      <c r="S234" t="s">
        <v>1707</v>
      </c>
      <c r="T234" t="s">
        <v>1708</v>
      </c>
      <c r="U234" t="s">
        <v>1709</v>
      </c>
      <c r="V234">
        <v>5</v>
      </c>
      <c r="W234" t="s">
        <v>86</v>
      </c>
    </row>
    <row r="235" spans="1:23">
      <c r="A235" t="s">
        <v>731</v>
      </c>
      <c r="B235">
        <v>67</v>
      </c>
      <c r="C235" t="s">
        <v>134</v>
      </c>
      <c r="D235" t="s">
        <v>732</v>
      </c>
      <c r="E235" t="s">
        <v>733</v>
      </c>
      <c r="F235" t="s">
        <v>1752</v>
      </c>
      <c r="G235" t="s">
        <v>36</v>
      </c>
      <c r="H235">
        <v>6.9280156000000002</v>
      </c>
      <c r="I235">
        <v>79.890830800000003</v>
      </c>
      <c r="J235">
        <v>38457</v>
      </c>
      <c r="K235">
        <v>15</v>
      </c>
      <c r="L235">
        <v>4</v>
      </c>
      <c r="M235">
        <v>2005</v>
      </c>
      <c r="N235">
        <v>17</v>
      </c>
      <c r="O235">
        <v>2</v>
      </c>
      <c r="P235">
        <v>4076262967</v>
      </c>
      <c r="Q235" t="s">
        <v>97</v>
      </c>
      <c r="R235" t="s">
        <v>98</v>
      </c>
      <c r="S235" t="s">
        <v>1707</v>
      </c>
      <c r="T235" t="s">
        <v>1708</v>
      </c>
      <c r="U235" t="s">
        <v>1709</v>
      </c>
      <c r="V235">
        <v>6</v>
      </c>
      <c r="W235" t="s">
        <v>43</v>
      </c>
    </row>
    <row r="236" spans="1:23">
      <c r="A236" t="s">
        <v>734</v>
      </c>
      <c r="B236">
        <v>68</v>
      </c>
      <c r="C236" t="s">
        <v>735</v>
      </c>
      <c r="E236" t="s">
        <v>301</v>
      </c>
      <c r="F236" t="s">
        <v>1753</v>
      </c>
      <c r="G236" t="s">
        <v>36</v>
      </c>
      <c r="H236">
        <v>-4.6210966999999998</v>
      </c>
      <c r="I236">
        <v>55.427780200000001</v>
      </c>
      <c r="J236">
        <v>33118</v>
      </c>
      <c r="K236">
        <v>2</v>
      </c>
      <c r="L236">
        <v>9</v>
      </c>
      <c r="M236">
        <v>1990</v>
      </c>
      <c r="N236">
        <v>32</v>
      </c>
      <c r="O236">
        <v>5</v>
      </c>
      <c r="P236">
        <v>5421676109</v>
      </c>
      <c r="Q236" t="s">
        <v>31</v>
      </c>
      <c r="R236" t="s">
        <v>172</v>
      </c>
      <c r="S236" t="s">
        <v>1754</v>
      </c>
      <c r="T236" t="s">
        <v>1755</v>
      </c>
      <c r="U236" t="s">
        <v>1681</v>
      </c>
      <c r="V236">
        <v>6</v>
      </c>
      <c r="W236" t="s">
        <v>43</v>
      </c>
    </row>
    <row r="237" spans="1:23">
      <c r="A237" t="s">
        <v>736</v>
      </c>
      <c r="B237">
        <v>68</v>
      </c>
      <c r="C237" t="s">
        <v>737</v>
      </c>
      <c r="D237" t="s">
        <v>738</v>
      </c>
      <c r="E237" t="s">
        <v>739</v>
      </c>
      <c r="F237" t="s">
        <v>1756</v>
      </c>
      <c r="G237" t="s">
        <v>36</v>
      </c>
      <c r="H237">
        <v>45.459257700000002</v>
      </c>
      <c r="I237">
        <v>75.205031199999993</v>
      </c>
      <c r="J237">
        <v>42505</v>
      </c>
      <c r="K237">
        <v>15</v>
      </c>
      <c r="L237">
        <v>5</v>
      </c>
      <c r="M237">
        <v>2016</v>
      </c>
      <c r="N237">
        <v>6</v>
      </c>
      <c r="O237">
        <v>7</v>
      </c>
      <c r="P237">
        <v>3049070674</v>
      </c>
      <c r="Q237" t="s">
        <v>31</v>
      </c>
      <c r="R237" t="s">
        <v>172</v>
      </c>
      <c r="S237" t="s">
        <v>1754</v>
      </c>
      <c r="T237" t="s">
        <v>1755</v>
      </c>
      <c r="U237" t="s">
        <v>1681</v>
      </c>
      <c r="V237">
        <v>6</v>
      </c>
      <c r="W237" t="s">
        <v>43</v>
      </c>
    </row>
    <row r="238" spans="1:23">
      <c r="A238" t="s">
        <v>740</v>
      </c>
      <c r="B238">
        <v>69</v>
      </c>
      <c r="C238" t="s">
        <v>340</v>
      </c>
      <c r="E238" t="s">
        <v>741</v>
      </c>
      <c r="F238" t="s">
        <v>1757</v>
      </c>
      <c r="G238" t="s">
        <v>36</v>
      </c>
      <c r="H238">
        <v>-8.5127229999999994</v>
      </c>
      <c r="I238">
        <v>115.09064480000001</v>
      </c>
      <c r="J238">
        <v>37807</v>
      </c>
      <c r="K238">
        <v>5</v>
      </c>
      <c r="L238">
        <v>7</v>
      </c>
      <c r="M238">
        <v>2003</v>
      </c>
      <c r="N238">
        <v>19</v>
      </c>
      <c r="O238">
        <v>11</v>
      </c>
      <c r="P238">
        <v>5195716890</v>
      </c>
      <c r="Q238" t="s">
        <v>24</v>
      </c>
      <c r="R238" t="s">
        <v>25</v>
      </c>
      <c r="S238" t="s">
        <v>1758</v>
      </c>
      <c r="T238" t="s">
        <v>1709</v>
      </c>
      <c r="U238" t="s">
        <v>1759</v>
      </c>
      <c r="V238">
        <v>3</v>
      </c>
      <c r="W238" t="s">
        <v>26</v>
      </c>
    </row>
    <row r="239" spans="1:23">
      <c r="A239" t="s">
        <v>742</v>
      </c>
      <c r="B239">
        <v>69</v>
      </c>
      <c r="C239" t="s">
        <v>743</v>
      </c>
      <c r="E239" t="s">
        <v>438</v>
      </c>
      <c r="F239" t="s">
        <v>1760</v>
      </c>
      <c r="G239" t="s">
        <v>23</v>
      </c>
      <c r="H239">
        <v>-22.441248099999999</v>
      </c>
      <c r="I239">
        <v>-43.458031400000003</v>
      </c>
      <c r="J239">
        <v>22811</v>
      </c>
      <c r="K239">
        <v>14</v>
      </c>
      <c r="L239">
        <v>6</v>
      </c>
      <c r="M239">
        <v>1962</v>
      </c>
      <c r="N239">
        <v>60</v>
      </c>
      <c r="O239">
        <v>9</v>
      </c>
      <c r="P239">
        <v>5627473493</v>
      </c>
      <c r="Q239" t="s">
        <v>24</v>
      </c>
      <c r="R239" t="s">
        <v>25</v>
      </c>
      <c r="S239" t="s">
        <v>1758</v>
      </c>
      <c r="T239" t="s">
        <v>1709</v>
      </c>
      <c r="U239" t="s">
        <v>1759</v>
      </c>
      <c r="V239">
        <v>6</v>
      </c>
      <c r="W239" t="s">
        <v>43</v>
      </c>
    </row>
    <row r="240" spans="1:23">
      <c r="A240" t="s">
        <v>744</v>
      </c>
      <c r="B240">
        <v>69</v>
      </c>
      <c r="C240" t="s">
        <v>745</v>
      </c>
      <c r="E240" t="s">
        <v>746</v>
      </c>
      <c r="F240" t="s">
        <v>1761</v>
      </c>
      <c r="G240" t="s">
        <v>36</v>
      </c>
      <c r="H240">
        <v>34.266449999999999</v>
      </c>
      <c r="I240">
        <v>108.960747</v>
      </c>
      <c r="J240">
        <v>22341</v>
      </c>
      <c r="K240">
        <v>1</v>
      </c>
      <c r="L240">
        <v>3</v>
      </c>
      <c r="M240">
        <v>1961</v>
      </c>
      <c r="N240">
        <v>61</v>
      </c>
      <c r="O240">
        <v>1</v>
      </c>
      <c r="P240">
        <v>8348092043</v>
      </c>
      <c r="Q240" t="s">
        <v>24</v>
      </c>
      <c r="R240" t="s">
        <v>25</v>
      </c>
      <c r="S240" t="s">
        <v>1758</v>
      </c>
      <c r="T240" t="s">
        <v>1709</v>
      </c>
      <c r="U240" t="s">
        <v>1759</v>
      </c>
      <c r="V240">
        <v>6</v>
      </c>
      <c r="W240" t="s">
        <v>43</v>
      </c>
    </row>
    <row r="241" spans="1:23">
      <c r="A241" t="s">
        <v>747</v>
      </c>
      <c r="B241">
        <v>70</v>
      </c>
      <c r="C241" t="s">
        <v>748</v>
      </c>
      <c r="E241" t="s">
        <v>749</v>
      </c>
      <c r="F241" t="s">
        <v>1762</v>
      </c>
      <c r="G241" t="s">
        <v>23</v>
      </c>
      <c r="H241">
        <v>-15.8003597</v>
      </c>
      <c r="I241">
        <v>-70.343508799999995</v>
      </c>
      <c r="J241">
        <v>17747</v>
      </c>
      <c r="K241">
        <v>2</v>
      </c>
      <c r="L241">
        <v>8</v>
      </c>
      <c r="M241">
        <v>1948</v>
      </c>
      <c r="N241">
        <v>74</v>
      </c>
      <c r="O241">
        <v>1</v>
      </c>
      <c r="P241">
        <v>8739081809</v>
      </c>
      <c r="Q241" t="s">
        <v>97</v>
      </c>
      <c r="R241" t="s">
        <v>289</v>
      </c>
      <c r="S241" t="s">
        <v>1763</v>
      </c>
      <c r="T241" t="s">
        <v>1764</v>
      </c>
      <c r="U241" t="s">
        <v>1765</v>
      </c>
      <c r="V241">
        <v>3</v>
      </c>
      <c r="W241" t="s">
        <v>26</v>
      </c>
    </row>
    <row r="242" spans="1:23">
      <c r="A242" t="s">
        <v>750</v>
      </c>
      <c r="B242">
        <v>70</v>
      </c>
      <c r="C242" t="s">
        <v>751</v>
      </c>
      <c r="E242" t="s">
        <v>752</v>
      </c>
      <c r="F242" t="s">
        <v>1766</v>
      </c>
      <c r="G242" t="s">
        <v>36</v>
      </c>
      <c r="H242">
        <v>13.613140899999999</v>
      </c>
      <c r="I242">
        <v>-87.750498899999997</v>
      </c>
      <c r="J242">
        <v>13202</v>
      </c>
      <c r="K242">
        <v>22</v>
      </c>
      <c r="L242">
        <v>2</v>
      </c>
      <c r="M242">
        <v>1936</v>
      </c>
      <c r="N242">
        <v>86</v>
      </c>
      <c r="O242">
        <v>4</v>
      </c>
      <c r="P242">
        <v>4114865779</v>
      </c>
      <c r="Q242" t="s">
        <v>97</v>
      </c>
      <c r="R242" t="s">
        <v>289</v>
      </c>
      <c r="S242" t="s">
        <v>1763</v>
      </c>
      <c r="T242" t="s">
        <v>1764</v>
      </c>
      <c r="U242" t="s">
        <v>1765</v>
      </c>
      <c r="V242">
        <v>7</v>
      </c>
      <c r="W242" t="s">
        <v>78</v>
      </c>
    </row>
    <row r="243" spans="1:23">
      <c r="A243" t="s">
        <v>753</v>
      </c>
      <c r="B243">
        <v>70</v>
      </c>
      <c r="C243" t="s">
        <v>754</v>
      </c>
      <c r="E243" t="s">
        <v>755</v>
      </c>
      <c r="F243" t="s">
        <v>1767</v>
      </c>
      <c r="G243" t="s">
        <v>36</v>
      </c>
      <c r="H243">
        <v>29.343221</v>
      </c>
      <c r="I243">
        <v>106.427649</v>
      </c>
      <c r="J243">
        <v>32646</v>
      </c>
      <c r="K243">
        <v>18</v>
      </c>
      <c r="L243">
        <v>5</v>
      </c>
      <c r="M243">
        <v>1989</v>
      </c>
      <c r="N243">
        <v>33</v>
      </c>
      <c r="O243">
        <v>1</v>
      </c>
      <c r="P243">
        <v>7126646064</v>
      </c>
      <c r="Q243" t="s">
        <v>97</v>
      </c>
      <c r="R243" t="s">
        <v>289</v>
      </c>
      <c r="S243" t="s">
        <v>1763</v>
      </c>
      <c r="T243" t="s">
        <v>1764</v>
      </c>
      <c r="U243" t="s">
        <v>1765</v>
      </c>
      <c r="V243">
        <v>5</v>
      </c>
      <c r="W243" t="s">
        <v>86</v>
      </c>
    </row>
    <row r="244" spans="1:23">
      <c r="A244" t="s">
        <v>756</v>
      </c>
      <c r="B244">
        <v>71</v>
      </c>
      <c r="C244" t="s">
        <v>757</v>
      </c>
      <c r="E244" t="s">
        <v>76</v>
      </c>
      <c r="F244" t="s">
        <v>1768</v>
      </c>
      <c r="G244" t="s">
        <v>23</v>
      </c>
      <c r="H244">
        <v>17.723560500000001</v>
      </c>
      <c r="I244">
        <v>-64.775566900000001</v>
      </c>
      <c r="J244">
        <v>38290</v>
      </c>
      <c r="K244">
        <v>30</v>
      </c>
      <c r="L244">
        <v>10</v>
      </c>
      <c r="M244">
        <v>2004</v>
      </c>
      <c r="N244">
        <v>18</v>
      </c>
      <c r="O244">
        <v>5</v>
      </c>
      <c r="P244">
        <v>1615533954</v>
      </c>
      <c r="Q244" t="s">
        <v>31</v>
      </c>
      <c r="R244" t="s">
        <v>52</v>
      </c>
      <c r="S244" t="s">
        <v>1769</v>
      </c>
      <c r="T244" t="s">
        <v>1770</v>
      </c>
      <c r="U244" t="s">
        <v>1770</v>
      </c>
      <c r="V244">
        <v>7</v>
      </c>
      <c r="W244" t="s">
        <v>78</v>
      </c>
    </row>
    <row r="245" spans="1:23">
      <c r="A245" t="s">
        <v>758</v>
      </c>
      <c r="B245">
        <v>71</v>
      </c>
      <c r="C245" t="s">
        <v>759</v>
      </c>
      <c r="E245" t="s">
        <v>760</v>
      </c>
      <c r="F245" t="s">
        <v>1771</v>
      </c>
      <c r="G245" t="s">
        <v>23</v>
      </c>
      <c r="H245">
        <v>5.1537930000000003</v>
      </c>
      <c r="I245">
        <v>-75.03631</v>
      </c>
      <c r="J245">
        <v>10925</v>
      </c>
      <c r="K245">
        <v>28</v>
      </c>
      <c r="L245">
        <v>11</v>
      </c>
      <c r="M245">
        <v>1929</v>
      </c>
      <c r="N245">
        <v>93</v>
      </c>
      <c r="O245">
        <v>10</v>
      </c>
      <c r="P245">
        <v>9053793025</v>
      </c>
      <c r="Q245" t="s">
        <v>31</v>
      </c>
      <c r="R245" t="s">
        <v>52</v>
      </c>
      <c r="S245" t="s">
        <v>1769</v>
      </c>
      <c r="T245" t="s">
        <v>1770</v>
      </c>
      <c r="U245" t="s">
        <v>1770</v>
      </c>
      <c r="V245">
        <v>2</v>
      </c>
      <c r="W245" t="s">
        <v>48</v>
      </c>
    </row>
    <row r="246" spans="1:23">
      <c r="A246" t="s">
        <v>761</v>
      </c>
      <c r="B246">
        <v>72</v>
      </c>
      <c r="C246" t="s">
        <v>762</v>
      </c>
      <c r="E246" t="s">
        <v>763</v>
      </c>
      <c r="F246" t="s">
        <v>1772</v>
      </c>
      <c r="G246" t="s">
        <v>23</v>
      </c>
      <c r="H246">
        <v>-6.9923999999999999</v>
      </c>
      <c r="I246">
        <v>113.38590000000001</v>
      </c>
      <c r="J246">
        <v>38210</v>
      </c>
      <c r="K246">
        <v>11</v>
      </c>
      <c r="L246">
        <v>8</v>
      </c>
      <c r="M246">
        <v>2004</v>
      </c>
      <c r="N246">
        <v>18</v>
      </c>
      <c r="O246">
        <v>6</v>
      </c>
      <c r="P246">
        <v>7391405868</v>
      </c>
      <c r="Q246" t="s">
        <v>24</v>
      </c>
      <c r="R246" t="s">
        <v>118</v>
      </c>
      <c r="S246" t="s">
        <v>1773</v>
      </c>
      <c r="T246" t="s">
        <v>1774</v>
      </c>
      <c r="U246" t="s">
        <v>125</v>
      </c>
      <c r="V246">
        <v>2</v>
      </c>
      <c r="W246" t="s">
        <v>48</v>
      </c>
    </row>
    <row r="247" spans="1:23">
      <c r="A247" t="s">
        <v>764</v>
      </c>
      <c r="B247">
        <v>72</v>
      </c>
      <c r="C247" t="s">
        <v>765</v>
      </c>
      <c r="D247" t="s">
        <v>766</v>
      </c>
      <c r="E247" t="s">
        <v>767</v>
      </c>
      <c r="F247" t="s">
        <v>1775</v>
      </c>
      <c r="G247" t="s">
        <v>36</v>
      </c>
      <c r="H247">
        <v>26.458254</v>
      </c>
      <c r="I247">
        <v>114.786182</v>
      </c>
      <c r="J247">
        <v>19679</v>
      </c>
      <c r="K247">
        <v>16</v>
      </c>
      <c r="L247">
        <v>11</v>
      </c>
      <c r="M247">
        <v>1953</v>
      </c>
      <c r="N247">
        <v>69</v>
      </c>
      <c r="O247">
        <v>7</v>
      </c>
      <c r="P247">
        <v>6035087127</v>
      </c>
      <c r="Q247" t="s">
        <v>24</v>
      </c>
      <c r="R247" t="s">
        <v>118</v>
      </c>
      <c r="S247" t="s">
        <v>1773</v>
      </c>
      <c r="T247" t="s">
        <v>1774</v>
      </c>
      <c r="U247" t="s">
        <v>125</v>
      </c>
      <c r="V247">
        <v>2</v>
      </c>
      <c r="W247" t="s">
        <v>48</v>
      </c>
    </row>
    <row r="248" spans="1:23">
      <c r="A248" t="s">
        <v>768</v>
      </c>
      <c r="B248">
        <v>72</v>
      </c>
      <c r="C248" t="s">
        <v>769</v>
      </c>
      <c r="D248" t="s">
        <v>718</v>
      </c>
      <c r="E248" t="s">
        <v>770</v>
      </c>
      <c r="F248" t="s">
        <v>1776</v>
      </c>
      <c r="G248" t="s">
        <v>36</v>
      </c>
      <c r="H248">
        <v>56.031038000000002</v>
      </c>
      <c r="I248">
        <v>47.295758200000002</v>
      </c>
      <c r="J248">
        <v>34385</v>
      </c>
      <c r="K248">
        <v>20</v>
      </c>
      <c r="L248">
        <v>2</v>
      </c>
      <c r="M248">
        <v>1994</v>
      </c>
      <c r="N248">
        <v>28</v>
      </c>
      <c r="O248">
        <v>8</v>
      </c>
      <c r="P248">
        <v>9215717576</v>
      </c>
      <c r="Q248" t="s">
        <v>24</v>
      </c>
      <c r="R248" t="s">
        <v>118</v>
      </c>
      <c r="S248" t="s">
        <v>1773</v>
      </c>
      <c r="T248" t="s">
        <v>1774</v>
      </c>
      <c r="U248" t="s">
        <v>125</v>
      </c>
      <c r="V248">
        <v>3</v>
      </c>
      <c r="W248" t="s">
        <v>26</v>
      </c>
    </row>
    <row r="249" spans="1:23">
      <c r="A249" t="s">
        <v>771</v>
      </c>
      <c r="B249">
        <v>73</v>
      </c>
      <c r="C249" t="s">
        <v>772</v>
      </c>
      <c r="E249" t="s">
        <v>659</v>
      </c>
      <c r="F249" t="s">
        <v>1777</v>
      </c>
      <c r="G249" t="s">
        <v>23</v>
      </c>
      <c r="H249">
        <v>56.190882799999997</v>
      </c>
      <c r="I249">
        <v>14.776605</v>
      </c>
      <c r="J249">
        <v>24411</v>
      </c>
      <c r="K249">
        <v>31</v>
      </c>
      <c r="L249">
        <v>10</v>
      </c>
      <c r="M249">
        <v>1966</v>
      </c>
      <c r="N249">
        <v>56</v>
      </c>
      <c r="O249">
        <v>12</v>
      </c>
      <c r="P249">
        <v>1027680963</v>
      </c>
      <c r="Q249" t="s">
        <v>72</v>
      </c>
      <c r="R249" t="s">
        <v>82</v>
      </c>
      <c r="S249" t="s">
        <v>1445</v>
      </c>
      <c r="T249" t="s">
        <v>1778</v>
      </c>
      <c r="U249" t="s">
        <v>1779</v>
      </c>
      <c r="V249">
        <v>5</v>
      </c>
      <c r="W249" t="s">
        <v>86</v>
      </c>
    </row>
    <row r="250" spans="1:23">
      <c r="A250" t="s">
        <v>773</v>
      </c>
      <c r="B250">
        <v>73</v>
      </c>
      <c r="C250" t="s">
        <v>774</v>
      </c>
      <c r="E250" t="s">
        <v>775</v>
      </c>
      <c r="F250" t="s">
        <v>1780</v>
      </c>
      <c r="G250" t="s">
        <v>36</v>
      </c>
      <c r="H250">
        <v>37.089146800000002</v>
      </c>
      <c r="I250">
        <v>138.7453592</v>
      </c>
      <c r="J250">
        <v>11124</v>
      </c>
      <c r="K250">
        <v>15</v>
      </c>
      <c r="L250">
        <v>6</v>
      </c>
      <c r="M250">
        <v>1930</v>
      </c>
      <c r="N250">
        <v>92</v>
      </c>
      <c r="O250">
        <v>5</v>
      </c>
      <c r="P250">
        <v>1159113828</v>
      </c>
      <c r="Q250" t="s">
        <v>72</v>
      </c>
      <c r="R250" t="s">
        <v>82</v>
      </c>
      <c r="S250" t="s">
        <v>1445</v>
      </c>
      <c r="T250" t="s">
        <v>1778</v>
      </c>
      <c r="U250" t="s">
        <v>1779</v>
      </c>
      <c r="V250">
        <v>7</v>
      </c>
      <c r="W250" t="s">
        <v>78</v>
      </c>
    </row>
    <row r="251" spans="1:23">
      <c r="A251" t="s">
        <v>776</v>
      </c>
      <c r="B251">
        <v>74</v>
      </c>
      <c r="C251" t="s">
        <v>751</v>
      </c>
      <c r="E251" t="s">
        <v>777</v>
      </c>
      <c r="F251" t="s">
        <v>1781</v>
      </c>
      <c r="G251" t="s">
        <v>23</v>
      </c>
      <c r="H251">
        <v>-8.5774000000000008</v>
      </c>
      <c r="I251">
        <v>119.0069</v>
      </c>
      <c r="J251">
        <v>20179</v>
      </c>
      <c r="K251">
        <v>31</v>
      </c>
      <c r="L251">
        <v>3</v>
      </c>
      <c r="M251">
        <v>1955</v>
      </c>
      <c r="N251">
        <v>67</v>
      </c>
      <c r="O251">
        <v>12</v>
      </c>
      <c r="P251">
        <v>5888939028</v>
      </c>
      <c r="Q251" t="s">
        <v>97</v>
      </c>
      <c r="R251" t="s">
        <v>125</v>
      </c>
      <c r="S251" t="s">
        <v>1565</v>
      </c>
      <c r="T251" t="s">
        <v>1782</v>
      </c>
      <c r="U251" t="s">
        <v>1783</v>
      </c>
      <c r="V251">
        <v>7</v>
      </c>
      <c r="W251" t="s">
        <v>78</v>
      </c>
    </row>
    <row r="252" spans="1:23">
      <c r="A252" t="s">
        <v>778</v>
      </c>
      <c r="B252">
        <v>74</v>
      </c>
      <c r="C252" t="s">
        <v>779</v>
      </c>
      <c r="E252" t="s">
        <v>780</v>
      </c>
      <c r="F252" t="s">
        <v>1784</v>
      </c>
      <c r="G252" t="s">
        <v>36</v>
      </c>
      <c r="H252">
        <v>47.081511999999996</v>
      </c>
      <c r="I252">
        <v>29.8505301</v>
      </c>
      <c r="J252">
        <v>29984</v>
      </c>
      <c r="K252">
        <v>2</v>
      </c>
      <c r="L252">
        <v>2</v>
      </c>
      <c r="M252">
        <v>1982</v>
      </c>
      <c r="N252">
        <v>40</v>
      </c>
      <c r="O252">
        <v>8</v>
      </c>
      <c r="P252">
        <v>1069724458</v>
      </c>
      <c r="Q252" t="s">
        <v>97</v>
      </c>
      <c r="R252" t="s">
        <v>125</v>
      </c>
      <c r="S252" t="s">
        <v>1565</v>
      </c>
      <c r="T252" t="s">
        <v>1782</v>
      </c>
      <c r="U252" t="s">
        <v>1783</v>
      </c>
      <c r="V252">
        <v>4</v>
      </c>
      <c r="W252" t="s">
        <v>93</v>
      </c>
    </row>
    <row r="253" spans="1:23">
      <c r="A253" t="s">
        <v>781</v>
      </c>
      <c r="B253">
        <v>74</v>
      </c>
      <c r="C253" t="s">
        <v>782</v>
      </c>
      <c r="E253" t="s">
        <v>783</v>
      </c>
      <c r="F253" t="s">
        <v>1785</v>
      </c>
      <c r="G253" t="s">
        <v>36</v>
      </c>
      <c r="H253">
        <v>22.055724399999999</v>
      </c>
      <c r="I253">
        <v>106.61586800000001</v>
      </c>
      <c r="J253">
        <v>37770</v>
      </c>
      <c r="K253">
        <v>29</v>
      </c>
      <c r="L253">
        <v>5</v>
      </c>
      <c r="M253">
        <v>2003</v>
      </c>
      <c r="N253">
        <v>19</v>
      </c>
      <c r="O253">
        <v>1</v>
      </c>
      <c r="P253">
        <v>6892269663</v>
      </c>
      <c r="Q253" t="s">
        <v>97</v>
      </c>
      <c r="R253" t="s">
        <v>125</v>
      </c>
      <c r="S253" t="s">
        <v>1565</v>
      </c>
      <c r="T253" t="s">
        <v>1782</v>
      </c>
      <c r="U253" t="s">
        <v>1783</v>
      </c>
      <c r="V253">
        <v>3</v>
      </c>
      <c r="W253" t="s">
        <v>26</v>
      </c>
    </row>
    <row r="254" spans="1:23">
      <c r="A254" t="s">
        <v>784</v>
      </c>
      <c r="B254">
        <v>74</v>
      </c>
      <c r="C254" t="s">
        <v>134</v>
      </c>
      <c r="D254" t="s">
        <v>785</v>
      </c>
      <c r="E254" t="s">
        <v>786</v>
      </c>
      <c r="F254" t="s">
        <v>1786</v>
      </c>
      <c r="G254" t="s">
        <v>36</v>
      </c>
      <c r="H254">
        <v>29.270311</v>
      </c>
      <c r="I254">
        <v>88.880492000000004</v>
      </c>
      <c r="J254">
        <v>30415</v>
      </c>
      <c r="K254">
        <v>9</v>
      </c>
      <c r="L254">
        <v>4</v>
      </c>
      <c r="M254">
        <v>1983</v>
      </c>
      <c r="N254">
        <v>39</v>
      </c>
      <c r="O254">
        <v>6</v>
      </c>
      <c r="P254">
        <v>8933214045</v>
      </c>
      <c r="Q254" t="s">
        <v>97</v>
      </c>
      <c r="R254" t="s">
        <v>125</v>
      </c>
      <c r="S254" t="s">
        <v>1565</v>
      </c>
      <c r="T254" t="s">
        <v>1782</v>
      </c>
      <c r="U254" t="s">
        <v>1783</v>
      </c>
      <c r="V254">
        <v>4</v>
      </c>
      <c r="W254" t="s">
        <v>93</v>
      </c>
    </row>
    <row r="255" spans="1:23">
      <c r="A255" t="s">
        <v>787</v>
      </c>
      <c r="B255">
        <v>74</v>
      </c>
      <c r="C255" t="s">
        <v>788</v>
      </c>
      <c r="E255" t="s">
        <v>789</v>
      </c>
      <c r="F255" t="s">
        <v>1787</v>
      </c>
      <c r="G255" t="s">
        <v>36</v>
      </c>
      <c r="H255">
        <v>36.935163699999997</v>
      </c>
      <c r="I255">
        <v>139.98540869999999</v>
      </c>
      <c r="J255">
        <v>27094</v>
      </c>
      <c r="K255">
        <v>6</v>
      </c>
      <c r="L255">
        <v>3</v>
      </c>
      <c r="M255">
        <v>1974</v>
      </c>
      <c r="N255">
        <v>48</v>
      </c>
      <c r="O255">
        <v>1</v>
      </c>
      <c r="P255">
        <v>5228302796</v>
      </c>
      <c r="Q255" t="s">
        <v>97</v>
      </c>
      <c r="R255" t="s">
        <v>125</v>
      </c>
      <c r="S255" t="s">
        <v>1565</v>
      </c>
      <c r="T255" t="s">
        <v>1782</v>
      </c>
      <c r="U255" t="s">
        <v>1783</v>
      </c>
      <c r="V255">
        <v>1</v>
      </c>
      <c r="W255" t="s">
        <v>186</v>
      </c>
    </row>
    <row r="256" spans="1:23">
      <c r="A256" t="s">
        <v>790</v>
      </c>
      <c r="B256">
        <v>75</v>
      </c>
      <c r="C256" t="s">
        <v>791</v>
      </c>
      <c r="E256" t="s">
        <v>448</v>
      </c>
      <c r="F256" t="s">
        <v>1788</v>
      </c>
      <c r="G256" t="s">
        <v>36</v>
      </c>
      <c r="H256">
        <v>-6.8708334999999998</v>
      </c>
      <c r="I256">
        <v>110.66158849999999</v>
      </c>
      <c r="J256">
        <v>42622</v>
      </c>
      <c r="K256">
        <v>9</v>
      </c>
      <c r="L256">
        <v>9</v>
      </c>
      <c r="M256">
        <v>2016</v>
      </c>
      <c r="N256">
        <v>6</v>
      </c>
      <c r="O256">
        <v>6</v>
      </c>
      <c r="P256">
        <v>3493976157</v>
      </c>
      <c r="Q256" t="s">
        <v>31</v>
      </c>
      <c r="R256" t="s">
        <v>32</v>
      </c>
      <c r="S256" t="s">
        <v>1789</v>
      </c>
      <c r="T256" t="s">
        <v>1790</v>
      </c>
      <c r="U256" t="s">
        <v>1381</v>
      </c>
      <c r="V256">
        <v>6</v>
      </c>
      <c r="W256" t="s">
        <v>43</v>
      </c>
    </row>
    <row r="257" spans="1:23">
      <c r="A257" t="s">
        <v>792</v>
      </c>
      <c r="B257">
        <v>75</v>
      </c>
      <c r="C257" t="s">
        <v>793</v>
      </c>
      <c r="E257" t="s">
        <v>794</v>
      </c>
      <c r="F257" t="s">
        <v>1791</v>
      </c>
      <c r="G257" t="s">
        <v>36</v>
      </c>
      <c r="H257">
        <v>42.910775399999999</v>
      </c>
      <c r="I257">
        <v>21.195627300000002</v>
      </c>
      <c r="J257">
        <v>44417</v>
      </c>
      <c r="K257">
        <v>9</v>
      </c>
      <c r="L257">
        <v>8</v>
      </c>
      <c r="M257">
        <v>2021</v>
      </c>
      <c r="N257">
        <v>1</v>
      </c>
      <c r="O257">
        <v>5</v>
      </c>
      <c r="P257">
        <v>3662404697</v>
      </c>
      <c r="Q257" t="s">
        <v>31</v>
      </c>
      <c r="R257" t="s">
        <v>32</v>
      </c>
      <c r="S257" t="s">
        <v>1789</v>
      </c>
      <c r="T257" t="s">
        <v>1790</v>
      </c>
      <c r="U257" t="s">
        <v>1381</v>
      </c>
      <c r="V257">
        <v>6</v>
      </c>
      <c r="W257" t="s">
        <v>43</v>
      </c>
    </row>
    <row r="258" spans="1:23">
      <c r="A258" t="s">
        <v>795</v>
      </c>
      <c r="B258">
        <v>75</v>
      </c>
      <c r="C258" t="s">
        <v>796</v>
      </c>
      <c r="E258" t="s">
        <v>797</v>
      </c>
      <c r="F258" t="s">
        <v>1792</v>
      </c>
      <c r="G258" t="s">
        <v>36</v>
      </c>
      <c r="H258">
        <v>33.237625999999999</v>
      </c>
      <c r="I258">
        <v>72.270843999999997</v>
      </c>
      <c r="J258">
        <v>28077</v>
      </c>
      <c r="K258">
        <v>13</v>
      </c>
      <c r="L258">
        <v>11</v>
      </c>
      <c r="M258">
        <v>1976</v>
      </c>
      <c r="N258">
        <v>46</v>
      </c>
      <c r="O258">
        <v>8</v>
      </c>
      <c r="P258">
        <v>9184871405</v>
      </c>
      <c r="Q258" t="s">
        <v>31</v>
      </c>
      <c r="R258" t="s">
        <v>32</v>
      </c>
      <c r="S258" t="s">
        <v>1789</v>
      </c>
      <c r="T258" t="s">
        <v>1790</v>
      </c>
      <c r="U258" t="s">
        <v>1381</v>
      </c>
      <c r="V258">
        <v>7</v>
      </c>
      <c r="W258" t="s">
        <v>78</v>
      </c>
    </row>
    <row r="259" spans="1:23">
      <c r="A259" t="s">
        <v>798</v>
      </c>
      <c r="B259">
        <v>75</v>
      </c>
      <c r="C259" t="s">
        <v>799</v>
      </c>
      <c r="D259" t="s">
        <v>800</v>
      </c>
      <c r="E259" t="s">
        <v>767</v>
      </c>
      <c r="F259" t="s">
        <v>1793</v>
      </c>
      <c r="G259" t="s">
        <v>23</v>
      </c>
      <c r="H259">
        <v>32.5443894</v>
      </c>
      <c r="I259">
        <v>73.1990129</v>
      </c>
      <c r="J259">
        <v>34889</v>
      </c>
      <c r="K259">
        <v>9</v>
      </c>
      <c r="L259">
        <v>7</v>
      </c>
      <c r="M259">
        <v>1995</v>
      </c>
      <c r="N259">
        <v>27</v>
      </c>
      <c r="O259">
        <v>7</v>
      </c>
      <c r="P259">
        <v>7778184797</v>
      </c>
      <c r="Q259" t="s">
        <v>31</v>
      </c>
      <c r="R259" t="s">
        <v>32</v>
      </c>
      <c r="S259" t="s">
        <v>1789</v>
      </c>
      <c r="T259" t="s">
        <v>1790</v>
      </c>
      <c r="U259" t="s">
        <v>1381</v>
      </c>
      <c r="V259">
        <v>2</v>
      </c>
      <c r="W259" t="s">
        <v>48</v>
      </c>
    </row>
    <row r="260" spans="1:23">
      <c r="A260" t="s">
        <v>801</v>
      </c>
      <c r="B260">
        <v>76</v>
      </c>
      <c r="C260" t="s">
        <v>459</v>
      </c>
      <c r="D260" t="s">
        <v>802</v>
      </c>
      <c r="E260" t="s">
        <v>124</v>
      </c>
      <c r="F260" t="s">
        <v>1794</v>
      </c>
      <c r="G260" t="s">
        <v>36</v>
      </c>
      <c r="H260">
        <v>7.7013470999999996</v>
      </c>
      <c r="I260">
        <v>-72.544144500000002</v>
      </c>
      <c r="J260">
        <v>29910</v>
      </c>
      <c r="K260">
        <v>20</v>
      </c>
      <c r="L260">
        <v>11</v>
      </c>
      <c r="M260">
        <v>1981</v>
      </c>
      <c r="N260">
        <v>41</v>
      </c>
      <c r="O260">
        <v>9</v>
      </c>
      <c r="P260">
        <v>2072015948</v>
      </c>
      <c r="Q260" t="s">
        <v>37</v>
      </c>
      <c r="R260" t="s">
        <v>42</v>
      </c>
      <c r="S260" t="s">
        <v>1732</v>
      </c>
      <c r="T260" t="s">
        <v>1733</v>
      </c>
      <c r="U260" t="s">
        <v>1514</v>
      </c>
      <c r="V260">
        <v>7</v>
      </c>
      <c r="W260" t="s">
        <v>78</v>
      </c>
    </row>
    <row r="261" spans="1:23">
      <c r="A261" t="s">
        <v>803</v>
      </c>
      <c r="B261">
        <v>76</v>
      </c>
      <c r="C261" t="s">
        <v>804</v>
      </c>
      <c r="E261" t="s">
        <v>805</v>
      </c>
      <c r="F261" t="s">
        <v>1795</v>
      </c>
      <c r="G261" t="s">
        <v>23</v>
      </c>
      <c r="H261">
        <v>-6.5979999999999999</v>
      </c>
      <c r="I261">
        <v>106.2248</v>
      </c>
      <c r="J261">
        <v>13166</v>
      </c>
      <c r="K261">
        <v>17</v>
      </c>
      <c r="L261">
        <v>1</v>
      </c>
      <c r="M261">
        <v>1936</v>
      </c>
      <c r="N261">
        <v>86</v>
      </c>
      <c r="O261">
        <v>10</v>
      </c>
      <c r="P261">
        <v>5052457866</v>
      </c>
      <c r="Q261" t="s">
        <v>37</v>
      </c>
      <c r="R261" t="s">
        <v>42</v>
      </c>
      <c r="S261" t="s">
        <v>1732</v>
      </c>
      <c r="T261" t="s">
        <v>1733</v>
      </c>
      <c r="U261" t="s">
        <v>1514</v>
      </c>
      <c r="V261">
        <v>5</v>
      </c>
      <c r="W261" t="s">
        <v>86</v>
      </c>
    </row>
    <row r="262" spans="1:23">
      <c r="A262" t="s">
        <v>806</v>
      </c>
      <c r="B262">
        <v>77</v>
      </c>
      <c r="C262" t="s">
        <v>807</v>
      </c>
      <c r="E262" t="s">
        <v>808</v>
      </c>
      <c r="F262" t="s">
        <v>1796</v>
      </c>
      <c r="G262" t="s">
        <v>23</v>
      </c>
      <c r="H262">
        <v>-8.2994000000000003</v>
      </c>
      <c r="I262">
        <v>123.2655</v>
      </c>
      <c r="J262">
        <v>22980</v>
      </c>
      <c r="K262">
        <v>30</v>
      </c>
      <c r="L262">
        <v>11</v>
      </c>
      <c r="M262">
        <v>1962</v>
      </c>
      <c r="N262">
        <v>60</v>
      </c>
      <c r="O262">
        <v>5</v>
      </c>
      <c r="P262">
        <v>4165217900</v>
      </c>
      <c r="Q262" t="s">
        <v>97</v>
      </c>
      <c r="R262" t="s">
        <v>176</v>
      </c>
      <c r="S262" t="s">
        <v>1415</v>
      </c>
      <c r="T262" t="s">
        <v>1797</v>
      </c>
      <c r="U262" t="s">
        <v>1798</v>
      </c>
      <c r="V262">
        <v>3</v>
      </c>
      <c r="W262" t="s">
        <v>26</v>
      </c>
    </row>
    <row r="263" spans="1:23">
      <c r="A263" t="s">
        <v>809</v>
      </c>
      <c r="B263">
        <v>77</v>
      </c>
      <c r="C263" t="s">
        <v>219</v>
      </c>
      <c r="E263" t="s">
        <v>810</v>
      </c>
      <c r="F263" t="s">
        <v>1799</v>
      </c>
      <c r="G263" t="s">
        <v>36</v>
      </c>
      <c r="H263">
        <v>23.076232999999998</v>
      </c>
      <c r="I263">
        <v>113.86913</v>
      </c>
      <c r="J263">
        <v>38838</v>
      </c>
      <c r="K263">
        <v>1</v>
      </c>
      <c r="L263">
        <v>5</v>
      </c>
      <c r="M263">
        <v>2006</v>
      </c>
      <c r="N263">
        <v>16</v>
      </c>
      <c r="O263">
        <v>7</v>
      </c>
      <c r="P263">
        <v>6904849993</v>
      </c>
      <c r="Q263" t="s">
        <v>97</v>
      </c>
      <c r="R263" t="s">
        <v>176</v>
      </c>
      <c r="S263" t="s">
        <v>1415</v>
      </c>
      <c r="T263" t="s">
        <v>1797</v>
      </c>
      <c r="U263" t="s">
        <v>1798</v>
      </c>
      <c r="V263">
        <v>6</v>
      </c>
      <c r="W263" t="s">
        <v>43</v>
      </c>
    </row>
    <row r="264" spans="1:23">
      <c r="A264" t="s">
        <v>811</v>
      </c>
      <c r="B264">
        <v>77</v>
      </c>
      <c r="C264" t="s">
        <v>812</v>
      </c>
      <c r="E264" t="s">
        <v>355</v>
      </c>
      <c r="F264" t="s">
        <v>1800</v>
      </c>
      <c r="G264" t="s">
        <v>36</v>
      </c>
      <c r="H264">
        <v>-10.724600000000001</v>
      </c>
      <c r="I264">
        <v>123.0979</v>
      </c>
      <c r="J264">
        <v>19792</v>
      </c>
      <c r="K264">
        <v>9</v>
      </c>
      <c r="L264">
        <v>3</v>
      </c>
      <c r="M264">
        <v>1954</v>
      </c>
      <c r="N264">
        <v>68</v>
      </c>
      <c r="O264">
        <v>10</v>
      </c>
      <c r="P264">
        <v>1276488515</v>
      </c>
      <c r="Q264" t="s">
        <v>97</v>
      </c>
      <c r="R264" t="s">
        <v>176</v>
      </c>
      <c r="S264" t="s">
        <v>1415</v>
      </c>
      <c r="T264" t="s">
        <v>1797</v>
      </c>
      <c r="U264" t="s">
        <v>1798</v>
      </c>
      <c r="V264">
        <v>3</v>
      </c>
      <c r="W264" t="s">
        <v>26</v>
      </c>
    </row>
    <row r="265" spans="1:23">
      <c r="A265" t="s">
        <v>813</v>
      </c>
      <c r="B265">
        <v>78</v>
      </c>
      <c r="C265" t="s">
        <v>814</v>
      </c>
      <c r="E265" t="s">
        <v>815</v>
      </c>
      <c r="F265" t="s">
        <v>1801</v>
      </c>
      <c r="G265" t="s">
        <v>36</v>
      </c>
      <c r="H265">
        <v>50.370096799999999</v>
      </c>
      <c r="I265">
        <v>13.794744</v>
      </c>
      <c r="J265">
        <v>8920</v>
      </c>
      <c r="K265">
        <v>2</v>
      </c>
      <c r="L265">
        <v>6</v>
      </c>
      <c r="M265">
        <v>1924</v>
      </c>
      <c r="N265">
        <v>98</v>
      </c>
      <c r="O265">
        <v>4</v>
      </c>
      <c r="P265">
        <v>1793305885</v>
      </c>
      <c r="Q265" t="s">
        <v>31</v>
      </c>
      <c r="R265" t="s">
        <v>52</v>
      </c>
      <c r="S265" t="s">
        <v>1490</v>
      </c>
      <c r="T265" t="s">
        <v>1491</v>
      </c>
      <c r="U265" t="s">
        <v>1492</v>
      </c>
      <c r="V265">
        <v>4</v>
      </c>
      <c r="W265" t="s">
        <v>93</v>
      </c>
    </row>
    <row r="266" spans="1:23">
      <c r="A266" t="s">
        <v>816</v>
      </c>
      <c r="B266">
        <v>78</v>
      </c>
      <c r="C266" t="s">
        <v>817</v>
      </c>
      <c r="E266" t="s">
        <v>818</v>
      </c>
      <c r="F266" t="s">
        <v>1802</v>
      </c>
      <c r="G266" t="s">
        <v>36</v>
      </c>
      <c r="H266">
        <v>50.525460000000002</v>
      </c>
      <c r="I266">
        <v>42.664585099999996</v>
      </c>
      <c r="J266">
        <v>33914</v>
      </c>
      <c r="K266">
        <v>6</v>
      </c>
      <c r="L266">
        <v>11</v>
      </c>
      <c r="M266">
        <v>1992</v>
      </c>
      <c r="N266">
        <v>30</v>
      </c>
      <c r="O266">
        <v>13</v>
      </c>
      <c r="P266">
        <v>9605157781</v>
      </c>
      <c r="Q266" t="s">
        <v>31</v>
      </c>
      <c r="R266" t="s">
        <v>52</v>
      </c>
      <c r="S266" t="s">
        <v>1490</v>
      </c>
      <c r="T266" t="s">
        <v>1491</v>
      </c>
      <c r="U266" t="s">
        <v>1492</v>
      </c>
      <c r="V266">
        <v>4</v>
      </c>
      <c r="W266" t="s">
        <v>93</v>
      </c>
    </row>
    <row r="267" spans="1:23">
      <c r="A267" t="s">
        <v>819</v>
      </c>
      <c r="B267">
        <v>78</v>
      </c>
      <c r="C267" t="s">
        <v>820</v>
      </c>
      <c r="E267" t="s">
        <v>821</v>
      </c>
      <c r="F267" t="s">
        <v>1803</v>
      </c>
      <c r="G267" t="s">
        <v>23</v>
      </c>
      <c r="H267">
        <v>55.951056999999999</v>
      </c>
      <c r="I267">
        <v>40.860024099999997</v>
      </c>
      <c r="J267">
        <v>10965</v>
      </c>
      <c r="K267">
        <v>7</v>
      </c>
      <c r="L267">
        <v>1</v>
      </c>
      <c r="M267">
        <v>1930</v>
      </c>
      <c r="N267">
        <v>92</v>
      </c>
      <c r="O267">
        <v>6</v>
      </c>
      <c r="P267">
        <v>2078213996</v>
      </c>
      <c r="Q267" t="s">
        <v>31</v>
      </c>
      <c r="R267" t="s">
        <v>52</v>
      </c>
      <c r="S267" t="s">
        <v>1490</v>
      </c>
      <c r="T267" t="s">
        <v>1491</v>
      </c>
      <c r="U267" t="s">
        <v>1492</v>
      </c>
      <c r="V267">
        <v>3</v>
      </c>
      <c r="W267" t="s">
        <v>26</v>
      </c>
    </row>
    <row r="268" spans="1:23">
      <c r="A268" t="s">
        <v>822</v>
      </c>
      <c r="B268">
        <v>78</v>
      </c>
      <c r="C268" t="s">
        <v>823</v>
      </c>
      <c r="E268" t="s">
        <v>824</v>
      </c>
      <c r="F268" t="s">
        <v>1804</v>
      </c>
      <c r="G268" t="s">
        <v>36</v>
      </c>
      <c r="H268">
        <v>22.362731</v>
      </c>
      <c r="I268">
        <v>113.55269800000001</v>
      </c>
      <c r="J268">
        <v>36252</v>
      </c>
      <c r="K268">
        <v>2</v>
      </c>
      <c r="L268">
        <v>4</v>
      </c>
      <c r="M268">
        <v>1999</v>
      </c>
      <c r="N268">
        <v>23</v>
      </c>
      <c r="O268">
        <v>1</v>
      </c>
      <c r="P268">
        <v>7956065267</v>
      </c>
      <c r="Q268" t="s">
        <v>31</v>
      </c>
      <c r="R268" t="s">
        <v>52</v>
      </c>
      <c r="S268" t="s">
        <v>1490</v>
      </c>
      <c r="T268" t="s">
        <v>1491</v>
      </c>
      <c r="U268" t="s">
        <v>1492</v>
      </c>
      <c r="V268">
        <v>2</v>
      </c>
      <c r="W268" t="s">
        <v>48</v>
      </c>
    </row>
    <row r="269" spans="1:23">
      <c r="A269" t="s">
        <v>825</v>
      </c>
      <c r="B269">
        <v>78</v>
      </c>
      <c r="C269" t="s">
        <v>826</v>
      </c>
      <c r="E269" t="s">
        <v>216</v>
      </c>
      <c r="F269" t="s">
        <v>1805</v>
      </c>
      <c r="G269" t="s">
        <v>36</v>
      </c>
      <c r="H269">
        <v>13.9314921</v>
      </c>
      <c r="I269">
        <v>122.09150820000001</v>
      </c>
      <c r="J269">
        <v>32847</v>
      </c>
      <c r="K269">
        <v>5</v>
      </c>
      <c r="L269">
        <v>12</v>
      </c>
      <c r="M269">
        <v>1989</v>
      </c>
      <c r="N269">
        <v>33</v>
      </c>
      <c r="O269">
        <v>6</v>
      </c>
      <c r="P269">
        <v>2312088214</v>
      </c>
      <c r="Q269" t="s">
        <v>31</v>
      </c>
      <c r="R269" t="s">
        <v>52</v>
      </c>
      <c r="S269" t="s">
        <v>1490</v>
      </c>
      <c r="T269" t="s">
        <v>1491</v>
      </c>
      <c r="U269" t="s">
        <v>1492</v>
      </c>
      <c r="V269">
        <v>6</v>
      </c>
      <c r="W269" t="s">
        <v>43</v>
      </c>
    </row>
    <row r="270" spans="1:23">
      <c r="A270" t="s">
        <v>827</v>
      </c>
      <c r="B270">
        <v>79</v>
      </c>
      <c r="C270" t="s">
        <v>828</v>
      </c>
      <c r="E270" t="s">
        <v>829</v>
      </c>
      <c r="F270" t="s">
        <v>1806</v>
      </c>
      <c r="G270" t="s">
        <v>36</v>
      </c>
      <c r="H270">
        <v>36.085889299999998</v>
      </c>
      <c r="I270">
        <v>36.5040446</v>
      </c>
      <c r="J270">
        <v>36321</v>
      </c>
      <c r="K270">
        <v>10</v>
      </c>
      <c r="L270">
        <v>6</v>
      </c>
      <c r="M270">
        <v>1999</v>
      </c>
      <c r="N270">
        <v>23</v>
      </c>
      <c r="O270">
        <v>13</v>
      </c>
      <c r="P270">
        <v>8539561328</v>
      </c>
      <c r="Q270" t="s">
        <v>97</v>
      </c>
      <c r="R270" t="s">
        <v>176</v>
      </c>
      <c r="S270" t="s">
        <v>1807</v>
      </c>
      <c r="T270" t="s">
        <v>1808</v>
      </c>
      <c r="U270" t="s">
        <v>1809</v>
      </c>
      <c r="V270">
        <v>7</v>
      </c>
      <c r="W270" t="s">
        <v>78</v>
      </c>
    </row>
    <row r="271" spans="1:23">
      <c r="A271" t="s">
        <v>830</v>
      </c>
      <c r="B271">
        <v>79</v>
      </c>
      <c r="C271" t="s">
        <v>831</v>
      </c>
      <c r="E271" t="s">
        <v>832</v>
      </c>
      <c r="F271" t="s">
        <v>1810</v>
      </c>
      <c r="G271" t="s">
        <v>36</v>
      </c>
      <c r="H271">
        <v>59.317812799999999</v>
      </c>
      <c r="I271">
        <v>18.028550200000002</v>
      </c>
      <c r="J271">
        <v>37339</v>
      </c>
      <c r="K271">
        <v>24</v>
      </c>
      <c r="L271">
        <v>3</v>
      </c>
      <c r="M271">
        <v>2002</v>
      </c>
      <c r="N271">
        <v>20</v>
      </c>
      <c r="O271">
        <v>5</v>
      </c>
      <c r="P271">
        <v>9354264322</v>
      </c>
      <c r="Q271" t="s">
        <v>97</v>
      </c>
      <c r="R271" t="s">
        <v>176</v>
      </c>
      <c r="S271" t="s">
        <v>1807</v>
      </c>
      <c r="T271" t="s">
        <v>1808</v>
      </c>
      <c r="U271" t="s">
        <v>1809</v>
      </c>
      <c r="V271">
        <v>7</v>
      </c>
      <c r="W271" t="s">
        <v>78</v>
      </c>
    </row>
    <row r="272" spans="1:23">
      <c r="A272" t="s">
        <v>833</v>
      </c>
      <c r="B272">
        <v>80</v>
      </c>
      <c r="C272" t="s">
        <v>834</v>
      </c>
      <c r="E272" t="s">
        <v>835</v>
      </c>
      <c r="F272" t="s">
        <v>1811</v>
      </c>
      <c r="G272" t="s">
        <v>36</v>
      </c>
      <c r="H272">
        <v>49.704084999999999</v>
      </c>
      <c r="I272">
        <v>14.2493409</v>
      </c>
      <c r="J272">
        <v>13509</v>
      </c>
      <c r="K272">
        <v>25</v>
      </c>
      <c r="L272">
        <v>12</v>
      </c>
      <c r="M272">
        <v>1936</v>
      </c>
      <c r="N272">
        <v>86</v>
      </c>
      <c r="O272">
        <v>12</v>
      </c>
      <c r="P272">
        <v>1313743498</v>
      </c>
      <c r="Q272" t="s">
        <v>24</v>
      </c>
      <c r="R272" t="s">
        <v>60</v>
      </c>
      <c r="S272" t="s">
        <v>1812</v>
      </c>
      <c r="T272" t="s">
        <v>1680</v>
      </c>
      <c r="U272" t="s">
        <v>1813</v>
      </c>
      <c r="V272">
        <v>7</v>
      </c>
      <c r="W272" t="s">
        <v>78</v>
      </c>
    </row>
    <row r="273" spans="1:23">
      <c r="A273" t="s">
        <v>836</v>
      </c>
      <c r="B273">
        <v>80</v>
      </c>
      <c r="C273" t="s">
        <v>837</v>
      </c>
      <c r="D273" t="s">
        <v>838</v>
      </c>
      <c r="E273" t="s">
        <v>535</v>
      </c>
      <c r="F273" t="s">
        <v>1814</v>
      </c>
      <c r="G273" t="s">
        <v>23</v>
      </c>
      <c r="H273">
        <v>28.135929999999998</v>
      </c>
      <c r="I273">
        <v>121.23180499999999</v>
      </c>
      <c r="J273">
        <v>41989</v>
      </c>
      <c r="K273">
        <v>16</v>
      </c>
      <c r="L273">
        <v>12</v>
      </c>
      <c r="M273">
        <v>2014</v>
      </c>
      <c r="N273">
        <v>8</v>
      </c>
      <c r="O273">
        <v>4</v>
      </c>
      <c r="P273">
        <v>2527990351</v>
      </c>
      <c r="Q273" t="s">
        <v>24</v>
      </c>
      <c r="R273" t="s">
        <v>60</v>
      </c>
      <c r="S273" t="s">
        <v>1812</v>
      </c>
      <c r="T273" t="s">
        <v>1680</v>
      </c>
      <c r="U273" t="s">
        <v>1813</v>
      </c>
      <c r="V273">
        <v>6</v>
      </c>
      <c r="W273" t="s">
        <v>43</v>
      </c>
    </row>
    <row r="274" spans="1:23">
      <c r="A274" t="s">
        <v>839</v>
      </c>
      <c r="B274">
        <v>80</v>
      </c>
      <c r="C274" t="s">
        <v>840</v>
      </c>
      <c r="E274" t="s">
        <v>616</v>
      </c>
      <c r="F274" t="s">
        <v>1815</v>
      </c>
      <c r="G274" t="s">
        <v>36</v>
      </c>
      <c r="H274">
        <v>59.269030100000002</v>
      </c>
      <c r="I274">
        <v>17.675785999999999</v>
      </c>
      <c r="J274">
        <v>13810</v>
      </c>
      <c r="K274">
        <v>22</v>
      </c>
      <c r="L274">
        <v>10</v>
      </c>
      <c r="M274">
        <v>1937</v>
      </c>
      <c r="N274">
        <v>85</v>
      </c>
      <c r="O274">
        <v>12</v>
      </c>
      <c r="P274">
        <v>2175859104</v>
      </c>
      <c r="Q274" t="s">
        <v>24</v>
      </c>
      <c r="R274" t="s">
        <v>60</v>
      </c>
      <c r="S274" t="s">
        <v>1812</v>
      </c>
      <c r="T274" t="s">
        <v>1680</v>
      </c>
      <c r="U274" t="s">
        <v>1813</v>
      </c>
      <c r="V274">
        <v>7</v>
      </c>
      <c r="W274" t="s">
        <v>78</v>
      </c>
    </row>
    <row r="275" spans="1:23">
      <c r="A275" t="s">
        <v>841</v>
      </c>
      <c r="B275">
        <v>80</v>
      </c>
      <c r="C275" t="s">
        <v>842</v>
      </c>
      <c r="E275" t="s">
        <v>843</v>
      </c>
      <c r="F275" t="s">
        <v>1816</v>
      </c>
      <c r="G275" t="s">
        <v>36</v>
      </c>
      <c r="H275">
        <v>-17.905183900000001</v>
      </c>
      <c r="I275">
        <v>15.9758633</v>
      </c>
      <c r="J275">
        <v>10031</v>
      </c>
      <c r="K275">
        <v>18</v>
      </c>
      <c r="L275">
        <v>6</v>
      </c>
      <c r="M275">
        <v>1927</v>
      </c>
      <c r="N275">
        <v>95</v>
      </c>
      <c r="O275">
        <v>10</v>
      </c>
      <c r="P275">
        <v>8722032047</v>
      </c>
      <c r="Q275" t="s">
        <v>24</v>
      </c>
      <c r="R275" t="s">
        <v>60</v>
      </c>
      <c r="S275" t="s">
        <v>1812</v>
      </c>
      <c r="T275" t="s">
        <v>1680</v>
      </c>
      <c r="U275" t="s">
        <v>1813</v>
      </c>
      <c r="V275">
        <v>3</v>
      </c>
      <c r="W275" t="s">
        <v>26</v>
      </c>
    </row>
    <row r="276" spans="1:23">
      <c r="A276" t="s">
        <v>844</v>
      </c>
      <c r="B276">
        <v>81</v>
      </c>
      <c r="C276" t="s">
        <v>845</v>
      </c>
      <c r="E276" t="s">
        <v>846</v>
      </c>
      <c r="F276" t="s">
        <v>1817</v>
      </c>
      <c r="G276" t="s">
        <v>36</v>
      </c>
      <c r="H276">
        <v>56.42</v>
      </c>
      <c r="I276">
        <v>53.767778</v>
      </c>
      <c r="J276">
        <v>32116</v>
      </c>
      <c r="K276">
        <v>5</v>
      </c>
      <c r="L276">
        <v>12</v>
      </c>
      <c r="M276">
        <v>1987</v>
      </c>
      <c r="N276">
        <v>35</v>
      </c>
      <c r="O276">
        <v>3</v>
      </c>
      <c r="P276">
        <v>7307993583</v>
      </c>
      <c r="Q276" t="s">
        <v>37</v>
      </c>
      <c r="R276" t="s">
        <v>321</v>
      </c>
      <c r="S276" t="s">
        <v>1818</v>
      </c>
      <c r="T276" t="s">
        <v>1819</v>
      </c>
      <c r="U276" t="s">
        <v>1820</v>
      </c>
      <c r="V276">
        <v>1</v>
      </c>
      <c r="W276" t="s">
        <v>186</v>
      </c>
    </row>
    <row r="277" spans="1:23">
      <c r="A277" t="s">
        <v>847</v>
      </c>
      <c r="B277">
        <v>81</v>
      </c>
      <c r="C277" t="s">
        <v>848</v>
      </c>
      <c r="E277" t="s">
        <v>849</v>
      </c>
      <c r="F277" t="s">
        <v>1821</v>
      </c>
      <c r="G277" t="s">
        <v>36</v>
      </c>
      <c r="H277">
        <v>44.3660736</v>
      </c>
      <c r="I277">
        <v>19.8379835</v>
      </c>
      <c r="J277">
        <v>13885</v>
      </c>
      <c r="K277">
        <v>5</v>
      </c>
      <c r="L277">
        <v>1</v>
      </c>
      <c r="M277">
        <v>1938</v>
      </c>
      <c r="N277">
        <v>84</v>
      </c>
      <c r="O277">
        <v>8</v>
      </c>
      <c r="P277">
        <v>9938339474</v>
      </c>
      <c r="Q277" t="s">
        <v>37</v>
      </c>
      <c r="R277" t="s">
        <v>321</v>
      </c>
      <c r="S277" t="s">
        <v>1818</v>
      </c>
      <c r="T277" t="s">
        <v>1819</v>
      </c>
      <c r="U277" t="s">
        <v>1820</v>
      </c>
      <c r="V277">
        <v>4</v>
      </c>
      <c r="W277" t="s">
        <v>93</v>
      </c>
    </row>
    <row r="278" spans="1:23">
      <c r="A278" t="s">
        <v>850</v>
      </c>
      <c r="B278">
        <v>81</v>
      </c>
      <c r="C278" t="s">
        <v>851</v>
      </c>
      <c r="E278" t="s">
        <v>852</v>
      </c>
      <c r="F278" t="s">
        <v>1822</v>
      </c>
      <c r="G278" t="s">
        <v>36</v>
      </c>
      <c r="H278">
        <v>46.076507300000003</v>
      </c>
      <c r="I278">
        <v>-66.729910799999999</v>
      </c>
      <c r="J278">
        <v>26749</v>
      </c>
      <c r="K278">
        <v>26</v>
      </c>
      <c r="L278">
        <v>3</v>
      </c>
      <c r="M278">
        <v>1973</v>
      </c>
      <c r="N278">
        <v>49</v>
      </c>
      <c r="O278">
        <v>5</v>
      </c>
      <c r="P278">
        <v>2236136863</v>
      </c>
      <c r="Q278" t="s">
        <v>37</v>
      </c>
      <c r="R278" t="s">
        <v>321</v>
      </c>
      <c r="S278" t="s">
        <v>1818</v>
      </c>
      <c r="T278" t="s">
        <v>1819</v>
      </c>
      <c r="U278" t="s">
        <v>1820</v>
      </c>
      <c r="V278">
        <v>4</v>
      </c>
      <c r="W278" t="s">
        <v>93</v>
      </c>
    </row>
    <row r="279" spans="1:23">
      <c r="A279" t="s">
        <v>853</v>
      </c>
      <c r="B279">
        <v>82</v>
      </c>
      <c r="C279" t="s">
        <v>854</v>
      </c>
      <c r="E279" t="s">
        <v>292</v>
      </c>
      <c r="F279" t="s">
        <v>1823</v>
      </c>
      <c r="G279" t="s">
        <v>23</v>
      </c>
      <c r="H279">
        <v>50.381520899999998</v>
      </c>
      <c r="I279">
        <v>24.0089352</v>
      </c>
      <c r="J279">
        <v>28371</v>
      </c>
      <c r="K279">
        <v>3</v>
      </c>
      <c r="L279">
        <v>9</v>
      </c>
      <c r="M279">
        <v>1977</v>
      </c>
      <c r="N279">
        <v>45</v>
      </c>
      <c r="O279">
        <v>11</v>
      </c>
      <c r="P279">
        <v>3471501815</v>
      </c>
      <c r="Q279" t="s">
        <v>31</v>
      </c>
      <c r="R279" t="s">
        <v>110</v>
      </c>
      <c r="S279" t="s">
        <v>1824</v>
      </c>
      <c r="T279" t="s">
        <v>1825</v>
      </c>
      <c r="U279" t="s">
        <v>1381</v>
      </c>
      <c r="V279">
        <v>4</v>
      </c>
      <c r="W279" t="s">
        <v>93</v>
      </c>
    </row>
    <row r="280" spans="1:23">
      <c r="A280" t="s">
        <v>855</v>
      </c>
      <c r="B280">
        <v>82</v>
      </c>
      <c r="C280" t="s">
        <v>856</v>
      </c>
      <c r="E280" t="s">
        <v>416</v>
      </c>
      <c r="F280" t="s">
        <v>1826</v>
      </c>
      <c r="G280" t="s">
        <v>36</v>
      </c>
      <c r="H280">
        <v>37.819968600000003</v>
      </c>
      <c r="I280">
        <v>140.55401459999999</v>
      </c>
      <c r="J280">
        <v>16917</v>
      </c>
      <c r="K280">
        <v>25</v>
      </c>
      <c r="L280">
        <v>4</v>
      </c>
      <c r="M280">
        <v>1946</v>
      </c>
      <c r="N280">
        <v>76</v>
      </c>
      <c r="O280">
        <v>5</v>
      </c>
      <c r="P280">
        <v>7205425166</v>
      </c>
      <c r="Q280" t="s">
        <v>31</v>
      </c>
      <c r="R280" t="s">
        <v>110</v>
      </c>
      <c r="S280" t="s">
        <v>1824</v>
      </c>
      <c r="T280" t="s">
        <v>1825</v>
      </c>
      <c r="U280" t="s">
        <v>1381</v>
      </c>
      <c r="V280">
        <v>3</v>
      </c>
      <c r="W280" t="s">
        <v>26</v>
      </c>
    </row>
    <row r="281" spans="1:23">
      <c r="A281" t="s">
        <v>857</v>
      </c>
      <c r="B281">
        <v>82</v>
      </c>
      <c r="C281" t="s">
        <v>858</v>
      </c>
      <c r="E281" t="s">
        <v>859</v>
      </c>
      <c r="F281" t="s">
        <v>1827</v>
      </c>
      <c r="G281" t="s">
        <v>36</v>
      </c>
      <c r="H281">
        <v>58.200789499999999</v>
      </c>
      <c r="I281">
        <v>15.9976985</v>
      </c>
      <c r="J281">
        <v>30405</v>
      </c>
      <c r="K281">
        <v>30</v>
      </c>
      <c r="L281">
        <v>3</v>
      </c>
      <c r="M281">
        <v>1983</v>
      </c>
      <c r="N281">
        <v>39</v>
      </c>
      <c r="O281">
        <v>6</v>
      </c>
      <c r="P281">
        <v>5364995870</v>
      </c>
      <c r="Q281" t="s">
        <v>31</v>
      </c>
      <c r="R281" t="s">
        <v>110</v>
      </c>
      <c r="S281" t="s">
        <v>1824</v>
      </c>
      <c r="T281" t="s">
        <v>1825</v>
      </c>
      <c r="U281" t="s">
        <v>1381</v>
      </c>
      <c r="V281">
        <v>7</v>
      </c>
      <c r="W281" t="s">
        <v>78</v>
      </c>
    </row>
    <row r="282" spans="1:23">
      <c r="A282" t="s">
        <v>860</v>
      </c>
      <c r="B282">
        <v>82</v>
      </c>
      <c r="C282" t="s">
        <v>861</v>
      </c>
      <c r="D282" t="s">
        <v>134</v>
      </c>
      <c r="E282" t="s">
        <v>862</v>
      </c>
      <c r="F282" t="s">
        <v>1828</v>
      </c>
      <c r="G282" t="s">
        <v>36</v>
      </c>
      <c r="H282">
        <v>32.556936</v>
      </c>
      <c r="I282">
        <v>120.68165500000001</v>
      </c>
      <c r="J282">
        <v>43513</v>
      </c>
      <c r="K282">
        <v>17</v>
      </c>
      <c r="L282">
        <v>2</v>
      </c>
      <c r="M282">
        <v>2019</v>
      </c>
      <c r="N282">
        <v>3</v>
      </c>
      <c r="O282">
        <v>3</v>
      </c>
      <c r="P282">
        <v>1308725894</v>
      </c>
      <c r="Q282" t="s">
        <v>31</v>
      </c>
      <c r="R282" t="s">
        <v>110</v>
      </c>
      <c r="S282" t="s">
        <v>1824</v>
      </c>
      <c r="T282" t="s">
        <v>1825</v>
      </c>
      <c r="U282" t="s">
        <v>1381</v>
      </c>
      <c r="V282">
        <v>6</v>
      </c>
      <c r="W282" t="s">
        <v>43</v>
      </c>
    </row>
    <row r="283" spans="1:23">
      <c r="A283" t="s">
        <v>863</v>
      </c>
      <c r="B283">
        <v>82</v>
      </c>
      <c r="C283" t="s">
        <v>864</v>
      </c>
      <c r="E283" t="s">
        <v>865</v>
      </c>
      <c r="F283" t="s">
        <v>1829</v>
      </c>
      <c r="G283" t="s">
        <v>23</v>
      </c>
      <c r="H283">
        <v>49.501226600000003</v>
      </c>
      <c r="I283">
        <v>14.545567500000001</v>
      </c>
      <c r="J283">
        <v>28166</v>
      </c>
      <c r="K283">
        <v>10</v>
      </c>
      <c r="L283">
        <v>2</v>
      </c>
      <c r="M283">
        <v>1977</v>
      </c>
      <c r="N283">
        <v>45</v>
      </c>
      <c r="O283">
        <v>12</v>
      </c>
      <c r="P283">
        <v>7726360892</v>
      </c>
      <c r="Q283" t="s">
        <v>31</v>
      </c>
      <c r="R283" t="s">
        <v>110</v>
      </c>
      <c r="S283" t="s">
        <v>1824</v>
      </c>
      <c r="T283" t="s">
        <v>1825</v>
      </c>
      <c r="U283" t="s">
        <v>1381</v>
      </c>
      <c r="V283">
        <v>6</v>
      </c>
      <c r="W283" t="s">
        <v>43</v>
      </c>
    </row>
    <row r="284" spans="1:23">
      <c r="A284" t="s">
        <v>866</v>
      </c>
      <c r="B284">
        <v>83</v>
      </c>
      <c r="C284" t="s">
        <v>867</v>
      </c>
      <c r="E284" t="s">
        <v>381</v>
      </c>
      <c r="F284" t="s">
        <v>1830</v>
      </c>
      <c r="G284" t="s">
        <v>23</v>
      </c>
      <c r="H284">
        <v>49.364850199999999</v>
      </c>
      <c r="I284">
        <v>16.647755199999999</v>
      </c>
      <c r="J284">
        <v>18851</v>
      </c>
      <c r="K284">
        <v>11</v>
      </c>
      <c r="L284">
        <v>8</v>
      </c>
      <c r="M284">
        <v>1951</v>
      </c>
      <c r="N284">
        <v>71</v>
      </c>
      <c r="O284">
        <v>11</v>
      </c>
      <c r="P284">
        <v>8985214256</v>
      </c>
      <c r="Q284" t="s">
        <v>24</v>
      </c>
      <c r="R284" t="s">
        <v>118</v>
      </c>
      <c r="S284" t="s">
        <v>118</v>
      </c>
      <c r="T284" t="s">
        <v>1831</v>
      </c>
      <c r="U284" t="s">
        <v>1832</v>
      </c>
      <c r="V284">
        <v>4</v>
      </c>
      <c r="W284" t="s">
        <v>93</v>
      </c>
    </row>
    <row r="285" spans="1:23">
      <c r="A285" t="s">
        <v>868</v>
      </c>
      <c r="B285">
        <v>83</v>
      </c>
      <c r="C285" t="s">
        <v>869</v>
      </c>
      <c r="E285" t="s">
        <v>870</v>
      </c>
      <c r="F285" t="s">
        <v>1833</v>
      </c>
      <c r="G285" t="s">
        <v>36</v>
      </c>
      <c r="H285">
        <v>-32.9413658</v>
      </c>
      <c r="I285">
        <v>-60.652833000000001</v>
      </c>
      <c r="J285">
        <v>23501</v>
      </c>
      <c r="K285">
        <v>4</v>
      </c>
      <c r="L285">
        <v>5</v>
      </c>
      <c r="M285">
        <v>1964</v>
      </c>
      <c r="N285">
        <v>58</v>
      </c>
      <c r="O285">
        <v>8</v>
      </c>
      <c r="P285">
        <v>4193472001</v>
      </c>
      <c r="Q285" t="s">
        <v>24</v>
      </c>
      <c r="R285" t="s">
        <v>118</v>
      </c>
      <c r="S285" t="s">
        <v>118</v>
      </c>
      <c r="T285" t="s">
        <v>1831</v>
      </c>
      <c r="U285" t="s">
        <v>1832</v>
      </c>
      <c r="V285">
        <v>4</v>
      </c>
      <c r="W285" t="s">
        <v>93</v>
      </c>
    </row>
    <row r="286" spans="1:23">
      <c r="A286" t="s">
        <v>871</v>
      </c>
      <c r="B286">
        <v>83</v>
      </c>
      <c r="C286" t="s">
        <v>767</v>
      </c>
      <c r="E286" t="s">
        <v>872</v>
      </c>
      <c r="F286" t="s">
        <v>1834</v>
      </c>
      <c r="G286" t="s">
        <v>36</v>
      </c>
      <c r="H286">
        <v>-14.29034</v>
      </c>
      <c r="I286">
        <v>-178.16551000000001</v>
      </c>
      <c r="J286">
        <v>22280</v>
      </c>
      <c r="K286">
        <v>30</v>
      </c>
      <c r="L286">
        <v>12</v>
      </c>
      <c r="M286">
        <v>1960</v>
      </c>
      <c r="N286">
        <v>62</v>
      </c>
      <c r="O286">
        <v>12</v>
      </c>
      <c r="P286">
        <v>1584634377</v>
      </c>
      <c r="Q286" t="s">
        <v>24</v>
      </c>
      <c r="R286" t="s">
        <v>118</v>
      </c>
      <c r="S286" t="s">
        <v>118</v>
      </c>
      <c r="T286" t="s">
        <v>1831</v>
      </c>
      <c r="U286" t="s">
        <v>1832</v>
      </c>
      <c r="V286">
        <v>6</v>
      </c>
      <c r="W286" t="s">
        <v>43</v>
      </c>
    </row>
    <row r="287" spans="1:23">
      <c r="A287" t="s">
        <v>873</v>
      </c>
      <c r="B287">
        <v>83</v>
      </c>
      <c r="C287" t="s">
        <v>865</v>
      </c>
      <c r="E287" t="s">
        <v>874</v>
      </c>
      <c r="F287" t="s">
        <v>1835</v>
      </c>
      <c r="G287" t="s">
        <v>36</v>
      </c>
      <c r="H287">
        <v>39.993178</v>
      </c>
      <c r="I287">
        <v>116.46842700000001</v>
      </c>
      <c r="J287">
        <v>16946</v>
      </c>
      <c r="K287">
        <v>24</v>
      </c>
      <c r="L287">
        <v>5</v>
      </c>
      <c r="M287">
        <v>1946</v>
      </c>
      <c r="N287">
        <v>76</v>
      </c>
      <c r="O287">
        <v>1</v>
      </c>
      <c r="P287">
        <v>6856315736</v>
      </c>
      <c r="Q287" t="s">
        <v>24</v>
      </c>
      <c r="R287" t="s">
        <v>118</v>
      </c>
      <c r="S287" t="s">
        <v>118</v>
      </c>
      <c r="T287" t="s">
        <v>1831</v>
      </c>
      <c r="U287" t="s">
        <v>1832</v>
      </c>
      <c r="V287">
        <v>7</v>
      </c>
      <c r="W287" t="s">
        <v>78</v>
      </c>
    </row>
    <row r="288" spans="1:23">
      <c r="A288" t="s">
        <v>875</v>
      </c>
      <c r="B288">
        <v>84</v>
      </c>
      <c r="C288" t="s">
        <v>224</v>
      </c>
      <c r="E288" t="s">
        <v>876</v>
      </c>
      <c r="F288" t="s">
        <v>1836</v>
      </c>
      <c r="G288" t="s">
        <v>36</v>
      </c>
      <c r="H288">
        <v>36.091743399999999</v>
      </c>
      <c r="I288">
        <v>140.11396160000001</v>
      </c>
      <c r="J288">
        <v>19725</v>
      </c>
      <c r="K288">
        <v>1</v>
      </c>
      <c r="L288">
        <v>1</v>
      </c>
      <c r="M288">
        <v>1954</v>
      </c>
      <c r="N288">
        <v>68</v>
      </c>
      <c r="O288">
        <v>4</v>
      </c>
      <c r="P288">
        <v>9601613257</v>
      </c>
      <c r="Q288" t="s">
        <v>97</v>
      </c>
      <c r="R288" t="s">
        <v>167</v>
      </c>
      <c r="S288" t="s">
        <v>1837</v>
      </c>
      <c r="T288" t="s">
        <v>1838</v>
      </c>
      <c r="U288" t="s">
        <v>1839</v>
      </c>
      <c r="V288">
        <v>5</v>
      </c>
      <c r="W288" t="s">
        <v>86</v>
      </c>
    </row>
    <row r="289" spans="1:23">
      <c r="A289" t="s">
        <v>877</v>
      </c>
      <c r="B289">
        <v>84</v>
      </c>
      <c r="C289" t="s">
        <v>878</v>
      </c>
      <c r="E289" t="s">
        <v>879</v>
      </c>
      <c r="F289" t="s">
        <v>1840</v>
      </c>
      <c r="G289" t="s">
        <v>36</v>
      </c>
      <c r="H289">
        <v>33.259034999999997</v>
      </c>
      <c r="I289">
        <v>117.15877999999999</v>
      </c>
      <c r="J289">
        <v>27359</v>
      </c>
      <c r="K289">
        <v>26</v>
      </c>
      <c r="L289">
        <v>11</v>
      </c>
      <c r="M289">
        <v>1974</v>
      </c>
      <c r="N289">
        <v>48</v>
      </c>
      <c r="O289">
        <v>2</v>
      </c>
      <c r="P289">
        <v>8746969823</v>
      </c>
      <c r="Q289" t="s">
        <v>97</v>
      </c>
      <c r="R289" t="s">
        <v>167</v>
      </c>
      <c r="S289" t="s">
        <v>1837</v>
      </c>
      <c r="T289" t="s">
        <v>1838</v>
      </c>
      <c r="U289" t="s">
        <v>1839</v>
      </c>
      <c r="V289">
        <v>5</v>
      </c>
      <c r="W289" t="s">
        <v>86</v>
      </c>
    </row>
    <row r="290" spans="1:23">
      <c r="A290" t="s">
        <v>880</v>
      </c>
      <c r="B290">
        <v>84</v>
      </c>
      <c r="C290" t="s">
        <v>881</v>
      </c>
      <c r="E290" t="s">
        <v>650</v>
      </c>
      <c r="F290" t="s">
        <v>1841</v>
      </c>
      <c r="G290" t="s">
        <v>23</v>
      </c>
      <c r="H290">
        <v>22.925131</v>
      </c>
      <c r="I290">
        <v>113.3681177</v>
      </c>
      <c r="J290">
        <v>13966</v>
      </c>
      <c r="K290">
        <v>27</v>
      </c>
      <c r="L290">
        <v>3</v>
      </c>
      <c r="M290">
        <v>1938</v>
      </c>
      <c r="N290">
        <v>84</v>
      </c>
      <c r="O290">
        <v>13</v>
      </c>
      <c r="P290">
        <v>3722763967</v>
      </c>
      <c r="Q290" t="s">
        <v>97</v>
      </c>
      <c r="R290" t="s">
        <v>167</v>
      </c>
      <c r="S290" t="s">
        <v>1837</v>
      </c>
      <c r="T290" t="s">
        <v>1838</v>
      </c>
      <c r="U290" t="s">
        <v>1839</v>
      </c>
      <c r="V290">
        <v>3</v>
      </c>
      <c r="W290" t="s">
        <v>26</v>
      </c>
    </row>
    <row r="291" spans="1:23">
      <c r="A291" t="s">
        <v>882</v>
      </c>
      <c r="B291">
        <v>85</v>
      </c>
      <c r="C291" t="s">
        <v>883</v>
      </c>
      <c r="E291" t="s">
        <v>884</v>
      </c>
      <c r="F291" t="s">
        <v>1842</v>
      </c>
      <c r="G291" t="s">
        <v>36</v>
      </c>
      <c r="H291">
        <v>-8.0888877000000008</v>
      </c>
      <c r="I291">
        <v>111.4514369</v>
      </c>
      <c r="J291">
        <v>26411</v>
      </c>
      <c r="K291">
        <v>22</v>
      </c>
      <c r="L291">
        <v>4</v>
      </c>
      <c r="M291">
        <v>1972</v>
      </c>
      <c r="N291">
        <v>50</v>
      </c>
      <c r="O291">
        <v>5</v>
      </c>
      <c r="P291">
        <v>9031378624</v>
      </c>
      <c r="Q291" t="s">
        <v>37</v>
      </c>
      <c r="R291" t="s">
        <v>64</v>
      </c>
      <c r="S291" t="s">
        <v>1843</v>
      </c>
      <c r="T291" t="s">
        <v>1844</v>
      </c>
      <c r="U291" t="s">
        <v>1845</v>
      </c>
      <c r="V291">
        <v>7</v>
      </c>
      <c r="W291" t="s">
        <v>78</v>
      </c>
    </row>
    <row r="292" spans="1:23">
      <c r="A292" t="s">
        <v>885</v>
      </c>
      <c r="B292">
        <v>85</v>
      </c>
      <c r="C292" t="s">
        <v>134</v>
      </c>
      <c r="D292" t="s">
        <v>108</v>
      </c>
      <c r="E292" t="s">
        <v>886</v>
      </c>
      <c r="F292" t="s">
        <v>1846</v>
      </c>
      <c r="G292" t="s">
        <v>36</v>
      </c>
      <c r="H292">
        <v>31.945398999999998</v>
      </c>
      <c r="I292">
        <v>35.072502</v>
      </c>
      <c r="J292">
        <v>19028</v>
      </c>
      <c r="K292">
        <v>4</v>
      </c>
      <c r="L292">
        <v>2</v>
      </c>
      <c r="M292">
        <v>1952</v>
      </c>
      <c r="N292">
        <v>70</v>
      </c>
      <c r="O292">
        <v>1</v>
      </c>
      <c r="P292">
        <v>1535266772</v>
      </c>
      <c r="Q292" t="s">
        <v>37</v>
      </c>
      <c r="R292" t="s">
        <v>64</v>
      </c>
      <c r="S292" t="s">
        <v>1843</v>
      </c>
      <c r="T292" t="s">
        <v>1844</v>
      </c>
      <c r="U292" t="s">
        <v>1845</v>
      </c>
      <c r="V292">
        <v>4</v>
      </c>
      <c r="W292" t="s">
        <v>93</v>
      </c>
    </row>
    <row r="293" spans="1:23">
      <c r="A293" t="s">
        <v>887</v>
      </c>
      <c r="B293">
        <v>85</v>
      </c>
      <c r="C293" t="s">
        <v>888</v>
      </c>
      <c r="E293" t="s">
        <v>268</v>
      </c>
      <c r="F293" t="s">
        <v>1847</v>
      </c>
      <c r="G293" t="s">
        <v>36</v>
      </c>
      <c r="H293">
        <v>-3.2826575999999998</v>
      </c>
      <c r="I293">
        <v>-42.941698000000002</v>
      </c>
      <c r="J293">
        <v>11805</v>
      </c>
      <c r="K293">
        <v>26</v>
      </c>
      <c r="L293">
        <v>4</v>
      </c>
      <c r="M293">
        <v>1932</v>
      </c>
      <c r="N293">
        <v>90</v>
      </c>
      <c r="O293">
        <v>2</v>
      </c>
      <c r="P293">
        <v>6513939129</v>
      </c>
      <c r="Q293" t="s">
        <v>37</v>
      </c>
      <c r="R293" t="s">
        <v>64</v>
      </c>
      <c r="S293" t="s">
        <v>1843</v>
      </c>
      <c r="T293" t="s">
        <v>1844</v>
      </c>
      <c r="U293" t="s">
        <v>1845</v>
      </c>
      <c r="V293">
        <v>7</v>
      </c>
      <c r="W293" t="s">
        <v>78</v>
      </c>
    </row>
    <row r="294" spans="1:23">
      <c r="A294" t="s">
        <v>889</v>
      </c>
      <c r="B294">
        <v>86</v>
      </c>
      <c r="C294" t="s">
        <v>890</v>
      </c>
      <c r="E294" t="s">
        <v>891</v>
      </c>
      <c r="F294" t="s">
        <v>1848</v>
      </c>
      <c r="G294" t="s">
        <v>36</v>
      </c>
      <c r="H294">
        <v>-33.868819700000003</v>
      </c>
      <c r="I294">
        <v>151.2092955</v>
      </c>
      <c r="J294">
        <v>29382</v>
      </c>
      <c r="K294">
        <v>10</v>
      </c>
      <c r="L294">
        <v>6</v>
      </c>
      <c r="M294">
        <v>1980</v>
      </c>
      <c r="N294">
        <v>42</v>
      </c>
      <c r="O294">
        <v>7</v>
      </c>
      <c r="P294">
        <v>1856234742</v>
      </c>
      <c r="Q294" t="s">
        <v>72</v>
      </c>
      <c r="R294" t="s">
        <v>82</v>
      </c>
      <c r="S294" t="s">
        <v>1849</v>
      </c>
      <c r="T294" t="s">
        <v>1850</v>
      </c>
      <c r="U294" t="s">
        <v>1851</v>
      </c>
      <c r="V294">
        <v>4</v>
      </c>
      <c r="W294" t="s">
        <v>93</v>
      </c>
    </row>
    <row r="295" spans="1:23">
      <c r="A295" t="s">
        <v>892</v>
      </c>
      <c r="B295">
        <v>86</v>
      </c>
      <c r="C295" t="s">
        <v>104</v>
      </c>
      <c r="E295" t="s">
        <v>509</v>
      </c>
      <c r="F295" t="s">
        <v>1852</v>
      </c>
      <c r="G295" t="s">
        <v>36</v>
      </c>
      <c r="H295">
        <v>10.5534497</v>
      </c>
      <c r="I295">
        <v>34.282442899999999</v>
      </c>
      <c r="J295">
        <v>15887</v>
      </c>
      <c r="K295">
        <v>30</v>
      </c>
      <c r="L295">
        <v>6</v>
      </c>
      <c r="M295">
        <v>1943</v>
      </c>
      <c r="N295">
        <v>79</v>
      </c>
      <c r="O295">
        <v>4</v>
      </c>
      <c r="P295">
        <v>3587576819</v>
      </c>
      <c r="Q295" t="s">
        <v>72</v>
      </c>
      <c r="R295" t="s">
        <v>82</v>
      </c>
      <c r="S295" t="s">
        <v>1849</v>
      </c>
      <c r="T295" t="s">
        <v>1850</v>
      </c>
      <c r="U295" t="s">
        <v>1851</v>
      </c>
      <c r="V295">
        <v>1</v>
      </c>
      <c r="W295" t="s">
        <v>186</v>
      </c>
    </row>
    <row r="296" spans="1:23">
      <c r="A296" t="s">
        <v>893</v>
      </c>
      <c r="B296">
        <v>86</v>
      </c>
      <c r="C296" t="s">
        <v>894</v>
      </c>
      <c r="E296" t="s">
        <v>895</v>
      </c>
      <c r="F296" t="s">
        <v>1853</v>
      </c>
      <c r="G296" t="s">
        <v>36</v>
      </c>
      <c r="H296">
        <v>45.524695899999998</v>
      </c>
      <c r="I296">
        <v>13.831120800000001</v>
      </c>
      <c r="J296">
        <v>24854</v>
      </c>
      <c r="K296">
        <v>17</v>
      </c>
      <c r="L296">
        <v>1</v>
      </c>
      <c r="M296">
        <v>1968</v>
      </c>
      <c r="N296">
        <v>54</v>
      </c>
      <c r="O296">
        <v>4</v>
      </c>
      <c r="P296">
        <v>5041989398</v>
      </c>
      <c r="Q296" t="s">
        <v>72</v>
      </c>
      <c r="R296" t="s">
        <v>82</v>
      </c>
      <c r="S296" t="s">
        <v>1849</v>
      </c>
      <c r="T296" t="s">
        <v>1850</v>
      </c>
      <c r="U296" t="s">
        <v>1851</v>
      </c>
      <c r="V296">
        <v>4</v>
      </c>
      <c r="W296" t="s">
        <v>93</v>
      </c>
    </row>
    <row r="297" spans="1:23">
      <c r="A297" t="s">
        <v>896</v>
      </c>
      <c r="B297">
        <v>86</v>
      </c>
      <c r="C297" t="s">
        <v>134</v>
      </c>
      <c r="D297" t="s">
        <v>897</v>
      </c>
      <c r="E297" t="s">
        <v>898</v>
      </c>
      <c r="F297" t="s">
        <v>1854</v>
      </c>
      <c r="G297" t="s">
        <v>36</v>
      </c>
      <c r="H297">
        <v>49.567069699999998</v>
      </c>
      <c r="I297">
        <v>6.1544927999999999</v>
      </c>
      <c r="J297">
        <v>9149</v>
      </c>
      <c r="K297">
        <v>17</v>
      </c>
      <c r="L297">
        <v>1</v>
      </c>
      <c r="M297">
        <v>1925</v>
      </c>
      <c r="N297">
        <v>97</v>
      </c>
      <c r="O297">
        <v>5</v>
      </c>
      <c r="P297">
        <v>4646754140</v>
      </c>
      <c r="Q297" t="s">
        <v>72</v>
      </c>
      <c r="R297" t="s">
        <v>82</v>
      </c>
      <c r="S297" t="s">
        <v>1849</v>
      </c>
      <c r="T297" t="s">
        <v>1850</v>
      </c>
      <c r="U297" t="s">
        <v>1851</v>
      </c>
      <c r="V297">
        <v>7</v>
      </c>
      <c r="W297" t="s">
        <v>78</v>
      </c>
    </row>
    <row r="298" spans="1:23">
      <c r="A298" t="s">
        <v>899</v>
      </c>
      <c r="B298">
        <v>86</v>
      </c>
      <c r="C298" t="s">
        <v>900</v>
      </c>
      <c r="E298" t="s">
        <v>901</v>
      </c>
      <c r="F298" t="s">
        <v>1855</v>
      </c>
      <c r="G298" t="s">
        <v>23</v>
      </c>
      <c r="H298">
        <v>42.916789999999999</v>
      </c>
      <c r="I298">
        <v>-81.416460000000001</v>
      </c>
      <c r="J298">
        <v>31176</v>
      </c>
      <c r="K298">
        <v>9</v>
      </c>
      <c r="L298">
        <v>5</v>
      </c>
      <c r="M298">
        <v>1985</v>
      </c>
      <c r="N298">
        <v>37</v>
      </c>
      <c r="O298">
        <v>5</v>
      </c>
      <c r="P298">
        <v>2923517209</v>
      </c>
      <c r="Q298" t="s">
        <v>72</v>
      </c>
      <c r="R298" t="s">
        <v>82</v>
      </c>
      <c r="S298" t="s">
        <v>1849</v>
      </c>
      <c r="T298" t="s">
        <v>1850</v>
      </c>
      <c r="U298" t="s">
        <v>1851</v>
      </c>
      <c r="V298">
        <v>1</v>
      </c>
      <c r="W298" t="s">
        <v>186</v>
      </c>
    </row>
    <row r="299" spans="1:23">
      <c r="A299" t="s">
        <v>902</v>
      </c>
      <c r="B299">
        <v>87</v>
      </c>
      <c r="C299" t="s">
        <v>903</v>
      </c>
      <c r="E299" t="s">
        <v>904</v>
      </c>
      <c r="F299" t="s">
        <v>1856</v>
      </c>
      <c r="G299" t="s">
        <v>36</v>
      </c>
      <c r="H299">
        <v>39.506149899999997</v>
      </c>
      <c r="I299">
        <v>20.265533900000001</v>
      </c>
      <c r="J299">
        <v>23063</v>
      </c>
      <c r="K299">
        <v>21</v>
      </c>
      <c r="L299">
        <v>2</v>
      </c>
      <c r="M299">
        <v>1963</v>
      </c>
      <c r="N299">
        <v>59</v>
      </c>
      <c r="O299">
        <v>6</v>
      </c>
      <c r="P299">
        <v>1335313003</v>
      </c>
      <c r="Q299" t="s">
        <v>37</v>
      </c>
      <c r="R299" t="s">
        <v>321</v>
      </c>
      <c r="S299" t="s">
        <v>1857</v>
      </c>
      <c r="T299" t="s">
        <v>1858</v>
      </c>
      <c r="U299" t="s">
        <v>1859</v>
      </c>
      <c r="V299">
        <v>1</v>
      </c>
      <c r="W299" t="s">
        <v>186</v>
      </c>
    </row>
    <row r="300" spans="1:23">
      <c r="A300" t="s">
        <v>905</v>
      </c>
      <c r="B300">
        <v>87</v>
      </c>
      <c r="C300" t="s">
        <v>906</v>
      </c>
      <c r="E300" t="s">
        <v>907</v>
      </c>
      <c r="F300" t="s">
        <v>1860</v>
      </c>
      <c r="G300" t="s">
        <v>36</v>
      </c>
      <c r="H300">
        <v>51.085543999999999</v>
      </c>
      <c r="I300">
        <v>13.6276849</v>
      </c>
      <c r="J300">
        <v>40919</v>
      </c>
      <c r="K300">
        <v>11</v>
      </c>
      <c r="L300">
        <v>1</v>
      </c>
      <c r="M300">
        <v>2012</v>
      </c>
      <c r="N300">
        <v>10</v>
      </c>
      <c r="O300">
        <v>6</v>
      </c>
      <c r="P300">
        <v>7259250394</v>
      </c>
      <c r="Q300" t="s">
        <v>37</v>
      </c>
      <c r="R300" t="s">
        <v>321</v>
      </c>
      <c r="S300" t="s">
        <v>1857</v>
      </c>
      <c r="T300" t="s">
        <v>1858</v>
      </c>
      <c r="U300" t="s">
        <v>1859</v>
      </c>
      <c r="V300">
        <v>6</v>
      </c>
      <c r="W300" t="s">
        <v>43</v>
      </c>
    </row>
    <row r="301" spans="1:23">
      <c r="A301" t="s">
        <v>908</v>
      </c>
      <c r="B301">
        <v>87</v>
      </c>
      <c r="C301" t="s">
        <v>909</v>
      </c>
      <c r="E301" t="s">
        <v>910</v>
      </c>
      <c r="F301" t="s">
        <v>1861</v>
      </c>
      <c r="G301" t="s">
        <v>36</v>
      </c>
      <c r="H301">
        <v>29.932442000000002</v>
      </c>
      <c r="I301">
        <v>114.36947000000001</v>
      </c>
      <c r="J301">
        <v>13931</v>
      </c>
      <c r="K301">
        <v>20</v>
      </c>
      <c r="L301">
        <v>2</v>
      </c>
      <c r="M301">
        <v>1938</v>
      </c>
      <c r="N301">
        <v>84</v>
      </c>
      <c r="O301">
        <v>3</v>
      </c>
      <c r="P301">
        <v>9015539671</v>
      </c>
      <c r="Q301" t="s">
        <v>37</v>
      </c>
      <c r="R301" t="s">
        <v>321</v>
      </c>
      <c r="S301" t="s">
        <v>1857</v>
      </c>
      <c r="T301" t="s">
        <v>1858</v>
      </c>
      <c r="U301" t="s">
        <v>1859</v>
      </c>
      <c r="V301">
        <v>1</v>
      </c>
      <c r="W301" t="s">
        <v>186</v>
      </c>
    </row>
    <row r="302" spans="1:23">
      <c r="A302" t="s">
        <v>911</v>
      </c>
      <c r="B302">
        <v>87</v>
      </c>
      <c r="C302" t="s">
        <v>912</v>
      </c>
      <c r="E302" t="s">
        <v>913</v>
      </c>
      <c r="F302" t="s">
        <v>1862</v>
      </c>
      <c r="G302" t="s">
        <v>36</v>
      </c>
      <c r="H302">
        <v>43.844727800000001</v>
      </c>
      <c r="I302">
        <v>4.3520437999999997</v>
      </c>
      <c r="J302">
        <v>21841</v>
      </c>
      <c r="K302">
        <v>18</v>
      </c>
      <c r="L302">
        <v>10</v>
      </c>
      <c r="M302">
        <v>1959</v>
      </c>
      <c r="N302">
        <v>63</v>
      </c>
      <c r="O302">
        <v>6</v>
      </c>
      <c r="P302">
        <v>2598327590</v>
      </c>
      <c r="Q302" t="s">
        <v>37</v>
      </c>
      <c r="R302" t="s">
        <v>321</v>
      </c>
      <c r="S302" t="s">
        <v>1857</v>
      </c>
      <c r="T302" t="s">
        <v>1858</v>
      </c>
      <c r="U302" t="s">
        <v>1859</v>
      </c>
      <c r="V302">
        <v>1</v>
      </c>
      <c r="W302" t="s">
        <v>186</v>
      </c>
    </row>
    <row r="303" spans="1:23">
      <c r="A303" t="s">
        <v>914</v>
      </c>
      <c r="B303">
        <v>88</v>
      </c>
      <c r="C303" t="s">
        <v>915</v>
      </c>
      <c r="E303" t="s">
        <v>808</v>
      </c>
      <c r="F303" t="s">
        <v>1863</v>
      </c>
      <c r="G303" t="s">
        <v>36</v>
      </c>
      <c r="H303">
        <v>22.618813100000001</v>
      </c>
      <c r="I303">
        <v>-83.706628899999998</v>
      </c>
      <c r="J303">
        <v>31676</v>
      </c>
      <c r="K303">
        <v>21</v>
      </c>
      <c r="L303">
        <v>9</v>
      </c>
      <c r="M303">
        <v>1986</v>
      </c>
      <c r="N303">
        <v>36</v>
      </c>
      <c r="O303">
        <v>13</v>
      </c>
      <c r="P303">
        <v>5089160197</v>
      </c>
      <c r="Q303" t="s">
        <v>24</v>
      </c>
      <c r="R303" t="s">
        <v>160</v>
      </c>
      <c r="S303" t="s">
        <v>1864</v>
      </c>
      <c r="T303" t="s">
        <v>1865</v>
      </c>
      <c r="U303" t="s">
        <v>1866</v>
      </c>
      <c r="V303">
        <v>7</v>
      </c>
      <c r="W303" t="s">
        <v>78</v>
      </c>
    </row>
    <row r="304" spans="1:23">
      <c r="A304" t="s">
        <v>916</v>
      </c>
      <c r="B304">
        <v>88</v>
      </c>
      <c r="C304" t="s">
        <v>917</v>
      </c>
      <c r="D304" t="s">
        <v>918</v>
      </c>
      <c r="E304" t="s">
        <v>919</v>
      </c>
      <c r="F304" t="s">
        <v>1867</v>
      </c>
      <c r="G304" t="s">
        <v>36</v>
      </c>
      <c r="H304">
        <v>39.210740000000001</v>
      </c>
      <c r="I304">
        <v>101.66898</v>
      </c>
      <c r="J304">
        <v>37269</v>
      </c>
      <c r="K304">
        <v>13</v>
      </c>
      <c r="L304">
        <v>1</v>
      </c>
      <c r="M304">
        <v>2002</v>
      </c>
      <c r="N304">
        <v>20</v>
      </c>
      <c r="O304">
        <v>4</v>
      </c>
      <c r="P304">
        <v>2352742887</v>
      </c>
      <c r="Q304" t="s">
        <v>24</v>
      </c>
      <c r="R304" t="s">
        <v>160</v>
      </c>
      <c r="S304" t="s">
        <v>1864</v>
      </c>
      <c r="T304" t="s">
        <v>1865</v>
      </c>
      <c r="U304" t="s">
        <v>1866</v>
      </c>
      <c r="V304">
        <v>4</v>
      </c>
      <c r="W304" t="s">
        <v>93</v>
      </c>
    </row>
    <row r="305" spans="1:23">
      <c r="A305" t="s">
        <v>920</v>
      </c>
      <c r="B305">
        <v>88</v>
      </c>
      <c r="C305" t="s">
        <v>601</v>
      </c>
      <c r="E305" t="s">
        <v>921</v>
      </c>
      <c r="F305" t="s">
        <v>1868</v>
      </c>
      <c r="G305" t="s">
        <v>36</v>
      </c>
      <c r="H305">
        <v>34.199478999999997</v>
      </c>
      <c r="I305">
        <v>119.57836399999999</v>
      </c>
      <c r="J305">
        <v>22651</v>
      </c>
      <c r="K305">
        <v>5</v>
      </c>
      <c r="L305">
        <v>1</v>
      </c>
      <c r="M305">
        <v>1962</v>
      </c>
      <c r="N305">
        <v>60</v>
      </c>
      <c r="O305">
        <v>1</v>
      </c>
      <c r="P305">
        <v>9955515088</v>
      </c>
      <c r="Q305" t="s">
        <v>24</v>
      </c>
      <c r="R305" t="s">
        <v>160</v>
      </c>
      <c r="S305" t="s">
        <v>1864</v>
      </c>
      <c r="T305" t="s">
        <v>1865</v>
      </c>
      <c r="U305" t="s">
        <v>1866</v>
      </c>
      <c r="V305">
        <v>1</v>
      </c>
      <c r="W305" t="s">
        <v>186</v>
      </c>
    </row>
    <row r="306" spans="1:23">
      <c r="A306" t="s">
        <v>922</v>
      </c>
      <c r="B306">
        <v>89</v>
      </c>
      <c r="C306" t="s">
        <v>260</v>
      </c>
      <c r="E306" t="s">
        <v>923</v>
      </c>
      <c r="F306" t="s">
        <v>1869</v>
      </c>
      <c r="G306" t="s">
        <v>23</v>
      </c>
      <c r="H306">
        <v>43.432018100000001</v>
      </c>
      <c r="I306">
        <v>6.7329388999999997</v>
      </c>
      <c r="J306">
        <v>40442</v>
      </c>
      <c r="K306">
        <v>21</v>
      </c>
      <c r="L306">
        <v>9</v>
      </c>
      <c r="M306">
        <v>2010</v>
      </c>
      <c r="N306">
        <v>12</v>
      </c>
      <c r="O306">
        <v>1</v>
      </c>
      <c r="P306">
        <v>4299613068</v>
      </c>
      <c r="Q306" t="s">
        <v>31</v>
      </c>
      <c r="R306" t="s">
        <v>137</v>
      </c>
      <c r="S306" t="s">
        <v>1870</v>
      </c>
      <c r="T306" t="s">
        <v>1375</v>
      </c>
      <c r="U306" t="s">
        <v>1871</v>
      </c>
      <c r="V306">
        <v>6</v>
      </c>
      <c r="W306" t="s">
        <v>43</v>
      </c>
    </row>
    <row r="307" spans="1:23">
      <c r="A307" t="s">
        <v>924</v>
      </c>
      <c r="B307">
        <v>89</v>
      </c>
      <c r="C307" t="s">
        <v>925</v>
      </c>
      <c r="E307" t="s">
        <v>926</v>
      </c>
      <c r="F307" t="s">
        <v>1872</v>
      </c>
      <c r="G307" t="s">
        <v>23</v>
      </c>
      <c r="H307">
        <v>37.291670000000003</v>
      </c>
      <c r="I307">
        <v>127.50778</v>
      </c>
      <c r="J307">
        <v>26460</v>
      </c>
      <c r="K307">
        <v>10</v>
      </c>
      <c r="L307">
        <v>6</v>
      </c>
      <c r="M307">
        <v>1972</v>
      </c>
      <c r="N307">
        <v>50</v>
      </c>
      <c r="O307">
        <v>8</v>
      </c>
      <c r="P307">
        <v>3175144384</v>
      </c>
      <c r="Q307" t="s">
        <v>31</v>
      </c>
      <c r="R307" t="s">
        <v>137</v>
      </c>
      <c r="S307" t="s">
        <v>1870</v>
      </c>
      <c r="T307" t="s">
        <v>1375</v>
      </c>
      <c r="U307" t="s">
        <v>1871</v>
      </c>
      <c r="V307">
        <v>1</v>
      </c>
      <c r="W307" t="s">
        <v>186</v>
      </c>
    </row>
    <row r="308" spans="1:23">
      <c r="A308" t="s">
        <v>927</v>
      </c>
      <c r="B308">
        <v>89</v>
      </c>
      <c r="C308" t="s">
        <v>928</v>
      </c>
      <c r="D308" t="s">
        <v>929</v>
      </c>
      <c r="E308" t="s">
        <v>728</v>
      </c>
      <c r="F308" t="s">
        <v>1873</v>
      </c>
      <c r="G308" t="s">
        <v>36</v>
      </c>
      <c r="H308">
        <v>45.323811999999997</v>
      </c>
      <c r="I308">
        <v>133.4113691</v>
      </c>
      <c r="J308">
        <v>16079</v>
      </c>
      <c r="K308">
        <v>8</v>
      </c>
      <c r="L308">
        <v>1</v>
      </c>
      <c r="M308">
        <v>1944</v>
      </c>
      <c r="N308">
        <v>78</v>
      </c>
      <c r="O308">
        <v>9</v>
      </c>
      <c r="P308">
        <v>5892109608</v>
      </c>
      <c r="Q308" t="s">
        <v>31</v>
      </c>
      <c r="R308" t="s">
        <v>137</v>
      </c>
      <c r="S308" t="s">
        <v>1870</v>
      </c>
      <c r="T308" t="s">
        <v>1375</v>
      </c>
      <c r="U308" t="s">
        <v>1871</v>
      </c>
      <c r="V308">
        <v>3</v>
      </c>
      <c r="W308" t="s">
        <v>26</v>
      </c>
    </row>
    <row r="309" spans="1:23">
      <c r="A309" t="s">
        <v>930</v>
      </c>
      <c r="B309">
        <v>89</v>
      </c>
      <c r="C309" t="s">
        <v>708</v>
      </c>
      <c r="E309" t="s">
        <v>334</v>
      </c>
      <c r="F309" t="s">
        <v>1874</v>
      </c>
      <c r="G309" t="s">
        <v>36</v>
      </c>
      <c r="H309">
        <v>57.881740999999998</v>
      </c>
      <c r="I309">
        <v>11.936494700000001</v>
      </c>
      <c r="J309">
        <v>41830</v>
      </c>
      <c r="K309">
        <v>10</v>
      </c>
      <c r="L309">
        <v>7</v>
      </c>
      <c r="M309">
        <v>2014</v>
      </c>
      <c r="N309">
        <v>8</v>
      </c>
      <c r="O309">
        <v>10</v>
      </c>
      <c r="P309">
        <v>7013917985</v>
      </c>
      <c r="Q309" t="s">
        <v>31</v>
      </c>
      <c r="R309" t="s">
        <v>137</v>
      </c>
      <c r="S309" t="s">
        <v>1870</v>
      </c>
      <c r="T309" t="s">
        <v>1375</v>
      </c>
      <c r="U309" t="s">
        <v>1871</v>
      </c>
      <c r="V309">
        <v>6</v>
      </c>
      <c r="W309" t="s">
        <v>43</v>
      </c>
    </row>
    <row r="310" spans="1:23">
      <c r="A310" t="s">
        <v>931</v>
      </c>
      <c r="B310">
        <v>90</v>
      </c>
      <c r="C310" t="s">
        <v>932</v>
      </c>
      <c r="E310" t="s">
        <v>105</v>
      </c>
      <c r="F310" t="s">
        <v>1875</v>
      </c>
      <c r="G310" t="s">
        <v>36</v>
      </c>
      <c r="H310">
        <v>-4.1710664</v>
      </c>
      <c r="I310">
        <v>139.44151679999999</v>
      </c>
      <c r="J310">
        <v>11986</v>
      </c>
      <c r="K310">
        <v>24</v>
      </c>
      <c r="L310">
        <v>10</v>
      </c>
      <c r="M310">
        <v>1932</v>
      </c>
      <c r="N310">
        <v>90</v>
      </c>
      <c r="O310">
        <v>11</v>
      </c>
      <c r="P310">
        <v>3142499563</v>
      </c>
      <c r="Q310" t="s">
        <v>37</v>
      </c>
      <c r="R310" t="s">
        <v>38</v>
      </c>
      <c r="S310" t="s">
        <v>1876</v>
      </c>
      <c r="T310" t="s">
        <v>1877</v>
      </c>
      <c r="U310" t="s">
        <v>1878</v>
      </c>
      <c r="V310">
        <v>4</v>
      </c>
      <c r="W310" t="s">
        <v>93</v>
      </c>
    </row>
    <row r="311" spans="1:23">
      <c r="A311" t="s">
        <v>933</v>
      </c>
      <c r="B311">
        <v>90</v>
      </c>
      <c r="C311" t="s">
        <v>934</v>
      </c>
      <c r="E311" t="s">
        <v>935</v>
      </c>
      <c r="F311" t="s">
        <v>1879</v>
      </c>
      <c r="G311" t="s">
        <v>36</v>
      </c>
      <c r="H311">
        <v>7.9047780999999997</v>
      </c>
      <c r="I311">
        <v>98.351284100000001</v>
      </c>
      <c r="J311">
        <v>43260</v>
      </c>
      <c r="K311">
        <v>9</v>
      </c>
      <c r="L311">
        <v>6</v>
      </c>
      <c r="M311">
        <v>2018</v>
      </c>
      <c r="N311">
        <v>4</v>
      </c>
      <c r="O311">
        <v>11</v>
      </c>
      <c r="P311">
        <v>3861355233</v>
      </c>
      <c r="Q311" t="s">
        <v>37</v>
      </c>
      <c r="R311" t="s">
        <v>38</v>
      </c>
      <c r="S311" t="s">
        <v>1876</v>
      </c>
      <c r="T311" t="s">
        <v>1877</v>
      </c>
      <c r="U311" t="s">
        <v>1878</v>
      </c>
      <c r="V311">
        <v>6</v>
      </c>
      <c r="W311" t="s">
        <v>43</v>
      </c>
    </row>
    <row r="312" spans="1:23">
      <c r="A312" t="s">
        <v>936</v>
      </c>
      <c r="B312">
        <v>90</v>
      </c>
      <c r="C312" t="s">
        <v>364</v>
      </c>
      <c r="E312" t="s">
        <v>228</v>
      </c>
      <c r="F312" t="s">
        <v>1880</v>
      </c>
      <c r="G312" t="s">
        <v>36</v>
      </c>
      <c r="H312">
        <v>16.772617400000001</v>
      </c>
      <c r="I312">
        <v>-93.190519199999997</v>
      </c>
      <c r="J312">
        <v>37969</v>
      </c>
      <c r="K312">
        <v>14</v>
      </c>
      <c r="L312">
        <v>12</v>
      </c>
      <c r="M312">
        <v>2003</v>
      </c>
      <c r="N312">
        <v>19</v>
      </c>
      <c r="O312">
        <v>11</v>
      </c>
      <c r="P312">
        <v>8307596173</v>
      </c>
      <c r="Q312" t="s">
        <v>37</v>
      </c>
      <c r="R312" t="s">
        <v>38</v>
      </c>
      <c r="S312" t="s">
        <v>1876</v>
      </c>
      <c r="T312" t="s">
        <v>1877</v>
      </c>
      <c r="U312" t="s">
        <v>1878</v>
      </c>
      <c r="V312">
        <v>5</v>
      </c>
      <c r="W312" t="s">
        <v>86</v>
      </c>
    </row>
    <row r="313" spans="1:23">
      <c r="A313" t="s">
        <v>937</v>
      </c>
      <c r="B313">
        <v>91</v>
      </c>
      <c r="C313" t="s">
        <v>938</v>
      </c>
      <c r="E313" t="s">
        <v>506</v>
      </c>
      <c r="F313" t="s">
        <v>1881</v>
      </c>
      <c r="G313" t="s">
        <v>23</v>
      </c>
      <c r="H313">
        <v>13.7832268</v>
      </c>
      <c r="I313">
        <v>120.9891643</v>
      </c>
      <c r="J313">
        <v>16449</v>
      </c>
      <c r="K313">
        <v>12</v>
      </c>
      <c r="L313">
        <v>1</v>
      </c>
      <c r="M313">
        <v>1945</v>
      </c>
      <c r="N313">
        <v>77</v>
      </c>
      <c r="O313">
        <v>13</v>
      </c>
      <c r="P313">
        <v>1062626835</v>
      </c>
      <c r="Q313" t="s">
        <v>31</v>
      </c>
      <c r="R313" t="s">
        <v>137</v>
      </c>
      <c r="S313" t="s">
        <v>1882</v>
      </c>
      <c r="T313" t="s">
        <v>1883</v>
      </c>
      <c r="U313" t="s">
        <v>1884</v>
      </c>
      <c r="V313">
        <v>4</v>
      </c>
      <c r="W313" t="s">
        <v>93</v>
      </c>
    </row>
    <row r="314" spans="1:23">
      <c r="A314" t="s">
        <v>939</v>
      </c>
      <c r="B314">
        <v>91</v>
      </c>
      <c r="C314" t="s">
        <v>940</v>
      </c>
      <c r="E314" t="s">
        <v>941</v>
      </c>
      <c r="F314" t="s">
        <v>1885</v>
      </c>
      <c r="G314" t="s">
        <v>36</v>
      </c>
      <c r="H314">
        <v>40.993339599999999</v>
      </c>
      <c r="I314">
        <v>21.418889400000001</v>
      </c>
      <c r="J314">
        <v>14931</v>
      </c>
      <c r="K314">
        <v>16</v>
      </c>
      <c r="L314">
        <v>11</v>
      </c>
      <c r="M314">
        <v>1940</v>
      </c>
      <c r="N314">
        <v>82</v>
      </c>
      <c r="O314">
        <v>5</v>
      </c>
      <c r="P314">
        <v>4588441647</v>
      </c>
      <c r="Q314" t="s">
        <v>31</v>
      </c>
      <c r="R314" t="s">
        <v>137</v>
      </c>
      <c r="S314" t="s">
        <v>1882</v>
      </c>
      <c r="T314" t="s">
        <v>1883</v>
      </c>
      <c r="U314" t="s">
        <v>1884</v>
      </c>
      <c r="V314">
        <v>3</v>
      </c>
      <c r="W314" t="s">
        <v>26</v>
      </c>
    </row>
    <row r="315" spans="1:23">
      <c r="A315" t="s">
        <v>942</v>
      </c>
      <c r="B315">
        <v>91</v>
      </c>
      <c r="C315" t="s">
        <v>384</v>
      </c>
      <c r="E315" t="s">
        <v>943</v>
      </c>
      <c r="F315" t="s">
        <v>1886</v>
      </c>
      <c r="G315" t="s">
        <v>36</v>
      </c>
      <c r="H315">
        <v>36.091366999999998</v>
      </c>
      <c r="I315">
        <v>120.49429499999999</v>
      </c>
      <c r="J315">
        <v>32949</v>
      </c>
      <c r="K315">
        <v>17</v>
      </c>
      <c r="L315">
        <v>3</v>
      </c>
      <c r="M315">
        <v>1990</v>
      </c>
      <c r="N315">
        <v>32</v>
      </c>
      <c r="O315">
        <v>8</v>
      </c>
      <c r="P315">
        <v>9891232291</v>
      </c>
      <c r="Q315" t="s">
        <v>31</v>
      </c>
      <c r="R315" t="s">
        <v>137</v>
      </c>
      <c r="S315" t="s">
        <v>1882</v>
      </c>
      <c r="T315" t="s">
        <v>1883</v>
      </c>
      <c r="U315" t="s">
        <v>1884</v>
      </c>
      <c r="V315">
        <v>5</v>
      </c>
      <c r="W315" t="s">
        <v>86</v>
      </c>
    </row>
    <row r="316" spans="1:23">
      <c r="A316" t="s">
        <v>944</v>
      </c>
      <c r="B316">
        <v>91</v>
      </c>
      <c r="C316" t="s">
        <v>945</v>
      </c>
      <c r="E316" t="s">
        <v>946</v>
      </c>
      <c r="F316" t="s">
        <v>1887</v>
      </c>
      <c r="G316" t="s">
        <v>36</v>
      </c>
      <c r="H316">
        <v>35.904442000000003</v>
      </c>
      <c r="I316">
        <v>115.110483</v>
      </c>
      <c r="J316">
        <v>42269</v>
      </c>
      <c r="K316">
        <v>22</v>
      </c>
      <c r="L316">
        <v>9</v>
      </c>
      <c r="M316">
        <v>2015</v>
      </c>
      <c r="N316">
        <v>7</v>
      </c>
      <c r="O316">
        <v>4</v>
      </c>
      <c r="P316">
        <v>5903061412</v>
      </c>
      <c r="Q316" t="s">
        <v>31</v>
      </c>
      <c r="R316" t="s">
        <v>137</v>
      </c>
      <c r="S316" t="s">
        <v>1882</v>
      </c>
      <c r="T316" t="s">
        <v>1883</v>
      </c>
      <c r="U316" t="s">
        <v>1884</v>
      </c>
      <c r="V316">
        <v>6</v>
      </c>
      <c r="W316" t="s">
        <v>43</v>
      </c>
    </row>
    <row r="317" spans="1:23">
      <c r="A317" t="s">
        <v>947</v>
      </c>
      <c r="B317">
        <v>92</v>
      </c>
      <c r="C317" t="s">
        <v>948</v>
      </c>
      <c r="E317" t="s">
        <v>949</v>
      </c>
      <c r="F317" t="s">
        <v>1888</v>
      </c>
      <c r="G317" t="s">
        <v>36</v>
      </c>
      <c r="H317">
        <v>26.660609999999998</v>
      </c>
      <c r="I317">
        <v>119.52629899999999</v>
      </c>
      <c r="J317">
        <v>21976</v>
      </c>
      <c r="K317">
        <v>1</v>
      </c>
      <c r="L317">
        <v>3</v>
      </c>
      <c r="M317">
        <v>1960</v>
      </c>
      <c r="N317">
        <v>62</v>
      </c>
      <c r="O317">
        <v>7</v>
      </c>
      <c r="P317">
        <v>9621755431</v>
      </c>
      <c r="Q317" t="s">
        <v>72</v>
      </c>
      <c r="R317" t="s">
        <v>82</v>
      </c>
      <c r="S317" t="s">
        <v>82</v>
      </c>
      <c r="T317" t="s">
        <v>129</v>
      </c>
      <c r="U317" t="s">
        <v>1889</v>
      </c>
      <c r="V317">
        <v>7</v>
      </c>
      <c r="W317" t="s">
        <v>78</v>
      </c>
    </row>
    <row r="318" spans="1:23">
      <c r="A318" t="s">
        <v>950</v>
      </c>
      <c r="B318">
        <v>92</v>
      </c>
      <c r="C318" t="s">
        <v>237</v>
      </c>
      <c r="E318" t="s">
        <v>951</v>
      </c>
      <c r="F318" t="s">
        <v>1890</v>
      </c>
      <c r="G318" t="s">
        <v>36</v>
      </c>
      <c r="H318">
        <v>2.6131896999999999</v>
      </c>
      <c r="I318">
        <v>-75.391503700000001</v>
      </c>
      <c r="J318">
        <v>43866</v>
      </c>
      <c r="K318">
        <v>5</v>
      </c>
      <c r="L318">
        <v>2</v>
      </c>
      <c r="M318">
        <v>2020</v>
      </c>
      <c r="N318">
        <v>2</v>
      </c>
      <c r="O318">
        <v>12</v>
      </c>
      <c r="P318">
        <v>2224041656</v>
      </c>
      <c r="Q318" t="s">
        <v>72</v>
      </c>
      <c r="R318" t="s">
        <v>82</v>
      </c>
      <c r="S318" t="s">
        <v>82</v>
      </c>
      <c r="T318" t="s">
        <v>129</v>
      </c>
      <c r="U318" t="s">
        <v>1889</v>
      </c>
      <c r="V318">
        <v>6</v>
      </c>
      <c r="W318" t="s">
        <v>43</v>
      </c>
    </row>
    <row r="319" spans="1:23">
      <c r="A319" t="s">
        <v>952</v>
      </c>
      <c r="B319">
        <v>92</v>
      </c>
      <c r="C319" t="s">
        <v>953</v>
      </c>
      <c r="E319" t="s">
        <v>669</v>
      </c>
      <c r="F319" t="s">
        <v>1891</v>
      </c>
      <c r="G319" t="s">
        <v>36</v>
      </c>
      <c r="H319">
        <v>42.835279999999997</v>
      </c>
      <c r="I319">
        <v>22.651669999999999</v>
      </c>
      <c r="J319">
        <v>25605</v>
      </c>
      <c r="K319">
        <v>6</v>
      </c>
      <c r="L319">
        <v>2</v>
      </c>
      <c r="M319">
        <v>1970</v>
      </c>
      <c r="N319">
        <v>52</v>
      </c>
      <c r="O319">
        <v>8</v>
      </c>
      <c r="P319">
        <v>2138728353</v>
      </c>
      <c r="Q319" t="s">
        <v>72</v>
      </c>
      <c r="R319" t="s">
        <v>82</v>
      </c>
      <c r="S319" t="s">
        <v>82</v>
      </c>
      <c r="T319" t="s">
        <v>129</v>
      </c>
      <c r="U319" t="s">
        <v>1889</v>
      </c>
      <c r="V319">
        <v>7</v>
      </c>
      <c r="W319" t="s">
        <v>78</v>
      </c>
    </row>
    <row r="320" spans="1:23">
      <c r="A320" t="s">
        <v>954</v>
      </c>
      <c r="B320">
        <v>93</v>
      </c>
      <c r="C320" t="s">
        <v>865</v>
      </c>
      <c r="E320" t="s">
        <v>955</v>
      </c>
      <c r="F320" t="s">
        <v>1892</v>
      </c>
      <c r="G320" t="s">
        <v>36</v>
      </c>
      <c r="H320">
        <v>31.896090000000001</v>
      </c>
      <c r="I320">
        <v>35.081780000000002</v>
      </c>
      <c r="J320">
        <v>19826</v>
      </c>
      <c r="K320">
        <v>12</v>
      </c>
      <c r="L320">
        <v>4</v>
      </c>
      <c r="M320">
        <v>1954</v>
      </c>
      <c r="N320">
        <v>68</v>
      </c>
      <c r="O320">
        <v>1</v>
      </c>
      <c r="P320">
        <v>5491308731</v>
      </c>
      <c r="Q320" t="s">
        <v>31</v>
      </c>
      <c r="R320" t="s">
        <v>137</v>
      </c>
      <c r="S320" t="s">
        <v>1893</v>
      </c>
      <c r="T320" t="s">
        <v>1894</v>
      </c>
      <c r="U320" t="s">
        <v>1895</v>
      </c>
      <c r="V320">
        <v>3</v>
      </c>
      <c r="W320" t="s">
        <v>26</v>
      </c>
    </row>
    <row r="321" spans="1:23">
      <c r="A321" t="s">
        <v>956</v>
      </c>
      <c r="B321">
        <v>93</v>
      </c>
      <c r="C321" t="s">
        <v>957</v>
      </c>
      <c r="E321" t="s">
        <v>958</v>
      </c>
      <c r="F321" t="s">
        <v>1896</v>
      </c>
      <c r="G321" t="s">
        <v>36</v>
      </c>
      <c r="H321">
        <v>6.3188031999999996</v>
      </c>
      <c r="I321">
        <v>16.375814500000001</v>
      </c>
      <c r="J321">
        <v>9532</v>
      </c>
      <c r="K321">
        <v>4</v>
      </c>
      <c r="L321">
        <v>2</v>
      </c>
      <c r="M321">
        <v>1926</v>
      </c>
      <c r="N321">
        <v>96</v>
      </c>
      <c r="O321">
        <v>10</v>
      </c>
      <c r="P321">
        <v>1983044668</v>
      </c>
      <c r="Q321" t="s">
        <v>31</v>
      </c>
      <c r="R321" t="s">
        <v>137</v>
      </c>
      <c r="S321" t="s">
        <v>1893</v>
      </c>
      <c r="T321" t="s">
        <v>1894</v>
      </c>
      <c r="U321" t="s">
        <v>1895</v>
      </c>
      <c r="V321">
        <v>2</v>
      </c>
      <c r="W321" t="s">
        <v>48</v>
      </c>
    </row>
    <row r="322" spans="1:23">
      <c r="A322" t="s">
        <v>959</v>
      </c>
      <c r="B322">
        <v>93</v>
      </c>
      <c r="C322" t="s">
        <v>960</v>
      </c>
      <c r="E322" t="s">
        <v>254</v>
      </c>
      <c r="F322" t="s">
        <v>1897</v>
      </c>
      <c r="G322" t="s">
        <v>36</v>
      </c>
      <c r="H322">
        <v>50.565844499999997</v>
      </c>
      <c r="I322">
        <v>14.6542767</v>
      </c>
      <c r="J322">
        <v>30009</v>
      </c>
      <c r="K322">
        <v>27</v>
      </c>
      <c r="L322">
        <v>2</v>
      </c>
      <c r="M322">
        <v>1982</v>
      </c>
      <c r="N322">
        <v>40</v>
      </c>
      <c r="O322">
        <v>9</v>
      </c>
      <c r="P322">
        <v>4395977957</v>
      </c>
      <c r="Q322" t="s">
        <v>31</v>
      </c>
      <c r="R322" t="s">
        <v>137</v>
      </c>
      <c r="S322" t="s">
        <v>1893</v>
      </c>
      <c r="T322" t="s">
        <v>1894</v>
      </c>
      <c r="U322" t="s">
        <v>1895</v>
      </c>
      <c r="V322">
        <v>1</v>
      </c>
      <c r="W322" t="s">
        <v>186</v>
      </c>
    </row>
    <row r="323" spans="1:23">
      <c r="A323" t="s">
        <v>961</v>
      </c>
      <c r="B323">
        <v>93</v>
      </c>
      <c r="C323" t="s">
        <v>574</v>
      </c>
      <c r="E323" t="s">
        <v>962</v>
      </c>
      <c r="F323" t="s">
        <v>1898</v>
      </c>
      <c r="G323" t="s">
        <v>36</v>
      </c>
      <c r="H323">
        <v>8.4866223999999999</v>
      </c>
      <c r="I323">
        <v>-82.664546900000005</v>
      </c>
      <c r="J323">
        <v>39482</v>
      </c>
      <c r="K323">
        <v>4</v>
      </c>
      <c r="L323">
        <v>2</v>
      </c>
      <c r="M323">
        <v>2008</v>
      </c>
      <c r="N323">
        <v>14</v>
      </c>
      <c r="O323">
        <v>9</v>
      </c>
      <c r="P323">
        <v>5964542240</v>
      </c>
      <c r="Q323" t="s">
        <v>31</v>
      </c>
      <c r="R323" t="s">
        <v>137</v>
      </c>
      <c r="S323" t="s">
        <v>1893</v>
      </c>
      <c r="T323" t="s">
        <v>1894</v>
      </c>
      <c r="U323" t="s">
        <v>1895</v>
      </c>
      <c r="V323">
        <v>6</v>
      </c>
      <c r="W323" t="s">
        <v>43</v>
      </c>
    </row>
    <row r="324" spans="1:23">
      <c r="A324" t="s">
        <v>963</v>
      </c>
      <c r="B324">
        <v>94</v>
      </c>
      <c r="C324" t="s">
        <v>964</v>
      </c>
      <c r="E324" t="s">
        <v>965</v>
      </c>
      <c r="F324" t="s">
        <v>1899</v>
      </c>
      <c r="G324" t="s">
        <v>36</v>
      </c>
      <c r="H324">
        <v>14.5618599</v>
      </c>
      <c r="I324">
        <v>121.0130439</v>
      </c>
      <c r="J324">
        <v>24940</v>
      </c>
      <c r="K324">
        <v>12</v>
      </c>
      <c r="L324">
        <v>4</v>
      </c>
      <c r="M324">
        <v>1968</v>
      </c>
      <c r="N324">
        <v>54</v>
      </c>
      <c r="O324">
        <v>12</v>
      </c>
      <c r="P324">
        <v>5299466509</v>
      </c>
      <c r="Q324" t="s">
        <v>37</v>
      </c>
      <c r="R324" t="s">
        <v>321</v>
      </c>
      <c r="S324" t="s">
        <v>1900</v>
      </c>
      <c r="T324" t="s">
        <v>1901</v>
      </c>
      <c r="U324" t="s">
        <v>1608</v>
      </c>
      <c r="V324">
        <v>2</v>
      </c>
      <c r="W324" t="s">
        <v>48</v>
      </c>
    </row>
    <row r="325" spans="1:23">
      <c r="A325" t="s">
        <v>966</v>
      </c>
      <c r="B325">
        <v>94</v>
      </c>
      <c r="C325" t="s">
        <v>967</v>
      </c>
      <c r="D325" t="s">
        <v>968</v>
      </c>
      <c r="E325" t="s">
        <v>598</v>
      </c>
      <c r="F325" t="s">
        <v>1902</v>
      </c>
      <c r="G325" t="s">
        <v>36</v>
      </c>
      <c r="H325">
        <v>50.597639999999998</v>
      </c>
      <c r="I325">
        <v>28.443000000000001</v>
      </c>
      <c r="J325">
        <v>16352</v>
      </c>
      <c r="K325">
        <v>7</v>
      </c>
      <c r="L325">
        <v>10</v>
      </c>
      <c r="M325">
        <v>1944</v>
      </c>
      <c r="N325">
        <v>78</v>
      </c>
      <c r="O325">
        <v>9</v>
      </c>
      <c r="P325">
        <v>6261476101</v>
      </c>
      <c r="Q325" t="s">
        <v>37</v>
      </c>
      <c r="R325" t="s">
        <v>321</v>
      </c>
      <c r="S325" t="s">
        <v>1900</v>
      </c>
      <c r="T325" t="s">
        <v>1901</v>
      </c>
      <c r="U325" t="s">
        <v>1608</v>
      </c>
      <c r="V325">
        <v>1</v>
      </c>
      <c r="W325" t="s">
        <v>186</v>
      </c>
    </row>
    <row r="326" spans="1:23">
      <c r="A326" t="s">
        <v>969</v>
      </c>
      <c r="B326">
        <v>94</v>
      </c>
      <c r="C326" t="s">
        <v>146</v>
      </c>
      <c r="E326" t="s">
        <v>970</v>
      </c>
      <c r="F326" t="s">
        <v>1903</v>
      </c>
      <c r="G326" t="s">
        <v>36</v>
      </c>
      <c r="H326">
        <v>39.914372999999998</v>
      </c>
      <c r="I326">
        <v>116.454205</v>
      </c>
      <c r="J326">
        <v>24628</v>
      </c>
      <c r="K326">
        <v>5</v>
      </c>
      <c r="L326">
        <v>6</v>
      </c>
      <c r="M326">
        <v>1967</v>
      </c>
      <c r="N326">
        <v>55</v>
      </c>
      <c r="O326">
        <v>2</v>
      </c>
      <c r="P326">
        <v>8259146291</v>
      </c>
      <c r="Q326" t="s">
        <v>37</v>
      </c>
      <c r="R326" t="s">
        <v>321</v>
      </c>
      <c r="S326" t="s">
        <v>1900</v>
      </c>
      <c r="T326" t="s">
        <v>1901</v>
      </c>
      <c r="U326" t="s">
        <v>1608</v>
      </c>
      <c r="V326">
        <v>1</v>
      </c>
      <c r="W326" t="s">
        <v>186</v>
      </c>
    </row>
    <row r="327" spans="1:23">
      <c r="A327" t="s">
        <v>971</v>
      </c>
      <c r="B327">
        <v>94</v>
      </c>
      <c r="C327" t="s">
        <v>972</v>
      </c>
      <c r="E327" t="s">
        <v>973</v>
      </c>
      <c r="F327" t="s">
        <v>1904</v>
      </c>
      <c r="G327" t="s">
        <v>36</v>
      </c>
      <c r="H327">
        <v>34.532294999999998</v>
      </c>
      <c r="I327">
        <v>108.83189400000001</v>
      </c>
      <c r="J327">
        <v>19590</v>
      </c>
      <c r="K327">
        <v>19</v>
      </c>
      <c r="L327">
        <v>8</v>
      </c>
      <c r="M327">
        <v>1953</v>
      </c>
      <c r="N327">
        <v>69</v>
      </c>
      <c r="O327">
        <v>12</v>
      </c>
      <c r="P327">
        <v>8184653038</v>
      </c>
      <c r="Q327" t="s">
        <v>37</v>
      </c>
      <c r="R327" t="s">
        <v>321</v>
      </c>
      <c r="S327" t="s">
        <v>1900</v>
      </c>
      <c r="T327" t="s">
        <v>1901</v>
      </c>
      <c r="U327" t="s">
        <v>1608</v>
      </c>
      <c r="V327">
        <v>3</v>
      </c>
      <c r="W327" t="s">
        <v>26</v>
      </c>
    </row>
    <row r="328" spans="1:23">
      <c r="A328" t="s">
        <v>974</v>
      </c>
      <c r="B328">
        <v>95</v>
      </c>
      <c r="C328" t="s">
        <v>975</v>
      </c>
      <c r="E328" t="s">
        <v>976</v>
      </c>
      <c r="F328" t="s">
        <v>1905</v>
      </c>
      <c r="G328" t="s">
        <v>36</v>
      </c>
      <c r="H328">
        <v>49.462961900000003</v>
      </c>
      <c r="I328">
        <v>17.1804834</v>
      </c>
      <c r="J328">
        <v>16191</v>
      </c>
      <c r="K328">
        <v>29</v>
      </c>
      <c r="L328">
        <v>4</v>
      </c>
      <c r="M328">
        <v>1944</v>
      </c>
      <c r="N328">
        <v>78</v>
      </c>
      <c r="O328">
        <v>3</v>
      </c>
      <c r="P328">
        <v>3579790108</v>
      </c>
      <c r="Q328" t="s">
        <v>72</v>
      </c>
      <c r="R328" t="s">
        <v>82</v>
      </c>
      <c r="S328" t="s">
        <v>1565</v>
      </c>
      <c r="T328" t="s">
        <v>1906</v>
      </c>
      <c r="U328" t="s">
        <v>1907</v>
      </c>
      <c r="V328">
        <v>2</v>
      </c>
      <c r="W328" t="s">
        <v>48</v>
      </c>
    </row>
    <row r="329" spans="1:23">
      <c r="A329" t="s">
        <v>977</v>
      </c>
      <c r="B329">
        <v>95</v>
      </c>
      <c r="C329" t="s">
        <v>978</v>
      </c>
      <c r="E329" t="s">
        <v>636</v>
      </c>
      <c r="F329" t="s">
        <v>1908</v>
      </c>
      <c r="G329" t="s">
        <v>23</v>
      </c>
      <c r="H329">
        <v>18.452137100000002</v>
      </c>
      <c r="I329">
        <v>-72.286710499999998</v>
      </c>
      <c r="J329">
        <v>22471</v>
      </c>
      <c r="K329">
        <v>9</v>
      </c>
      <c r="L329">
        <v>7</v>
      </c>
      <c r="M329">
        <v>1961</v>
      </c>
      <c r="N329">
        <v>61</v>
      </c>
      <c r="O329">
        <v>13</v>
      </c>
      <c r="P329">
        <v>3358589417</v>
      </c>
      <c r="Q329" t="s">
        <v>72</v>
      </c>
      <c r="R329" t="s">
        <v>82</v>
      </c>
      <c r="S329" t="s">
        <v>1565</v>
      </c>
      <c r="T329" t="s">
        <v>1906</v>
      </c>
      <c r="U329" t="s">
        <v>1907</v>
      </c>
      <c r="V329">
        <v>5</v>
      </c>
      <c r="W329" t="s">
        <v>86</v>
      </c>
    </row>
    <row r="330" spans="1:23">
      <c r="A330" t="s">
        <v>979</v>
      </c>
      <c r="B330">
        <v>95</v>
      </c>
      <c r="C330" t="s">
        <v>980</v>
      </c>
      <c r="E330" t="s">
        <v>242</v>
      </c>
      <c r="F330" t="s">
        <v>1909</v>
      </c>
      <c r="G330" t="s">
        <v>36</v>
      </c>
      <c r="H330">
        <v>33.959384999999997</v>
      </c>
      <c r="I330">
        <v>119.563316</v>
      </c>
      <c r="J330">
        <v>13632</v>
      </c>
      <c r="K330">
        <v>27</v>
      </c>
      <c r="L330">
        <v>4</v>
      </c>
      <c r="M330">
        <v>1937</v>
      </c>
      <c r="N330">
        <v>85</v>
      </c>
      <c r="O330">
        <v>5</v>
      </c>
      <c r="P330">
        <v>1116235524</v>
      </c>
      <c r="Q330" t="s">
        <v>72</v>
      </c>
      <c r="R330" t="s">
        <v>82</v>
      </c>
      <c r="S330" t="s">
        <v>1565</v>
      </c>
      <c r="T330" t="s">
        <v>1906</v>
      </c>
      <c r="U330" t="s">
        <v>1907</v>
      </c>
      <c r="V330">
        <v>4</v>
      </c>
      <c r="W330" t="s">
        <v>93</v>
      </c>
    </row>
    <row r="331" spans="1:23">
      <c r="A331" t="s">
        <v>981</v>
      </c>
      <c r="B331">
        <v>96</v>
      </c>
      <c r="C331" t="s">
        <v>982</v>
      </c>
      <c r="E331" t="s">
        <v>983</v>
      </c>
      <c r="F331" t="s">
        <v>1910</v>
      </c>
      <c r="G331" t="s">
        <v>36</v>
      </c>
      <c r="H331">
        <v>28.398949999999999</v>
      </c>
      <c r="I331">
        <v>113.02064</v>
      </c>
      <c r="J331">
        <v>10001</v>
      </c>
      <c r="K331">
        <v>19</v>
      </c>
      <c r="L331">
        <v>5</v>
      </c>
      <c r="M331">
        <v>1927</v>
      </c>
      <c r="N331">
        <v>95</v>
      </c>
      <c r="O331">
        <v>5</v>
      </c>
      <c r="P331">
        <v>7935394791</v>
      </c>
      <c r="Q331" t="s">
        <v>97</v>
      </c>
      <c r="R331" t="s">
        <v>129</v>
      </c>
      <c r="S331" t="s">
        <v>1911</v>
      </c>
      <c r="T331" t="s">
        <v>1912</v>
      </c>
      <c r="U331" t="s">
        <v>1642</v>
      </c>
      <c r="V331">
        <v>3</v>
      </c>
      <c r="W331" t="s">
        <v>26</v>
      </c>
    </row>
    <row r="332" spans="1:23">
      <c r="A332" t="s">
        <v>984</v>
      </c>
      <c r="B332">
        <v>96</v>
      </c>
      <c r="C332" t="s">
        <v>985</v>
      </c>
      <c r="E332" t="s">
        <v>55</v>
      </c>
      <c r="F332" t="s">
        <v>1913</v>
      </c>
      <c r="G332" t="s">
        <v>36</v>
      </c>
      <c r="H332">
        <v>39.982717999999998</v>
      </c>
      <c r="I332">
        <v>117.078294</v>
      </c>
      <c r="J332">
        <v>34729</v>
      </c>
      <c r="K332">
        <v>30</v>
      </c>
      <c r="L332">
        <v>1</v>
      </c>
      <c r="M332">
        <v>1995</v>
      </c>
      <c r="N332">
        <v>27</v>
      </c>
      <c r="O332">
        <v>1</v>
      </c>
      <c r="P332">
        <v>5835783358</v>
      </c>
      <c r="Q332" t="s">
        <v>97</v>
      </c>
      <c r="R332" t="s">
        <v>129</v>
      </c>
      <c r="S332" t="s">
        <v>1911</v>
      </c>
      <c r="T332" t="s">
        <v>1912</v>
      </c>
      <c r="U332" t="s">
        <v>1642</v>
      </c>
      <c r="V332">
        <v>2</v>
      </c>
      <c r="W332" t="s">
        <v>48</v>
      </c>
    </row>
    <row r="333" spans="1:23">
      <c r="A333" t="s">
        <v>986</v>
      </c>
      <c r="B333">
        <v>96</v>
      </c>
      <c r="C333" t="s">
        <v>987</v>
      </c>
      <c r="E333" t="s">
        <v>697</v>
      </c>
      <c r="F333" t="s">
        <v>1914</v>
      </c>
      <c r="G333" t="s">
        <v>36</v>
      </c>
      <c r="H333">
        <v>45.973565299999997</v>
      </c>
      <c r="I333">
        <v>134.1872425</v>
      </c>
      <c r="J333">
        <v>21704</v>
      </c>
      <c r="K333">
        <v>3</v>
      </c>
      <c r="L333">
        <v>6</v>
      </c>
      <c r="M333">
        <v>1959</v>
      </c>
      <c r="N333">
        <v>63</v>
      </c>
      <c r="O333">
        <v>6</v>
      </c>
      <c r="P333">
        <v>1294472731</v>
      </c>
      <c r="Q333" t="s">
        <v>97</v>
      </c>
      <c r="R333" t="s">
        <v>129</v>
      </c>
      <c r="S333" t="s">
        <v>1911</v>
      </c>
      <c r="T333" t="s">
        <v>1912</v>
      </c>
      <c r="U333" t="s">
        <v>1642</v>
      </c>
      <c r="V333">
        <v>4</v>
      </c>
      <c r="W333" t="s">
        <v>93</v>
      </c>
    </row>
    <row r="334" spans="1:23">
      <c r="A334" t="s">
        <v>988</v>
      </c>
      <c r="B334">
        <v>97</v>
      </c>
      <c r="C334" t="s">
        <v>989</v>
      </c>
      <c r="E334" t="s">
        <v>923</v>
      </c>
      <c r="F334" t="s">
        <v>1915</v>
      </c>
      <c r="G334" t="s">
        <v>36</v>
      </c>
      <c r="H334">
        <v>6.1071457000000002</v>
      </c>
      <c r="I334">
        <v>-3.8553506999999998</v>
      </c>
      <c r="J334">
        <v>13336</v>
      </c>
      <c r="K334">
        <v>5</v>
      </c>
      <c r="L334">
        <v>7</v>
      </c>
      <c r="M334">
        <v>1936</v>
      </c>
      <c r="N334">
        <v>86</v>
      </c>
      <c r="O334">
        <v>13</v>
      </c>
      <c r="P334">
        <v>3418185338</v>
      </c>
      <c r="Q334" t="s">
        <v>97</v>
      </c>
      <c r="R334" t="s">
        <v>289</v>
      </c>
      <c r="S334" t="s">
        <v>1916</v>
      </c>
      <c r="T334" t="s">
        <v>1917</v>
      </c>
      <c r="U334" t="s">
        <v>1918</v>
      </c>
      <c r="V334">
        <v>7</v>
      </c>
      <c r="W334" t="s">
        <v>78</v>
      </c>
    </row>
    <row r="335" spans="1:23">
      <c r="A335" t="s">
        <v>990</v>
      </c>
      <c r="B335">
        <v>97</v>
      </c>
      <c r="C335" t="s">
        <v>991</v>
      </c>
      <c r="E335" t="s">
        <v>992</v>
      </c>
      <c r="F335" t="s">
        <v>1919</v>
      </c>
      <c r="G335" t="s">
        <v>36</v>
      </c>
      <c r="H335">
        <v>17.421448300000002</v>
      </c>
      <c r="I335">
        <v>102.5642447</v>
      </c>
      <c r="J335">
        <v>34943</v>
      </c>
      <c r="K335">
        <v>1</v>
      </c>
      <c r="L335">
        <v>9</v>
      </c>
      <c r="M335">
        <v>1995</v>
      </c>
      <c r="N335">
        <v>27</v>
      </c>
      <c r="O335">
        <v>5</v>
      </c>
      <c r="P335">
        <v>9319608910</v>
      </c>
      <c r="Q335" t="s">
        <v>97</v>
      </c>
      <c r="R335" t="s">
        <v>289</v>
      </c>
      <c r="S335" t="s">
        <v>1916</v>
      </c>
      <c r="T335" t="s">
        <v>1917</v>
      </c>
      <c r="U335" t="s">
        <v>1918</v>
      </c>
      <c r="V335">
        <v>7</v>
      </c>
      <c r="W335" t="s">
        <v>78</v>
      </c>
    </row>
    <row r="336" spans="1:23">
      <c r="A336" t="s">
        <v>993</v>
      </c>
      <c r="B336">
        <v>97</v>
      </c>
      <c r="C336" t="s">
        <v>75</v>
      </c>
      <c r="D336" t="s">
        <v>994</v>
      </c>
      <c r="E336" t="s">
        <v>995</v>
      </c>
      <c r="F336" t="s">
        <v>1920</v>
      </c>
      <c r="G336" t="s">
        <v>36</v>
      </c>
      <c r="H336">
        <v>30.272155999999999</v>
      </c>
      <c r="I336">
        <v>109.48817200000001</v>
      </c>
      <c r="J336">
        <v>42711</v>
      </c>
      <c r="K336">
        <v>7</v>
      </c>
      <c r="L336">
        <v>12</v>
      </c>
      <c r="M336">
        <v>2016</v>
      </c>
      <c r="N336">
        <v>6</v>
      </c>
      <c r="O336">
        <v>3</v>
      </c>
      <c r="P336">
        <v>1757427260</v>
      </c>
      <c r="Q336" t="s">
        <v>97</v>
      </c>
      <c r="R336" t="s">
        <v>289</v>
      </c>
      <c r="S336" t="s">
        <v>1916</v>
      </c>
      <c r="T336" t="s">
        <v>1917</v>
      </c>
      <c r="U336" t="s">
        <v>1918</v>
      </c>
      <c r="V336">
        <v>6</v>
      </c>
      <c r="W336" t="s">
        <v>43</v>
      </c>
    </row>
    <row r="337" spans="1:23">
      <c r="A337" t="s">
        <v>996</v>
      </c>
      <c r="B337">
        <v>97</v>
      </c>
      <c r="C337" t="s">
        <v>997</v>
      </c>
      <c r="D337" t="s">
        <v>998</v>
      </c>
      <c r="E337" t="s">
        <v>317</v>
      </c>
      <c r="F337" t="s">
        <v>1921</v>
      </c>
      <c r="G337" t="s">
        <v>36</v>
      </c>
      <c r="H337">
        <v>17.125336999999998</v>
      </c>
      <c r="I337">
        <v>121.28715200000001</v>
      </c>
      <c r="J337">
        <v>28479</v>
      </c>
      <c r="K337">
        <v>20</v>
      </c>
      <c r="L337">
        <v>12</v>
      </c>
      <c r="M337">
        <v>1977</v>
      </c>
      <c r="N337">
        <v>45</v>
      </c>
      <c r="O337">
        <v>2</v>
      </c>
      <c r="P337">
        <v>7065858620</v>
      </c>
      <c r="Q337" t="s">
        <v>97</v>
      </c>
      <c r="R337" t="s">
        <v>289</v>
      </c>
      <c r="S337" t="s">
        <v>1916</v>
      </c>
      <c r="T337" t="s">
        <v>1917</v>
      </c>
      <c r="U337" t="s">
        <v>1918</v>
      </c>
      <c r="V337">
        <v>3</v>
      </c>
      <c r="W337" t="s">
        <v>26</v>
      </c>
    </row>
    <row r="338" spans="1:23">
      <c r="A338" t="s">
        <v>999</v>
      </c>
      <c r="B338">
        <v>98</v>
      </c>
      <c r="C338" t="s">
        <v>95</v>
      </c>
      <c r="E338" t="s">
        <v>1000</v>
      </c>
      <c r="F338" t="s">
        <v>1922</v>
      </c>
      <c r="G338" t="s">
        <v>36</v>
      </c>
      <c r="H338">
        <v>7.7916349</v>
      </c>
      <c r="I338">
        <v>122.7785327</v>
      </c>
      <c r="J338">
        <v>19432</v>
      </c>
      <c r="K338">
        <v>14</v>
      </c>
      <c r="L338">
        <v>3</v>
      </c>
      <c r="M338">
        <v>1953</v>
      </c>
      <c r="N338">
        <v>69</v>
      </c>
      <c r="O338">
        <v>10</v>
      </c>
      <c r="P338">
        <v>2344031896</v>
      </c>
      <c r="Q338" t="s">
        <v>24</v>
      </c>
      <c r="R338" t="s">
        <v>47</v>
      </c>
      <c r="S338" t="s">
        <v>1923</v>
      </c>
      <c r="T338" t="s">
        <v>1831</v>
      </c>
      <c r="U338" t="s">
        <v>1831</v>
      </c>
      <c r="V338">
        <v>5</v>
      </c>
      <c r="W338" t="s">
        <v>86</v>
      </c>
    </row>
    <row r="339" spans="1:23">
      <c r="A339" t="s">
        <v>1001</v>
      </c>
      <c r="B339">
        <v>98</v>
      </c>
      <c r="C339" t="s">
        <v>1002</v>
      </c>
      <c r="E339" t="s">
        <v>1003</v>
      </c>
      <c r="F339" t="s">
        <v>1924</v>
      </c>
      <c r="G339" t="s">
        <v>36</v>
      </c>
      <c r="H339">
        <v>-6.9579773999999999</v>
      </c>
      <c r="I339">
        <v>-76.417259400000006</v>
      </c>
      <c r="J339">
        <v>36966</v>
      </c>
      <c r="K339">
        <v>16</v>
      </c>
      <c r="L339">
        <v>3</v>
      </c>
      <c r="M339">
        <v>2001</v>
      </c>
      <c r="N339">
        <v>21</v>
      </c>
      <c r="O339">
        <v>8</v>
      </c>
      <c r="P339">
        <v>4027766993</v>
      </c>
      <c r="Q339" t="s">
        <v>24</v>
      </c>
      <c r="R339" t="s">
        <v>47</v>
      </c>
      <c r="S339" t="s">
        <v>1923</v>
      </c>
      <c r="T339" t="s">
        <v>1831</v>
      </c>
      <c r="U339" t="s">
        <v>1831</v>
      </c>
      <c r="V339">
        <v>1</v>
      </c>
      <c r="W339" t="s">
        <v>186</v>
      </c>
    </row>
    <row r="340" spans="1:23">
      <c r="A340" t="s">
        <v>1004</v>
      </c>
      <c r="B340">
        <v>98</v>
      </c>
      <c r="C340" t="s">
        <v>1005</v>
      </c>
      <c r="E340" t="s">
        <v>1006</v>
      </c>
      <c r="F340" t="s">
        <v>1925</v>
      </c>
      <c r="G340" t="s">
        <v>23</v>
      </c>
      <c r="H340">
        <v>50.321897800000002</v>
      </c>
      <c r="I340">
        <v>15.875375200000001</v>
      </c>
      <c r="J340">
        <v>20305</v>
      </c>
      <c r="K340">
        <v>4</v>
      </c>
      <c r="L340">
        <v>8</v>
      </c>
      <c r="M340">
        <v>1955</v>
      </c>
      <c r="N340">
        <v>67</v>
      </c>
      <c r="O340">
        <v>8</v>
      </c>
      <c r="P340">
        <v>9245319277</v>
      </c>
      <c r="Q340" t="s">
        <v>24</v>
      </c>
      <c r="R340" t="s">
        <v>47</v>
      </c>
      <c r="S340" t="s">
        <v>1923</v>
      </c>
      <c r="T340" t="s">
        <v>1831</v>
      </c>
      <c r="U340" t="s">
        <v>1831</v>
      </c>
      <c r="V340">
        <v>3</v>
      </c>
      <c r="W340" t="s">
        <v>26</v>
      </c>
    </row>
    <row r="341" spans="1:23">
      <c r="A341" t="s">
        <v>1007</v>
      </c>
      <c r="B341">
        <v>98</v>
      </c>
      <c r="C341" t="s">
        <v>1008</v>
      </c>
      <c r="E341" t="s">
        <v>665</v>
      </c>
      <c r="F341" t="s">
        <v>1926</v>
      </c>
      <c r="G341" t="s">
        <v>23</v>
      </c>
      <c r="H341">
        <v>50.175270099999999</v>
      </c>
      <c r="I341">
        <v>13.433137200000001</v>
      </c>
      <c r="J341">
        <v>28437</v>
      </c>
      <c r="K341">
        <v>8</v>
      </c>
      <c r="L341">
        <v>11</v>
      </c>
      <c r="M341">
        <v>1977</v>
      </c>
      <c r="N341">
        <v>45</v>
      </c>
      <c r="O341">
        <v>6</v>
      </c>
      <c r="P341">
        <v>5211860521</v>
      </c>
      <c r="Q341" t="s">
        <v>24</v>
      </c>
      <c r="R341" t="s">
        <v>47</v>
      </c>
      <c r="S341" t="s">
        <v>1923</v>
      </c>
      <c r="T341" t="s">
        <v>1831</v>
      </c>
      <c r="U341" t="s">
        <v>1831</v>
      </c>
      <c r="V341">
        <v>3</v>
      </c>
      <c r="W341" t="s">
        <v>26</v>
      </c>
    </row>
    <row r="342" spans="1:23">
      <c r="A342" t="s">
        <v>1009</v>
      </c>
      <c r="B342">
        <v>99</v>
      </c>
      <c r="C342" t="s">
        <v>1010</v>
      </c>
      <c r="E342" t="s">
        <v>28</v>
      </c>
      <c r="F342" t="s">
        <v>1927</v>
      </c>
      <c r="G342" t="s">
        <v>23</v>
      </c>
      <c r="H342">
        <v>-21.831565699999999</v>
      </c>
      <c r="I342">
        <v>46.936804700000003</v>
      </c>
      <c r="J342">
        <v>30031</v>
      </c>
      <c r="K342">
        <v>21</v>
      </c>
      <c r="L342">
        <v>3</v>
      </c>
      <c r="M342">
        <v>1982</v>
      </c>
      <c r="N342">
        <v>40</v>
      </c>
      <c r="O342">
        <v>10</v>
      </c>
      <c r="P342">
        <v>3794882453</v>
      </c>
      <c r="Q342" t="s">
        <v>72</v>
      </c>
      <c r="R342" t="s">
        <v>77</v>
      </c>
      <c r="S342" t="s">
        <v>1928</v>
      </c>
      <c r="T342" t="s">
        <v>1929</v>
      </c>
      <c r="U342" t="s">
        <v>1930</v>
      </c>
      <c r="V342">
        <v>4</v>
      </c>
      <c r="W342" t="s">
        <v>93</v>
      </c>
    </row>
    <row r="343" spans="1:23">
      <c r="A343" t="s">
        <v>1011</v>
      </c>
      <c r="B343">
        <v>99</v>
      </c>
      <c r="C343" t="s">
        <v>1012</v>
      </c>
      <c r="E343" t="s">
        <v>901</v>
      </c>
      <c r="F343" t="s">
        <v>1931</v>
      </c>
      <c r="G343" t="s">
        <v>36</v>
      </c>
      <c r="H343">
        <v>22.996513</v>
      </c>
      <c r="I343">
        <v>113.82360300000001</v>
      </c>
      <c r="J343">
        <v>31597</v>
      </c>
      <c r="K343">
        <v>4</v>
      </c>
      <c r="L343">
        <v>7</v>
      </c>
      <c r="M343">
        <v>1986</v>
      </c>
      <c r="N343">
        <v>36</v>
      </c>
      <c r="O343">
        <v>10</v>
      </c>
      <c r="P343">
        <v>8882114162</v>
      </c>
      <c r="Q343" t="s">
        <v>72</v>
      </c>
      <c r="R343" t="s">
        <v>77</v>
      </c>
      <c r="S343" t="s">
        <v>1928</v>
      </c>
      <c r="T343" t="s">
        <v>1929</v>
      </c>
      <c r="U343" t="s">
        <v>1930</v>
      </c>
      <c r="V343">
        <v>4</v>
      </c>
      <c r="W343" t="s">
        <v>93</v>
      </c>
    </row>
    <row r="344" spans="1:23">
      <c r="A344" t="s">
        <v>1013</v>
      </c>
      <c r="B344">
        <v>99</v>
      </c>
      <c r="C344" t="s">
        <v>268</v>
      </c>
      <c r="E344" t="s">
        <v>1014</v>
      </c>
      <c r="F344" t="s">
        <v>1932</v>
      </c>
      <c r="G344" t="s">
        <v>36</v>
      </c>
      <c r="H344">
        <v>14.5716986</v>
      </c>
      <c r="I344">
        <v>121.02694099999999</v>
      </c>
      <c r="J344">
        <v>18836</v>
      </c>
      <c r="K344">
        <v>27</v>
      </c>
      <c r="L344">
        <v>7</v>
      </c>
      <c r="M344">
        <v>1951</v>
      </c>
      <c r="N344">
        <v>71</v>
      </c>
      <c r="O344">
        <v>9</v>
      </c>
      <c r="P344">
        <v>7722065005</v>
      </c>
      <c r="Q344" t="s">
        <v>72</v>
      </c>
      <c r="R344" t="s">
        <v>77</v>
      </c>
      <c r="S344" t="s">
        <v>1928</v>
      </c>
      <c r="T344" t="s">
        <v>1929</v>
      </c>
      <c r="U344" t="s">
        <v>1930</v>
      </c>
      <c r="V344">
        <v>3</v>
      </c>
      <c r="W344" t="s">
        <v>26</v>
      </c>
    </row>
    <row r="345" spans="1:23">
      <c r="A345" t="s">
        <v>1015</v>
      </c>
      <c r="B345">
        <v>100</v>
      </c>
      <c r="C345" t="s">
        <v>1016</v>
      </c>
      <c r="E345" t="s">
        <v>1017</v>
      </c>
      <c r="F345" t="s">
        <v>1933</v>
      </c>
      <c r="G345" t="s">
        <v>36</v>
      </c>
      <c r="H345">
        <v>44.8278003</v>
      </c>
      <c r="I345">
        <v>14.731816500000001</v>
      </c>
      <c r="J345">
        <v>36073</v>
      </c>
      <c r="K345">
        <v>5</v>
      </c>
      <c r="L345">
        <v>10</v>
      </c>
      <c r="M345">
        <v>1998</v>
      </c>
      <c r="N345">
        <v>24</v>
      </c>
      <c r="O345">
        <v>5</v>
      </c>
      <c r="P345">
        <v>4196990241</v>
      </c>
      <c r="Q345" t="s">
        <v>72</v>
      </c>
      <c r="R345" t="s">
        <v>82</v>
      </c>
      <c r="S345" t="s">
        <v>1934</v>
      </c>
      <c r="T345" t="s">
        <v>1935</v>
      </c>
      <c r="U345" t="s">
        <v>1936</v>
      </c>
      <c r="V345">
        <v>5</v>
      </c>
      <c r="W345" t="s">
        <v>86</v>
      </c>
    </row>
    <row r="346" spans="1:23">
      <c r="A346" t="s">
        <v>1018</v>
      </c>
      <c r="B346">
        <v>100</v>
      </c>
      <c r="C346" t="s">
        <v>63</v>
      </c>
      <c r="D346" t="s">
        <v>793</v>
      </c>
      <c r="E346" t="s">
        <v>572</v>
      </c>
      <c r="F346" t="s">
        <v>1937</v>
      </c>
      <c r="G346" t="s">
        <v>36</v>
      </c>
      <c r="H346">
        <v>26.885704</v>
      </c>
      <c r="I346">
        <v>120.00514699999999</v>
      </c>
      <c r="J346">
        <v>12924</v>
      </c>
      <c r="K346">
        <v>20</v>
      </c>
      <c r="L346">
        <v>5</v>
      </c>
      <c r="M346">
        <v>1935</v>
      </c>
      <c r="N346">
        <v>87</v>
      </c>
      <c r="O346">
        <v>3</v>
      </c>
      <c r="P346">
        <v>9315382799</v>
      </c>
      <c r="Q346" t="s">
        <v>72</v>
      </c>
      <c r="R346" t="s">
        <v>82</v>
      </c>
      <c r="S346" t="s">
        <v>1934</v>
      </c>
      <c r="T346" t="s">
        <v>1935</v>
      </c>
      <c r="U346" t="s">
        <v>1936</v>
      </c>
      <c r="V346">
        <v>3</v>
      </c>
      <c r="W346" t="s">
        <v>26</v>
      </c>
    </row>
    <row r="347" spans="1:23">
      <c r="A347" t="s">
        <v>1019</v>
      </c>
      <c r="B347">
        <v>100</v>
      </c>
      <c r="C347" t="s">
        <v>288</v>
      </c>
      <c r="E347" t="s">
        <v>295</v>
      </c>
      <c r="F347" t="s">
        <v>1938</v>
      </c>
      <c r="G347" t="s">
        <v>36</v>
      </c>
      <c r="H347">
        <v>-34.039150200000002</v>
      </c>
      <c r="I347">
        <v>-54.776910800000003</v>
      </c>
      <c r="J347">
        <v>29069</v>
      </c>
      <c r="K347">
        <v>2</v>
      </c>
      <c r="L347">
        <v>8</v>
      </c>
      <c r="M347">
        <v>1979</v>
      </c>
      <c r="N347">
        <v>43</v>
      </c>
      <c r="O347">
        <v>5</v>
      </c>
      <c r="P347">
        <v>9817037600</v>
      </c>
      <c r="Q347" t="s">
        <v>72</v>
      </c>
      <c r="R347" t="s">
        <v>82</v>
      </c>
      <c r="S347" t="s">
        <v>1934</v>
      </c>
      <c r="T347" t="s">
        <v>1935</v>
      </c>
      <c r="U347" t="s">
        <v>1936</v>
      </c>
      <c r="V347">
        <v>4</v>
      </c>
      <c r="W347" t="s">
        <v>93</v>
      </c>
    </row>
    <row r="348" spans="1:23">
      <c r="A348" t="s">
        <v>1020</v>
      </c>
      <c r="B348">
        <v>100</v>
      </c>
      <c r="C348" t="s">
        <v>1021</v>
      </c>
      <c r="E348" t="s">
        <v>1022</v>
      </c>
      <c r="F348" t="s">
        <v>1939</v>
      </c>
      <c r="G348" t="s">
        <v>36</v>
      </c>
      <c r="H348">
        <v>53.773769999999999</v>
      </c>
      <c r="I348">
        <v>50.163839000000003</v>
      </c>
      <c r="J348">
        <v>33548</v>
      </c>
      <c r="K348">
        <v>6</v>
      </c>
      <c r="L348">
        <v>11</v>
      </c>
      <c r="M348">
        <v>1991</v>
      </c>
      <c r="N348">
        <v>31</v>
      </c>
      <c r="O348">
        <v>7</v>
      </c>
      <c r="P348">
        <v>1736283571</v>
      </c>
      <c r="Q348" t="s">
        <v>72</v>
      </c>
      <c r="R348" t="s">
        <v>82</v>
      </c>
      <c r="S348" t="s">
        <v>1934</v>
      </c>
      <c r="T348" t="s">
        <v>1935</v>
      </c>
      <c r="U348" t="s">
        <v>1936</v>
      </c>
      <c r="V348">
        <v>2</v>
      </c>
      <c r="W348" t="s">
        <v>48</v>
      </c>
    </row>
    <row r="349" spans="1:23">
      <c r="A349" t="s">
        <v>1023</v>
      </c>
      <c r="B349">
        <v>101</v>
      </c>
      <c r="C349" t="s">
        <v>192</v>
      </c>
      <c r="D349" t="s">
        <v>1024</v>
      </c>
      <c r="E349" t="s">
        <v>1025</v>
      </c>
      <c r="F349" t="s">
        <v>1940</v>
      </c>
      <c r="G349" t="s">
        <v>36</v>
      </c>
      <c r="H349">
        <v>28.4380408</v>
      </c>
      <c r="I349">
        <v>-11.098737399999999</v>
      </c>
      <c r="J349">
        <v>12979</v>
      </c>
      <c r="K349">
        <v>14</v>
      </c>
      <c r="L349">
        <v>7</v>
      </c>
      <c r="M349">
        <v>1935</v>
      </c>
      <c r="N349">
        <v>87</v>
      </c>
      <c r="O349">
        <v>7</v>
      </c>
      <c r="P349">
        <v>4565058976</v>
      </c>
      <c r="Q349" t="s">
        <v>72</v>
      </c>
      <c r="R349" t="s">
        <v>73</v>
      </c>
      <c r="S349" t="s">
        <v>1619</v>
      </c>
      <c r="T349" t="s">
        <v>1941</v>
      </c>
      <c r="U349" t="s">
        <v>1942</v>
      </c>
      <c r="V349">
        <v>7</v>
      </c>
      <c r="W349" t="s">
        <v>78</v>
      </c>
    </row>
    <row r="350" spans="1:23">
      <c r="A350" t="s">
        <v>1026</v>
      </c>
      <c r="B350">
        <v>101</v>
      </c>
      <c r="C350" t="s">
        <v>1027</v>
      </c>
      <c r="E350" t="s">
        <v>865</v>
      </c>
      <c r="F350" t="s">
        <v>1943</v>
      </c>
      <c r="G350" t="s">
        <v>36</v>
      </c>
      <c r="H350">
        <v>-6.4185423999999998</v>
      </c>
      <c r="I350">
        <v>106.8502879</v>
      </c>
      <c r="J350">
        <v>9232</v>
      </c>
      <c r="K350">
        <v>10</v>
      </c>
      <c r="L350">
        <v>4</v>
      </c>
      <c r="M350">
        <v>1925</v>
      </c>
      <c r="N350">
        <v>97</v>
      </c>
      <c r="O350">
        <v>5</v>
      </c>
      <c r="P350">
        <v>9877606104</v>
      </c>
      <c r="Q350" t="s">
        <v>72</v>
      </c>
      <c r="R350" t="s">
        <v>73</v>
      </c>
      <c r="S350" t="s">
        <v>1619</v>
      </c>
      <c r="T350" t="s">
        <v>1941</v>
      </c>
      <c r="U350" t="s">
        <v>1942</v>
      </c>
      <c r="V350">
        <v>6</v>
      </c>
      <c r="W350" t="s">
        <v>43</v>
      </c>
    </row>
    <row r="351" spans="1:23">
      <c r="A351" t="s">
        <v>1028</v>
      </c>
      <c r="B351">
        <v>101</v>
      </c>
      <c r="C351" t="s">
        <v>1029</v>
      </c>
      <c r="E351" t="s">
        <v>1030</v>
      </c>
      <c r="F351" t="s">
        <v>1944</v>
      </c>
      <c r="G351" t="s">
        <v>36</v>
      </c>
      <c r="H351">
        <v>-34.679347</v>
      </c>
      <c r="I351">
        <v>-58.376272200000002</v>
      </c>
      <c r="J351">
        <v>12940</v>
      </c>
      <c r="K351">
        <v>5</v>
      </c>
      <c r="L351">
        <v>6</v>
      </c>
      <c r="M351">
        <v>1935</v>
      </c>
      <c r="N351">
        <v>87</v>
      </c>
      <c r="O351">
        <v>13</v>
      </c>
      <c r="P351">
        <v>3683066541</v>
      </c>
      <c r="Q351" t="s">
        <v>72</v>
      </c>
      <c r="R351" t="s">
        <v>73</v>
      </c>
      <c r="S351" t="s">
        <v>1619</v>
      </c>
      <c r="T351" t="s">
        <v>1941</v>
      </c>
      <c r="U351" t="s">
        <v>1942</v>
      </c>
      <c r="V351">
        <v>1</v>
      </c>
      <c r="W351" t="s">
        <v>186</v>
      </c>
    </row>
    <row r="352" spans="1:23">
      <c r="A352" t="s">
        <v>1031</v>
      </c>
      <c r="B352">
        <v>101</v>
      </c>
      <c r="C352" t="s">
        <v>134</v>
      </c>
      <c r="D352" t="s">
        <v>431</v>
      </c>
      <c r="E352" t="s">
        <v>1032</v>
      </c>
      <c r="F352" t="s">
        <v>1945</v>
      </c>
      <c r="G352" t="s">
        <v>36</v>
      </c>
      <c r="H352">
        <v>42.9979838</v>
      </c>
      <c r="I352">
        <v>-76.137793500000001</v>
      </c>
      <c r="J352">
        <v>21983</v>
      </c>
      <c r="K352">
        <v>8</v>
      </c>
      <c r="L352">
        <v>3</v>
      </c>
      <c r="M352">
        <v>1960</v>
      </c>
      <c r="N352">
        <v>62</v>
      </c>
      <c r="O352">
        <v>11</v>
      </c>
      <c r="P352">
        <v>3151790470</v>
      </c>
      <c r="Q352" t="s">
        <v>72</v>
      </c>
      <c r="R352" t="s">
        <v>73</v>
      </c>
      <c r="S352" t="s">
        <v>1619</v>
      </c>
      <c r="T352" t="s">
        <v>1941</v>
      </c>
      <c r="U352" t="s">
        <v>1942</v>
      </c>
      <c r="V352">
        <v>5</v>
      </c>
      <c r="W352" t="s">
        <v>86</v>
      </c>
    </row>
    <row r="353" spans="1:23">
      <c r="A353" t="s">
        <v>1033</v>
      </c>
      <c r="B353">
        <v>102</v>
      </c>
      <c r="C353" t="s">
        <v>1034</v>
      </c>
      <c r="E353" t="s">
        <v>639</v>
      </c>
      <c r="F353" t="s">
        <v>1946</v>
      </c>
      <c r="G353" t="s">
        <v>36</v>
      </c>
      <c r="H353">
        <v>6.7496638999999998</v>
      </c>
      <c r="I353">
        <v>11.8036596</v>
      </c>
      <c r="J353">
        <v>17204</v>
      </c>
      <c r="K353">
        <v>6</v>
      </c>
      <c r="L353">
        <v>2</v>
      </c>
      <c r="M353">
        <v>1947</v>
      </c>
      <c r="N353">
        <v>75</v>
      </c>
      <c r="O353">
        <v>10</v>
      </c>
      <c r="P353">
        <v>6798261369</v>
      </c>
      <c r="Q353" t="s">
        <v>31</v>
      </c>
      <c r="R353" t="s">
        <v>172</v>
      </c>
      <c r="S353" t="s">
        <v>1947</v>
      </c>
      <c r="T353" t="s">
        <v>1948</v>
      </c>
      <c r="U353" t="s">
        <v>1949</v>
      </c>
      <c r="V353">
        <v>5</v>
      </c>
      <c r="W353" t="s">
        <v>86</v>
      </c>
    </row>
    <row r="354" spans="1:23">
      <c r="A354" t="s">
        <v>1035</v>
      </c>
      <c r="B354">
        <v>102</v>
      </c>
      <c r="C354" t="s">
        <v>1036</v>
      </c>
      <c r="E354" t="s">
        <v>219</v>
      </c>
      <c r="F354" t="s">
        <v>1950</v>
      </c>
      <c r="G354" t="s">
        <v>36</v>
      </c>
      <c r="H354">
        <v>34.744422299999997</v>
      </c>
      <c r="I354">
        <v>60.779545200000001</v>
      </c>
      <c r="J354">
        <v>13164</v>
      </c>
      <c r="K354">
        <v>15</v>
      </c>
      <c r="L354">
        <v>1</v>
      </c>
      <c r="M354">
        <v>1936</v>
      </c>
      <c r="N354">
        <v>86</v>
      </c>
      <c r="O354">
        <v>12</v>
      </c>
      <c r="P354">
        <v>8332015157</v>
      </c>
      <c r="Q354" t="s">
        <v>31</v>
      </c>
      <c r="R354" t="s">
        <v>172</v>
      </c>
      <c r="S354" t="s">
        <v>1947</v>
      </c>
      <c r="T354" t="s">
        <v>1948</v>
      </c>
      <c r="U354" t="s">
        <v>1949</v>
      </c>
      <c r="V354">
        <v>7</v>
      </c>
      <c r="W354" t="s">
        <v>78</v>
      </c>
    </row>
    <row r="355" spans="1:23">
      <c r="A355" t="s">
        <v>1037</v>
      </c>
      <c r="B355">
        <v>102</v>
      </c>
      <c r="C355" t="s">
        <v>418</v>
      </c>
      <c r="E355" t="s">
        <v>1038</v>
      </c>
      <c r="F355" t="s">
        <v>1951</v>
      </c>
      <c r="G355" t="s">
        <v>36</v>
      </c>
      <c r="H355">
        <v>53.429099999999998</v>
      </c>
      <c r="I355">
        <v>85.900599999999997</v>
      </c>
      <c r="J355">
        <v>12466</v>
      </c>
      <c r="K355">
        <v>16</v>
      </c>
      <c r="L355">
        <v>2</v>
      </c>
      <c r="M355">
        <v>1934</v>
      </c>
      <c r="N355">
        <v>88</v>
      </c>
      <c r="O355">
        <v>7</v>
      </c>
      <c r="P355">
        <v>2013817013</v>
      </c>
      <c r="Q355" t="s">
        <v>31</v>
      </c>
      <c r="R355" t="s">
        <v>172</v>
      </c>
      <c r="S355" t="s">
        <v>1947</v>
      </c>
      <c r="T355" t="s">
        <v>1948</v>
      </c>
      <c r="U355" t="s">
        <v>1949</v>
      </c>
      <c r="V355">
        <v>6</v>
      </c>
      <c r="W355" t="s">
        <v>43</v>
      </c>
    </row>
    <row r="356" spans="1:23">
      <c r="A356" t="s">
        <v>1039</v>
      </c>
      <c r="B356">
        <v>102</v>
      </c>
      <c r="C356" t="s">
        <v>41</v>
      </c>
      <c r="E356" t="s">
        <v>324</v>
      </c>
      <c r="F356" t="s">
        <v>1952</v>
      </c>
      <c r="G356" t="s">
        <v>36</v>
      </c>
      <c r="H356">
        <v>-42.760241200000003</v>
      </c>
      <c r="I356">
        <v>-65.0604467</v>
      </c>
      <c r="J356">
        <v>31720</v>
      </c>
      <c r="K356">
        <v>4</v>
      </c>
      <c r="L356">
        <v>11</v>
      </c>
      <c r="M356">
        <v>1986</v>
      </c>
      <c r="N356">
        <v>36</v>
      </c>
      <c r="O356">
        <v>3</v>
      </c>
      <c r="P356">
        <v>9857793225</v>
      </c>
      <c r="Q356" t="s">
        <v>31</v>
      </c>
      <c r="R356" t="s">
        <v>172</v>
      </c>
      <c r="S356" t="s">
        <v>1947</v>
      </c>
      <c r="T356" t="s">
        <v>1948</v>
      </c>
      <c r="U356" t="s">
        <v>1949</v>
      </c>
      <c r="V356">
        <v>7</v>
      </c>
      <c r="W356" t="s">
        <v>78</v>
      </c>
    </row>
    <row r="357" spans="1:23">
      <c r="A357" t="s">
        <v>1040</v>
      </c>
      <c r="B357">
        <v>103</v>
      </c>
      <c r="C357" t="s">
        <v>1041</v>
      </c>
      <c r="E357" t="s">
        <v>1042</v>
      </c>
      <c r="F357" t="s">
        <v>1953</v>
      </c>
      <c r="G357" t="s">
        <v>36</v>
      </c>
      <c r="H357">
        <v>49.452179999999998</v>
      </c>
      <c r="I357">
        <v>-123.2376</v>
      </c>
      <c r="J357">
        <v>19927</v>
      </c>
      <c r="K357">
        <v>22</v>
      </c>
      <c r="L357">
        <v>7</v>
      </c>
      <c r="M357">
        <v>1954</v>
      </c>
      <c r="N357">
        <v>68</v>
      </c>
      <c r="O357">
        <v>7</v>
      </c>
      <c r="P357">
        <v>7368687470</v>
      </c>
      <c r="Q357" t="s">
        <v>72</v>
      </c>
      <c r="R357" t="s">
        <v>73</v>
      </c>
      <c r="S357" t="s">
        <v>1954</v>
      </c>
      <c r="T357" t="s">
        <v>1955</v>
      </c>
      <c r="U357" t="s">
        <v>1956</v>
      </c>
      <c r="V357">
        <v>6</v>
      </c>
      <c r="W357" t="s">
        <v>43</v>
      </c>
    </row>
    <row r="358" spans="1:23">
      <c r="A358" t="s">
        <v>1043</v>
      </c>
      <c r="B358">
        <v>103</v>
      </c>
      <c r="C358" t="s">
        <v>63</v>
      </c>
      <c r="E358" t="s">
        <v>379</v>
      </c>
      <c r="F358" t="s">
        <v>1957</v>
      </c>
      <c r="G358" t="s">
        <v>36</v>
      </c>
      <c r="H358">
        <v>-17.722003999999998</v>
      </c>
      <c r="I358">
        <v>-48.158560100000003</v>
      </c>
      <c r="J358">
        <v>39159</v>
      </c>
      <c r="K358">
        <v>18</v>
      </c>
      <c r="L358">
        <v>3</v>
      </c>
      <c r="M358">
        <v>2007</v>
      </c>
      <c r="N358">
        <v>15</v>
      </c>
      <c r="O358">
        <v>13</v>
      </c>
      <c r="P358">
        <v>4836106541</v>
      </c>
      <c r="Q358" t="s">
        <v>72</v>
      </c>
      <c r="R358" t="s">
        <v>73</v>
      </c>
      <c r="S358" t="s">
        <v>1954</v>
      </c>
      <c r="T358" t="s">
        <v>1955</v>
      </c>
      <c r="U358" t="s">
        <v>1956</v>
      </c>
      <c r="V358">
        <v>6</v>
      </c>
      <c r="W358" t="s">
        <v>43</v>
      </c>
    </row>
    <row r="359" spans="1:23">
      <c r="A359" t="s">
        <v>1044</v>
      </c>
      <c r="B359">
        <v>103</v>
      </c>
      <c r="C359" t="s">
        <v>169</v>
      </c>
      <c r="E359" t="s">
        <v>1045</v>
      </c>
      <c r="F359" t="s">
        <v>1958</v>
      </c>
      <c r="G359" t="s">
        <v>36</v>
      </c>
      <c r="H359">
        <v>55.771190300000001</v>
      </c>
      <c r="I359">
        <v>37.623201100000003</v>
      </c>
      <c r="J359">
        <v>28794</v>
      </c>
      <c r="K359">
        <v>31</v>
      </c>
      <c r="L359">
        <v>10</v>
      </c>
      <c r="M359">
        <v>1978</v>
      </c>
      <c r="N359">
        <v>44</v>
      </c>
      <c r="O359">
        <v>13</v>
      </c>
      <c r="P359">
        <v>8047703547</v>
      </c>
      <c r="Q359" t="s">
        <v>72</v>
      </c>
      <c r="R359" t="s">
        <v>73</v>
      </c>
      <c r="S359" t="s">
        <v>1954</v>
      </c>
      <c r="T359" t="s">
        <v>1955</v>
      </c>
      <c r="U359" t="s">
        <v>1956</v>
      </c>
      <c r="V359">
        <v>2</v>
      </c>
      <c r="W359" t="s">
        <v>48</v>
      </c>
    </row>
    <row r="360" spans="1:23">
      <c r="A360" t="s">
        <v>1046</v>
      </c>
      <c r="B360">
        <v>103</v>
      </c>
      <c r="C360" t="s">
        <v>563</v>
      </c>
      <c r="E360" t="s">
        <v>1047</v>
      </c>
      <c r="F360" t="s">
        <v>1959</v>
      </c>
      <c r="G360" t="s">
        <v>36</v>
      </c>
      <c r="H360">
        <v>39.688315699999997</v>
      </c>
      <c r="I360">
        <v>-8.9436389999999992</v>
      </c>
      <c r="J360">
        <v>22557</v>
      </c>
      <c r="K360">
        <v>3</v>
      </c>
      <c r="L360">
        <v>10</v>
      </c>
      <c r="M360">
        <v>1961</v>
      </c>
      <c r="N360">
        <v>61</v>
      </c>
      <c r="O360">
        <v>7</v>
      </c>
      <c r="P360">
        <v>5176400262</v>
      </c>
      <c r="Q360" t="s">
        <v>72</v>
      </c>
      <c r="R360" t="s">
        <v>73</v>
      </c>
      <c r="S360" t="s">
        <v>1954</v>
      </c>
      <c r="T360" t="s">
        <v>1955</v>
      </c>
      <c r="U360" t="s">
        <v>1956</v>
      </c>
      <c r="V360">
        <v>6</v>
      </c>
      <c r="W360" t="s">
        <v>43</v>
      </c>
    </row>
    <row r="361" spans="1:23">
      <c r="A361" t="s">
        <v>1048</v>
      </c>
      <c r="B361">
        <v>104</v>
      </c>
      <c r="C361" t="s">
        <v>1049</v>
      </c>
      <c r="E361" t="s">
        <v>288</v>
      </c>
      <c r="F361" t="s">
        <v>1960</v>
      </c>
      <c r="G361" t="s">
        <v>36</v>
      </c>
      <c r="H361">
        <v>41.764459899999999</v>
      </c>
      <c r="I361">
        <v>-72.672952199999997</v>
      </c>
      <c r="J361">
        <v>11283</v>
      </c>
      <c r="K361">
        <v>21</v>
      </c>
      <c r="L361">
        <v>11</v>
      </c>
      <c r="M361">
        <v>1930</v>
      </c>
      <c r="N361">
        <v>92</v>
      </c>
      <c r="O361">
        <v>11</v>
      </c>
      <c r="P361">
        <v>8601092682</v>
      </c>
      <c r="Q361" t="s">
        <v>24</v>
      </c>
      <c r="R361" t="s">
        <v>113</v>
      </c>
      <c r="S361" t="s">
        <v>1635</v>
      </c>
      <c r="T361" t="s">
        <v>1595</v>
      </c>
      <c r="U361" t="s">
        <v>1961</v>
      </c>
      <c r="V361">
        <v>3</v>
      </c>
      <c r="W361" t="s">
        <v>26</v>
      </c>
    </row>
    <row r="362" spans="1:23">
      <c r="A362" t="s">
        <v>1050</v>
      </c>
      <c r="B362">
        <v>104</v>
      </c>
      <c r="C362" t="s">
        <v>1051</v>
      </c>
      <c r="E362" t="s">
        <v>1052</v>
      </c>
      <c r="F362" t="s">
        <v>1962</v>
      </c>
      <c r="G362" t="s">
        <v>23</v>
      </c>
      <c r="H362">
        <v>10.3826093</v>
      </c>
      <c r="I362">
        <v>124.9206233</v>
      </c>
      <c r="J362">
        <v>19430</v>
      </c>
      <c r="K362">
        <v>12</v>
      </c>
      <c r="L362">
        <v>3</v>
      </c>
      <c r="M362">
        <v>1953</v>
      </c>
      <c r="N362">
        <v>69</v>
      </c>
      <c r="O362">
        <v>13</v>
      </c>
      <c r="P362">
        <v>9112627574</v>
      </c>
      <c r="Q362" t="s">
        <v>24</v>
      </c>
      <c r="R362" t="s">
        <v>113</v>
      </c>
      <c r="S362" t="s">
        <v>1635</v>
      </c>
      <c r="T362" t="s">
        <v>1595</v>
      </c>
      <c r="U362" t="s">
        <v>1961</v>
      </c>
      <c r="V362">
        <v>1</v>
      </c>
      <c r="W362" t="s">
        <v>186</v>
      </c>
    </row>
    <row r="363" spans="1:23">
      <c r="A363" t="s">
        <v>1053</v>
      </c>
      <c r="B363">
        <v>104</v>
      </c>
      <c r="C363" t="s">
        <v>384</v>
      </c>
      <c r="D363" t="s">
        <v>1054</v>
      </c>
      <c r="E363" t="s">
        <v>503</v>
      </c>
      <c r="F363" t="s">
        <v>1963</v>
      </c>
      <c r="G363" t="s">
        <v>23</v>
      </c>
      <c r="H363">
        <v>15.732691600000001</v>
      </c>
      <c r="I363">
        <v>120.4346499</v>
      </c>
      <c r="J363">
        <v>33055</v>
      </c>
      <c r="K363">
        <v>1</v>
      </c>
      <c r="L363">
        <v>7</v>
      </c>
      <c r="M363">
        <v>1990</v>
      </c>
      <c r="N363">
        <v>32</v>
      </c>
      <c r="O363">
        <v>5</v>
      </c>
      <c r="P363">
        <v>8418821817</v>
      </c>
      <c r="Q363" t="s">
        <v>24</v>
      </c>
      <c r="R363" t="s">
        <v>113</v>
      </c>
      <c r="S363" t="s">
        <v>1635</v>
      </c>
      <c r="T363" t="s">
        <v>1595</v>
      </c>
      <c r="U363" t="s">
        <v>1961</v>
      </c>
      <c r="V363">
        <v>7</v>
      </c>
      <c r="W363" t="s">
        <v>78</v>
      </c>
    </row>
    <row r="364" spans="1:23">
      <c r="A364" t="s">
        <v>1055</v>
      </c>
      <c r="B364">
        <v>104</v>
      </c>
      <c r="C364" t="s">
        <v>1056</v>
      </c>
      <c r="E364" t="s">
        <v>96</v>
      </c>
      <c r="F364" t="s">
        <v>1964</v>
      </c>
      <c r="G364" t="s">
        <v>36</v>
      </c>
      <c r="H364">
        <v>36.1473783</v>
      </c>
      <c r="I364">
        <v>136.1682227</v>
      </c>
      <c r="J364">
        <v>10120</v>
      </c>
      <c r="K364">
        <v>15</v>
      </c>
      <c r="L364">
        <v>9</v>
      </c>
      <c r="M364">
        <v>1927</v>
      </c>
      <c r="N364">
        <v>95</v>
      </c>
      <c r="O364">
        <v>9</v>
      </c>
      <c r="P364">
        <v>2446687683</v>
      </c>
      <c r="Q364" t="s">
        <v>24</v>
      </c>
      <c r="R364" t="s">
        <v>113</v>
      </c>
      <c r="S364" t="s">
        <v>1635</v>
      </c>
      <c r="T364" t="s">
        <v>1595</v>
      </c>
      <c r="U364" t="s">
        <v>1961</v>
      </c>
      <c r="V364">
        <v>1</v>
      </c>
      <c r="W364" t="s">
        <v>186</v>
      </c>
    </row>
    <row r="365" spans="1:23">
      <c r="A365" t="s">
        <v>1057</v>
      </c>
      <c r="B365">
        <v>104</v>
      </c>
      <c r="C365" t="s">
        <v>1058</v>
      </c>
      <c r="E365" t="s">
        <v>28</v>
      </c>
      <c r="F365" t="s">
        <v>1965</v>
      </c>
      <c r="G365" t="s">
        <v>36</v>
      </c>
      <c r="H365">
        <v>34.158996999999999</v>
      </c>
      <c r="I365">
        <v>108.906994</v>
      </c>
      <c r="J365">
        <v>44504</v>
      </c>
      <c r="K365">
        <v>4</v>
      </c>
      <c r="L365">
        <v>11</v>
      </c>
      <c r="M365">
        <v>2021</v>
      </c>
      <c r="N365">
        <v>1</v>
      </c>
      <c r="O365">
        <v>13</v>
      </c>
      <c r="P365">
        <v>2882370509</v>
      </c>
      <c r="Q365" t="s">
        <v>24</v>
      </c>
      <c r="R365" t="s">
        <v>113</v>
      </c>
      <c r="S365" t="s">
        <v>1635</v>
      </c>
      <c r="T365" t="s">
        <v>1595</v>
      </c>
      <c r="U365" t="s">
        <v>1961</v>
      </c>
      <c r="V365">
        <v>6</v>
      </c>
      <c r="W365" t="s">
        <v>43</v>
      </c>
    </row>
    <row r="366" spans="1:23">
      <c r="A366" t="s">
        <v>1059</v>
      </c>
      <c r="B366">
        <v>105</v>
      </c>
      <c r="C366" t="s">
        <v>1060</v>
      </c>
      <c r="E366" t="s">
        <v>1061</v>
      </c>
      <c r="F366" t="s">
        <v>1966</v>
      </c>
      <c r="G366" t="s">
        <v>36</v>
      </c>
      <c r="H366">
        <v>43.804723000000003</v>
      </c>
      <c r="I366">
        <v>4.4019810000000001</v>
      </c>
      <c r="J366">
        <v>30940</v>
      </c>
      <c r="K366">
        <v>15</v>
      </c>
      <c r="L366">
        <v>9</v>
      </c>
      <c r="M366">
        <v>1984</v>
      </c>
      <c r="N366">
        <v>38</v>
      </c>
      <c r="O366">
        <v>4</v>
      </c>
      <c r="P366">
        <v>2247378657</v>
      </c>
      <c r="Q366" t="s">
        <v>37</v>
      </c>
      <c r="R366" t="s">
        <v>68</v>
      </c>
      <c r="S366" t="s">
        <v>1967</v>
      </c>
      <c r="T366" t="s">
        <v>1968</v>
      </c>
      <c r="U366" t="s">
        <v>1969</v>
      </c>
      <c r="V366">
        <v>5</v>
      </c>
      <c r="W366" t="s">
        <v>86</v>
      </c>
    </row>
    <row r="367" spans="1:23">
      <c r="A367" t="s">
        <v>1062</v>
      </c>
      <c r="B367">
        <v>105</v>
      </c>
      <c r="C367" t="s">
        <v>1063</v>
      </c>
      <c r="D367" t="s">
        <v>1064</v>
      </c>
      <c r="E367" t="s">
        <v>879</v>
      </c>
      <c r="F367" t="s">
        <v>1970</v>
      </c>
      <c r="G367" t="s">
        <v>36</v>
      </c>
      <c r="H367">
        <v>8.8469760999999991</v>
      </c>
      <c r="I367">
        <v>7.0605998000000003</v>
      </c>
      <c r="J367">
        <v>21904</v>
      </c>
      <c r="K367">
        <v>20</v>
      </c>
      <c r="L367">
        <v>12</v>
      </c>
      <c r="M367">
        <v>1959</v>
      </c>
      <c r="N367">
        <v>63</v>
      </c>
      <c r="O367">
        <v>7</v>
      </c>
      <c r="P367">
        <v>8988998267</v>
      </c>
      <c r="Q367" t="s">
        <v>37</v>
      </c>
      <c r="R367" t="s">
        <v>68</v>
      </c>
      <c r="S367" t="s">
        <v>1967</v>
      </c>
      <c r="T367" t="s">
        <v>1968</v>
      </c>
      <c r="U367" t="s">
        <v>1969</v>
      </c>
      <c r="V367">
        <v>7</v>
      </c>
      <c r="W367" t="s">
        <v>78</v>
      </c>
    </row>
    <row r="368" spans="1:23">
      <c r="A368" t="s">
        <v>1065</v>
      </c>
      <c r="B368">
        <v>106</v>
      </c>
      <c r="C368" t="s">
        <v>1066</v>
      </c>
      <c r="E368" t="s">
        <v>1067</v>
      </c>
      <c r="F368" t="s">
        <v>1971</v>
      </c>
      <c r="G368" t="s">
        <v>36</v>
      </c>
      <c r="H368">
        <v>50.019808400000002</v>
      </c>
      <c r="I368">
        <v>33.941672599999997</v>
      </c>
      <c r="J368">
        <v>39912</v>
      </c>
      <c r="K368">
        <v>9</v>
      </c>
      <c r="L368">
        <v>4</v>
      </c>
      <c r="M368">
        <v>2009</v>
      </c>
      <c r="N368">
        <v>13</v>
      </c>
      <c r="O368">
        <v>10</v>
      </c>
      <c r="P368">
        <v>3593934022</v>
      </c>
      <c r="Q368" t="s">
        <v>31</v>
      </c>
      <c r="R368" t="s">
        <v>52</v>
      </c>
      <c r="S368" t="s">
        <v>1380</v>
      </c>
      <c r="T368" t="s">
        <v>1380</v>
      </c>
      <c r="U368" t="s">
        <v>1972</v>
      </c>
      <c r="V368">
        <v>6</v>
      </c>
      <c r="W368" t="s">
        <v>43</v>
      </c>
    </row>
    <row r="369" spans="1:23">
      <c r="A369" t="s">
        <v>1068</v>
      </c>
      <c r="B369">
        <v>107</v>
      </c>
      <c r="C369" t="s">
        <v>1069</v>
      </c>
      <c r="E369" t="s">
        <v>1006</v>
      </c>
      <c r="F369" t="s">
        <v>1973</v>
      </c>
      <c r="G369" t="s">
        <v>23</v>
      </c>
      <c r="H369">
        <v>-10.5411</v>
      </c>
      <c r="I369">
        <v>123.28749999999999</v>
      </c>
      <c r="J369">
        <v>29658</v>
      </c>
      <c r="K369">
        <v>13</v>
      </c>
      <c r="L369">
        <v>3</v>
      </c>
      <c r="M369">
        <v>1981</v>
      </c>
      <c r="N369">
        <v>41</v>
      </c>
      <c r="O369">
        <v>12</v>
      </c>
      <c r="P369">
        <v>8238385109</v>
      </c>
      <c r="Q369" t="s">
        <v>97</v>
      </c>
      <c r="R369" t="s">
        <v>125</v>
      </c>
      <c r="S369" t="s">
        <v>1974</v>
      </c>
      <c r="T369" t="s">
        <v>1975</v>
      </c>
      <c r="U369" t="s">
        <v>1976</v>
      </c>
      <c r="V369">
        <v>3</v>
      </c>
      <c r="W369" t="s">
        <v>26</v>
      </c>
    </row>
    <row r="370" spans="1:23">
      <c r="A370" t="s">
        <v>1070</v>
      </c>
      <c r="B370">
        <v>107</v>
      </c>
      <c r="C370" t="s">
        <v>1071</v>
      </c>
      <c r="E370" t="s">
        <v>1072</v>
      </c>
      <c r="F370" t="s">
        <v>1977</v>
      </c>
      <c r="G370" t="s">
        <v>36</v>
      </c>
      <c r="H370">
        <v>8.6427566999999996</v>
      </c>
      <c r="I370">
        <v>124.770152</v>
      </c>
      <c r="J370">
        <v>41610</v>
      </c>
      <c r="K370">
        <v>2</v>
      </c>
      <c r="L370">
        <v>12</v>
      </c>
      <c r="M370">
        <v>2013</v>
      </c>
      <c r="N370">
        <v>9</v>
      </c>
      <c r="O370">
        <v>9</v>
      </c>
      <c r="P370">
        <v>1138926642</v>
      </c>
      <c r="Q370" t="s">
        <v>97</v>
      </c>
      <c r="R370" t="s">
        <v>125</v>
      </c>
      <c r="S370" t="s">
        <v>1974</v>
      </c>
      <c r="T370" t="s">
        <v>1975</v>
      </c>
      <c r="U370" t="s">
        <v>1976</v>
      </c>
      <c r="V370">
        <v>6</v>
      </c>
      <c r="W370" t="s">
        <v>43</v>
      </c>
    </row>
    <row r="371" spans="1:23">
      <c r="A371" t="s">
        <v>1073</v>
      </c>
      <c r="B371">
        <v>107</v>
      </c>
      <c r="C371" t="s">
        <v>1074</v>
      </c>
      <c r="E371" t="s">
        <v>975</v>
      </c>
      <c r="F371" t="s">
        <v>1978</v>
      </c>
      <c r="G371" t="s">
        <v>23</v>
      </c>
      <c r="H371">
        <v>32.11871</v>
      </c>
      <c r="I371">
        <v>35.129582999999997</v>
      </c>
      <c r="J371">
        <v>19296</v>
      </c>
      <c r="K371">
        <v>29</v>
      </c>
      <c r="L371">
        <v>10</v>
      </c>
      <c r="M371">
        <v>1952</v>
      </c>
      <c r="N371">
        <v>70</v>
      </c>
      <c r="O371">
        <v>6</v>
      </c>
      <c r="P371">
        <v>3608560651</v>
      </c>
      <c r="Q371" t="s">
        <v>97</v>
      </c>
      <c r="R371" t="s">
        <v>125</v>
      </c>
      <c r="S371" t="s">
        <v>1974</v>
      </c>
      <c r="T371" t="s">
        <v>1975</v>
      </c>
      <c r="U371" t="s">
        <v>1976</v>
      </c>
      <c r="V371">
        <v>1</v>
      </c>
      <c r="W371" t="s">
        <v>186</v>
      </c>
    </row>
    <row r="372" spans="1:23">
      <c r="A372" t="s">
        <v>1075</v>
      </c>
      <c r="B372">
        <v>108</v>
      </c>
      <c r="C372" t="s">
        <v>1076</v>
      </c>
      <c r="E372" t="s">
        <v>1077</v>
      </c>
      <c r="F372" t="s">
        <v>1979</v>
      </c>
      <c r="G372" t="s">
        <v>23</v>
      </c>
      <c r="H372">
        <v>55.677178300000001</v>
      </c>
      <c r="I372">
        <v>13.0856744</v>
      </c>
      <c r="J372">
        <v>28055</v>
      </c>
      <c r="K372">
        <v>22</v>
      </c>
      <c r="L372">
        <v>10</v>
      </c>
      <c r="M372">
        <v>1976</v>
      </c>
      <c r="N372">
        <v>46</v>
      </c>
      <c r="O372">
        <v>6</v>
      </c>
      <c r="P372">
        <v>2613106768</v>
      </c>
      <c r="Q372" t="s">
        <v>97</v>
      </c>
      <c r="R372" t="s">
        <v>176</v>
      </c>
      <c r="S372" t="s">
        <v>1807</v>
      </c>
      <c r="T372" t="s">
        <v>1808</v>
      </c>
      <c r="U372" t="s">
        <v>1809</v>
      </c>
      <c r="V372">
        <v>2</v>
      </c>
      <c r="W372" t="s">
        <v>48</v>
      </c>
    </row>
    <row r="373" spans="1:23">
      <c r="A373" t="s">
        <v>1078</v>
      </c>
      <c r="B373">
        <v>108</v>
      </c>
      <c r="C373" t="s">
        <v>1079</v>
      </c>
      <c r="E373" t="s">
        <v>1080</v>
      </c>
      <c r="F373" t="s">
        <v>1980</v>
      </c>
      <c r="G373" t="s">
        <v>36</v>
      </c>
      <c r="H373">
        <v>-6.4166670000000003</v>
      </c>
      <c r="I373">
        <v>-77.883332899999999</v>
      </c>
      <c r="J373">
        <v>23768</v>
      </c>
      <c r="K373">
        <v>26</v>
      </c>
      <c r="L373">
        <v>1</v>
      </c>
      <c r="M373">
        <v>1965</v>
      </c>
      <c r="N373">
        <v>57</v>
      </c>
      <c r="O373">
        <v>9</v>
      </c>
      <c r="P373">
        <v>1411070358</v>
      </c>
      <c r="Q373" t="s">
        <v>97</v>
      </c>
      <c r="R373" t="s">
        <v>176</v>
      </c>
      <c r="S373" t="s">
        <v>1807</v>
      </c>
      <c r="T373" t="s">
        <v>1808</v>
      </c>
      <c r="U373" t="s">
        <v>1809</v>
      </c>
      <c r="V373">
        <v>3</v>
      </c>
      <c r="W373" t="s">
        <v>26</v>
      </c>
    </row>
    <row r="374" spans="1:23">
      <c r="A374" t="s">
        <v>1081</v>
      </c>
      <c r="B374">
        <v>108</v>
      </c>
      <c r="C374" t="s">
        <v>1082</v>
      </c>
      <c r="E374" t="s">
        <v>1083</v>
      </c>
      <c r="F374" t="s">
        <v>1981</v>
      </c>
      <c r="G374" t="s">
        <v>36</v>
      </c>
      <c r="H374">
        <v>10.222709500000001</v>
      </c>
      <c r="I374">
        <v>12.051835000000001</v>
      </c>
      <c r="J374">
        <v>18141</v>
      </c>
      <c r="K374">
        <v>31</v>
      </c>
      <c r="L374">
        <v>8</v>
      </c>
      <c r="M374">
        <v>1949</v>
      </c>
      <c r="N374">
        <v>73</v>
      </c>
      <c r="O374">
        <v>12</v>
      </c>
      <c r="P374">
        <v>7729489547</v>
      </c>
      <c r="Q374" t="s">
        <v>97</v>
      </c>
      <c r="R374" t="s">
        <v>176</v>
      </c>
      <c r="S374" t="s">
        <v>1807</v>
      </c>
      <c r="T374" t="s">
        <v>1808</v>
      </c>
      <c r="U374" t="s">
        <v>1809</v>
      </c>
      <c r="V374">
        <v>6</v>
      </c>
      <c r="W374" t="s">
        <v>43</v>
      </c>
    </row>
    <row r="375" spans="1:23">
      <c r="A375" t="s">
        <v>1084</v>
      </c>
      <c r="B375">
        <v>108</v>
      </c>
      <c r="C375" t="s">
        <v>1085</v>
      </c>
      <c r="E375" t="s">
        <v>258</v>
      </c>
      <c r="F375" t="s">
        <v>1982</v>
      </c>
      <c r="G375" t="s">
        <v>36</v>
      </c>
      <c r="H375">
        <v>18.424763599999999</v>
      </c>
      <c r="I375">
        <v>-72.7703001</v>
      </c>
      <c r="J375">
        <v>10708</v>
      </c>
      <c r="K375">
        <v>25</v>
      </c>
      <c r="L375">
        <v>4</v>
      </c>
      <c r="M375">
        <v>1929</v>
      </c>
      <c r="N375">
        <v>93</v>
      </c>
      <c r="O375">
        <v>2</v>
      </c>
      <c r="P375">
        <v>1417713511</v>
      </c>
      <c r="Q375" t="s">
        <v>97</v>
      </c>
      <c r="R375" t="s">
        <v>176</v>
      </c>
      <c r="S375" t="s">
        <v>1807</v>
      </c>
      <c r="T375" t="s">
        <v>1808</v>
      </c>
      <c r="U375" t="s">
        <v>1809</v>
      </c>
      <c r="V375">
        <v>2</v>
      </c>
      <c r="W375" t="s">
        <v>48</v>
      </c>
    </row>
    <row r="376" spans="1:23">
      <c r="A376" t="s">
        <v>1086</v>
      </c>
      <c r="B376">
        <v>109</v>
      </c>
      <c r="C376" t="s">
        <v>1087</v>
      </c>
      <c r="E376" t="s">
        <v>1088</v>
      </c>
      <c r="F376" t="s">
        <v>1983</v>
      </c>
      <c r="G376" t="s">
        <v>36</v>
      </c>
      <c r="H376">
        <v>42.418024000000003</v>
      </c>
      <c r="I376">
        <v>20.794942800000001</v>
      </c>
      <c r="J376">
        <v>30558</v>
      </c>
      <c r="K376">
        <v>30</v>
      </c>
      <c r="L376">
        <v>8</v>
      </c>
      <c r="M376">
        <v>1983</v>
      </c>
      <c r="N376">
        <v>39</v>
      </c>
      <c r="O376">
        <v>11</v>
      </c>
      <c r="P376">
        <v>2354622270</v>
      </c>
      <c r="Q376" t="s">
        <v>37</v>
      </c>
      <c r="R376" t="s">
        <v>38</v>
      </c>
      <c r="S376" t="s">
        <v>1984</v>
      </c>
      <c r="T376" t="s">
        <v>1985</v>
      </c>
      <c r="U376" t="s">
        <v>1430</v>
      </c>
      <c r="V376">
        <v>6</v>
      </c>
      <c r="W376" t="s">
        <v>43</v>
      </c>
    </row>
    <row r="377" spans="1:23">
      <c r="A377" t="s">
        <v>1089</v>
      </c>
      <c r="B377">
        <v>109</v>
      </c>
      <c r="C377" t="s">
        <v>1090</v>
      </c>
      <c r="E377" t="s">
        <v>462</v>
      </c>
      <c r="F377" t="s">
        <v>1986</v>
      </c>
      <c r="G377" t="s">
        <v>23</v>
      </c>
      <c r="H377">
        <v>57.673599500000002</v>
      </c>
      <c r="I377">
        <v>12.009821799999999</v>
      </c>
      <c r="J377">
        <v>28158</v>
      </c>
      <c r="K377">
        <v>2</v>
      </c>
      <c r="L377">
        <v>2</v>
      </c>
      <c r="M377">
        <v>1977</v>
      </c>
      <c r="N377">
        <v>45</v>
      </c>
      <c r="O377">
        <v>6</v>
      </c>
      <c r="P377">
        <v>5179234567</v>
      </c>
      <c r="Q377" t="s">
        <v>37</v>
      </c>
      <c r="R377" t="s">
        <v>38</v>
      </c>
      <c r="S377" t="s">
        <v>1984</v>
      </c>
      <c r="T377" t="s">
        <v>1985</v>
      </c>
      <c r="U377" t="s">
        <v>1430</v>
      </c>
      <c r="V377">
        <v>3</v>
      </c>
      <c r="W377" t="s">
        <v>26</v>
      </c>
    </row>
    <row r="378" spans="1:23">
      <c r="A378" t="s">
        <v>1091</v>
      </c>
      <c r="B378">
        <v>109</v>
      </c>
      <c r="C378" t="s">
        <v>1092</v>
      </c>
      <c r="E378" t="s">
        <v>1093</v>
      </c>
      <c r="F378" t="s">
        <v>1987</v>
      </c>
      <c r="G378" t="s">
        <v>36</v>
      </c>
      <c r="H378">
        <v>47.3036891</v>
      </c>
      <c r="I378">
        <v>2.6981495999999998</v>
      </c>
      <c r="J378">
        <v>39964</v>
      </c>
      <c r="K378">
        <v>31</v>
      </c>
      <c r="L378">
        <v>5</v>
      </c>
      <c r="M378">
        <v>2009</v>
      </c>
      <c r="N378">
        <v>13</v>
      </c>
      <c r="O378">
        <v>3</v>
      </c>
      <c r="P378">
        <v>3152552593</v>
      </c>
      <c r="Q378" t="s">
        <v>37</v>
      </c>
      <c r="R378" t="s">
        <v>38</v>
      </c>
      <c r="S378" t="s">
        <v>1984</v>
      </c>
      <c r="T378" t="s">
        <v>1985</v>
      </c>
      <c r="U378" t="s">
        <v>1430</v>
      </c>
      <c r="V378">
        <v>6</v>
      </c>
      <c r="W378" t="s">
        <v>43</v>
      </c>
    </row>
    <row r="379" spans="1:23">
      <c r="A379" t="s">
        <v>1094</v>
      </c>
      <c r="B379">
        <v>109</v>
      </c>
      <c r="C379" t="s">
        <v>1095</v>
      </c>
      <c r="E379" t="s">
        <v>835</v>
      </c>
      <c r="F379" t="s">
        <v>1988</v>
      </c>
      <c r="G379" t="s">
        <v>36</v>
      </c>
      <c r="H379">
        <v>13.8752119</v>
      </c>
      <c r="I379">
        <v>121.21512559999999</v>
      </c>
      <c r="J379">
        <v>25473</v>
      </c>
      <c r="K379">
        <v>27</v>
      </c>
      <c r="L379">
        <v>9</v>
      </c>
      <c r="M379">
        <v>1969</v>
      </c>
      <c r="N379">
        <v>53</v>
      </c>
      <c r="O379">
        <v>6</v>
      </c>
      <c r="P379">
        <v>9425637256</v>
      </c>
      <c r="Q379" t="s">
        <v>37</v>
      </c>
      <c r="R379" t="s">
        <v>38</v>
      </c>
      <c r="S379" t="s">
        <v>1984</v>
      </c>
      <c r="T379" t="s">
        <v>1985</v>
      </c>
      <c r="U379" t="s">
        <v>1430</v>
      </c>
      <c r="V379">
        <v>1</v>
      </c>
      <c r="W379" t="s">
        <v>186</v>
      </c>
    </row>
    <row r="380" spans="1:23">
      <c r="A380" t="s">
        <v>1096</v>
      </c>
      <c r="B380">
        <v>109</v>
      </c>
      <c r="C380" t="s">
        <v>1097</v>
      </c>
      <c r="E380" t="s">
        <v>41</v>
      </c>
      <c r="F380" t="s">
        <v>1989</v>
      </c>
      <c r="G380" t="s">
        <v>36</v>
      </c>
      <c r="H380">
        <v>48.197340400000002</v>
      </c>
      <c r="I380">
        <v>16.3587247</v>
      </c>
      <c r="J380">
        <v>38610</v>
      </c>
      <c r="K380">
        <v>15</v>
      </c>
      <c r="L380">
        <v>9</v>
      </c>
      <c r="M380">
        <v>2005</v>
      </c>
      <c r="N380">
        <v>17</v>
      </c>
      <c r="O380">
        <v>1</v>
      </c>
      <c r="P380">
        <v>5665411983</v>
      </c>
      <c r="Q380" t="s">
        <v>37</v>
      </c>
      <c r="R380" t="s">
        <v>38</v>
      </c>
      <c r="S380" t="s">
        <v>1984</v>
      </c>
      <c r="T380" t="s">
        <v>1985</v>
      </c>
      <c r="U380" t="s">
        <v>1430</v>
      </c>
      <c r="V380">
        <v>6</v>
      </c>
      <c r="W380" t="s">
        <v>43</v>
      </c>
    </row>
    <row r="381" spans="1:23">
      <c r="A381" t="s">
        <v>1098</v>
      </c>
      <c r="B381">
        <v>110</v>
      </c>
      <c r="C381" t="s">
        <v>1099</v>
      </c>
      <c r="E381" t="s">
        <v>538</v>
      </c>
      <c r="F381" t="s">
        <v>1990</v>
      </c>
      <c r="G381" t="s">
        <v>23</v>
      </c>
      <c r="H381">
        <v>15.4004052</v>
      </c>
      <c r="I381">
        <v>119.93039330000001</v>
      </c>
      <c r="J381">
        <v>27533</v>
      </c>
      <c r="K381">
        <v>19</v>
      </c>
      <c r="L381">
        <v>5</v>
      </c>
      <c r="M381">
        <v>1975</v>
      </c>
      <c r="N381">
        <v>47</v>
      </c>
      <c r="O381">
        <v>5</v>
      </c>
      <c r="P381">
        <v>8772772207</v>
      </c>
      <c r="Q381" t="s">
        <v>97</v>
      </c>
      <c r="R381" t="s">
        <v>129</v>
      </c>
      <c r="S381" t="s">
        <v>1991</v>
      </c>
      <c r="T381" t="s">
        <v>1992</v>
      </c>
      <c r="U381" t="s">
        <v>1621</v>
      </c>
      <c r="V381">
        <v>3</v>
      </c>
      <c r="W381" t="s">
        <v>26</v>
      </c>
    </row>
    <row r="382" spans="1:23">
      <c r="A382" t="s">
        <v>1100</v>
      </c>
      <c r="B382">
        <v>110</v>
      </c>
      <c r="C382" t="s">
        <v>1101</v>
      </c>
      <c r="E382" t="s">
        <v>463</v>
      </c>
      <c r="F382" t="s">
        <v>1993</v>
      </c>
      <c r="G382" t="s">
        <v>23</v>
      </c>
      <c r="H382">
        <v>31.2194021</v>
      </c>
      <c r="I382">
        <v>107.5185474</v>
      </c>
      <c r="J382">
        <v>32382</v>
      </c>
      <c r="K382">
        <v>27</v>
      </c>
      <c r="L382">
        <v>8</v>
      </c>
      <c r="M382">
        <v>1988</v>
      </c>
      <c r="N382">
        <v>34</v>
      </c>
      <c r="O382">
        <v>8</v>
      </c>
      <c r="P382">
        <v>3543622206</v>
      </c>
      <c r="Q382" t="s">
        <v>97</v>
      </c>
      <c r="R382" t="s">
        <v>129</v>
      </c>
      <c r="S382" t="s">
        <v>1991</v>
      </c>
      <c r="T382" t="s">
        <v>1992</v>
      </c>
      <c r="U382" t="s">
        <v>1621</v>
      </c>
      <c r="V382">
        <v>1</v>
      </c>
      <c r="W382" t="s">
        <v>186</v>
      </c>
    </row>
    <row r="383" spans="1:23">
      <c r="A383" t="s">
        <v>1102</v>
      </c>
      <c r="B383">
        <v>111</v>
      </c>
      <c r="C383" t="s">
        <v>1103</v>
      </c>
      <c r="E383" t="s">
        <v>1104</v>
      </c>
      <c r="F383" t="s">
        <v>1994</v>
      </c>
      <c r="G383" t="s">
        <v>36</v>
      </c>
      <c r="H383">
        <v>44.840524000000002</v>
      </c>
      <c r="I383">
        <v>82.353656000000001</v>
      </c>
      <c r="J383">
        <v>8366</v>
      </c>
      <c r="K383">
        <v>26</v>
      </c>
      <c r="L383">
        <v>11</v>
      </c>
      <c r="M383">
        <v>1922</v>
      </c>
      <c r="N383">
        <v>100</v>
      </c>
      <c r="O383">
        <v>7</v>
      </c>
      <c r="P383">
        <v>3258379988</v>
      </c>
      <c r="Q383" t="s">
        <v>31</v>
      </c>
      <c r="R383" t="s">
        <v>110</v>
      </c>
      <c r="S383" t="s">
        <v>1995</v>
      </c>
      <c r="T383" t="s">
        <v>1996</v>
      </c>
      <c r="U383" t="s">
        <v>1425</v>
      </c>
      <c r="V383">
        <v>3</v>
      </c>
      <c r="W383" t="s">
        <v>26</v>
      </c>
    </row>
    <row r="384" spans="1:23">
      <c r="A384" t="s">
        <v>1105</v>
      </c>
      <c r="B384">
        <v>111</v>
      </c>
      <c r="C384" t="s">
        <v>1106</v>
      </c>
      <c r="E384" t="s">
        <v>1107</v>
      </c>
      <c r="F384" t="s">
        <v>1997</v>
      </c>
      <c r="G384" t="s">
        <v>36</v>
      </c>
      <c r="H384">
        <v>-6.9100633</v>
      </c>
      <c r="I384">
        <v>107.71476970000001</v>
      </c>
      <c r="J384">
        <v>29191</v>
      </c>
      <c r="K384">
        <v>2</v>
      </c>
      <c r="L384">
        <v>12</v>
      </c>
      <c r="M384">
        <v>1979</v>
      </c>
      <c r="N384">
        <v>43</v>
      </c>
      <c r="O384">
        <v>12</v>
      </c>
      <c r="P384">
        <v>5792043660</v>
      </c>
      <c r="Q384" t="s">
        <v>31</v>
      </c>
      <c r="R384" t="s">
        <v>110</v>
      </c>
      <c r="S384" t="s">
        <v>1995</v>
      </c>
      <c r="T384" t="s">
        <v>1996</v>
      </c>
      <c r="U384" t="s">
        <v>1425</v>
      </c>
      <c r="V384">
        <v>7</v>
      </c>
      <c r="W384" t="s">
        <v>78</v>
      </c>
    </row>
    <row r="385" spans="1:23">
      <c r="A385" t="s">
        <v>1108</v>
      </c>
      <c r="B385">
        <v>111</v>
      </c>
      <c r="C385" t="s">
        <v>972</v>
      </c>
      <c r="E385" t="s">
        <v>407</v>
      </c>
      <c r="F385" t="s">
        <v>1998</v>
      </c>
      <c r="G385" t="s">
        <v>36</v>
      </c>
      <c r="H385">
        <v>15.8278</v>
      </c>
      <c r="I385">
        <v>120.49467660000001</v>
      </c>
      <c r="J385">
        <v>36475</v>
      </c>
      <c r="K385">
        <v>11</v>
      </c>
      <c r="L385">
        <v>11</v>
      </c>
      <c r="M385">
        <v>1999</v>
      </c>
      <c r="N385">
        <v>23</v>
      </c>
      <c r="O385">
        <v>11</v>
      </c>
      <c r="P385">
        <v>3403120914</v>
      </c>
      <c r="Q385" t="s">
        <v>31</v>
      </c>
      <c r="R385" t="s">
        <v>110</v>
      </c>
      <c r="S385" t="s">
        <v>1995</v>
      </c>
      <c r="T385" t="s">
        <v>1996</v>
      </c>
      <c r="U385" t="s">
        <v>1425</v>
      </c>
      <c r="V385">
        <v>3</v>
      </c>
      <c r="W385" t="s">
        <v>26</v>
      </c>
    </row>
    <row r="386" spans="1:23">
      <c r="A386" t="s">
        <v>1109</v>
      </c>
      <c r="B386">
        <v>111</v>
      </c>
      <c r="C386" t="s">
        <v>978</v>
      </c>
      <c r="D386" t="s">
        <v>21</v>
      </c>
      <c r="E386" t="s">
        <v>964</v>
      </c>
      <c r="F386" t="s">
        <v>1999</v>
      </c>
      <c r="G386" t="s">
        <v>23</v>
      </c>
      <c r="H386">
        <v>37.242286300000004</v>
      </c>
      <c r="I386">
        <v>-121.73094519999999</v>
      </c>
      <c r="J386">
        <v>19458</v>
      </c>
      <c r="K386">
        <v>9</v>
      </c>
      <c r="L386">
        <v>4</v>
      </c>
      <c r="M386">
        <v>1953</v>
      </c>
      <c r="N386">
        <v>69</v>
      </c>
      <c r="O386">
        <v>3</v>
      </c>
      <c r="P386">
        <v>4081073642</v>
      </c>
      <c r="Q386" t="s">
        <v>31</v>
      </c>
      <c r="R386" t="s">
        <v>110</v>
      </c>
      <c r="S386" t="s">
        <v>1995</v>
      </c>
      <c r="T386" t="s">
        <v>1996</v>
      </c>
      <c r="U386" t="s">
        <v>1425</v>
      </c>
      <c r="V386">
        <v>7</v>
      </c>
      <c r="W386" t="s">
        <v>78</v>
      </c>
    </row>
    <row r="387" spans="1:23">
      <c r="A387" t="s">
        <v>1110</v>
      </c>
      <c r="B387">
        <v>111</v>
      </c>
      <c r="C387" t="s">
        <v>250</v>
      </c>
      <c r="E387" t="s">
        <v>159</v>
      </c>
      <c r="F387" t="s">
        <v>2000</v>
      </c>
      <c r="G387" t="s">
        <v>36</v>
      </c>
      <c r="H387">
        <v>9.9477872999999999</v>
      </c>
      <c r="I387">
        <v>-84.059266699999995</v>
      </c>
      <c r="J387">
        <v>35897</v>
      </c>
      <c r="K387">
        <v>12</v>
      </c>
      <c r="L387">
        <v>4</v>
      </c>
      <c r="M387">
        <v>1998</v>
      </c>
      <c r="N387">
        <v>24</v>
      </c>
      <c r="O387">
        <v>12</v>
      </c>
      <c r="P387">
        <v>3332286416</v>
      </c>
      <c r="Q387" t="s">
        <v>31</v>
      </c>
      <c r="R387" t="s">
        <v>110</v>
      </c>
      <c r="S387" t="s">
        <v>1995</v>
      </c>
      <c r="T387" t="s">
        <v>1996</v>
      </c>
      <c r="U387" t="s">
        <v>1425</v>
      </c>
      <c r="V387">
        <v>7</v>
      </c>
      <c r="W387" t="s">
        <v>78</v>
      </c>
    </row>
    <row r="388" spans="1:23">
      <c r="A388" t="s">
        <v>1111</v>
      </c>
      <c r="B388">
        <v>112</v>
      </c>
      <c r="C388" t="s">
        <v>145</v>
      </c>
      <c r="E388" t="s">
        <v>832</v>
      </c>
      <c r="F388" t="s">
        <v>2001</v>
      </c>
      <c r="G388" t="s">
        <v>23</v>
      </c>
      <c r="H388">
        <v>14.867009400000001</v>
      </c>
      <c r="I388">
        <v>-88.772244400000005</v>
      </c>
      <c r="J388">
        <v>39806</v>
      </c>
      <c r="K388">
        <v>24</v>
      </c>
      <c r="L388">
        <v>12</v>
      </c>
      <c r="M388">
        <v>2008</v>
      </c>
      <c r="N388">
        <v>14</v>
      </c>
      <c r="O388">
        <v>7</v>
      </c>
      <c r="P388">
        <v>3868246493</v>
      </c>
      <c r="Q388" t="s">
        <v>72</v>
      </c>
      <c r="R388" t="s">
        <v>82</v>
      </c>
      <c r="S388" t="s">
        <v>1934</v>
      </c>
      <c r="T388" t="s">
        <v>2002</v>
      </c>
      <c r="U388" t="s">
        <v>2003</v>
      </c>
      <c r="V388">
        <v>6</v>
      </c>
      <c r="W388" t="s">
        <v>43</v>
      </c>
    </row>
    <row r="389" spans="1:23">
      <c r="A389" t="s">
        <v>1112</v>
      </c>
      <c r="B389">
        <v>112</v>
      </c>
      <c r="C389" t="s">
        <v>1113</v>
      </c>
      <c r="E389" t="s">
        <v>300</v>
      </c>
      <c r="F389" t="s">
        <v>2004</v>
      </c>
      <c r="G389" t="s">
        <v>36</v>
      </c>
      <c r="H389">
        <v>31.364042000000001</v>
      </c>
      <c r="I389">
        <v>108.520914</v>
      </c>
      <c r="J389">
        <v>11370</v>
      </c>
      <c r="K389">
        <v>16</v>
      </c>
      <c r="L389">
        <v>2</v>
      </c>
      <c r="M389">
        <v>1931</v>
      </c>
      <c r="N389">
        <v>91</v>
      </c>
      <c r="O389">
        <v>1</v>
      </c>
      <c r="P389">
        <v>9272976586</v>
      </c>
      <c r="Q389" t="s">
        <v>72</v>
      </c>
      <c r="R389" t="s">
        <v>82</v>
      </c>
      <c r="S389" t="s">
        <v>1934</v>
      </c>
      <c r="T389" t="s">
        <v>2002</v>
      </c>
      <c r="U389" t="s">
        <v>2003</v>
      </c>
      <c r="V389">
        <v>4</v>
      </c>
      <c r="W389" t="s">
        <v>93</v>
      </c>
    </row>
    <row r="390" spans="1:23">
      <c r="A390" t="s">
        <v>1114</v>
      </c>
      <c r="B390">
        <v>112</v>
      </c>
      <c r="C390" t="s">
        <v>1115</v>
      </c>
      <c r="E390" t="s">
        <v>709</v>
      </c>
      <c r="F390" t="s">
        <v>2005</v>
      </c>
      <c r="G390" t="s">
        <v>23</v>
      </c>
      <c r="H390">
        <v>18.1145292</v>
      </c>
      <c r="I390">
        <v>121.40235869999999</v>
      </c>
      <c r="J390">
        <v>7766</v>
      </c>
      <c r="K390">
        <v>5</v>
      </c>
      <c r="L390">
        <v>4</v>
      </c>
      <c r="M390">
        <v>1921</v>
      </c>
      <c r="N390">
        <v>101</v>
      </c>
      <c r="O390">
        <v>7</v>
      </c>
      <c r="P390">
        <v>1138138606</v>
      </c>
      <c r="Q390" t="s">
        <v>72</v>
      </c>
      <c r="R390" t="s">
        <v>82</v>
      </c>
      <c r="S390" t="s">
        <v>1934</v>
      </c>
      <c r="T390" t="s">
        <v>2002</v>
      </c>
      <c r="U390" t="s">
        <v>2003</v>
      </c>
      <c r="V390">
        <v>4</v>
      </c>
      <c r="W390" t="s">
        <v>93</v>
      </c>
    </row>
    <row r="391" spans="1:23">
      <c r="A391" t="s">
        <v>1116</v>
      </c>
      <c r="B391">
        <v>112</v>
      </c>
      <c r="C391" t="s">
        <v>644</v>
      </c>
      <c r="E391" t="s">
        <v>360</v>
      </c>
      <c r="F391" t="s">
        <v>2006</v>
      </c>
      <c r="G391" t="s">
        <v>23</v>
      </c>
      <c r="H391">
        <v>36.089488000000003</v>
      </c>
      <c r="I391">
        <v>97.863213999999999</v>
      </c>
      <c r="J391">
        <v>27876</v>
      </c>
      <c r="K391">
        <v>26</v>
      </c>
      <c r="L391">
        <v>4</v>
      </c>
      <c r="M391">
        <v>1976</v>
      </c>
      <c r="N391">
        <v>46</v>
      </c>
      <c r="O391">
        <v>12</v>
      </c>
      <c r="P391">
        <v>9224441103</v>
      </c>
      <c r="Q391" t="s">
        <v>72</v>
      </c>
      <c r="R391" t="s">
        <v>82</v>
      </c>
      <c r="S391" t="s">
        <v>1934</v>
      </c>
      <c r="T391" t="s">
        <v>2002</v>
      </c>
      <c r="U391" t="s">
        <v>2003</v>
      </c>
      <c r="V391">
        <v>5</v>
      </c>
      <c r="W391" t="s">
        <v>86</v>
      </c>
    </row>
    <row r="392" spans="1:23">
      <c r="A392" t="s">
        <v>1117</v>
      </c>
      <c r="B392">
        <v>112</v>
      </c>
      <c r="C392" t="s">
        <v>1118</v>
      </c>
      <c r="E392" t="s">
        <v>1119</v>
      </c>
      <c r="F392" t="s">
        <v>2007</v>
      </c>
      <c r="G392" t="s">
        <v>36</v>
      </c>
      <c r="H392">
        <v>35.924514000000002</v>
      </c>
      <c r="I392">
        <v>114.35776300000001</v>
      </c>
      <c r="J392">
        <v>12931</v>
      </c>
      <c r="K392">
        <v>27</v>
      </c>
      <c r="L392">
        <v>5</v>
      </c>
      <c r="M392">
        <v>1935</v>
      </c>
      <c r="N392">
        <v>87</v>
      </c>
      <c r="O392">
        <v>5</v>
      </c>
      <c r="P392">
        <v>7641001506</v>
      </c>
      <c r="Q392" t="s">
        <v>72</v>
      </c>
      <c r="R392" t="s">
        <v>82</v>
      </c>
      <c r="S392" t="s">
        <v>1934</v>
      </c>
      <c r="T392" t="s">
        <v>2002</v>
      </c>
      <c r="U392" t="s">
        <v>2003</v>
      </c>
      <c r="V392">
        <v>2</v>
      </c>
      <c r="W392" t="s">
        <v>48</v>
      </c>
    </row>
    <row r="393" spans="1:23">
      <c r="A393" t="s">
        <v>1120</v>
      </c>
      <c r="B393">
        <v>113</v>
      </c>
      <c r="C393" t="s">
        <v>926</v>
      </c>
      <c r="D393" t="s">
        <v>534</v>
      </c>
      <c r="E393" t="s">
        <v>1121</v>
      </c>
      <c r="F393" t="s">
        <v>2008</v>
      </c>
      <c r="G393" t="s">
        <v>36</v>
      </c>
      <c r="H393">
        <v>29.830962</v>
      </c>
      <c r="I393">
        <v>104.84882899999999</v>
      </c>
      <c r="J393">
        <v>38520</v>
      </c>
      <c r="K393">
        <v>17</v>
      </c>
      <c r="L393">
        <v>6</v>
      </c>
      <c r="M393">
        <v>2005</v>
      </c>
      <c r="N393">
        <v>17</v>
      </c>
      <c r="O393">
        <v>2</v>
      </c>
      <c r="P393">
        <v>6356613484</v>
      </c>
      <c r="Q393" t="s">
        <v>24</v>
      </c>
      <c r="R393" t="s">
        <v>143</v>
      </c>
      <c r="S393" t="s">
        <v>2009</v>
      </c>
      <c r="T393" t="s">
        <v>2010</v>
      </c>
      <c r="U393" t="s">
        <v>2011</v>
      </c>
      <c r="V393">
        <v>6</v>
      </c>
      <c r="W393" t="s">
        <v>43</v>
      </c>
    </row>
    <row r="394" spans="1:23">
      <c r="A394" t="s">
        <v>1122</v>
      </c>
      <c r="B394">
        <v>113</v>
      </c>
      <c r="C394" t="s">
        <v>174</v>
      </c>
      <c r="E394" t="s">
        <v>349</v>
      </c>
      <c r="F394" t="s">
        <v>2012</v>
      </c>
      <c r="G394" t="s">
        <v>36</v>
      </c>
      <c r="H394">
        <v>24.565521</v>
      </c>
      <c r="I394">
        <v>117.936238</v>
      </c>
      <c r="J394">
        <v>18669</v>
      </c>
      <c r="K394">
        <v>10</v>
      </c>
      <c r="L394">
        <v>2</v>
      </c>
      <c r="M394">
        <v>1951</v>
      </c>
      <c r="N394">
        <v>71</v>
      </c>
      <c r="O394">
        <v>4</v>
      </c>
      <c r="P394">
        <v>2179083161</v>
      </c>
      <c r="Q394" t="s">
        <v>24</v>
      </c>
      <c r="R394" t="s">
        <v>143</v>
      </c>
      <c r="S394" t="s">
        <v>2009</v>
      </c>
      <c r="T394" t="s">
        <v>2010</v>
      </c>
      <c r="U394" t="s">
        <v>2011</v>
      </c>
      <c r="V394">
        <v>3</v>
      </c>
      <c r="W394" t="s">
        <v>26</v>
      </c>
    </row>
    <row r="395" spans="1:23">
      <c r="A395" t="s">
        <v>1123</v>
      </c>
      <c r="B395">
        <v>113</v>
      </c>
      <c r="C395" t="s">
        <v>244</v>
      </c>
      <c r="E395" t="s">
        <v>373</v>
      </c>
      <c r="F395" t="s">
        <v>2013</v>
      </c>
      <c r="G395" t="s">
        <v>23</v>
      </c>
      <c r="H395">
        <v>-7.3697672000000001</v>
      </c>
      <c r="I395">
        <v>112.5125893</v>
      </c>
      <c r="J395">
        <v>14878</v>
      </c>
      <c r="K395">
        <v>24</v>
      </c>
      <c r="L395">
        <v>9</v>
      </c>
      <c r="M395">
        <v>1940</v>
      </c>
      <c r="N395">
        <v>82</v>
      </c>
      <c r="O395">
        <v>1</v>
      </c>
      <c r="P395">
        <v>4338092938</v>
      </c>
      <c r="Q395" t="s">
        <v>24</v>
      </c>
      <c r="R395" t="s">
        <v>143</v>
      </c>
      <c r="S395" t="s">
        <v>2009</v>
      </c>
      <c r="T395" t="s">
        <v>2010</v>
      </c>
      <c r="U395" t="s">
        <v>2011</v>
      </c>
      <c r="V395">
        <v>5</v>
      </c>
      <c r="W395" t="s">
        <v>86</v>
      </c>
    </row>
    <row r="396" spans="1:23">
      <c r="A396" t="s">
        <v>1124</v>
      </c>
      <c r="B396">
        <v>113</v>
      </c>
      <c r="C396" t="s">
        <v>1125</v>
      </c>
      <c r="E396" t="s">
        <v>1126</v>
      </c>
      <c r="F396" t="s">
        <v>2014</v>
      </c>
      <c r="G396" t="s">
        <v>36</v>
      </c>
      <c r="H396">
        <v>-7.5450261999999997</v>
      </c>
      <c r="I396">
        <v>111.65563880000001</v>
      </c>
      <c r="J396">
        <v>24914</v>
      </c>
      <c r="K396">
        <v>17</v>
      </c>
      <c r="L396">
        <v>3</v>
      </c>
      <c r="M396">
        <v>1968</v>
      </c>
      <c r="N396">
        <v>54</v>
      </c>
      <c r="O396">
        <v>4</v>
      </c>
      <c r="P396">
        <v>5948178890</v>
      </c>
      <c r="Q396" t="s">
        <v>24</v>
      </c>
      <c r="R396" t="s">
        <v>143</v>
      </c>
      <c r="S396" t="s">
        <v>2009</v>
      </c>
      <c r="T396" t="s">
        <v>2010</v>
      </c>
      <c r="U396" t="s">
        <v>2011</v>
      </c>
      <c r="V396">
        <v>2</v>
      </c>
      <c r="W396" t="s">
        <v>48</v>
      </c>
    </row>
    <row r="397" spans="1:23">
      <c r="A397" t="s">
        <v>1127</v>
      </c>
      <c r="B397">
        <v>114</v>
      </c>
      <c r="C397" t="s">
        <v>301</v>
      </c>
      <c r="D397" t="s">
        <v>1128</v>
      </c>
      <c r="E397" t="s">
        <v>682</v>
      </c>
      <c r="F397" t="s">
        <v>2015</v>
      </c>
      <c r="G397" t="s">
        <v>36</v>
      </c>
      <c r="H397">
        <v>-16.022249200000001</v>
      </c>
      <c r="I397">
        <v>-49.800486599999999</v>
      </c>
      <c r="J397">
        <v>36536</v>
      </c>
      <c r="K397">
        <v>11</v>
      </c>
      <c r="L397">
        <v>1</v>
      </c>
      <c r="M397">
        <v>2000</v>
      </c>
      <c r="N397">
        <v>22</v>
      </c>
      <c r="O397">
        <v>4</v>
      </c>
      <c r="P397">
        <v>6245360303</v>
      </c>
      <c r="Q397" t="s">
        <v>37</v>
      </c>
      <c r="R397" t="s">
        <v>64</v>
      </c>
      <c r="S397" t="s">
        <v>2016</v>
      </c>
      <c r="T397" t="s">
        <v>2017</v>
      </c>
      <c r="U397" t="s">
        <v>2018</v>
      </c>
      <c r="V397">
        <v>2</v>
      </c>
      <c r="W397" t="s">
        <v>48</v>
      </c>
    </row>
    <row r="398" spans="1:23">
      <c r="A398" t="s">
        <v>1129</v>
      </c>
      <c r="B398">
        <v>114</v>
      </c>
      <c r="C398" t="s">
        <v>1130</v>
      </c>
      <c r="E398" t="s">
        <v>1131</v>
      </c>
      <c r="F398" t="s">
        <v>2019</v>
      </c>
      <c r="G398" t="s">
        <v>36</v>
      </c>
      <c r="H398">
        <v>33.606146199999998</v>
      </c>
      <c r="I398">
        <v>-117.8912117</v>
      </c>
      <c r="J398">
        <v>31708</v>
      </c>
      <c r="K398">
        <v>23</v>
      </c>
      <c r="L398">
        <v>10</v>
      </c>
      <c r="M398">
        <v>1986</v>
      </c>
      <c r="N398">
        <v>36</v>
      </c>
      <c r="O398">
        <v>11</v>
      </c>
      <c r="P398">
        <v>7149980486</v>
      </c>
      <c r="Q398" t="s">
        <v>37</v>
      </c>
      <c r="R398" t="s">
        <v>64</v>
      </c>
      <c r="S398" t="s">
        <v>2016</v>
      </c>
      <c r="T398" t="s">
        <v>2017</v>
      </c>
      <c r="U398" t="s">
        <v>2018</v>
      </c>
      <c r="V398">
        <v>7</v>
      </c>
      <c r="W398" t="s">
        <v>78</v>
      </c>
    </row>
    <row r="399" spans="1:23">
      <c r="A399" t="s">
        <v>1132</v>
      </c>
      <c r="B399">
        <v>114</v>
      </c>
      <c r="C399" t="s">
        <v>1133</v>
      </c>
      <c r="E399" t="s">
        <v>672</v>
      </c>
      <c r="F399" t="s">
        <v>2020</v>
      </c>
      <c r="G399" t="s">
        <v>36</v>
      </c>
      <c r="H399">
        <v>18.786300900000001</v>
      </c>
      <c r="I399">
        <v>-69.653167400000001</v>
      </c>
      <c r="J399">
        <v>16237</v>
      </c>
      <c r="K399">
        <v>14</v>
      </c>
      <c r="L399">
        <v>6</v>
      </c>
      <c r="M399">
        <v>1944</v>
      </c>
      <c r="N399">
        <v>78</v>
      </c>
      <c r="O399">
        <v>6</v>
      </c>
      <c r="P399">
        <v>6989973938</v>
      </c>
      <c r="Q399" t="s">
        <v>37</v>
      </c>
      <c r="R399" t="s">
        <v>64</v>
      </c>
      <c r="S399" t="s">
        <v>2016</v>
      </c>
      <c r="T399" t="s">
        <v>2017</v>
      </c>
      <c r="U399" t="s">
        <v>2018</v>
      </c>
      <c r="V399">
        <v>2</v>
      </c>
      <c r="W399" t="s">
        <v>48</v>
      </c>
    </row>
    <row r="400" spans="1:23">
      <c r="A400" t="s">
        <v>1134</v>
      </c>
      <c r="B400">
        <v>114</v>
      </c>
      <c r="C400" t="s">
        <v>1135</v>
      </c>
      <c r="E400" t="s">
        <v>1136</v>
      </c>
      <c r="F400" t="s">
        <v>2021</v>
      </c>
      <c r="G400" t="s">
        <v>36</v>
      </c>
      <c r="H400">
        <v>41.2529921</v>
      </c>
      <c r="I400">
        <v>-7.9536382000000003</v>
      </c>
      <c r="J400">
        <v>16766</v>
      </c>
      <c r="K400">
        <v>25</v>
      </c>
      <c r="L400">
        <v>11</v>
      </c>
      <c r="M400">
        <v>1945</v>
      </c>
      <c r="N400">
        <v>77</v>
      </c>
      <c r="O400">
        <v>10</v>
      </c>
      <c r="P400">
        <v>1626501110</v>
      </c>
      <c r="Q400" t="s">
        <v>37</v>
      </c>
      <c r="R400" t="s">
        <v>64</v>
      </c>
      <c r="S400" t="s">
        <v>2016</v>
      </c>
      <c r="T400" t="s">
        <v>2017</v>
      </c>
      <c r="U400" t="s">
        <v>2018</v>
      </c>
      <c r="V400">
        <v>5</v>
      </c>
      <c r="W400" t="s">
        <v>86</v>
      </c>
    </row>
    <row r="401" spans="1:23">
      <c r="A401" t="s">
        <v>1137</v>
      </c>
      <c r="B401">
        <v>115</v>
      </c>
      <c r="C401" t="s">
        <v>381</v>
      </c>
      <c r="E401" t="s">
        <v>1000</v>
      </c>
      <c r="F401" t="s">
        <v>2022</v>
      </c>
      <c r="G401" t="s">
        <v>36</v>
      </c>
      <c r="H401">
        <v>49.853089699999998</v>
      </c>
      <c r="I401">
        <v>20.9063169</v>
      </c>
      <c r="J401">
        <v>30637</v>
      </c>
      <c r="K401">
        <v>17</v>
      </c>
      <c r="L401">
        <v>11</v>
      </c>
      <c r="M401">
        <v>1983</v>
      </c>
      <c r="N401">
        <v>39</v>
      </c>
      <c r="O401">
        <v>7</v>
      </c>
      <c r="P401">
        <v>7279448347</v>
      </c>
      <c r="Q401" t="s">
        <v>72</v>
      </c>
      <c r="R401" t="s">
        <v>77</v>
      </c>
      <c r="S401" t="s">
        <v>1928</v>
      </c>
      <c r="T401" t="s">
        <v>1928</v>
      </c>
      <c r="U401" t="s">
        <v>1681</v>
      </c>
      <c r="V401">
        <v>1</v>
      </c>
      <c r="W401" t="s">
        <v>186</v>
      </c>
    </row>
    <row r="402" spans="1:23">
      <c r="A402" t="s">
        <v>1138</v>
      </c>
      <c r="B402">
        <v>115</v>
      </c>
      <c r="C402" t="s">
        <v>375</v>
      </c>
      <c r="E402" t="s">
        <v>274</v>
      </c>
      <c r="F402" t="s">
        <v>2023</v>
      </c>
      <c r="G402" t="s">
        <v>36</v>
      </c>
      <c r="H402">
        <v>46.405013500000003</v>
      </c>
      <c r="I402">
        <v>15.794723400000001</v>
      </c>
      <c r="J402">
        <v>37215</v>
      </c>
      <c r="K402">
        <v>20</v>
      </c>
      <c r="L402">
        <v>11</v>
      </c>
      <c r="M402">
        <v>2001</v>
      </c>
      <c r="N402">
        <v>21</v>
      </c>
      <c r="O402">
        <v>1</v>
      </c>
      <c r="P402">
        <v>9981565801</v>
      </c>
      <c r="Q402" t="s">
        <v>72</v>
      </c>
      <c r="R402" t="s">
        <v>77</v>
      </c>
      <c r="S402" t="s">
        <v>1928</v>
      </c>
      <c r="T402" t="s">
        <v>1928</v>
      </c>
      <c r="U402" t="s">
        <v>1681</v>
      </c>
      <c r="V402">
        <v>2</v>
      </c>
      <c r="W402" t="s">
        <v>48</v>
      </c>
    </row>
    <row r="403" spans="1:23">
      <c r="A403" t="s">
        <v>1139</v>
      </c>
      <c r="B403">
        <v>115</v>
      </c>
      <c r="C403" t="s">
        <v>1140</v>
      </c>
      <c r="E403" t="s">
        <v>531</v>
      </c>
      <c r="F403" t="s">
        <v>2024</v>
      </c>
      <c r="G403" t="s">
        <v>36</v>
      </c>
      <c r="H403">
        <v>43.149794300000003</v>
      </c>
      <c r="I403">
        <v>141.28526780000001</v>
      </c>
      <c r="J403">
        <v>38854</v>
      </c>
      <c r="K403">
        <v>17</v>
      </c>
      <c r="L403">
        <v>5</v>
      </c>
      <c r="M403">
        <v>2006</v>
      </c>
      <c r="N403">
        <v>16</v>
      </c>
      <c r="O403">
        <v>13</v>
      </c>
      <c r="P403">
        <v>7169420096</v>
      </c>
      <c r="Q403" t="s">
        <v>72</v>
      </c>
      <c r="R403" t="s">
        <v>77</v>
      </c>
      <c r="S403" t="s">
        <v>1928</v>
      </c>
      <c r="T403" t="s">
        <v>1928</v>
      </c>
      <c r="U403" t="s">
        <v>1681</v>
      </c>
      <c r="V403">
        <v>6</v>
      </c>
      <c r="W403" t="s">
        <v>43</v>
      </c>
    </row>
    <row r="404" spans="1:23">
      <c r="A404" t="s">
        <v>1141</v>
      </c>
      <c r="B404">
        <v>116</v>
      </c>
      <c r="C404" t="s">
        <v>1142</v>
      </c>
      <c r="E404" t="s">
        <v>1143</v>
      </c>
      <c r="F404" t="s">
        <v>2025</v>
      </c>
      <c r="G404" t="s">
        <v>36</v>
      </c>
      <c r="H404">
        <v>17.7127202</v>
      </c>
      <c r="I404">
        <v>121.4424473</v>
      </c>
      <c r="J404">
        <v>26675</v>
      </c>
      <c r="K404">
        <v>11</v>
      </c>
      <c r="L404">
        <v>1</v>
      </c>
      <c r="M404">
        <v>1973</v>
      </c>
      <c r="N404">
        <v>49</v>
      </c>
      <c r="O404">
        <v>11</v>
      </c>
      <c r="P404">
        <v>8516854275</v>
      </c>
      <c r="Q404" t="s">
        <v>24</v>
      </c>
      <c r="R404" t="s">
        <v>160</v>
      </c>
      <c r="S404" t="s">
        <v>2026</v>
      </c>
      <c r="T404" t="s">
        <v>2027</v>
      </c>
      <c r="U404" t="s">
        <v>2028</v>
      </c>
      <c r="V404">
        <v>2</v>
      </c>
      <c r="W404" t="s">
        <v>48</v>
      </c>
    </row>
    <row r="405" spans="1:23">
      <c r="A405" t="s">
        <v>1144</v>
      </c>
      <c r="B405">
        <v>116</v>
      </c>
      <c r="C405" t="s">
        <v>1145</v>
      </c>
      <c r="E405" t="s">
        <v>1146</v>
      </c>
      <c r="F405" t="s">
        <v>2029</v>
      </c>
      <c r="G405" t="s">
        <v>36</v>
      </c>
      <c r="H405">
        <v>13.471246799999999</v>
      </c>
      <c r="I405">
        <v>101.0978724</v>
      </c>
      <c r="J405">
        <v>29938</v>
      </c>
      <c r="K405">
        <v>18</v>
      </c>
      <c r="L405">
        <v>12</v>
      </c>
      <c r="M405">
        <v>1981</v>
      </c>
      <c r="N405">
        <v>41</v>
      </c>
      <c r="O405">
        <v>11</v>
      </c>
      <c r="P405">
        <v>2837205468</v>
      </c>
      <c r="Q405" t="s">
        <v>24</v>
      </c>
      <c r="R405" t="s">
        <v>160</v>
      </c>
      <c r="S405" t="s">
        <v>2026</v>
      </c>
      <c r="T405" t="s">
        <v>2027</v>
      </c>
      <c r="U405" t="s">
        <v>2028</v>
      </c>
      <c r="V405">
        <v>4</v>
      </c>
      <c r="W405" t="s">
        <v>93</v>
      </c>
    </row>
    <row r="406" spans="1:23">
      <c r="A406" t="s">
        <v>1147</v>
      </c>
      <c r="B406">
        <v>116</v>
      </c>
      <c r="C406" t="s">
        <v>1148</v>
      </c>
      <c r="E406" t="s">
        <v>424</v>
      </c>
      <c r="F406" t="s">
        <v>2030</v>
      </c>
      <c r="G406" t="s">
        <v>36</v>
      </c>
      <c r="H406">
        <v>46.848565299999997</v>
      </c>
      <c r="I406">
        <v>34.380424699999999</v>
      </c>
      <c r="J406">
        <v>24496</v>
      </c>
      <c r="K406">
        <v>24</v>
      </c>
      <c r="L406">
        <v>1</v>
      </c>
      <c r="M406">
        <v>1967</v>
      </c>
      <c r="N406">
        <v>55</v>
      </c>
      <c r="O406">
        <v>7</v>
      </c>
      <c r="P406">
        <v>6996074114</v>
      </c>
      <c r="Q406" t="s">
        <v>24</v>
      </c>
      <c r="R406" t="s">
        <v>160</v>
      </c>
      <c r="S406" t="s">
        <v>2026</v>
      </c>
      <c r="T406" t="s">
        <v>2027</v>
      </c>
      <c r="U406" t="s">
        <v>2028</v>
      </c>
      <c r="V406">
        <v>2</v>
      </c>
      <c r="W406" t="s">
        <v>48</v>
      </c>
    </row>
    <row r="407" spans="1:23">
      <c r="A407" t="s">
        <v>1149</v>
      </c>
      <c r="B407">
        <v>117</v>
      </c>
      <c r="C407" t="s">
        <v>1150</v>
      </c>
      <c r="E407" t="s">
        <v>692</v>
      </c>
      <c r="F407" t="s">
        <v>2031</v>
      </c>
      <c r="G407" t="s">
        <v>36</v>
      </c>
      <c r="H407">
        <v>38.042606200000002</v>
      </c>
      <c r="I407">
        <v>23.7536323</v>
      </c>
      <c r="J407">
        <v>36110</v>
      </c>
      <c r="K407">
        <v>11</v>
      </c>
      <c r="L407">
        <v>11</v>
      </c>
      <c r="M407">
        <v>1998</v>
      </c>
      <c r="N407">
        <v>24</v>
      </c>
      <c r="O407">
        <v>2</v>
      </c>
      <c r="P407">
        <v>7755249603</v>
      </c>
      <c r="Q407" t="s">
        <v>97</v>
      </c>
      <c r="R407" t="s">
        <v>289</v>
      </c>
      <c r="S407" t="s">
        <v>2032</v>
      </c>
      <c r="T407" t="s">
        <v>2033</v>
      </c>
      <c r="U407" t="s">
        <v>2034</v>
      </c>
      <c r="V407">
        <v>2</v>
      </c>
      <c r="W407" t="s">
        <v>48</v>
      </c>
    </row>
    <row r="408" spans="1:23">
      <c r="A408" t="s">
        <v>1151</v>
      </c>
      <c r="B408">
        <v>117</v>
      </c>
      <c r="C408" t="s">
        <v>1152</v>
      </c>
      <c r="E408" t="s">
        <v>1153</v>
      </c>
      <c r="F408" t="s">
        <v>2035</v>
      </c>
      <c r="G408" t="s">
        <v>36</v>
      </c>
      <c r="H408">
        <v>31.067672999999999</v>
      </c>
      <c r="I408">
        <v>121.567646</v>
      </c>
      <c r="J408">
        <v>24557</v>
      </c>
      <c r="K408">
        <v>26</v>
      </c>
      <c r="L408">
        <v>3</v>
      </c>
      <c r="M408">
        <v>1967</v>
      </c>
      <c r="N408">
        <v>55</v>
      </c>
      <c r="O408">
        <v>3</v>
      </c>
      <c r="P408">
        <v>5017299948</v>
      </c>
      <c r="Q408" t="s">
        <v>97</v>
      </c>
      <c r="R408" t="s">
        <v>289</v>
      </c>
      <c r="S408" t="s">
        <v>2032</v>
      </c>
      <c r="T408" t="s">
        <v>2033</v>
      </c>
      <c r="U408" t="s">
        <v>2034</v>
      </c>
      <c r="V408">
        <v>6</v>
      </c>
      <c r="W408" t="s">
        <v>43</v>
      </c>
    </row>
    <row r="409" spans="1:23">
      <c r="A409" t="s">
        <v>1154</v>
      </c>
      <c r="B409">
        <v>117</v>
      </c>
      <c r="C409" t="s">
        <v>964</v>
      </c>
      <c r="E409" t="s">
        <v>1155</v>
      </c>
      <c r="F409" t="s">
        <v>2036</v>
      </c>
      <c r="G409" t="s">
        <v>36</v>
      </c>
      <c r="H409">
        <v>29.338873</v>
      </c>
      <c r="I409">
        <v>110.52544899999999</v>
      </c>
      <c r="J409">
        <v>7769</v>
      </c>
      <c r="K409">
        <v>8</v>
      </c>
      <c r="L409">
        <v>4</v>
      </c>
      <c r="M409">
        <v>1921</v>
      </c>
      <c r="N409">
        <v>101</v>
      </c>
      <c r="O409">
        <v>12</v>
      </c>
      <c r="P409">
        <v>4331867615</v>
      </c>
      <c r="Q409" t="s">
        <v>97</v>
      </c>
      <c r="R409" t="s">
        <v>289</v>
      </c>
      <c r="S409" t="s">
        <v>2032</v>
      </c>
      <c r="T409" t="s">
        <v>2033</v>
      </c>
      <c r="U409" t="s">
        <v>2034</v>
      </c>
      <c r="V409">
        <v>7</v>
      </c>
      <c r="W409" t="s">
        <v>78</v>
      </c>
    </row>
    <row r="410" spans="1:23">
      <c r="A410" t="s">
        <v>1156</v>
      </c>
      <c r="B410">
        <v>117</v>
      </c>
      <c r="C410" t="s">
        <v>403</v>
      </c>
      <c r="D410" t="s">
        <v>1157</v>
      </c>
      <c r="E410" t="s">
        <v>1158</v>
      </c>
      <c r="F410" t="s">
        <v>2037</v>
      </c>
      <c r="G410" t="s">
        <v>36</v>
      </c>
      <c r="H410">
        <v>40.427681999999997</v>
      </c>
      <c r="I410">
        <v>-8.6947028</v>
      </c>
      <c r="J410">
        <v>24079</v>
      </c>
      <c r="K410">
        <v>3</v>
      </c>
      <c r="L410">
        <v>12</v>
      </c>
      <c r="M410">
        <v>1965</v>
      </c>
      <c r="N410">
        <v>57</v>
      </c>
      <c r="O410">
        <v>7</v>
      </c>
      <c r="P410">
        <v>1752759347</v>
      </c>
      <c r="Q410" t="s">
        <v>97</v>
      </c>
      <c r="R410" t="s">
        <v>289</v>
      </c>
      <c r="S410" t="s">
        <v>2032</v>
      </c>
      <c r="T410" t="s">
        <v>2033</v>
      </c>
      <c r="U410" t="s">
        <v>2034</v>
      </c>
      <c r="V410">
        <v>2</v>
      </c>
      <c r="W410" t="s">
        <v>48</v>
      </c>
    </row>
    <row r="411" spans="1:23">
      <c r="A411" t="s">
        <v>1159</v>
      </c>
      <c r="B411">
        <v>117</v>
      </c>
      <c r="C411" t="s">
        <v>1160</v>
      </c>
      <c r="E411" t="s">
        <v>242</v>
      </c>
      <c r="F411" t="s">
        <v>2038</v>
      </c>
      <c r="G411" t="s">
        <v>23</v>
      </c>
      <c r="H411">
        <v>49.585649400000001</v>
      </c>
      <c r="I411">
        <v>18.7194407</v>
      </c>
      <c r="J411">
        <v>21477</v>
      </c>
      <c r="K411">
        <v>19</v>
      </c>
      <c r="L411">
        <v>10</v>
      </c>
      <c r="M411">
        <v>1958</v>
      </c>
      <c r="N411">
        <v>64</v>
      </c>
      <c r="O411">
        <v>12</v>
      </c>
      <c r="P411">
        <v>7462853399</v>
      </c>
      <c r="Q411" t="s">
        <v>97</v>
      </c>
      <c r="R411" t="s">
        <v>289</v>
      </c>
      <c r="S411" t="s">
        <v>2032</v>
      </c>
      <c r="T411" t="s">
        <v>2033</v>
      </c>
      <c r="U411" t="s">
        <v>2034</v>
      </c>
      <c r="V411">
        <v>7</v>
      </c>
      <c r="W411" t="s">
        <v>78</v>
      </c>
    </row>
    <row r="412" spans="1:23">
      <c r="A412" t="s">
        <v>1161</v>
      </c>
      <c r="B412">
        <v>118</v>
      </c>
      <c r="C412" t="s">
        <v>1162</v>
      </c>
      <c r="E412" t="s">
        <v>1163</v>
      </c>
      <c r="F412" t="s">
        <v>2039</v>
      </c>
      <c r="G412" t="s">
        <v>36</v>
      </c>
      <c r="H412">
        <v>43.411002000000003</v>
      </c>
      <c r="I412">
        <v>5.0434979000000002</v>
      </c>
      <c r="J412">
        <v>12483</v>
      </c>
      <c r="K412">
        <v>5</v>
      </c>
      <c r="L412">
        <v>3</v>
      </c>
      <c r="M412">
        <v>1934</v>
      </c>
      <c r="N412">
        <v>88</v>
      </c>
      <c r="O412">
        <v>13</v>
      </c>
      <c r="P412">
        <v>9063441717</v>
      </c>
      <c r="Q412" t="s">
        <v>72</v>
      </c>
      <c r="R412" t="s">
        <v>73</v>
      </c>
      <c r="S412" t="s">
        <v>2040</v>
      </c>
      <c r="T412" t="s">
        <v>2033</v>
      </c>
      <c r="U412" t="s">
        <v>2041</v>
      </c>
      <c r="V412">
        <v>4</v>
      </c>
      <c r="W412" t="s">
        <v>93</v>
      </c>
    </row>
    <row r="413" spans="1:23">
      <c r="A413" t="s">
        <v>1164</v>
      </c>
      <c r="B413">
        <v>118</v>
      </c>
      <c r="C413" t="s">
        <v>1165</v>
      </c>
      <c r="E413" t="s">
        <v>1166</v>
      </c>
      <c r="F413" t="s">
        <v>2042</v>
      </c>
      <c r="G413" t="s">
        <v>36</v>
      </c>
      <c r="H413">
        <v>-31.646394000000001</v>
      </c>
      <c r="I413">
        <v>-63.760258999999998</v>
      </c>
      <c r="J413">
        <v>43279</v>
      </c>
      <c r="K413">
        <v>28</v>
      </c>
      <c r="L413">
        <v>6</v>
      </c>
      <c r="M413">
        <v>2018</v>
      </c>
      <c r="N413">
        <v>4</v>
      </c>
      <c r="O413">
        <v>10</v>
      </c>
      <c r="P413">
        <v>7749969399</v>
      </c>
      <c r="Q413" t="s">
        <v>72</v>
      </c>
      <c r="R413" t="s">
        <v>73</v>
      </c>
      <c r="S413" t="s">
        <v>2040</v>
      </c>
      <c r="T413" t="s">
        <v>2033</v>
      </c>
      <c r="U413" t="s">
        <v>2041</v>
      </c>
      <c r="V413">
        <v>6</v>
      </c>
      <c r="W413" t="s">
        <v>43</v>
      </c>
    </row>
    <row r="414" spans="1:23">
      <c r="A414" t="s">
        <v>1167</v>
      </c>
      <c r="B414">
        <v>118</v>
      </c>
      <c r="C414" t="s">
        <v>1168</v>
      </c>
      <c r="E414" t="s">
        <v>1169</v>
      </c>
      <c r="F414" t="s">
        <v>2043</v>
      </c>
      <c r="G414" t="s">
        <v>36</v>
      </c>
      <c r="H414">
        <v>7.9855625000000003</v>
      </c>
      <c r="I414">
        <v>125.1375831</v>
      </c>
      <c r="J414">
        <v>16928</v>
      </c>
      <c r="K414">
        <v>6</v>
      </c>
      <c r="L414">
        <v>5</v>
      </c>
      <c r="M414">
        <v>1946</v>
      </c>
      <c r="N414">
        <v>76</v>
      </c>
      <c r="O414">
        <v>5</v>
      </c>
      <c r="P414">
        <v>4163740840</v>
      </c>
      <c r="Q414" t="s">
        <v>72</v>
      </c>
      <c r="R414" t="s">
        <v>73</v>
      </c>
      <c r="S414" t="s">
        <v>2040</v>
      </c>
      <c r="T414" t="s">
        <v>2033</v>
      </c>
      <c r="U414" t="s">
        <v>2041</v>
      </c>
      <c r="V414">
        <v>5</v>
      </c>
      <c r="W414" t="s">
        <v>86</v>
      </c>
    </row>
    <row r="415" spans="1:23">
      <c r="A415" t="s">
        <v>1170</v>
      </c>
      <c r="B415">
        <v>118</v>
      </c>
      <c r="C415" t="s">
        <v>1171</v>
      </c>
      <c r="E415" t="s">
        <v>426</v>
      </c>
      <c r="F415" t="s">
        <v>2044</v>
      </c>
      <c r="G415" t="s">
        <v>23</v>
      </c>
      <c r="H415">
        <v>14.729958399999999</v>
      </c>
      <c r="I415">
        <v>121.05045200000001</v>
      </c>
      <c r="J415">
        <v>32703</v>
      </c>
      <c r="K415">
        <v>14</v>
      </c>
      <c r="L415">
        <v>7</v>
      </c>
      <c r="M415">
        <v>1989</v>
      </c>
      <c r="N415">
        <v>33</v>
      </c>
      <c r="O415">
        <v>10</v>
      </c>
      <c r="P415">
        <v>7346120570</v>
      </c>
      <c r="Q415" t="s">
        <v>72</v>
      </c>
      <c r="R415" t="s">
        <v>73</v>
      </c>
      <c r="S415" t="s">
        <v>2040</v>
      </c>
      <c r="T415" t="s">
        <v>2033</v>
      </c>
      <c r="U415" t="s">
        <v>2041</v>
      </c>
      <c r="V415">
        <v>5</v>
      </c>
      <c r="W415" t="s">
        <v>86</v>
      </c>
    </row>
    <row r="416" spans="1:23">
      <c r="A416" t="s">
        <v>1172</v>
      </c>
      <c r="B416">
        <v>119</v>
      </c>
      <c r="C416" t="s">
        <v>1173</v>
      </c>
      <c r="E416" t="s">
        <v>1174</v>
      </c>
      <c r="F416" t="s">
        <v>2045</v>
      </c>
      <c r="G416" t="s">
        <v>36</v>
      </c>
      <c r="H416">
        <v>31.778022</v>
      </c>
      <c r="I416">
        <v>104.745823</v>
      </c>
      <c r="J416">
        <v>27006</v>
      </c>
      <c r="K416">
        <v>8</v>
      </c>
      <c r="L416">
        <v>12</v>
      </c>
      <c r="M416">
        <v>1973</v>
      </c>
      <c r="N416">
        <v>49</v>
      </c>
      <c r="O416">
        <v>7</v>
      </c>
      <c r="P416">
        <v>2274458322</v>
      </c>
      <c r="Q416" t="s">
        <v>97</v>
      </c>
      <c r="R416" t="s">
        <v>125</v>
      </c>
      <c r="S416" t="s">
        <v>125</v>
      </c>
      <c r="T416" t="s">
        <v>2046</v>
      </c>
      <c r="U416" t="s">
        <v>2047</v>
      </c>
      <c r="V416">
        <v>3</v>
      </c>
      <c r="W416" t="s">
        <v>26</v>
      </c>
    </row>
    <row r="417" spans="1:23">
      <c r="A417" t="s">
        <v>1175</v>
      </c>
      <c r="B417">
        <v>119</v>
      </c>
      <c r="C417" t="s">
        <v>1176</v>
      </c>
      <c r="D417" t="s">
        <v>1177</v>
      </c>
      <c r="E417" t="s">
        <v>368</v>
      </c>
      <c r="F417" t="s">
        <v>2048</v>
      </c>
      <c r="G417" t="s">
        <v>36</v>
      </c>
      <c r="H417">
        <v>-10.099944499999999</v>
      </c>
      <c r="I417">
        <v>123.8132141</v>
      </c>
      <c r="J417">
        <v>27703</v>
      </c>
      <c r="K417">
        <v>5</v>
      </c>
      <c r="L417">
        <v>11</v>
      </c>
      <c r="M417">
        <v>1975</v>
      </c>
      <c r="N417">
        <v>47</v>
      </c>
      <c r="O417">
        <v>1</v>
      </c>
      <c r="P417">
        <v>8735571454</v>
      </c>
      <c r="Q417" t="s">
        <v>97</v>
      </c>
      <c r="R417" t="s">
        <v>125</v>
      </c>
      <c r="S417" t="s">
        <v>125</v>
      </c>
      <c r="T417" t="s">
        <v>2046</v>
      </c>
      <c r="U417" t="s">
        <v>2047</v>
      </c>
      <c r="V417">
        <v>1</v>
      </c>
      <c r="W417" t="s">
        <v>186</v>
      </c>
    </row>
    <row r="418" spans="1:23">
      <c r="A418" t="s">
        <v>1178</v>
      </c>
      <c r="B418">
        <v>119</v>
      </c>
      <c r="C418" t="s">
        <v>29</v>
      </c>
      <c r="E418" t="s">
        <v>780</v>
      </c>
      <c r="F418" t="s">
        <v>2049</v>
      </c>
      <c r="G418" t="s">
        <v>23</v>
      </c>
      <c r="H418">
        <v>54.859346199999997</v>
      </c>
      <c r="I418">
        <v>24.454949500000001</v>
      </c>
      <c r="J418">
        <v>33072</v>
      </c>
      <c r="K418">
        <v>18</v>
      </c>
      <c r="L418">
        <v>7</v>
      </c>
      <c r="M418">
        <v>1990</v>
      </c>
      <c r="N418">
        <v>32</v>
      </c>
      <c r="O418">
        <v>7</v>
      </c>
      <c r="P418">
        <v>9176135711</v>
      </c>
      <c r="Q418" t="s">
        <v>97</v>
      </c>
      <c r="R418" t="s">
        <v>125</v>
      </c>
      <c r="S418" t="s">
        <v>125</v>
      </c>
      <c r="T418" t="s">
        <v>2046</v>
      </c>
      <c r="U418" t="s">
        <v>2047</v>
      </c>
      <c r="V418">
        <v>6</v>
      </c>
      <c r="W418" t="s">
        <v>43</v>
      </c>
    </row>
    <row r="419" spans="1:23">
      <c r="A419" t="s">
        <v>1179</v>
      </c>
      <c r="B419">
        <v>119</v>
      </c>
      <c r="C419" t="s">
        <v>134</v>
      </c>
      <c r="D419" t="s">
        <v>1095</v>
      </c>
      <c r="E419" t="s">
        <v>1180</v>
      </c>
      <c r="F419" t="s">
        <v>2050</v>
      </c>
      <c r="G419" t="s">
        <v>36</v>
      </c>
      <c r="H419">
        <v>14.3597816</v>
      </c>
      <c r="I419">
        <v>-87.902830699999996</v>
      </c>
      <c r="J419">
        <v>24991</v>
      </c>
      <c r="K419">
        <v>2</v>
      </c>
      <c r="L419">
        <v>6</v>
      </c>
      <c r="M419">
        <v>1968</v>
      </c>
      <c r="N419">
        <v>54</v>
      </c>
      <c r="O419">
        <v>2</v>
      </c>
      <c r="P419">
        <v>6045461494</v>
      </c>
      <c r="Q419" t="s">
        <v>97</v>
      </c>
      <c r="R419" t="s">
        <v>125</v>
      </c>
      <c r="S419" t="s">
        <v>125</v>
      </c>
      <c r="T419" t="s">
        <v>2046</v>
      </c>
      <c r="U419" t="s">
        <v>2047</v>
      </c>
      <c r="V419">
        <v>7</v>
      </c>
      <c r="W419" t="s">
        <v>78</v>
      </c>
    </row>
    <row r="420" spans="1:23">
      <c r="A420" t="s">
        <v>1181</v>
      </c>
      <c r="B420">
        <v>120</v>
      </c>
      <c r="C420" t="s">
        <v>1182</v>
      </c>
      <c r="E420" t="s">
        <v>1183</v>
      </c>
      <c r="F420" t="s">
        <v>2051</v>
      </c>
      <c r="G420" t="s">
        <v>36</v>
      </c>
      <c r="H420">
        <v>-7.0787823999999997</v>
      </c>
      <c r="I420">
        <v>-35.587669699999999</v>
      </c>
      <c r="J420">
        <v>21314</v>
      </c>
      <c r="K420">
        <v>9</v>
      </c>
      <c r="L420">
        <v>5</v>
      </c>
      <c r="M420">
        <v>1958</v>
      </c>
      <c r="N420">
        <v>64</v>
      </c>
      <c r="O420">
        <v>5</v>
      </c>
      <c r="P420">
        <v>2154207366</v>
      </c>
      <c r="Q420" t="s">
        <v>37</v>
      </c>
      <c r="R420" t="s">
        <v>64</v>
      </c>
      <c r="S420" t="s">
        <v>1450</v>
      </c>
      <c r="T420" t="s">
        <v>1451</v>
      </c>
      <c r="U420" t="s">
        <v>1452</v>
      </c>
      <c r="V420">
        <v>7</v>
      </c>
      <c r="W420" t="s">
        <v>78</v>
      </c>
    </row>
    <row r="421" spans="1:23">
      <c r="A421" t="s">
        <v>1184</v>
      </c>
      <c r="B421">
        <v>120</v>
      </c>
      <c r="C421" t="s">
        <v>767</v>
      </c>
      <c r="E421" t="s">
        <v>1185</v>
      </c>
      <c r="F421" t="s">
        <v>2052</v>
      </c>
      <c r="G421" t="s">
        <v>23</v>
      </c>
      <c r="H421">
        <v>37.8909637</v>
      </c>
      <c r="I421">
        <v>139.31673050000001</v>
      </c>
      <c r="J421">
        <v>20176</v>
      </c>
      <c r="K421">
        <v>28</v>
      </c>
      <c r="L421">
        <v>3</v>
      </c>
      <c r="M421">
        <v>1955</v>
      </c>
      <c r="N421">
        <v>67</v>
      </c>
      <c r="O421">
        <v>6</v>
      </c>
      <c r="P421">
        <v>3928375767</v>
      </c>
      <c r="Q421" t="s">
        <v>37</v>
      </c>
      <c r="R421" t="s">
        <v>64</v>
      </c>
      <c r="S421" t="s">
        <v>1450</v>
      </c>
      <c r="T421" t="s">
        <v>1451</v>
      </c>
      <c r="U421" t="s">
        <v>1452</v>
      </c>
      <c r="V421">
        <v>6</v>
      </c>
      <c r="W421" t="s">
        <v>43</v>
      </c>
    </row>
    <row r="422" spans="1:23">
      <c r="A422" t="s">
        <v>1186</v>
      </c>
      <c r="B422">
        <v>121</v>
      </c>
      <c r="C422" t="s">
        <v>1187</v>
      </c>
      <c r="E422" t="s">
        <v>1188</v>
      </c>
      <c r="F422" t="s">
        <v>2053</v>
      </c>
      <c r="G422" t="s">
        <v>36</v>
      </c>
      <c r="H422">
        <v>14.192999800000001</v>
      </c>
      <c r="I422">
        <v>121.13173519999999</v>
      </c>
      <c r="J422">
        <v>37524</v>
      </c>
      <c r="K422">
        <v>25</v>
      </c>
      <c r="L422">
        <v>9</v>
      </c>
      <c r="M422">
        <v>2002</v>
      </c>
      <c r="N422">
        <v>20</v>
      </c>
      <c r="O422">
        <v>4</v>
      </c>
      <c r="P422">
        <v>6047102411</v>
      </c>
      <c r="Q422" t="s">
        <v>72</v>
      </c>
      <c r="R422" t="s">
        <v>82</v>
      </c>
      <c r="S422" t="s">
        <v>2054</v>
      </c>
      <c r="T422" t="s">
        <v>2055</v>
      </c>
      <c r="U422" t="s">
        <v>2056</v>
      </c>
      <c r="V422">
        <v>5</v>
      </c>
      <c r="W422" t="s">
        <v>86</v>
      </c>
    </row>
    <row r="423" spans="1:23">
      <c r="A423" t="s">
        <v>1189</v>
      </c>
      <c r="B423">
        <v>121</v>
      </c>
      <c r="C423" t="s">
        <v>1190</v>
      </c>
      <c r="E423" t="s">
        <v>1191</v>
      </c>
      <c r="F423" t="s">
        <v>2057</v>
      </c>
      <c r="G423" t="s">
        <v>23</v>
      </c>
      <c r="H423">
        <v>-6.8099748</v>
      </c>
      <c r="I423">
        <v>105.8583873</v>
      </c>
      <c r="J423">
        <v>37459</v>
      </c>
      <c r="K423">
        <v>22</v>
      </c>
      <c r="L423">
        <v>7</v>
      </c>
      <c r="M423">
        <v>2002</v>
      </c>
      <c r="N423">
        <v>20</v>
      </c>
      <c r="O423">
        <v>7</v>
      </c>
      <c r="P423">
        <v>7936424967</v>
      </c>
      <c r="Q423" t="s">
        <v>72</v>
      </c>
      <c r="R423" t="s">
        <v>82</v>
      </c>
      <c r="S423" t="s">
        <v>2054</v>
      </c>
      <c r="T423" t="s">
        <v>2055</v>
      </c>
      <c r="U423" t="s">
        <v>2056</v>
      </c>
      <c r="V423">
        <v>4</v>
      </c>
      <c r="W423" t="s">
        <v>93</v>
      </c>
    </row>
    <row r="424" spans="1:23">
      <c r="A424" t="s">
        <v>1192</v>
      </c>
      <c r="B424">
        <v>122</v>
      </c>
      <c r="C424" t="s">
        <v>1180</v>
      </c>
      <c r="E424" t="s">
        <v>1193</v>
      </c>
      <c r="F424" t="s">
        <v>2058</v>
      </c>
      <c r="G424" t="s">
        <v>36</v>
      </c>
      <c r="H424">
        <v>9.1968447999999992</v>
      </c>
      <c r="I424">
        <v>-75.876633299999995</v>
      </c>
      <c r="J424">
        <v>31038</v>
      </c>
      <c r="K424">
        <v>22</v>
      </c>
      <c r="L424">
        <v>12</v>
      </c>
      <c r="M424">
        <v>1984</v>
      </c>
      <c r="N424">
        <v>38</v>
      </c>
      <c r="O424">
        <v>4</v>
      </c>
      <c r="P424">
        <v>8433795861</v>
      </c>
      <c r="Q424" t="s">
        <v>37</v>
      </c>
      <c r="R424" t="s">
        <v>38</v>
      </c>
      <c r="S424" t="s">
        <v>1470</v>
      </c>
      <c r="T424" t="s">
        <v>2059</v>
      </c>
      <c r="U424" t="s">
        <v>2060</v>
      </c>
      <c r="V424">
        <v>1</v>
      </c>
      <c r="W424" t="s">
        <v>186</v>
      </c>
    </row>
    <row r="425" spans="1:23">
      <c r="A425" t="s">
        <v>1194</v>
      </c>
      <c r="B425">
        <v>122</v>
      </c>
      <c r="C425" t="s">
        <v>1195</v>
      </c>
      <c r="D425" t="s">
        <v>1196</v>
      </c>
      <c r="E425" t="s">
        <v>1197</v>
      </c>
      <c r="F425" t="s">
        <v>2061</v>
      </c>
      <c r="G425" t="s">
        <v>36</v>
      </c>
      <c r="H425">
        <v>36.813372000000001</v>
      </c>
      <c r="I425">
        <v>121.620148</v>
      </c>
      <c r="J425">
        <v>11481</v>
      </c>
      <c r="K425">
        <v>7</v>
      </c>
      <c r="L425">
        <v>6</v>
      </c>
      <c r="M425">
        <v>1931</v>
      </c>
      <c r="N425">
        <v>91</v>
      </c>
      <c r="O425">
        <v>9</v>
      </c>
      <c r="P425">
        <v>9978902379</v>
      </c>
      <c r="Q425" t="s">
        <v>37</v>
      </c>
      <c r="R425" t="s">
        <v>38</v>
      </c>
      <c r="S425" t="s">
        <v>1470</v>
      </c>
      <c r="T425" t="s">
        <v>2059</v>
      </c>
      <c r="U425" t="s">
        <v>2060</v>
      </c>
      <c r="V425">
        <v>1</v>
      </c>
      <c r="W425" t="s">
        <v>186</v>
      </c>
    </row>
    <row r="426" spans="1:23">
      <c r="A426" t="s">
        <v>1198</v>
      </c>
      <c r="B426">
        <v>122</v>
      </c>
      <c r="C426" t="s">
        <v>1199</v>
      </c>
      <c r="E426" t="s">
        <v>1200</v>
      </c>
      <c r="F426" t="s">
        <v>2062</v>
      </c>
      <c r="G426" t="s">
        <v>36</v>
      </c>
      <c r="H426">
        <v>50.373642799999999</v>
      </c>
      <c r="I426">
        <v>16.168589900000001</v>
      </c>
      <c r="J426">
        <v>24225</v>
      </c>
      <c r="K426">
        <v>28</v>
      </c>
      <c r="L426">
        <v>4</v>
      </c>
      <c r="M426">
        <v>1966</v>
      </c>
      <c r="N426">
        <v>56</v>
      </c>
      <c r="O426">
        <v>9</v>
      </c>
      <c r="P426">
        <v>8034346960</v>
      </c>
      <c r="Q426" t="s">
        <v>37</v>
      </c>
      <c r="R426" t="s">
        <v>38</v>
      </c>
      <c r="S426" t="s">
        <v>1470</v>
      </c>
      <c r="T426" t="s">
        <v>2059</v>
      </c>
      <c r="U426" t="s">
        <v>2060</v>
      </c>
      <c r="V426">
        <v>3</v>
      </c>
      <c r="W426" t="s">
        <v>26</v>
      </c>
    </row>
    <row r="427" spans="1:23">
      <c r="A427" t="s">
        <v>1201</v>
      </c>
      <c r="B427">
        <v>123</v>
      </c>
      <c r="C427" t="s">
        <v>1202</v>
      </c>
      <c r="D427" t="s">
        <v>88</v>
      </c>
      <c r="E427" t="s">
        <v>1203</v>
      </c>
      <c r="F427" t="s">
        <v>2063</v>
      </c>
      <c r="G427" t="s">
        <v>36</v>
      </c>
      <c r="H427">
        <v>-7.1504031000000001</v>
      </c>
      <c r="I427">
        <v>-34.962593200000001</v>
      </c>
      <c r="J427">
        <v>38708</v>
      </c>
      <c r="K427">
        <v>22</v>
      </c>
      <c r="L427">
        <v>12</v>
      </c>
      <c r="M427">
        <v>2005</v>
      </c>
      <c r="N427">
        <v>17</v>
      </c>
      <c r="O427">
        <v>8</v>
      </c>
      <c r="P427">
        <v>8081521344</v>
      </c>
      <c r="Q427" t="s">
        <v>24</v>
      </c>
      <c r="R427" t="s">
        <v>160</v>
      </c>
      <c r="S427" t="s">
        <v>2064</v>
      </c>
      <c r="T427" t="s">
        <v>2065</v>
      </c>
      <c r="U427" t="s">
        <v>2066</v>
      </c>
      <c r="V427">
        <v>6</v>
      </c>
      <c r="W427" t="s">
        <v>43</v>
      </c>
    </row>
    <row r="428" spans="1:23">
      <c r="A428" t="s">
        <v>1204</v>
      </c>
      <c r="B428">
        <v>123</v>
      </c>
      <c r="C428" t="s">
        <v>1205</v>
      </c>
      <c r="E428" t="s">
        <v>1206</v>
      </c>
      <c r="F428" t="s">
        <v>2067</v>
      </c>
      <c r="G428" t="s">
        <v>36</v>
      </c>
      <c r="H428">
        <v>-12.058230500000001</v>
      </c>
      <c r="I428">
        <v>-77.105367299999997</v>
      </c>
      <c r="J428">
        <v>31266</v>
      </c>
      <c r="K428">
        <v>7</v>
      </c>
      <c r="L428">
        <v>8</v>
      </c>
      <c r="M428">
        <v>1985</v>
      </c>
      <c r="N428">
        <v>37</v>
      </c>
      <c r="O428">
        <v>4</v>
      </c>
      <c r="P428">
        <v>1013016214</v>
      </c>
      <c r="Q428" t="s">
        <v>24</v>
      </c>
      <c r="R428" t="s">
        <v>160</v>
      </c>
      <c r="S428" t="s">
        <v>2064</v>
      </c>
      <c r="T428" t="s">
        <v>2065</v>
      </c>
      <c r="U428" t="s">
        <v>2066</v>
      </c>
      <c r="V428">
        <v>5</v>
      </c>
      <c r="W428" t="s">
        <v>86</v>
      </c>
    </row>
    <row r="429" spans="1:23">
      <c r="A429" t="s">
        <v>1207</v>
      </c>
      <c r="B429">
        <v>123</v>
      </c>
      <c r="C429" t="s">
        <v>1208</v>
      </c>
      <c r="E429" t="s">
        <v>1209</v>
      </c>
      <c r="F429" t="s">
        <v>2068</v>
      </c>
      <c r="G429" t="s">
        <v>23</v>
      </c>
      <c r="H429">
        <v>29.9460643</v>
      </c>
      <c r="I429">
        <v>122.30329140000001</v>
      </c>
      <c r="J429">
        <v>18076</v>
      </c>
      <c r="K429">
        <v>27</v>
      </c>
      <c r="L429">
        <v>6</v>
      </c>
      <c r="M429">
        <v>1949</v>
      </c>
      <c r="N429">
        <v>73</v>
      </c>
      <c r="O429">
        <v>7</v>
      </c>
      <c r="P429">
        <v>9534392387</v>
      </c>
      <c r="Q429" t="s">
        <v>24</v>
      </c>
      <c r="R429" t="s">
        <v>160</v>
      </c>
      <c r="S429" t="s">
        <v>2064</v>
      </c>
      <c r="T429" t="s">
        <v>2065</v>
      </c>
      <c r="U429" t="s">
        <v>2066</v>
      </c>
      <c r="V429">
        <v>2</v>
      </c>
      <c r="W429" t="s">
        <v>48</v>
      </c>
    </row>
    <row r="430" spans="1:23">
      <c r="A430" t="s">
        <v>1210</v>
      </c>
      <c r="B430">
        <v>124</v>
      </c>
      <c r="C430" t="s">
        <v>900</v>
      </c>
      <c r="E430" t="s">
        <v>1211</v>
      </c>
      <c r="F430" t="s">
        <v>2069</v>
      </c>
      <c r="G430" t="s">
        <v>23</v>
      </c>
      <c r="H430">
        <v>7.7085721999999999</v>
      </c>
      <c r="I430">
        <v>122.86735539999999</v>
      </c>
      <c r="J430">
        <v>13156</v>
      </c>
      <c r="K430">
        <v>7</v>
      </c>
      <c r="L430">
        <v>1</v>
      </c>
      <c r="M430">
        <v>1936</v>
      </c>
      <c r="N430">
        <v>86</v>
      </c>
      <c r="O430">
        <v>12</v>
      </c>
      <c r="P430">
        <v>1865430883</v>
      </c>
      <c r="Q430" t="s">
        <v>24</v>
      </c>
      <c r="R430" t="s">
        <v>255</v>
      </c>
      <c r="S430" t="s">
        <v>1765</v>
      </c>
      <c r="T430" t="s">
        <v>1858</v>
      </c>
      <c r="U430" t="s">
        <v>2070</v>
      </c>
      <c r="V430">
        <v>7</v>
      </c>
      <c r="W430" t="s">
        <v>78</v>
      </c>
    </row>
    <row r="431" spans="1:23">
      <c r="A431" t="s">
        <v>1212</v>
      </c>
      <c r="B431">
        <v>124</v>
      </c>
      <c r="C431" t="s">
        <v>1213</v>
      </c>
      <c r="E431" t="s">
        <v>166</v>
      </c>
      <c r="F431" t="s">
        <v>2071</v>
      </c>
      <c r="G431" t="s">
        <v>36</v>
      </c>
      <c r="H431">
        <v>41.634448999999996</v>
      </c>
      <c r="I431">
        <v>22.466544599999999</v>
      </c>
      <c r="J431">
        <v>37319</v>
      </c>
      <c r="K431">
        <v>4</v>
      </c>
      <c r="L431">
        <v>3</v>
      </c>
      <c r="M431">
        <v>2002</v>
      </c>
      <c r="N431">
        <v>20</v>
      </c>
      <c r="O431">
        <v>10</v>
      </c>
      <c r="P431">
        <v>5688898136</v>
      </c>
      <c r="Q431" t="s">
        <v>24</v>
      </c>
      <c r="R431" t="s">
        <v>255</v>
      </c>
      <c r="S431" t="s">
        <v>1765</v>
      </c>
      <c r="T431" t="s">
        <v>1858</v>
      </c>
      <c r="U431" t="s">
        <v>2070</v>
      </c>
      <c r="V431">
        <v>6</v>
      </c>
      <c r="W431" t="s">
        <v>43</v>
      </c>
    </row>
    <row r="432" spans="1:23">
      <c r="A432" t="s">
        <v>1214</v>
      </c>
      <c r="B432">
        <v>125</v>
      </c>
      <c r="C432" t="s">
        <v>1215</v>
      </c>
      <c r="E432" t="s">
        <v>1216</v>
      </c>
      <c r="F432" t="s">
        <v>2072</v>
      </c>
      <c r="G432" t="s">
        <v>36</v>
      </c>
      <c r="H432">
        <v>7.4833299999999996</v>
      </c>
      <c r="I432">
        <v>124.25</v>
      </c>
      <c r="J432">
        <v>15449</v>
      </c>
      <c r="K432">
        <v>18</v>
      </c>
      <c r="L432">
        <v>4</v>
      </c>
      <c r="M432">
        <v>1942</v>
      </c>
      <c r="N432">
        <v>80</v>
      </c>
      <c r="O432">
        <v>12</v>
      </c>
      <c r="P432">
        <v>3189628312</v>
      </c>
      <c r="Q432" t="s">
        <v>31</v>
      </c>
      <c r="R432" t="s">
        <v>52</v>
      </c>
      <c r="S432" t="s">
        <v>1380</v>
      </c>
      <c r="T432" t="s">
        <v>1380</v>
      </c>
      <c r="U432" t="s">
        <v>1972</v>
      </c>
      <c r="V432">
        <v>4</v>
      </c>
      <c r="W432" t="s">
        <v>93</v>
      </c>
    </row>
    <row r="433" spans="1:23">
      <c r="A433" t="s">
        <v>1217</v>
      </c>
      <c r="B433">
        <v>125</v>
      </c>
      <c r="C433" t="s">
        <v>1218</v>
      </c>
      <c r="E433" t="s">
        <v>1219</v>
      </c>
      <c r="F433" t="s">
        <v>2073</v>
      </c>
      <c r="G433" t="s">
        <v>36</v>
      </c>
      <c r="H433">
        <v>62.587277</v>
      </c>
      <c r="I433">
        <v>40.610709999999997</v>
      </c>
      <c r="J433">
        <v>28128</v>
      </c>
      <c r="K433">
        <v>3</v>
      </c>
      <c r="L433">
        <v>1</v>
      </c>
      <c r="M433">
        <v>1977</v>
      </c>
      <c r="N433">
        <v>45</v>
      </c>
      <c r="O433">
        <v>5</v>
      </c>
      <c r="P433">
        <v>8194057228</v>
      </c>
      <c r="Q433" t="s">
        <v>31</v>
      </c>
      <c r="R433" t="s">
        <v>52</v>
      </c>
      <c r="S433" t="s">
        <v>1380</v>
      </c>
      <c r="T433" t="s">
        <v>1380</v>
      </c>
      <c r="U433" t="s">
        <v>1972</v>
      </c>
      <c r="V433">
        <v>1</v>
      </c>
      <c r="W433" t="s">
        <v>186</v>
      </c>
    </row>
    <row r="434" spans="1:23">
      <c r="A434" t="s">
        <v>1220</v>
      </c>
      <c r="B434">
        <v>125</v>
      </c>
      <c r="C434" t="s">
        <v>1101</v>
      </c>
      <c r="E434" t="s">
        <v>886</v>
      </c>
      <c r="F434" t="s">
        <v>2074</v>
      </c>
      <c r="G434" t="s">
        <v>23</v>
      </c>
      <c r="H434">
        <v>3.8144236999999999</v>
      </c>
      <c r="I434">
        <v>-76.247911999999999</v>
      </c>
      <c r="J434">
        <v>37106</v>
      </c>
      <c r="K434">
        <v>3</v>
      </c>
      <c r="L434">
        <v>8</v>
      </c>
      <c r="M434">
        <v>2001</v>
      </c>
      <c r="N434">
        <v>21</v>
      </c>
      <c r="O434">
        <v>12</v>
      </c>
      <c r="P434">
        <v>2333417163</v>
      </c>
      <c r="Q434" t="s">
        <v>31</v>
      </c>
      <c r="R434" t="s">
        <v>52</v>
      </c>
      <c r="S434" t="s">
        <v>1380</v>
      </c>
      <c r="T434" t="s">
        <v>1380</v>
      </c>
      <c r="U434" t="s">
        <v>1972</v>
      </c>
      <c r="V434">
        <v>7</v>
      </c>
      <c r="W434" t="s">
        <v>78</v>
      </c>
    </row>
    <row r="435" spans="1:23">
      <c r="A435" t="s">
        <v>1221</v>
      </c>
      <c r="B435">
        <v>126</v>
      </c>
      <c r="C435" t="s">
        <v>1222</v>
      </c>
      <c r="E435" t="s">
        <v>1223</v>
      </c>
      <c r="F435" t="s">
        <v>2075</v>
      </c>
      <c r="G435" t="s">
        <v>36</v>
      </c>
      <c r="H435">
        <v>-20.842005499999999</v>
      </c>
      <c r="I435">
        <v>-40.735721499999997</v>
      </c>
      <c r="J435">
        <v>33237</v>
      </c>
      <c r="K435">
        <v>30</v>
      </c>
      <c r="L435">
        <v>12</v>
      </c>
      <c r="M435">
        <v>1990</v>
      </c>
      <c r="N435">
        <v>32</v>
      </c>
      <c r="O435">
        <v>3</v>
      </c>
      <c r="P435">
        <v>2617396879</v>
      </c>
      <c r="Q435" t="s">
        <v>72</v>
      </c>
      <c r="R435" t="s">
        <v>73</v>
      </c>
      <c r="S435" t="s">
        <v>2076</v>
      </c>
      <c r="T435" t="s">
        <v>2077</v>
      </c>
      <c r="U435" t="s">
        <v>2078</v>
      </c>
      <c r="V435">
        <v>7</v>
      </c>
      <c r="W435" t="s">
        <v>78</v>
      </c>
    </row>
    <row r="436" spans="1:23">
      <c r="A436" t="s">
        <v>1224</v>
      </c>
      <c r="B436">
        <v>126</v>
      </c>
      <c r="C436" t="s">
        <v>295</v>
      </c>
      <c r="E436" t="s">
        <v>1225</v>
      </c>
      <c r="F436" t="s">
        <v>2079</v>
      </c>
      <c r="G436" t="s">
        <v>23</v>
      </c>
      <c r="H436">
        <v>22.829287000000001</v>
      </c>
      <c r="I436">
        <v>107.200654</v>
      </c>
      <c r="J436">
        <v>31104</v>
      </c>
      <c r="K436">
        <v>26</v>
      </c>
      <c r="L436">
        <v>2</v>
      </c>
      <c r="M436">
        <v>1985</v>
      </c>
      <c r="N436">
        <v>37</v>
      </c>
      <c r="O436">
        <v>12</v>
      </c>
      <c r="P436">
        <v>4547667091</v>
      </c>
      <c r="Q436" t="s">
        <v>72</v>
      </c>
      <c r="R436" t="s">
        <v>73</v>
      </c>
      <c r="S436" t="s">
        <v>2076</v>
      </c>
      <c r="T436" t="s">
        <v>2077</v>
      </c>
      <c r="U436" t="s">
        <v>2078</v>
      </c>
      <c r="V436">
        <v>7</v>
      </c>
      <c r="W436" t="s">
        <v>78</v>
      </c>
    </row>
    <row r="437" spans="1:23">
      <c r="A437" t="s">
        <v>1226</v>
      </c>
      <c r="B437">
        <v>127</v>
      </c>
      <c r="C437" t="s">
        <v>1227</v>
      </c>
      <c r="D437" t="s">
        <v>1228</v>
      </c>
      <c r="E437" t="s">
        <v>51</v>
      </c>
      <c r="F437" t="s">
        <v>2080</v>
      </c>
      <c r="G437" t="s">
        <v>36</v>
      </c>
      <c r="H437">
        <v>16.603204399999999</v>
      </c>
      <c r="I437">
        <v>95.177098000000001</v>
      </c>
      <c r="J437">
        <v>28780</v>
      </c>
      <c r="K437">
        <v>17</v>
      </c>
      <c r="L437">
        <v>10</v>
      </c>
      <c r="M437">
        <v>1978</v>
      </c>
      <c r="N437">
        <v>44</v>
      </c>
      <c r="O437">
        <v>2</v>
      </c>
      <c r="P437">
        <v>9213915957</v>
      </c>
      <c r="Q437" t="s">
        <v>97</v>
      </c>
      <c r="R437" t="s">
        <v>129</v>
      </c>
      <c r="S437" t="s">
        <v>2081</v>
      </c>
      <c r="T437" t="s">
        <v>2082</v>
      </c>
      <c r="U437" t="s">
        <v>2083</v>
      </c>
      <c r="V437">
        <v>4</v>
      </c>
      <c r="W437" t="s">
        <v>93</v>
      </c>
    </row>
    <row r="438" spans="1:23">
      <c r="A438" t="s">
        <v>1229</v>
      </c>
      <c r="B438">
        <v>127</v>
      </c>
      <c r="C438" t="s">
        <v>655</v>
      </c>
      <c r="E438" t="s">
        <v>1230</v>
      </c>
      <c r="F438" t="s">
        <v>2084</v>
      </c>
      <c r="G438" t="s">
        <v>36</v>
      </c>
      <c r="H438">
        <v>23.199183000000001</v>
      </c>
      <c r="I438">
        <v>113.256439</v>
      </c>
      <c r="J438">
        <v>27340</v>
      </c>
      <c r="K438">
        <v>7</v>
      </c>
      <c r="L438">
        <v>11</v>
      </c>
      <c r="M438">
        <v>1974</v>
      </c>
      <c r="N438">
        <v>48</v>
      </c>
      <c r="O438">
        <v>1</v>
      </c>
      <c r="P438">
        <v>3544073850</v>
      </c>
      <c r="Q438" t="s">
        <v>97</v>
      </c>
      <c r="R438" t="s">
        <v>129</v>
      </c>
      <c r="S438" t="s">
        <v>2081</v>
      </c>
      <c r="T438" t="s">
        <v>2082</v>
      </c>
      <c r="U438" t="s">
        <v>2083</v>
      </c>
      <c r="V438">
        <v>2</v>
      </c>
      <c r="W438" t="s">
        <v>48</v>
      </c>
    </row>
    <row r="439" spans="1:23">
      <c r="A439" t="s">
        <v>1231</v>
      </c>
      <c r="B439">
        <v>127</v>
      </c>
      <c r="C439" t="s">
        <v>1232</v>
      </c>
      <c r="E439" t="s">
        <v>1233</v>
      </c>
      <c r="F439" t="s">
        <v>2085</v>
      </c>
      <c r="G439" t="s">
        <v>36</v>
      </c>
      <c r="H439">
        <v>41.102449200000002</v>
      </c>
      <c r="I439">
        <v>-81.499288399999998</v>
      </c>
      <c r="J439">
        <v>39350</v>
      </c>
      <c r="K439">
        <v>25</v>
      </c>
      <c r="L439">
        <v>9</v>
      </c>
      <c r="M439">
        <v>2007</v>
      </c>
      <c r="N439">
        <v>15</v>
      </c>
      <c r="O439">
        <v>9</v>
      </c>
      <c r="P439">
        <v>3309026271</v>
      </c>
      <c r="Q439" t="s">
        <v>97</v>
      </c>
      <c r="R439" t="s">
        <v>129</v>
      </c>
      <c r="S439" t="s">
        <v>2081</v>
      </c>
      <c r="T439" t="s">
        <v>2082</v>
      </c>
      <c r="U439" t="s">
        <v>2083</v>
      </c>
      <c r="V439">
        <v>6</v>
      </c>
      <c r="W439" t="s">
        <v>43</v>
      </c>
    </row>
    <row r="440" spans="1:23">
      <c r="A440" t="s">
        <v>1234</v>
      </c>
      <c r="B440">
        <v>128</v>
      </c>
      <c r="C440" t="s">
        <v>135</v>
      </c>
      <c r="D440" t="s">
        <v>601</v>
      </c>
      <c r="E440" t="s">
        <v>926</v>
      </c>
      <c r="F440" t="s">
        <v>2086</v>
      </c>
      <c r="G440" t="s">
        <v>36</v>
      </c>
      <c r="H440">
        <v>23.084827000000001</v>
      </c>
      <c r="I440">
        <v>113.290609</v>
      </c>
      <c r="J440">
        <v>27894</v>
      </c>
      <c r="K440">
        <v>14</v>
      </c>
      <c r="L440">
        <v>5</v>
      </c>
      <c r="M440">
        <v>1976</v>
      </c>
      <c r="N440">
        <v>46</v>
      </c>
      <c r="O440">
        <v>13</v>
      </c>
      <c r="P440">
        <v>1941369417</v>
      </c>
      <c r="Q440" t="s">
        <v>37</v>
      </c>
      <c r="R440" t="s">
        <v>64</v>
      </c>
      <c r="S440" t="s">
        <v>2087</v>
      </c>
      <c r="T440" t="s">
        <v>1425</v>
      </c>
      <c r="U440" t="s">
        <v>2088</v>
      </c>
      <c r="V440">
        <v>2</v>
      </c>
      <c r="W440" t="s">
        <v>48</v>
      </c>
    </row>
    <row r="441" spans="1:23">
      <c r="A441" t="s">
        <v>1235</v>
      </c>
      <c r="B441">
        <v>128</v>
      </c>
      <c r="C441" t="s">
        <v>411</v>
      </c>
      <c r="D441" t="s">
        <v>1236</v>
      </c>
      <c r="E441" t="s">
        <v>962</v>
      </c>
      <c r="F441" t="s">
        <v>2089</v>
      </c>
      <c r="G441" t="s">
        <v>36</v>
      </c>
      <c r="H441">
        <v>38.407753</v>
      </c>
      <c r="I441">
        <v>114.01553199999999</v>
      </c>
      <c r="J441">
        <v>32943</v>
      </c>
      <c r="K441">
        <v>11</v>
      </c>
      <c r="L441">
        <v>3</v>
      </c>
      <c r="M441">
        <v>1990</v>
      </c>
      <c r="N441">
        <v>32</v>
      </c>
      <c r="O441">
        <v>7</v>
      </c>
      <c r="P441">
        <v>4772365459</v>
      </c>
      <c r="Q441" t="s">
        <v>37</v>
      </c>
      <c r="R441" t="s">
        <v>64</v>
      </c>
      <c r="S441" t="s">
        <v>2087</v>
      </c>
      <c r="T441" t="s">
        <v>1425</v>
      </c>
      <c r="U441" t="s">
        <v>2088</v>
      </c>
      <c r="V441">
        <v>6</v>
      </c>
      <c r="W441" t="s">
        <v>43</v>
      </c>
    </row>
    <row r="442" spans="1:23">
      <c r="A442" t="s">
        <v>1237</v>
      </c>
      <c r="B442">
        <v>129</v>
      </c>
      <c r="C442" t="s">
        <v>1238</v>
      </c>
      <c r="E442" t="s">
        <v>777</v>
      </c>
      <c r="F442" t="s">
        <v>2090</v>
      </c>
      <c r="G442" t="s">
        <v>36</v>
      </c>
      <c r="H442">
        <v>18.649728</v>
      </c>
      <c r="I442">
        <v>-68.602834099999995</v>
      </c>
      <c r="J442">
        <v>29529</v>
      </c>
      <c r="K442">
        <v>4</v>
      </c>
      <c r="L442">
        <v>11</v>
      </c>
      <c r="M442">
        <v>1980</v>
      </c>
      <c r="N442">
        <v>42</v>
      </c>
      <c r="O442">
        <v>13</v>
      </c>
      <c r="P442">
        <v>4285248480</v>
      </c>
      <c r="Q442" t="s">
        <v>37</v>
      </c>
      <c r="R442" t="s">
        <v>38</v>
      </c>
      <c r="S442" t="s">
        <v>1470</v>
      </c>
      <c r="T442" t="s">
        <v>2059</v>
      </c>
      <c r="U442" t="s">
        <v>2060</v>
      </c>
      <c r="V442">
        <v>1</v>
      </c>
      <c r="W442" t="s">
        <v>186</v>
      </c>
    </row>
    <row r="443" spans="1:23">
      <c r="A443" t="s">
        <v>1239</v>
      </c>
      <c r="B443">
        <v>129</v>
      </c>
      <c r="C443" t="s">
        <v>1238</v>
      </c>
      <c r="E443" t="s">
        <v>794</v>
      </c>
      <c r="F443" t="s">
        <v>2091</v>
      </c>
      <c r="G443" t="s">
        <v>36</v>
      </c>
      <c r="H443">
        <v>-3.0029840999999999</v>
      </c>
      <c r="I443">
        <v>115.9467997</v>
      </c>
      <c r="J443">
        <v>19818</v>
      </c>
      <c r="K443">
        <v>4</v>
      </c>
      <c r="L443">
        <v>4</v>
      </c>
      <c r="M443">
        <v>1954</v>
      </c>
      <c r="N443">
        <v>68</v>
      </c>
      <c r="O443">
        <v>4</v>
      </c>
      <c r="P443">
        <v>6479500165</v>
      </c>
      <c r="Q443" t="s">
        <v>37</v>
      </c>
      <c r="R443" t="s">
        <v>38</v>
      </c>
      <c r="S443" t="s">
        <v>1470</v>
      </c>
      <c r="T443" t="s">
        <v>2059</v>
      </c>
      <c r="U443" t="s">
        <v>2060</v>
      </c>
      <c r="V443">
        <v>3</v>
      </c>
      <c r="W443" t="s">
        <v>26</v>
      </c>
    </row>
    <row r="444" spans="1:23">
      <c r="A444" t="s">
        <v>1240</v>
      </c>
      <c r="B444">
        <v>129</v>
      </c>
      <c r="C444" t="s">
        <v>760</v>
      </c>
      <c r="E444" t="s">
        <v>1241</v>
      </c>
      <c r="F444" t="s">
        <v>2092</v>
      </c>
      <c r="G444" t="s">
        <v>36</v>
      </c>
      <c r="H444">
        <v>-2.4189205</v>
      </c>
      <c r="I444">
        <v>115.44966239999999</v>
      </c>
      <c r="J444">
        <v>32223</v>
      </c>
      <c r="K444">
        <v>21</v>
      </c>
      <c r="L444">
        <v>3</v>
      </c>
      <c r="M444">
        <v>1988</v>
      </c>
      <c r="N444">
        <v>34</v>
      </c>
      <c r="O444">
        <v>11</v>
      </c>
      <c r="P444">
        <v>3968732133</v>
      </c>
      <c r="Q444" t="s">
        <v>37</v>
      </c>
      <c r="R444" t="s">
        <v>38</v>
      </c>
      <c r="S444" t="s">
        <v>1470</v>
      </c>
      <c r="T444" t="s">
        <v>2059</v>
      </c>
      <c r="U444" t="s">
        <v>2060</v>
      </c>
      <c r="V444">
        <v>2</v>
      </c>
      <c r="W444" t="s">
        <v>48</v>
      </c>
    </row>
    <row r="445" spans="1:23">
      <c r="A445" t="s">
        <v>1242</v>
      </c>
      <c r="B445">
        <v>130</v>
      </c>
      <c r="C445" t="s">
        <v>1243</v>
      </c>
      <c r="E445" t="s">
        <v>1244</v>
      </c>
      <c r="F445" t="s">
        <v>2093</v>
      </c>
      <c r="G445" t="s">
        <v>36</v>
      </c>
      <c r="H445">
        <v>56.052869100000002</v>
      </c>
      <c r="I445">
        <v>12.699688800000001</v>
      </c>
      <c r="J445">
        <v>20681</v>
      </c>
      <c r="K445">
        <v>14</v>
      </c>
      <c r="L445">
        <v>8</v>
      </c>
      <c r="M445">
        <v>1956</v>
      </c>
      <c r="N445">
        <v>66</v>
      </c>
      <c r="O445">
        <v>8</v>
      </c>
      <c r="P445">
        <v>5619806568</v>
      </c>
      <c r="Q445" t="s">
        <v>24</v>
      </c>
      <c r="R445" t="s">
        <v>255</v>
      </c>
      <c r="S445" t="s">
        <v>1765</v>
      </c>
      <c r="T445" t="s">
        <v>2094</v>
      </c>
      <c r="U445" t="s">
        <v>2095</v>
      </c>
      <c r="V445">
        <v>7</v>
      </c>
      <c r="W445" t="s">
        <v>78</v>
      </c>
    </row>
    <row r="446" spans="1:23">
      <c r="A446" t="s">
        <v>1245</v>
      </c>
      <c r="B446">
        <v>130</v>
      </c>
      <c r="C446" t="s">
        <v>1246</v>
      </c>
      <c r="E446" t="s">
        <v>814</v>
      </c>
      <c r="F446" t="s">
        <v>2096</v>
      </c>
      <c r="G446" t="s">
        <v>23</v>
      </c>
      <c r="H446">
        <v>43.977193700000001</v>
      </c>
      <c r="I446">
        <v>42.974640999999998</v>
      </c>
      <c r="J446">
        <v>17915</v>
      </c>
      <c r="K446">
        <v>17</v>
      </c>
      <c r="L446">
        <v>1</v>
      </c>
      <c r="M446">
        <v>1949</v>
      </c>
      <c r="N446">
        <v>73</v>
      </c>
      <c r="O446">
        <v>5</v>
      </c>
      <c r="P446">
        <v>8927432498</v>
      </c>
      <c r="Q446" t="s">
        <v>24</v>
      </c>
      <c r="R446" t="s">
        <v>255</v>
      </c>
      <c r="S446" t="s">
        <v>1765</v>
      </c>
      <c r="T446" t="s">
        <v>2094</v>
      </c>
      <c r="U446" t="s">
        <v>2095</v>
      </c>
      <c r="V446">
        <v>5</v>
      </c>
      <c r="W446" t="s">
        <v>86</v>
      </c>
    </row>
    <row r="447" spans="1:23">
      <c r="A447" t="s">
        <v>1247</v>
      </c>
      <c r="B447">
        <v>130</v>
      </c>
      <c r="C447" t="s">
        <v>486</v>
      </c>
      <c r="E447" t="s">
        <v>1248</v>
      </c>
      <c r="F447" t="s">
        <v>2097</v>
      </c>
      <c r="G447" t="s">
        <v>36</v>
      </c>
      <c r="H447">
        <v>31.480586599999999</v>
      </c>
      <c r="I447">
        <v>-97.734795599999998</v>
      </c>
      <c r="J447">
        <v>35021</v>
      </c>
      <c r="K447">
        <v>18</v>
      </c>
      <c r="L447">
        <v>11</v>
      </c>
      <c r="M447">
        <v>1995</v>
      </c>
      <c r="N447">
        <v>27</v>
      </c>
      <c r="O447">
        <v>11</v>
      </c>
      <c r="P447">
        <v>2543130700</v>
      </c>
      <c r="Q447" t="s">
        <v>24</v>
      </c>
      <c r="R447" t="s">
        <v>255</v>
      </c>
      <c r="S447" t="s">
        <v>1765</v>
      </c>
      <c r="T447" t="s">
        <v>2094</v>
      </c>
      <c r="U447" t="s">
        <v>2095</v>
      </c>
      <c r="V447">
        <v>4</v>
      </c>
      <c r="W447" t="s">
        <v>93</v>
      </c>
    </row>
    <row r="448" spans="1:23">
      <c r="A448" t="s">
        <v>1249</v>
      </c>
      <c r="B448">
        <v>130</v>
      </c>
      <c r="C448" t="s">
        <v>1250</v>
      </c>
      <c r="E448" t="s">
        <v>1251</v>
      </c>
      <c r="F448" t="s">
        <v>2098</v>
      </c>
      <c r="G448" t="s">
        <v>36</v>
      </c>
      <c r="H448">
        <v>14.418489599999999</v>
      </c>
      <c r="I448">
        <v>-90.244054500000004</v>
      </c>
      <c r="J448">
        <v>9717</v>
      </c>
      <c r="K448">
        <v>8</v>
      </c>
      <c r="L448">
        <v>8</v>
      </c>
      <c r="M448">
        <v>1926</v>
      </c>
      <c r="N448">
        <v>96</v>
      </c>
      <c r="O448">
        <v>1</v>
      </c>
      <c r="P448">
        <v>1356458487</v>
      </c>
      <c r="Q448" t="s">
        <v>24</v>
      </c>
      <c r="R448" t="s">
        <v>255</v>
      </c>
      <c r="S448" t="s">
        <v>1765</v>
      </c>
      <c r="T448" t="s">
        <v>2094</v>
      </c>
      <c r="U448" t="s">
        <v>2095</v>
      </c>
      <c r="V448">
        <v>2</v>
      </c>
      <c r="W448" t="s">
        <v>48</v>
      </c>
    </row>
    <row r="449" spans="1:23">
      <c r="A449" t="s">
        <v>1252</v>
      </c>
      <c r="B449">
        <v>130</v>
      </c>
      <c r="C449" t="s">
        <v>812</v>
      </c>
      <c r="D449" t="s">
        <v>845</v>
      </c>
      <c r="E449" t="s">
        <v>1253</v>
      </c>
      <c r="F449" t="s">
        <v>2099</v>
      </c>
      <c r="G449" t="s">
        <v>36</v>
      </c>
      <c r="H449">
        <v>52.737473100000003</v>
      </c>
      <c r="I449">
        <v>19.991700900000001</v>
      </c>
      <c r="J449">
        <v>40305</v>
      </c>
      <c r="K449">
        <v>7</v>
      </c>
      <c r="L449">
        <v>5</v>
      </c>
      <c r="M449">
        <v>2010</v>
      </c>
      <c r="N449">
        <v>12</v>
      </c>
      <c r="O449">
        <v>4</v>
      </c>
      <c r="P449">
        <v>5166631749</v>
      </c>
      <c r="Q449" t="s">
        <v>24</v>
      </c>
      <c r="R449" t="s">
        <v>255</v>
      </c>
      <c r="S449" t="s">
        <v>1765</v>
      </c>
      <c r="T449" t="s">
        <v>2094</v>
      </c>
      <c r="U449" t="s">
        <v>2095</v>
      </c>
      <c r="V449">
        <v>6</v>
      </c>
      <c r="W449" t="s">
        <v>43</v>
      </c>
    </row>
    <row r="450" spans="1:23">
      <c r="A450" t="s">
        <v>1254</v>
      </c>
      <c r="B450">
        <v>131</v>
      </c>
      <c r="C450" t="s">
        <v>1255</v>
      </c>
      <c r="E450" t="s">
        <v>1174</v>
      </c>
      <c r="F450" t="s">
        <v>2100</v>
      </c>
      <c r="G450" t="s">
        <v>36</v>
      </c>
      <c r="H450">
        <v>0.39121319999999998</v>
      </c>
      <c r="I450">
        <v>29.8694229</v>
      </c>
      <c r="J450">
        <v>10341</v>
      </c>
      <c r="K450">
        <v>23</v>
      </c>
      <c r="L450">
        <v>4</v>
      </c>
      <c r="M450">
        <v>1928</v>
      </c>
      <c r="N450">
        <v>94</v>
      </c>
      <c r="O450">
        <v>13</v>
      </c>
      <c r="P450">
        <v>2582772249</v>
      </c>
      <c r="Q450" t="s">
        <v>31</v>
      </c>
      <c r="R450" t="s">
        <v>110</v>
      </c>
      <c r="S450" t="s">
        <v>1995</v>
      </c>
      <c r="T450" t="s">
        <v>1996</v>
      </c>
      <c r="U450" t="s">
        <v>1425</v>
      </c>
      <c r="V450">
        <v>2</v>
      </c>
      <c r="W450" t="s">
        <v>48</v>
      </c>
    </row>
    <row r="451" spans="1:23">
      <c r="A451" t="s">
        <v>1256</v>
      </c>
      <c r="B451">
        <v>131</v>
      </c>
      <c r="C451" t="s">
        <v>1257</v>
      </c>
      <c r="E451" t="s">
        <v>231</v>
      </c>
      <c r="F451" t="s">
        <v>2101</v>
      </c>
      <c r="G451" t="s">
        <v>36</v>
      </c>
      <c r="H451">
        <v>55.666548200000001</v>
      </c>
      <c r="I451">
        <v>12.556108</v>
      </c>
      <c r="J451">
        <v>14102</v>
      </c>
      <c r="K451">
        <v>10</v>
      </c>
      <c r="L451">
        <v>8</v>
      </c>
      <c r="M451">
        <v>1938</v>
      </c>
      <c r="N451">
        <v>84</v>
      </c>
      <c r="O451">
        <v>10</v>
      </c>
      <c r="P451">
        <v>8264387399</v>
      </c>
      <c r="Q451" t="s">
        <v>31</v>
      </c>
      <c r="R451" t="s">
        <v>110</v>
      </c>
      <c r="S451" t="s">
        <v>1995</v>
      </c>
      <c r="T451" t="s">
        <v>1996</v>
      </c>
      <c r="U451" t="s">
        <v>1425</v>
      </c>
      <c r="V451">
        <v>4</v>
      </c>
      <c r="W451" t="s">
        <v>93</v>
      </c>
    </row>
    <row r="452" spans="1:23">
      <c r="A452" t="s">
        <v>1258</v>
      </c>
      <c r="B452">
        <v>131</v>
      </c>
      <c r="C452" t="s">
        <v>807</v>
      </c>
      <c r="D452" t="s">
        <v>1259</v>
      </c>
      <c r="E452" t="s">
        <v>483</v>
      </c>
      <c r="F452" t="s">
        <v>2102</v>
      </c>
      <c r="G452" t="s">
        <v>23</v>
      </c>
      <c r="H452">
        <v>25.582254899999999</v>
      </c>
      <c r="I452">
        <v>-100.9086492</v>
      </c>
      <c r="J452">
        <v>32928</v>
      </c>
      <c r="K452">
        <v>24</v>
      </c>
      <c r="L452">
        <v>2</v>
      </c>
      <c r="M452">
        <v>1990</v>
      </c>
      <c r="N452">
        <v>32</v>
      </c>
      <c r="O452">
        <v>8</v>
      </c>
      <c r="P452">
        <v>1964736014</v>
      </c>
      <c r="Q452" t="s">
        <v>31</v>
      </c>
      <c r="R452" t="s">
        <v>110</v>
      </c>
      <c r="S452" t="s">
        <v>1995</v>
      </c>
      <c r="T452" t="s">
        <v>1996</v>
      </c>
      <c r="U452" t="s">
        <v>1425</v>
      </c>
      <c r="V452">
        <v>4</v>
      </c>
      <c r="W452" t="s">
        <v>93</v>
      </c>
    </row>
    <row r="453" spans="1:23">
      <c r="A453" t="s">
        <v>1260</v>
      </c>
      <c r="B453">
        <v>131</v>
      </c>
      <c r="C453" t="s">
        <v>1261</v>
      </c>
      <c r="D453" t="s">
        <v>403</v>
      </c>
      <c r="E453" t="s">
        <v>191</v>
      </c>
      <c r="F453" t="s">
        <v>2103</v>
      </c>
      <c r="G453" t="s">
        <v>36</v>
      </c>
      <c r="H453">
        <v>48.770735600000002</v>
      </c>
      <c r="I453">
        <v>2.0803619000000002</v>
      </c>
      <c r="J453">
        <v>44428</v>
      </c>
      <c r="K453">
        <v>20</v>
      </c>
      <c r="L453">
        <v>8</v>
      </c>
      <c r="M453">
        <v>2021</v>
      </c>
      <c r="N453">
        <v>1</v>
      </c>
      <c r="O453">
        <v>7</v>
      </c>
      <c r="P453">
        <v>5062964359</v>
      </c>
      <c r="Q453" t="s">
        <v>31</v>
      </c>
      <c r="R453" t="s">
        <v>110</v>
      </c>
      <c r="S453" t="s">
        <v>1995</v>
      </c>
      <c r="T453" t="s">
        <v>1996</v>
      </c>
      <c r="U453" t="s">
        <v>1425</v>
      </c>
      <c r="V453">
        <v>6</v>
      </c>
      <c r="W453" t="s">
        <v>43</v>
      </c>
    </row>
    <row r="454" spans="1:23">
      <c r="A454" t="s">
        <v>1262</v>
      </c>
      <c r="B454">
        <v>132</v>
      </c>
      <c r="C454" t="s">
        <v>1263</v>
      </c>
      <c r="E454" t="s">
        <v>30</v>
      </c>
      <c r="F454" t="s">
        <v>2104</v>
      </c>
      <c r="G454" t="s">
        <v>36</v>
      </c>
      <c r="H454">
        <v>42.710680000000004</v>
      </c>
      <c r="I454">
        <v>26.9786398</v>
      </c>
      <c r="J454">
        <v>21005</v>
      </c>
      <c r="K454">
        <v>4</v>
      </c>
      <c r="L454">
        <v>7</v>
      </c>
      <c r="M454">
        <v>1957</v>
      </c>
      <c r="N454">
        <v>65</v>
      </c>
      <c r="O454">
        <v>10</v>
      </c>
      <c r="P454">
        <v>6562069574</v>
      </c>
      <c r="Q454" t="s">
        <v>31</v>
      </c>
      <c r="R454" t="s">
        <v>32</v>
      </c>
      <c r="S454" t="s">
        <v>2105</v>
      </c>
      <c r="T454" t="s">
        <v>1917</v>
      </c>
      <c r="U454" t="s">
        <v>2106</v>
      </c>
      <c r="V454">
        <v>5</v>
      </c>
      <c r="W454" t="s">
        <v>86</v>
      </c>
    </row>
    <row r="455" spans="1:23">
      <c r="A455" t="s">
        <v>1264</v>
      </c>
      <c r="B455">
        <v>132</v>
      </c>
      <c r="C455" t="s">
        <v>1265</v>
      </c>
      <c r="D455" t="s">
        <v>1266</v>
      </c>
      <c r="E455" t="s">
        <v>552</v>
      </c>
      <c r="F455" t="s">
        <v>2107</v>
      </c>
      <c r="G455" t="s">
        <v>36</v>
      </c>
      <c r="H455">
        <v>42.322165499999997</v>
      </c>
      <c r="I455">
        <v>21.358980800000001</v>
      </c>
      <c r="J455">
        <v>10502</v>
      </c>
      <c r="K455">
        <v>1</v>
      </c>
      <c r="L455">
        <v>10</v>
      </c>
      <c r="M455">
        <v>1928</v>
      </c>
      <c r="N455">
        <v>94</v>
      </c>
      <c r="O455">
        <v>3</v>
      </c>
      <c r="P455">
        <v>2601462082</v>
      </c>
      <c r="Q455" t="s">
        <v>31</v>
      </c>
      <c r="R455" t="s">
        <v>32</v>
      </c>
      <c r="S455" t="s">
        <v>2105</v>
      </c>
      <c r="T455" t="s">
        <v>1917</v>
      </c>
      <c r="U455" t="s">
        <v>2106</v>
      </c>
      <c r="V455">
        <v>1</v>
      </c>
      <c r="W455" t="s">
        <v>186</v>
      </c>
    </row>
    <row r="456" spans="1:23">
      <c r="A456" t="s">
        <v>1267</v>
      </c>
      <c r="B456">
        <v>132</v>
      </c>
      <c r="C456" t="s">
        <v>1268</v>
      </c>
      <c r="E456" t="s">
        <v>541</v>
      </c>
      <c r="F456" t="s">
        <v>2108</v>
      </c>
      <c r="G456" t="s">
        <v>36</v>
      </c>
      <c r="H456">
        <v>8.9779832000000006</v>
      </c>
      <c r="I456">
        <v>1.1448981</v>
      </c>
      <c r="J456">
        <v>28358</v>
      </c>
      <c r="K456">
        <v>21</v>
      </c>
      <c r="L456">
        <v>8</v>
      </c>
      <c r="M456">
        <v>1977</v>
      </c>
      <c r="N456">
        <v>45</v>
      </c>
      <c r="O456">
        <v>5</v>
      </c>
      <c r="P456">
        <v>5897001478</v>
      </c>
      <c r="Q456" t="s">
        <v>31</v>
      </c>
      <c r="R456" t="s">
        <v>32</v>
      </c>
      <c r="S456" t="s">
        <v>2105</v>
      </c>
      <c r="T456" t="s">
        <v>1917</v>
      </c>
      <c r="U456" t="s">
        <v>2106</v>
      </c>
      <c r="V456">
        <v>5</v>
      </c>
      <c r="W456" t="s">
        <v>86</v>
      </c>
    </row>
    <row r="457" spans="1:23">
      <c r="A457" t="s">
        <v>1269</v>
      </c>
      <c r="B457">
        <v>132</v>
      </c>
      <c r="C457" t="s">
        <v>964</v>
      </c>
      <c r="E457" t="s">
        <v>951</v>
      </c>
      <c r="F457" t="s">
        <v>2109</v>
      </c>
      <c r="G457" t="s">
        <v>36</v>
      </c>
      <c r="H457">
        <v>30.779444000000002</v>
      </c>
      <c r="I457">
        <v>120.00922</v>
      </c>
      <c r="J457">
        <v>14394</v>
      </c>
      <c r="K457">
        <v>29</v>
      </c>
      <c r="L457">
        <v>5</v>
      </c>
      <c r="M457">
        <v>1939</v>
      </c>
      <c r="N457">
        <v>83</v>
      </c>
      <c r="O457">
        <v>1</v>
      </c>
      <c r="P457">
        <v>3631222856</v>
      </c>
      <c r="Q457" t="s">
        <v>31</v>
      </c>
      <c r="R457" t="s">
        <v>32</v>
      </c>
      <c r="S457" t="s">
        <v>2105</v>
      </c>
      <c r="T457" t="s">
        <v>1917</v>
      </c>
      <c r="U457" t="s">
        <v>2106</v>
      </c>
      <c r="V457">
        <v>3</v>
      </c>
      <c r="W457" t="s">
        <v>26</v>
      </c>
    </row>
    <row r="458" spans="1:23">
      <c r="A458" t="s">
        <v>1270</v>
      </c>
      <c r="B458">
        <v>132</v>
      </c>
      <c r="C458" t="s">
        <v>1271</v>
      </c>
      <c r="E458" t="s">
        <v>1171</v>
      </c>
      <c r="F458" t="s">
        <v>2110</v>
      </c>
      <c r="G458" t="s">
        <v>23</v>
      </c>
      <c r="H458">
        <v>22.244160000000001</v>
      </c>
      <c r="I458">
        <v>108.214158</v>
      </c>
      <c r="J458">
        <v>11521</v>
      </c>
      <c r="K458">
        <v>17</v>
      </c>
      <c r="L458">
        <v>7</v>
      </c>
      <c r="M458">
        <v>1931</v>
      </c>
      <c r="N458">
        <v>91</v>
      </c>
      <c r="O458">
        <v>12</v>
      </c>
      <c r="P458">
        <v>8437105989</v>
      </c>
      <c r="Q458" t="s">
        <v>31</v>
      </c>
      <c r="R458" t="s">
        <v>32</v>
      </c>
      <c r="S458" t="s">
        <v>2105</v>
      </c>
      <c r="T458" t="s">
        <v>1917</v>
      </c>
      <c r="U458" t="s">
        <v>2106</v>
      </c>
      <c r="V458">
        <v>3</v>
      </c>
      <c r="W458" t="s">
        <v>26</v>
      </c>
    </row>
    <row r="459" spans="1:23">
      <c r="A459" t="s">
        <v>1272</v>
      </c>
      <c r="B459">
        <v>133</v>
      </c>
      <c r="C459" t="s">
        <v>514</v>
      </c>
      <c r="E459" t="s">
        <v>1273</v>
      </c>
      <c r="F459" t="s">
        <v>2111</v>
      </c>
      <c r="G459" t="s">
        <v>36</v>
      </c>
      <c r="H459">
        <v>-22.732484700000001</v>
      </c>
      <c r="I459">
        <v>-48.572449900000002</v>
      </c>
      <c r="J459">
        <v>30733</v>
      </c>
      <c r="K459">
        <v>21</v>
      </c>
      <c r="L459">
        <v>2</v>
      </c>
      <c r="M459">
        <v>1984</v>
      </c>
      <c r="N459">
        <v>38</v>
      </c>
      <c r="O459">
        <v>5</v>
      </c>
      <c r="P459">
        <v>8249462319</v>
      </c>
      <c r="Q459" t="s">
        <v>72</v>
      </c>
      <c r="R459" t="s">
        <v>73</v>
      </c>
      <c r="S459" t="s">
        <v>2076</v>
      </c>
      <c r="T459" t="s">
        <v>2077</v>
      </c>
      <c r="U459" t="s">
        <v>2112</v>
      </c>
      <c r="V459">
        <v>4</v>
      </c>
      <c r="W459" t="s">
        <v>93</v>
      </c>
    </row>
    <row r="460" spans="1:23">
      <c r="A460" t="s">
        <v>1274</v>
      </c>
      <c r="B460">
        <v>133</v>
      </c>
      <c r="C460" t="s">
        <v>135</v>
      </c>
      <c r="E460" t="s">
        <v>1275</v>
      </c>
      <c r="F460" t="s">
        <v>2113</v>
      </c>
      <c r="G460" t="s">
        <v>36</v>
      </c>
      <c r="H460">
        <v>49.705580500000003</v>
      </c>
      <c r="I460">
        <v>18.2243639</v>
      </c>
      <c r="J460">
        <v>11419</v>
      </c>
      <c r="K460">
        <v>6</v>
      </c>
      <c r="L460">
        <v>4</v>
      </c>
      <c r="M460">
        <v>1931</v>
      </c>
      <c r="N460">
        <v>91</v>
      </c>
      <c r="O460">
        <v>10</v>
      </c>
      <c r="P460">
        <v>4597299086</v>
      </c>
      <c r="Q460" t="s">
        <v>72</v>
      </c>
      <c r="R460" t="s">
        <v>73</v>
      </c>
      <c r="S460" t="s">
        <v>2076</v>
      </c>
      <c r="T460" t="s">
        <v>2077</v>
      </c>
      <c r="U460" t="s">
        <v>2112</v>
      </c>
      <c r="V460">
        <v>6</v>
      </c>
      <c r="W460" t="s">
        <v>43</v>
      </c>
    </row>
    <row r="461" spans="1:23">
      <c r="A461" t="s">
        <v>1276</v>
      </c>
      <c r="B461">
        <v>134</v>
      </c>
      <c r="C461" t="s">
        <v>677</v>
      </c>
      <c r="E461" t="s">
        <v>221</v>
      </c>
      <c r="F461" t="s">
        <v>2114</v>
      </c>
      <c r="G461" t="s">
        <v>23</v>
      </c>
      <c r="H461">
        <v>9.9825621000000009</v>
      </c>
      <c r="I461">
        <v>-84.168523199999996</v>
      </c>
      <c r="J461">
        <v>19943</v>
      </c>
      <c r="K461">
        <v>7</v>
      </c>
      <c r="L461">
        <v>8</v>
      </c>
      <c r="M461">
        <v>1954</v>
      </c>
      <c r="N461">
        <v>68</v>
      </c>
      <c r="O461">
        <v>8</v>
      </c>
      <c r="P461">
        <v>2756003718</v>
      </c>
      <c r="Q461" t="s">
        <v>97</v>
      </c>
      <c r="R461" t="s">
        <v>125</v>
      </c>
      <c r="S461" t="s">
        <v>125</v>
      </c>
      <c r="T461" t="s">
        <v>2046</v>
      </c>
      <c r="U461" t="s">
        <v>2047</v>
      </c>
      <c r="V461">
        <v>4</v>
      </c>
      <c r="W461" t="s">
        <v>93</v>
      </c>
    </row>
    <row r="462" spans="1:23">
      <c r="A462" t="s">
        <v>1277</v>
      </c>
      <c r="B462">
        <v>134</v>
      </c>
      <c r="C462" t="s">
        <v>1278</v>
      </c>
      <c r="E462" t="s">
        <v>1279</v>
      </c>
      <c r="F462" t="s">
        <v>2115</v>
      </c>
      <c r="G462" t="s">
        <v>36</v>
      </c>
      <c r="H462">
        <v>13.943482700000001</v>
      </c>
      <c r="I462">
        <v>121.3691335</v>
      </c>
      <c r="J462">
        <v>33061</v>
      </c>
      <c r="K462">
        <v>7</v>
      </c>
      <c r="L462">
        <v>7</v>
      </c>
      <c r="M462">
        <v>1990</v>
      </c>
      <c r="N462">
        <v>32</v>
      </c>
      <c r="O462">
        <v>2</v>
      </c>
      <c r="P462">
        <v>4642296610</v>
      </c>
      <c r="Q462" t="s">
        <v>97</v>
      </c>
      <c r="R462" t="s">
        <v>125</v>
      </c>
      <c r="S462" t="s">
        <v>125</v>
      </c>
      <c r="T462" t="s">
        <v>2046</v>
      </c>
      <c r="U462" t="s">
        <v>2047</v>
      </c>
      <c r="V462">
        <v>5</v>
      </c>
      <c r="W462" t="s">
        <v>86</v>
      </c>
    </row>
    <row r="463" spans="1:23">
      <c r="A463" t="s">
        <v>1280</v>
      </c>
      <c r="B463">
        <v>135</v>
      </c>
      <c r="C463" t="s">
        <v>1281</v>
      </c>
      <c r="D463" t="s">
        <v>1282</v>
      </c>
      <c r="E463" t="s">
        <v>1283</v>
      </c>
      <c r="F463" t="s">
        <v>2116</v>
      </c>
      <c r="G463" t="s">
        <v>36</v>
      </c>
      <c r="H463">
        <v>32.940117299999997</v>
      </c>
      <c r="I463">
        <v>50.124088</v>
      </c>
      <c r="J463">
        <v>26795</v>
      </c>
      <c r="K463">
        <v>11</v>
      </c>
      <c r="L463">
        <v>5</v>
      </c>
      <c r="M463">
        <v>1973</v>
      </c>
      <c r="N463">
        <v>49</v>
      </c>
      <c r="O463">
        <v>8</v>
      </c>
      <c r="P463">
        <v>6938891174</v>
      </c>
      <c r="Q463" t="s">
        <v>24</v>
      </c>
      <c r="R463" t="s">
        <v>255</v>
      </c>
      <c r="S463" t="s">
        <v>2117</v>
      </c>
      <c r="T463" t="s">
        <v>2118</v>
      </c>
      <c r="U463" t="s">
        <v>2119</v>
      </c>
      <c r="V463">
        <v>1</v>
      </c>
      <c r="W463" t="s">
        <v>186</v>
      </c>
    </row>
    <row r="464" spans="1:23">
      <c r="A464" t="s">
        <v>1284</v>
      </c>
      <c r="B464">
        <v>135</v>
      </c>
      <c r="C464" t="s">
        <v>1285</v>
      </c>
      <c r="E464" t="s">
        <v>1286</v>
      </c>
      <c r="F464" t="s">
        <v>2120</v>
      </c>
      <c r="G464" t="s">
        <v>36</v>
      </c>
      <c r="H464">
        <v>45.817485599999998</v>
      </c>
      <c r="I464">
        <v>17.185099999999998</v>
      </c>
      <c r="J464">
        <v>34758</v>
      </c>
      <c r="K464">
        <v>28</v>
      </c>
      <c r="L464">
        <v>2</v>
      </c>
      <c r="M464">
        <v>1995</v>
      </c>
      <c r="N464">
        <v>27</v>
      </c>
      <c r="O464">
        <v>7</v>
      </c>
      <c r="P464">
        <v>4519789340</v>
      </c>
      <c r="Q464" t="s">
        <v>24</v>
      </c>
      <c r="R464" t="s">
        <v>255</v>
      </c>
      <c r="S464" t="s">
        <v>2117</v>
      </c>
      <c r="T464" t="s">
        <v>2118</v>
      </c>
      <c r="U464" t="s">
        <v>2119</v>
      </c>
      <c r="V464">
        <v>4</v>
      </c>
      <c r="W464" t="s">
        <v>93</v>
      </c>
    </row>
    <row r="465" spans="1:23">
      <c r="A465" t="s">
        <v>1287</v>
      </c>
      <c r="B465">
        <v>135</v>
      </c>
      <c r="C465" t="s">
        <v>55</v>
      </c>
      <c r="E465" t="s">
        <v>1288</v>
      </c>
      <c r="F465" t="s">
        <v>2121</v>
      </c>
      <c r="G465" t="s">
        <v>36</v>
      </c>
      <c r="H465">
        <v>17.133333199999999</v>
      </c>
      <c r="I465">
        <v>122.13333129999999</v>
      </c>
      <c r="J465">
        <v>37967</v>
      </c>
      <c r="K465">
        <v>12</v>
      </c>
      <c r="L465">
        <v>12</v>
      </c>
      <c r="M465">
        <v>2003</v>
      </c>
      <c r="N465">
        <v>19</v>
      </c>
      <c r="O465">
        <v>9</v>
      </c>
      <c r="P465">
        <v>6427648159</v>
      </c>
      <c r="Q465" t="s">
        <v>24</v>
      </c>
      <c r="R465" t="s">
        <v>255</v>
      </c>
      <c r="S465" t="s">
        <v>2117</v>
      </c>
      <c r="T465" t="s">
        <v>2118</v>
      </c>
      <c r="U465" t="s">
        <v>2119</v>
      </c>
      <c r="V465">
        <v>4</v>
      </c>
      <c r="W465" t="s">
        <v>93</v>
      </c>
    </row>
    <row r="466" spans="1:23">
      <c r="A466" t="s">
        <v>1289</v>
      </c>
      <c r="B466">
        <v>135</v>
      </c>
      <c r="C466" t="s">
        <v>1290</v>
      </c>
      <c r="E466" t="s">
        <v>1233</v>
      </c>
      <c r="F466" t="s">
        <v>2122</v>
      </c>
      <c r="G466" t="s">
        <v>23</v>
      </c>
      <c r="H466">
        <v>19.928173999999999</v>
      </c>
      <c r="I466">
        <v>110.883743</v>
      </c>
      <c r="J466">
        <v>10167</v>
      </c>
      <c r="K466">
        <v>1</v>
      </c>
      <c r="L466">
        <v>11</v>
      </c>
      <c r="M466">
        <v>1927</v>
      </c>
      <c r="N466">
        <v>95</v>
      </c>
      <c r="O466">
        <v>11</v>
      </c>
      <c r="P466">
        <v>9624113972</v>
      </c>
      <c r="Q466" t="s">
        <v>24</v>
      </c>
      <c r="R466" t="s">
        <v>255</v>
      </c>
      <c r="S466" t="s">
        <v>2117</v>
      </c>
      <c r="T466" t="s">
        <v>2118</v>
      </c>
      <c r="U466" t="s">
        <v>2119</v>
      </c>
      <c r="V466">
        <v>1</v>
      </c>
      <c r="W466" t="s">
        <v>186</v>
      </c>
    </row>
    <row r="467" spans="1:23">
      <c r="A467" t="s">
        <v>1291</v>
      </c>
      <c r="B467">
        <v>136</v>
      </c>
      <c r="C467" t="s">
        <v>1292</v>
      </c>
      <c r="E467" t="s">
        <v>204</v>
      </c>
      <c r="F467" t="s">
        <v>2123</v>
      </c>
      <c r="G467" t="s">
        <v>23</v>
      </c>
      <c r="H467">
        <v>42.079279</v>
      </c>
      <c r="I467">
        <v>-8.4835185000000006</v>
      </c>
      <c r="J467">
        <v>11157</v>
      </c>
      <c r="K467">
        <v>18</v>
      </c>
      <c r="L467">
        <v>7</v>
      </c>
      <c r="M467">
        <v>1930</v>
      </c>
      <c r="N467">
        <v>92</v>
      </c>
      <c r="O467">
        <v>3</v>
      </c>
      <c r="P467">
        <v>7382136343</v>
      </c>
      <c r="Q467" t="s">
        <v>37</v>
      </c>
      <c r="R467" t="s">
        <v>68</v>
      </c>
      <c r="S467" t="s">
        <v>1414</v>
      </c>
      <c r="T467" t="s">
        <v>1452</v>
      </c>
      <c r="U467" t="s">
        <v>2124</v>
      </c>
      <c r="V467">
        <v>4</v>
      </c>
      <c r="W467" t="s">
        <v>93</v>
      </c>
    </row>
    <row r="468" spans="1:23">
      <c r="A468" t="s">
        <v>1293</v>
      </c>
      <c r="B468">
        <v>136</v>
      </c>
      <c r="C468" t="s">
        <v>1294</v>
      </c>
      <c r="E468" t="s">
        <v>763</v>
      </c>
      <c r="F468" t="s">
        <v>2125</v>
      </c>
      <c r="G468" t="s">
        <v>23</v>
      </c>
      <c r="H468">
        <v>28.006273</v>
      </c>
      <c r="I468">
        <v>120.635515</v>
      </c>
      <c r="J468">
        <v>26180</v>
      </c>
      <c r="K468">
        <v>4</v>
      </c>
      <c r="L468">
        <v>9</v>
      </c>
      <c r="M468">
        <v>1971</v>
      </c>
      <c r="N468">
        <v>51</v>
      </c>
      <c r="O468">
        <v>2</v>
      </c>
      <c r="P468">
        <v>8694548569</v>
      </c>
      <c r="Q468" t="s">
        <v>37</v>
      </c>
      <c r="R468" t="s">
        <v>68</v>
      </c>
      <c r="S468" t="s">
        <v>1414</v>
      </c>
      <c r="T468" t="s">
        <v>1452</v>
      </c>
      <c r="U468" t="s">
        <v>2124</v>
      </c>
      <c r="V468">
        <v>3</v>
      </c>
      <c r="W468" t="s">
        <v>26</v>
      </c>
    </row>
    <row r="469" spans="1:23">
      <c r="A469" t="s">
        <v>1295</v>
      </c>
      <c r="B469">
        <v>136</v>
      </c>
      <c r="C469" t="s">
        <v>1296</v>
      </c>
      <c r="E469" t="s">
        <v>1297</v>
      </c>
      <c r="F469" t="s">
        <v>2126</v>
      </c>
      <c r="G469" t="s">
        <v>36</v>
      </c>
      <c r="H469">
        <v>15.259569000000001</v>
      </c>
      <c r="I469">
        <v>-61.374979600000003</v>
      </c>
      <c r="J469">
        <v>23578</v>
      </c>
      <c r="K469">
        <v>20</v>
      </c>
      <c r="L469">
        <v>7</v>
      </c>
      <c r="M469">
        <v>1964</v>
      </c>
      <c r="N469">
        <v>58</v>
      </c>
      <c r="O469">
        <v>9</v>
      </c>
      <c r="P469">
        <v>2118559349</v>
      </c>
      <c r="Q469" t="s">
        <v>37</v>
      </c>
      <c r="R469" t="s">
        <v>68</v>
      </c>
      <c r="S469" t="s">
        <v>1414</v>
      </c>
      <c r="T469" t="s">
        <v>1452</v>
      </c>
      <c r="U469" t="s">
        <v>2124</v>
      </c>
      <c r="V469">
        <v>1</v>
      </c>
      <c r="W469" t="s">
        <v>186</v>
      </c>
    </row>
    <row r="470" spans="1:23">
      <c r="A470" t="s">
        <v>1298</v>
      </c>
      <c r="B470">
        <v>136</v>
      </c>
      <c r="C470" t="s">
        <v>1299</v>
      </c>
      <c r="E470" t="s">
        <v>669</v>
      </c>
      <c r="F470" t="s">
        <v>2127</v>
      </c>
      <c r="G470" t="s">
        <v>23</v>
      </c>
      <c r="H470">
        <v>49.788203000000003</v>
      </c>
      <c r="I470">
        <v>19.70598</v>
      </c>
      <c r="J470">
        <v>8917</v>
      </c>
      <c r="K470">
        <v>30</v>
      </c>
      <c r="L470">
        <v>5</v>
      </c>
      <c r="M470">
        <v>1924</v>
      </c>
      <c r="N470">
        <v>98</v>
      </c>
      <c r="O470">
        <v>3</v>
      </c>
      <c r="P470">
        <v>7873339524</v>
      </c>
      <c r="Q470" t="s">
        <v>37</v>
      </c>
      <c r="R470" t="s">
        <v>68</v>
      </c>
      <c r="S470" t="s">
        <v>1414</v>
      </c>
      <c r="T470" t="s">
        <v>1452</v>
      </c>
      <c r="U470" t="s">
        <v>2124</v>
      </c>
      <c r="V470">
        <v>3</v>
      </c>
      <c r="W470" t="s">
        <v>26</v>
      </c>
    </row>
    <row r="471" spans="1:23">
      <c r="A471" t="s">
        <v>1300</v>
      </c>
      <c r="B471">
        <v>137</v>
      </c>
      <c r="C471" t="s">
        <v>1301</v>
      </c>
      <c r="E471" t="s">
        <v>555</v>
      </c>
      <c r="F471" t="s">
        <v>2128</v>
      </c>
      <c r="G471" t="s">
        <v>23</v>
      </c>
      <c r="H471">
        <v>14.578621</v>
      </c>
      <c r="I471">
        <v>121.0702405</v>
      </c>
      <c r="J471">
        <v>36493</v>
      </c>
      <c r="K471">
        <v>29</v>
      </c>
      <c r="L471">
        <v>11</v>
      </c>
      <c r="M471">
        <v>1999</v>
      </c>
      <c r="N471">
        <v>23</v>
      </c>
      <c r="O471">
        <v>7</v>
      </c>
      <c r="P471">
        <v>6894808187</v>
      </c>
      <c r="Q471" t="s">
        <v>72</v>
      </c>
      <c r="R471" t="s">
        <v>82</v>
      </c>
      <c r="S471" t="s">
        <v>2054</v>
      </c>
      <c r="T471" t="s">
        <v>2129</v>
      </c>
      <c r="U471" t="s">
        <v>2130</v>
      </c>
      <c r="V471">
        <v>3</v>
      </c>
      <c r="W471" t="s">
        <v>26</v>
      </c>
    </row>
    <row r="472" spans="1:23">
      <c r="A472" t="s">
        <v>1302</v>
      </c>
      <c r="B472">
        <v>137</v>
      </c>
      <c r="C472" t="s">
        <v>1303</v>
      </c>
      <c r="E472" t="s">
        <v>876</v>
      </c>
      <c r="F472" t="s">
        <v>2131</v>
      </c>
      <c r="G472" t="s">
        <v>36</v>
      </c>
      <c r="H472">
        <v>34.420370900000002</v>
      </c>
      <c r="I472">
        <v>73.2008084</v>
      </c>
      <c r="J472">
        <v>12166</v>
      </c>
      <c r="K472">
        <v>22</v>
      </c>
      <c r="L472">
        <v>4</v>
      </c>
      <c r="M472">
        <v>1933</v>
      </c>
      <c r="N472">
        <v>89</v>
      </c>
      <c r="O472">
        <v>8</v>
      </c>
      <c r="P472">
        <v>1063126905</v>
      </c>
      <c r="Q472" t="s">
        <v>72</v>
      </c>
      <c r="R472" t="s">
        <v>82</v>
      </c>
      <c r="S472" t="s">
        <v>2054</v>
      </c>
      <c r="T472" t="s">
        <v>2129</v>
      </c>
      <c r="U472" t="s">
        <v>2130</v>
      </c>
      <c r="V472">
        <v>3</v>
      </c>
      <c r="W472" t="s">
        <v>26</v>
      </c>
    </row>
    <row r="473" spans="1:23">
      <c r="A473" t="s">
        <v>1304</v>
      </c>
      <c r="B473">
        <v>137</v>
      </c>
      <c r="C473" t="s">
        <v>1305</v>
      </c>
      <c r="E473" t="s">
        <v>976</v>
      </c>
      <c r="F473" t="s">
        <v>2132</v>
      </c>
      <c r="G473" t="s">
        <v>36</v>
      </c>
      <c r="H473">
        <v>58.310491499999998</v>
      </c>
      <c r="I473">
        <v>112.8975082</v>
      </c>
      <c r="J473">
        <v>26310</v>
      </c>
      <c r="K473">
        <v>12</v>
      </c>
      <c r="L473">
        <v>1</v>
      </c>
      <c r="M473">
        <v>1972</v>
      </c>
      <c r="N473">
        <v>50</v>
      </c>
      <c r="O473">
        <v>10</v>
      </c>
      <c r="P473">
        <v>2291798756</v>
      </c>
      <c r="Q473" t="s">
        <v>72</v>
      </c>
      <c r="R473" t="s">
        <v>82</v>
      </c>
      <c r="S473" t="s">
        <v>2054</v>
      </c>
      <c r="T473" t="s">
        <v>2129</v>
      </c>
      <c r="U473" t="s">
        <v>2130</v>
      </c>
      <c r="V473">
        <v>1</v>
      </c>
      <c r="W473" t="s">
        <v>186</v>
      </c>
    </row>
    <row r="474" spans="1:23">
      <c r="A474" t="s">
        <v>1306</v>
      </c>
      <c r="B474">
        <v>137</v>
      </c>
      <c r="C474" t="s">
        <v>865</v>
      </c>
      <c r="E474" t="s">
        <v>1307</v>
      </c>
      <c r="F474" t="s">
        <v>2133</v>
      </c>
      <c r="G474" t="s">
        <v>36</v>
      </c>
      <c r="H474">
        <v>39.932447000000003</v>
      </c>
      <c r="I474">
        <v>116.430976</v>
      </c>
      <c r="J474">
        <v>26953</v>
      </c>
      <c r="K474">
        <v>16</v>
      </c>
      <c r="L474">
        <v>10</v>
      </c>
      <c r="M474">
        <v>1973</v>
      </c>
      <c r="N474">
        <v>49</v>
      </c>
      <c r="O474">
        <v>1</v>
      </c>
      <c r="P474">
        <v>9261527199</v>
      </c>
      <c r="Q474" t="s">
        <v>72</v>
      </c>
      <c r="R474" t="s">
        <v>82</v>
      </c>
      <c r="S474" t="s">
        <v>2054</v>
      </c>
      <c r="T474" t="s">
        <v>2129</v>
      </c>
      <c r="U474" t="s">
        <v>2130</v>
      </c>
      <c r="V474">
        <v>7</v>
      </c>
      <c r="W474" t="s">
        <v>78</v>
      </c>
    </row>
    <row r="475" spans="1:23">
      <c r="A475" t="s">
        <v>1308</v>
      </c>
      <c r="B475">
        <v>138</v>
      </c>
      <c r="C475" t="s">
        <v>696</v>
      </c>
      <c r="E475" t="s">
        <v>498</v>
      </c>
      <c r="F475" t="s">
        <v>2134</v>
      </c>
      <c r="G475" t="s">
        <v>23</v>
      </c>
      <c r="H475">
        <v>43.30706</v>
      </c>
      <c r="I475">
        <v>124.33539</v>
      </c>
      <c r="J475">
        <v>18480</v>
      </c>
      <c r="K475">
        <v>5</v>
      </c>
      <c r="L475">
        <v>8</v>
      </c>
      <c r="M475">
        <v>1950</v>
      </c>
      <c r="N475">
        <v>72</v>
      </c>
      <c r="O475">
        <v>5</v>
      </c>
      <c r="P475">
        <v>8251714761</v>
      </c>
      <c r="Q475" t="s">
        <v>37</v>
      </c>
      <c r="R475" t="s">
        <v>64</v>
      </c>
      <c r="S475" t="s">
        <v>2087</v>
      </c>
      <c r="T475" t="s">
        <v>1425</v>
      </c>
      <c r="U475" t="s">
        <v>2088</v>
      </c>
      <c r="V475">
        <v>4</v>
      </c>
      <c r="W475" t="s">
        <v>93</v>
      </c>
    </row>
    <row r="476" spans="1:23">
      <c r="A476" t="s">
        <v>1309</v>
      </c>
      <c r="B476">
        <v>138</v>
      </c>
      <c r="C476" t="s">
        <v>420</v>
      </c>
      <c r="E476" t="s">
        <v>198</v>
      </c>
      <c r="F476" t="s">
        <v>2135</v>
      </c>
      <c r="G476" t="s">
        <v>36</v>
      </c>
      <c r="H476">
        <v>45.3095043</v>
      </c>
      <c r="I476">
        <v>-74.059077900000005</v>
      </c>
      <c r="J476">
        <v>38666</v>
      </c>
      <c r="K476">
        <v>10</v>
      </c>
      <c r="L476">
        <v>11</v>
      </c>
      <c r="M476">
        <v>2005</v>
      </c>
      <c r="N476">
        <v>17</v>
      </c>
      <c r="O476">
        <v>5</v>
      </c>
      <c r="P476">
        <v>1067303780</v>
      </c>
      <c r="Q476" t="s">
        <v>37</v>
      </c>
      <c r="R476" t="s">
        <v>64</v>
      </c>
      <c r="S476" t="s">
        <v>2087</v>
      </c>
      <c r="T476" t="s">
        <v>1425</v>
      </c>
      <c r="U476" t="s">
        <v>2088</v>
      </c>
      <c r="V476">
        <v>6</v>
      </c>
      <c r="W476" t="s">
        <v>43</v>
      </c>
    </row>
    <row r="477" spans="1:23">
      <c r="A477" t="s">
        <v>1310</v>
      </c>
      <c r="B477">
        <v>139</v>
      </c>
      <c r="C477" t="s">
        <v>1311</v>
      </c>
      <c r="E477" t="s">
        <v>1312</v>
      </c>
      <c r="F477" t="s">
        <v>2136</v>
      </c>
      <c r="G477" t="s">
        <v>23</v>
      </c>
      <c r="H477">
        <v>35.315833300000001</v>
      </c>
      <c r="I477">
        <v>80.915833300000003</v>
      </c>
      <c r="J477">
        <v>33883</v>
      </c>
      <c r="K477">
        <v>6</v>
      </c>
      <c r="L477">
        <v>10</v>
      </c>
      <c r="M477">
        <v>1992</v>
      </c>
      <c r="N477">
        <v>30</v>
      </c>
      <c r="O477">
        <v>5</v>
      </c>
      <c r="P477">
        <v>6816385600</v>
      </c>
      <c r="Q477" t="s">
        <v>72</v>
      </c>
      <c r="R477" t="s">
        <v>77</v>
      </c>
      <c r="S477" t="s">
        <v>2137</v>
      </c>
      <c r="T477" t="s">
        <v>1425</v>
      </c>
      <c r="U477" t="s">
        <v>2017</v>
      </c>
      <c r="V477">
        <v>2</v>
      </c>
      <c r="W477" t="s">
        <v>48</v>
      </c>
    </row>
    <row r="478" spans="1:23">
      <c r="A478" t="s">
        <v>1313</v>
      </c>
      <c r="B478">
        <v>139</v>
      </c>
      <c r="C478" t="s">
        <v>1314</v>
      </c>
      <c r="E478" t="s">
        <v>121</v>
      </c>
      <c r="F478" t="s">
        <v>2138</v>
      </c>
      <c r="G478" t="s">
        <v>36</v>
      </c>
      <c r="H478">
        <v>41.439990000000002</v>
      </c>
      <c r="I478">
        <v>22.795359999999999</v>
      </c>
      <c r="J478">
        <v>23512</v>
      </c>
      <c r="K478">
        <v>15</v>
      </c>
      <c r="L478">
        <v>5</v>
      </c>
      <c r="M478">
        <v>1964</v>
      </c>
      <c r="N478">
        <v>58</v>
      </c>
      <c r="O478">
        <v>9</v>
      </c>
      <c r="P478">
        <v>1677111710</v>
      </c>
      <c r="Q478" t="s">
        <v>72</v>
      </c>
      <c r="R478" t="s">
        <v>77</v>
      </c>
      <c r="S478" t="s">
        <v>2137</v>
      </c>
      <c r="T478" t="s">
        <v>1425</v>
      </c>
      <c r="U478" t="s">
        <v>2017</v>
      </c>
      <c r="V478">
        <v>5</v>
      </c>
      <c r="W478" t="s">
        <v>86</v>
      </c>
    </row>
    <row r="479" spans="1:23">
      <c r="A479" t="s">
        <v>1315</v>
      </c>
      <c r="B479">
        <v>139</v>
      </c>
      <c r="C479" t="s">
        <v>1316</v>
      </c>
      <c r="E479" t="s">
        <v>1317</v>
      </c>
      <c r="F479" t="s">
        <v>2139</v>
      </c>
      <c r="G479" t="s">
        <v>23</v>
      </c>
      <c r="H479">
        <v>38.603166399999999</v>
      </c>
      <c r="I479">
        <v>-9.0785921999999992</v>
      </c>
      <c r="J479">
        <v>13111</v>
      </c>
      <c r="K479">
        <v>23</v>
      </c>
      <c r="L479">
        <v>11</v>
      </c>
      <c r="M479">
        <v>1935</v>
      </c>
      <c r="N479">
        <v>87</v>
      </c>
      <c r="O479">
        <v>9</v>
      </c>
      <c r="P479">
        <v>2142433267</v>
      </c>
      <c r="Q479" t="s">
        <v>72</v>
      </c>
      <c r="R479" t="s">
        <v>77</v>
      </c>
      <c r="S479" t="s">
        <v>2137</v>
      </c>
      <c r="T479" t="s">
        <v>1425</v>
      </c>
      <c r="U479" t="s">
        <v>2017</v>
      </c>
      <c r="V479">
        <v>3</v>
      </c>
      <c r="W479" t="s">
        <v>26</v>
      </c>
    </row>
    <row r="480" spans="1:23">
      <c r="A480" t="s">
        <v>1318</v>
      </c>
      <c r="B480">
        <v>139</v>
      </c>
      <c r="C480" t="s">
        <v>669</v>
      </c>
      <c r="D480" t="s">
        <v>134</v>
      </c>
      <c r="E480" t="s">
        <v>1319</v>
      </c>
      <c r="F480" t="s">
        <v>2140</v>
      </c>
      <c r="G480" t="s">
        <v>36</v>
      </c>
      <c r="H480">
        <v>13.906295800000001</v>
      </c>
      <c r="I480">
        <v>124.30409040000001</v>
      </c>
      <c r="J480">
        <v>36438</v>
      </c>
      <c r="K480">
        <v>5</v>
      </c>
      <c r="L480">
        <v>10</v>
      </c>
      <c r="M480">
        <v>1999</v>
      </c>
      <c r="N480">
        <v>23</v>
      </c>
      <c r="O480">
        <v>10</v>
      </c>
      <c r="P480">
        <v>1215111026</v>
      </c>
      <c r="Q480" t="s">
        <v>72</v>
      </c>
      <c r="R480" t="s">
        <v>77</v>
      </c>
      <c r="S480" t="s">
        <v>2137</v>
      </c>
      <c r="T480" t="s">
        <v>1425</v>
      </c>
      <c r="U480" t="s">
        <v>2017</v>
      </c>
      <c r="V480">
        <v>3</v>
      </c>
      <c r="W480" t="s">
        <v>26</v>
      </c>
    </row>
    <row r="481" spans="1:23">
      <c r="A481" t="s">
        <v>1320</v>
      </c>
      <c r="B481">
        <v>139</v>
      </c>
      <c r="C481" t="s">
        <v>1321</v>
      </c>
      <c r="E481" t="s">
        <v>895</v>
      </c>
      <c r="F481" t="s">
        <v>2141</v>
      </c>
      <c r="G481" t="s">
        <v>23</v>
      </c>
      <c r="H481">
        <v>-6.8055934000000002</v>
      </c>
      <c r="I481">
        <v>110.7629067</v>
      </c>
      <c r="J481">
        <v>16891</v>
      </c>
      <c r="K481">
        <v>30</v>
      </c>
      <c r="L481">
        <v>3</v>
      </c>
      <c r="M481">
        <v>1946</v>
      </c>
      <c r="N481">
        <v>76</v>
      </c>
      <c r="O481">
        <v>2</v>
      </c>
      <c r="P481">
        <v>2395276601</v>
      </c>
      <c r="Q481" t="s">
        <v>72</v>
      </c>
      <c r="R481" t="s">
        <v>77</v>
      </c>
      <c r="S481" t="s">
        <v>2137</v>
      </c>
      <c r="T481" t="s">
        <v>1425</v>
      </c>
      <c r="U481" t="s">
        <v>2017</v>
      </c>
      <c r="V481">
        <v>3</v>
      </c>
      <c r="W481" t="s">
        <v>26</v>
      </c>
    </row>
    <row r="482" spans="1:23">
      <c r="A482" t="s">
        <v>1322</v>
      </c>
      <c r="B482">
        <v>140</v>
      </c>
      <c r="C482" t="s">
        <v>1323</v>
      </c>
      <c r="D482" t="s">
        <v>1324</v>
      </c>
      <c r="E482" t="s">
        <v>394</v>
      </c>
      <c r="F482" t="s">
        <v>2142</v>
      </c>
      <c r="G482" t="s">
        <v>36</v>
      </c>
      <c r="H482">
        <v>50.585205999999999</v>
      </c>
      <c r="I482">
        <v>3.3300917999999999</v>
      </c>
      <c r="J482">
        <v>11465</v>
      </c>
      <c r="K482">
        <v>22</v>
      </c>
      <c r="L482">
        <v>5</v>
      </c>
      <c r="M482">
        <v>1931</v>
      </c>
      <c r="N482">
        <v>91</v>
      </c>
      <c r="O482">
        <v>8</v>
      </c>
      <c r="P482">
        <v>6495405919</v>
      </c>
      <c r="Q482" t="s">
        <v>97</v>
      </c>
      <c r="R482" t="s">
        <v>125</v>
      </c>
      <c r="S482" t="s">
        <v>2143</v>
      </c>
      <c r="T482" t="s">
        <v>2028</v>
      </c>
      <c r="U482" t="s">
        <v>2144</v>
      </c>
      <c r="V482">
        <v>3</v>
      </c>
      <c r="W482" t="s">
        <v>26</v>
      </c>
    </row>
    <row r="483" spans="1:23">
      <c r="A483" t="s">
        <v>1325</v>
      </c>
      <c r="B483">
        <v>140</v>
      </c>
      <c r="C483" t="s">
        <v>134</v>
      </c>
      <c r="D483" t="s">
        <v>438</v>
      </c>
      <c r="E483" t="s">
        <v>421</v>
      </c>
      <c r="F483" t="s">
        <v>2145</v>
      </c>
      <c r="G483" t="s">
        <v>36</v>
      </c>
      <c r="H483">
        <v>14.648875</v>
      </c>
      <c r="I483">
        <v>121.095063</v>
      </c>
      <c r="J483">
        <v>31841</v>
      </c>
      <c r="K483">
        <v>5</v>
      </c>
      <c r="L483">
        <v>3</v>
      </c>
      <c r="M483">
        <v>1987</v>
      </c>
      <c r="N483">
        <v>35</v>
      </c>
      <c r="O483">
        <v>8</v>
      </c>
      <c r="P483">
        <v>7396696545</v>
      </c>
      <c r="Q483" t="s">
        <v>97</v>
      </c>
      <c r="R483" t="s">
        <v>125</v>
      </c>
      <c r="S483" t="s">
        <v>2143</v>
      </c>
      <c r="T483" t="s">
        <v>2028</v>
      </c>
      <c r="U483" t="s">
        <v>2144</v>
      </c>
      <c r="V483">
        <v>1</v>
      </c>
      <c r="W483" t="s">
        <v>186</v>
      </c>
    </row>
    <row r="484" spans="1:23">
      <c r="A484" t="s">
        <v>1326</v>
      </c>
      <c r="B484">
        <v>140</v>
      </c>
      <c r="C484" t="s">
        <v>1327</v>
      </c>
      <c r="E484" t="s">
        <v>1017</v>
      </c>
      <c r="F484" t="s">
        <v>2146</v>
      </c>
      <c r="G484" t="s">
        <v>23</v>
      </c>
      <c r="H484">
        <v>0.556948</v>
      </c>
      <c r="I484">
        <v>109.374802</v>
      </c>
      <c r="J484">
        <v>12595</v>
      </c>
      <c r="K484">
        <v>25</v>
      </c>
      <c r="L484">
        <v>6</v>
      </c>
      <c r="M484">
        <v>1934</v>
      </c>
      <c r="N484">
        <v>88</v>
      </c>
      <c r="O484">
        <v>4</v>
      </c>
      <c r="P484">
        <v>3184166892</v>
      </c>
      <c r="Q484" t="s">
        <v>97</v>
      </c>
      <c r="R484" t="s">
        <v>125</v>
      </c>
      <c r="S484" t="s">
        <v>2143</v>
      </c>
      <c r="T484" t="s">
        <v>2028</v>
      </c>
      <c r="U484" t="s">
        <v>2144</v>
      </c>
      <c r="V484">
        <v>4</v>
      </c>
      <c r="W484" t="s">
        <v>93</v>
      </c>
    </row>
    <row r="485" spans="1:23">
      <c r="A485" t="s">
        <v>1328</v>
      </c>
      <c r="B485">
        <v>141</v>
      </c>
      <c r="C485" t="s">
        <v>340</v>
      </c>
      <c r="E485" t="s">
        <v>642</v>
      </c>
      <c r="F485" t="s">
        <v>2147</v>
      </c>
      <c r="G485" t="s">
        <v>36</v>
      </c>
      <c r="H485">
        <v>9.1526727999999995</v>
      </c>
      <c r="I485">
        <v>105.1960795</v>
      </c>
      <c r="J485">
        <v>14288</v>
      </c>
      <c r="K485">
        <v>12</v>
      </c>
      <c r="L485">
        <v>2</v>
      </c>
      <c r="M485">
        <v>1939</v>
      </c>
      <c r="N485">
        <v>83</v>
      </c>
      <c r="O485">
        <v>11</v>
      </c>
      <c r="P485">
        <v>9103602271</v>
      </c>
      <c r="Q485" t="s">
        <v>31</v>
      </c>
      <c r="R485" t="s">
        <v>137</v>
      </c>
      <c r="S485" t="s">
        <v>2148</v>
      </c>
      <c r="T485" t="s">
        <v>2149</v>
      </c>
      <c r="U485" t="s">
        <v>2150</v>
      </c>
      <c r="V485">
        <v>3</v>
      </c>
      <c r="W485" t="s">
        <v>26</v>
      </c>
    </row>
    <row r="486" spans="1:23">
      <c r="A486" t="s">
        <v>1329</v>
      </c>
      <c r="B486">
        <v>141</v>
      </c>
      <c r="C486" t="s">
        <v>1330</v>
      </c>
      <c r="E486" t="s">
        <v>300</v>
      </c>
      <c r="F486" t="s">
        <v>2151</v>
      </c>
      <c r="G486" t="s">
        <v>23</v>
      </c>
      <c r="H486">
        <v>36.423873</v>
      </c>
      <c r="I486">
        <v>98.150312</v>
      </c>
      <c r="J486">
        <v>34010</v>
      </c>
      <c r="K486">
        <v>10</v>
      </c>
      <c r="L486">
        <v>2</v>
      </c>
      <c r="M486">
        <v>1993</v>
      </c>
      <c r="N486">
        <v>29</v>
      </c>
      <c r="O486">
        <v>11</v>
      </c>
      <c r="P486">
        <v>4916423269</v>
      </c>
      <c r="Q486" t="s">
        <v>31</v>
      </c>
      <c r="R486" t="s">
        <v>137</v>
      </c>
      <c r="S486" t="s">
        <v>2148</v>
      </c>
      <c r="T486" t="s">
        <v>2149</v>
      </c>
      <c r="U486" t="s">
        <v>2150</v>
      </c>
      <c r="V486">
        <v>5</v>
      </c>
      <c r="W486" t="s">
        <v>86</v>
      </c>
    </row>
    <row r="487" spans="1:23">
      <c r="A487" t="s">
        <v>1331</v>
      </c>
      <c r="B487">
        <v>141</v>
      </c>
      <c r="C487" t="s">
        <v>1332</v>
      </c>
      <c r="E487" t="s">
        <v>1042</v>
      </c>
      <c r="F487" t="s">
        <v>2152</v>
      </c>
      <c r="G487" t="s">
        <v>23</v>
      </c>
      <c r="H487">
        <v>23.106401000000002</v>
      </c>
      <c r="I487">
        <v>113.459749</v>
      </c>
      <c r="J487">
        <v>16049</v>
      </c>
      <c r="K487">
        <v>9</v>
      </c>
      <c r="L487">
        <v>12</v>
      </c>
      <c r="M487">
        <v>1943</v>
      </c>
      <c r="N487">
        <v>79</v>
      </c>
      <c r="O487">
        <v>10</v>
      </c>
      <c r="P487">
        <v>8312154317</v>
      </c>
      <c r="Q487" t="s">
        <v>31</v>
      </c>
      <c r="R487" t="s">
        <v>137</v>
      </c>
      <c r="S487" t="s">
        <v>2148</v>
      </c>
      <c r="T487" t="s">
        <v>2149</v>
      </c>
      <c r="U487" t="s">
        <v>2150</v>
      </c>
      <c r="V487">
        <v>4</v>
      </c>
      <c r="W487" t="s">
        <v>93</v>
      </c>
    </row>
    <row r="488" spans="1:23">
      <c r="A488" t="s">
        <v>1333</v>
      </c>
      <c r="B488">
        <v>141</v>
      </c>
      <c r="C488" t="s">
        <v>1334</v>
      </c>
      <c r="E488" t="s">
        <v>1335</v>
      </c>
      <c r="F488" t="s">
        <v>2153</v>
      </c>
      <c r="G488" t="s">
        <v>36</v>
      </c>
      <c r="H488">
        <v>43.725099999999998</v>
      </c>
      <c r="I488">
        <v>-80.967230000000001</v>
      </c>
      <c r="J488">
        <v>42611</v>
      </c>
      <c r="K488">
        <v>29</v>
      </c>
      <c r="L488">
        <v>8</v>
      </c>
      <c r="M488">
        <v>2016</v>
      </c>
      <c r="N488">
        <v>6</v>
      </c>
      <c r="O488">
        <v>10</v>
      </c>
      <c r="P488">
        <v>1402123633</v>
      </c>
      <c r="Q488" t="s">
        <v>31</v>
      </c>
      <c r="R488" t="s">
        <v>137</v>
      </c>
      <c r="S488" t="s">
        <v>2148</v>
      </c>
      <c r="T488" t="s">
        <v>2149</v>
      </c>
      <c r="U488" t="s">
        <v>2150</v>
      </c>
      <c r="V488">
        <v>6</v>
      </c>
      <c r="W488" t="s">
        <v>43</v>
      </c>
    </row>
    <row r="489" spans="1:23">
      <c r="A489" t="s">
        <v>1336</v>
      </c>
      <c r="B489">
        <v>142</v>
      </c>
      <c r="C489" t="s">
        <v>1337</v>
      </c>
      <c r="E489" t="s">
        <v>1338</v>
      </c>
      <c r="F489" t="s">
        <v>2154</v>
      </c>
      <c r="G489" t="s">
        <v>36</v>
      </c>
      <c r="H489">
        <v>31.697835999999999</v>
      </c>
      <c r="I489">
        <v>35.228529999999999</v>
      </c>
      <c r="J489">
        <v>34847</v>
      </c>
      <c r="K489">
        <v>28</v>
      </c>
      <c r="L489">
        <v>5</v>
      </c>
      <c r="M489">
        <v>1995</v>
      </c>
      <c r="N489">
        <v>27</v>
      </c>
      <c r="O489">
        <v>1</v>
      </c>
      <c r="P489">
        <v>3716586688</v>
      </c>
      <c r="Q489" t="s">
        <v>24</v>
      </c>
      <c r="R489" t="s">
        <v>118</v>
      </c>
      <c r="S489" t="s">
        <v>2018</v>
      </c>
      <c r="T489" t="s">
        <v>2155</v>
      </c>
      <c r="U489" t="s">
        <v>2156</v>
      </c>
      <c r="V489">
        <v>2</v>
      </c>
      <c r="W489" t="s">
        <v>48</v>
      </c>
    </row>
    <row r="490" spans="1:23">
      <c r="A490" t="s">
        <v>1339</v>
      </c>
      <c r="B490">
        <v>142</v>
      </c>
      <c r="C490" t="s">
        <v>814</v>
      </c>
      <c r="E490" t="s">
        <v>1340</v>
      </c>
      <c r="F490" t="s">
        <v>2157</v>
      </c>
      <c r="G490" t="s">
        <v>36</v>
      </c>
      <c r="H490">
        <v>33.022747600000002</v>
      </c>
      <c r="I490">
        <v>-117.1382404</v>
      </c>
      <c r="J490">
        <v>7854</v>
      </c>
      <c r="K490">
        <v>2</v>
      </c>
      <c r="L490">
        <v>7</v>
      </c>
      <c r="M490">
        <v>1921</v>
      </c>
      <c r="N490">
        <v>101</v>
      </c>
      <c r="O490">
        <v>6</v>
      </c>
      <c r="P490">
        <v>7607083913</v>
      </c>
      <c r="Q490" t="s">
        <v>24</v>
      </c>
      <c r="R490" t="s">
        <v>118</v>
      </c>
      <c r="S490" t="s">
        <v>2018</v>
      </c>
      <c r="T490" t="s">
        <v>2155</v>
      </c>
      <c r="U490" t="s">
        <v>2156</v>
      </c>
      <c r="V490">
        <v>4</v>
      </c>
      <c r="W490" t="s">
        <v>93</v>
      </c>
    </row>
    <row r="491" spans="1:23">
      <c r="A491" t="s">
        <v>1341</v>
      </c>
      <c r="B491">
        <v>142</v>
      </c>
      <c r="C491" t="s">
        <v>1042</v>
      </c>
      <c r="E491" t="s">
        <v>1342</v>
      </c>
      <c r="F491" t="s">
        <v>2158</v>
      </c>
      <c r="G491" t="s">
        <v>36</v>
      </c>
      <c r="H491">
        <v>56.3448609</v>
      </c>
      <c r="I491">
        <v>25.560322899999999</v>
      </c>
      <c r="J491">
        <v>25882</v>
      </c>
      <c r="K491">
        <v>10</v>
      </c>
      <c r="L491">
        <v>11</v>
      </c>
      <c r="M491">
        <v>1970</v>
      </c>
      <c r="N491">
        <v>52</v>
      </c>
      <c r="O491">
        <v>11</v>
      </c>
      <c r="P491">
        <v>7145506814</v>
      </c>
      <c r="Q491" t="s">
        <v>24</v>
      </c>
      <c r="R491" t="s">
        <v>118</v>
      </c>
      <c r="S491" t="s">
        <v>2018</v>
      </c>
      <c r="T491" t="s">
        <v>2155</v>
      </c>
      <c r="U491" t="s">
        <v>2156</v>
      </c>
      <c r="V491">
        <v>3</v>
      </c>
      <c r="W491" t="s">
        <v>26</v>
      </c>
    </row>
    <row r="492" spans="1:23">
      <c r="A492" t="s">
        <v>1343</v>
      </c>
      <c r="B492">
        <v>142</v>
      </c>
      <c r="C492" t="s">
        <v>1344</v>
      </c>
      <c r="E492" t="s">
        <v>1345</v>
      </c>
      <c r="F492" t="s">
        <v>2159</v>
      </c>
      <c r="G492" t="s">
        <v>36</v>
      </c>
      <c r="H492">
        <v>40.8890204</v>
      </c>
      <c r="I492">
        <v>22.917536900000002</v>
      </c>
      <c r="J492">
        <v>36884</v>
      </c>
      <c r="K492">
        <v>24</v>
      </c>
      <c r="L492">
        <v>12</v>
      </c>
      <c r="M492">
        <v>2000</v>
      </c>
      <c r="N492">
        <v>22</v>
      </c>
      <c r="O492">
        <v>1</v>
      </c>
      <c r="P492">
        <v>2613558536</v>
      </c>
      <c r="Q492" t="s">
        <v>24</v>
      </c>
      <c r="R492" t="s">
        <v>118</v>
      </c>
      <c r="S492" t="s">
        <v>2018</v>
      </c>
      <c r="T492" t="s">
        <v>2155</v>
      </c>
      <c r="U492" t="s">
        <v>2156</v>
      </c>
      <c r="V492">
        <v>5</v>
      </c>
      <c r="W492" t="s">
        <v>86</v>
      </c>
    </row>
    <row r="493" spans="1:23">
      <c r="A493" t="s">
        <v>1346</v>
      </c>
      <c r="B493">
        <v>143</v>
      </c>
      <c r="C493" t="s">
        <v>1218</v>
      </c>
      <c r="E493" t="s">
        <v>1347</v>
      </c>
      <c r="F493" t="s">
        <v>2160</v>
      </c>
      <c r="G493" t="s">
        <v>36</v>
      </c>
      <c r="H493">
        <v>0.1156645</v>
      </c>
      <c r="I493">
        <v>99.9360207</v>
      </c>
      <c r="J493">
        <v>12484</v>
      </c>
      <c r="K493">
        <v>6</v>
      </c>
      <c r="L493">
        <v>3</v>
      </c>
      <c r="M493">
        <v>1934</v>
      </c>
      <c r="N493">
        <v>88</v>
      </c>
      <c r="O493">
        <v>9</v>
      </c>
      <c r="P493">
        <v>6042629245</v>
      </c>
      <c r="Q493" t="s">
        <v>24</v>
      </c>
      <c r="R493" t="s">
        <v>143</v>
      </c>
      <c r="S493" t="s">
        <v>2161</v>
      </c>
      <c r="T493" t="s">
        <v>1399</v>
      </c>
      <c r="U493" t="s">
        <v>1368</v>
      </c>
      <c r="V493">
        <v>6</v>
      </c>
      <c r="W493" t="s">
        <v>43</v>
      </c>
    </row>
    <row r="494" spans="1:23">
      <c r="A494" t="s">
        <v>1348</v>
      </c>
      <c r="B494">
        <v>143</v>
      </c>
      <c r="C494" t="s">
        <v>685</v>
      </c>
      <c r="E494" t="s">
        <v>128</v>
      </c>
      <c r="F494" t="s">
        <v>2162</v>
      </c>
      <c r="G494" t="s">
        <v>36</v>
      </c>
      <c r="H494">
        <v>43.490342900000002</v>
      </c>
      <c r="I494">
        <v>5.3378154999999996</v>
      </c>
      <c r="J494">
        <v>32289</v>
      </c>
      <c r="K494">
        <v>26</v>
      </c>
      <c r="L494">
        <v>5</v>
      </c>
      <c r="M494">
        <v>1988</v>
      </c>
      <c r="N494">
        <v>34</v>
      </c>
      <c r="O494">
        <v>7</v>
      </c>
      <c r="P494">
        <v>6092373764</v>
      </c>
      <c r="Q494" t="s">
        <v>24</v>
      </c>
      <c r="R494" t="s">
        <v>143</v>
      </c>
      <c r="S494" t="s">
        <v>2161</v>
      </c>
      <c r="T494" t="s">
        <v>1399</v>
      </c>
      <c r="U494" t="s">
        <v>1368</v>
      </c>
      <c r="V494">
        <v>3</v>
      </c>
      <c r="W494" t="s">
        <v>26</v>
      </c>
    </row>
    <row r="495" spans="1:23">
      <c r="A495" t="s">
        <v>1349</v>
      </c>
      <c r="B495">
        <v>143</v>
      </c>
      <c r="C495" t="s">
        <v>1350</v>
      </c>
      <c r="E495" t="s">
        <v>238</v>
      </c>
      <c r="F495" t="s">
        <v>2163</v>
      </c>
      <c r="G495" t="s">
        <v>36</v>
      </c>
      <c r="H495">
        <v>10.679709900000001</v>
      </c>
      <c r="I495">
        <v>122.4163734</v>
      </c>
      <c r="J495">
        <v>25352</v>
      </c>
      <c r="K495">
        <v>29</v>
      </c>
      <c r="L495">
        <v>5</v>
      </c>
      <c r="M495">
        <v>1969</v>
      </c>
      <c r="N495">
        <v>53</v>
      </c>
      <c r="O495">
        <v>13</v>
      </c>
      <c r="P495">
        <v>2811764088</v>
      </c>
      <c r="Q495" t="s">
        <v>24</v>
      </c>
      <c r="R495" t="s">
        <v>143</v>
      </c>
      <c r="S495" t="s">
        <v>2161</v>
      </c>
      <c r="T495" t="s">
        <v>1399</v>
      </c>
      <c r="U495" t="s">
        <v>1368</v>
      </c>
      <c r="V495">
        <v>4</v>
      </c>
      <c r="W495" t="s">
        <v>93</v>
      </c>
    </row>
    <row r="496" spans="1:23">
      <c r="A496" t="s">
        <v>1351</v>
      </c>
      <c r="B496">
        <v>144</v>
      </c>
      <c r="C496" t="s">
        <v>1352</v>
      </c>
      <c r="E496" t="s">
        <v>755</v>
      </c>
      <c r="F496" t="s">
        <v>2164</v>
      </c>
      <c r="G496" t="s">
        <v>23</v>
      </c>
      <c r="H496">
        <v>49.867475499999998</v>
      </c>
      <c r="I496">
        <v>6.2651155000000003</v>
      </c>
      <c r="J496">
        <v>33076</v>
      </c>
      <c r="K496">
        <v>22</v>
      </c>
      <c r="L496">
        <v>7</v>
      </c>
      <c r="M496">
        <v>1990</v>
      </c>
      <c r="N496">
        <v>32</v>
      </c>
      <c r="O496">
        <v>1</v>
      </c>
      <c r="P496">
        <v>6246735936</v>
      </c>
      <c r="Q496" t="s">
        <v>37</v>
      </c>
      <c r="R496" t="s">
        <v>321</v>
      </c>
      <c r="S496" t="s">
        <v>1745</v>
      </c>
      <c r="T496" t="s">
        <v>1746</v>
      </c>
      <c r="U496" t="s">
        <v>1595</v>
      </c>
      <c r="V496">
        <v>6</v>
      </c>
      <c r="W496" t="s">
        <v>43</v>
      </c>
    </row>
    <row r="497" spans="1:23">
      <c r="A497" t="s">
        <v>1353</v>
      </c>
      <c r="B497">
        <v>144</v>
      </c>
      <c r="C497" t="s">
        <v>709</v>
      </c>
      <c r="E497" t="s">
        <v>602</v>
      </c>
      <c r="F497" t="s">
        <v>2165</v>
      </c>
      <c r="G497" t="s">
        <v>23</v>
      </c>
      <c r="H497">
        <v>21.159612299999999</v>
      </c>
      <c r="I497">
        <v>-76.473660199999998</v>
      </c>
      <c r="J497">
        <v>37924</v>
      </c>
      <c r="K497">
        <v>30</v>
      </c>
      <c r="L497">
        <v>10</v>
      </c>
      <c r="M497">
        <v>2003</v>
      </c>
      <c r="N497">
        <v>19</v>
      </c>
      <c r="O497">
        <v>7</v>
      </c>
      <c r="P497">
        <v>9928215830</v>
      </c>
      <c r="Q497" t="s">
        <v>37</v>
      </c>
      <c r="R497" t="s">
        <v>321</v>
      </c>
      <c r="S497" t="s">
        <v>1745</v>
      </c>
      <c r="T497" t="s">
        <v>1746</v>
      </c>
      <c r="U497" t="s">
        <v>1595</v>
      </c>
      <c r="V497">
        <v>5</v>
      </c>
      <c r="W497" t="s">
        <v>86</v>
      </c>
    </row>
    <row r="498" spans="1:23">
      <c r="A498" t="s">
        <v>1354</v>
      </c>
      <c r="B498">
        <v>144</v>
      </c>
      <c r="C498" t="s">
        <v>1355</v>
      </c>
      <c r="E498" t="s">
        <v>1025</v>
      </c>
      <c r="F498" t="s">
        <v>2166</v>
      </c>
      <c r="G498" t="s">
        <v>36</v>
      </c>
      <c r="H498">
        <v>31.654375000000002</v>
      </c>
      <c r="I498">
        <v>120.752481</v>
      </c>
      <c r="J498">
        <v>21451</v>
      </c>
      <c r="K498">
        <v>23</v>
      </c>
      <c r="L498">
        <v>9</v>
      </c>
      <c r="M498">
        <v>1958</v>
      </c>
      <c r="N498">
        <v>64</v>
      </c>
      <c r="O498">
        <v>2</v>
      </c>
      <c r="P498">
        <v>5959374997</v>
      </c>
      <c r="Q498" t="s">
        <v>37</v>
      </c>
      <c r="R498" t="s">
        <v>321</v>
      </c>
      <c r="S498" t="s">
        <v>1745</v>
      </c>
      <c r="T498" t="s">
        <v>1746</v>
      </c>
      <c r="U498" t="s">
        <v>1595</v>
      </c>
      <c r="V498">
        <v>3</v>
      </c>
      <c r="W498" t="s">
        <v>26</v>
      </c>
    </row>
    <row r="499" spans="1:23">
      <c r="A499" t="s">
        <v>1356</v>
      </c>
      <c r="B499">
        <v>145</v>
      </c>
      <c r="C499" t="s">
        <v>1357</v>
      </c>
      <c r="E499" t="s">
        <v>1358</v>
      </c>
      <c r="F499" t="s">
        <v>2167</v>
      </c>
      <c r="G499" t="s">
        <v>36</v>
      </c>
      <c r="H499">
        <v>22.463604</v>
      </c>
      <c r="I499">
        <v>-79.723161200000007</v>
      </c>
      <c r="J499">
        <v>17474</v>
      </c>
      <c r="K499">
        <v>3</v>
      </c>
      <c r="L499">
        <v>11</v>
      </c>
      <c r="M499">
        <v>1947</v>
      </c>
      <c r="N499">
        <v>75</v>
      </c>
      <c r="O499">
        <v>10</v>
      </c>
      <c r="P499">
        <v>5558362470</v>
      </c>
      <c r="Q499" t="s">
        <v>72</v>
      </c>
      <c r="R499" t="s">
        <v>77</v>
      </c>
      <c r="S499" t="s">
        <v>2168</v>
      </c>
      <c r="T499" t="s">
        <v>2169</v>
      </c>
      <c r="U499" t="s">
        <v>2170</v>
      </c>
      <c r="V499">
        <v>5</v>
      </c>
      <c r="W499" t="s">
        <v>86</v>
      </c>
    </row>
    <row r="500" spans="1:23">
      <c r="A500" t="s">
        <v>1359</v>
      </c>
      <c r="B500">
        <v>145</v>
      </c>
      <c r="C500" t="s">
        <v>1360</v>
      </c>
      <c r="E500" t="s">
        <v>973</v>
      </c>
      <c r="F500" t="s">
        <v>2171</v>
      </c>
      <c r="G500" t="s">
        <v>23</v>
      </c>
      <c r="H500">
        <v>39.784756700000003</v>
      </c>
      <c r="I500">
        <v>-8.6496676000000008</v>
      </c>
      <c r="J500">
        <v>19737</v>
      </c>
      <c r="K500">
        <v>13</v>
      </c>
      <c r="L500">
        <v>1</v>
      </c>
      <c r="M500">
        <v>1954</v>
      </c>
      <c r="N500">
        <v>68</v>
      </c>
      <c r="O500">
        <v>11</v>
      </c>
      <c r="P500">
        <v>6605042659</v>
      </c>
      <c r="Q500" t="s">
        <v>72</v>
      </c>
      <c r="R500" t="s">
        <v>77</v>
      </c>
      <c r="S500" t="s">
        <v>2168</v>
      </c>
      <c r="T500" t="s">
        <v>2169</v>
      </c>
      <c r="U500" t="s">
        <v>2170</v>
      </c>
      <c r="V500">
        <v>4</v>
      </c>
      <c r="W500" t="s">
        <v>93</v>
      </c>
    </row>
    <row r="501" spans="1:23">
      <c r="A501" t="s">
        <v>1361</v>
      </c>
      <c r="B501">
        <v>145</v>
      </c>
      <c r="C501" t="s">
        <v>723</v>
      </c>
      <c r="D501" t="s">
        <v>1071</v>
      </c>
      <c r="E501" t="s">
        <v>741</v>
      </c>
      <c r="F501" t="s">
        <v>2172</v>
      </c>
      <c r="G501" t="s">
        <v>36</v>
      </c>
      <c r="H501">
        <v>59.193088899999999</v>
      </c>
      <c r="I501">
        <v>18.147540599999999</v>
      </c>
      <c r="J501">
        <v>15092</v>
      </c>
      <c r="K501">
        <v>26</v>
      </c>
      <c r="L501">
        <v>4</v>
      </c>
      <c r="M501">
        <v>1941</v>
      </c>
      <c r="N501">
        <v>81</v>
      </c>
      <c r="O501">
        <v>12</v>
      </c>
      <c r="P501">
        <v>9181213602</v>
      </c>
      <c r="Q501" t="s">
        <v>72</v>
      </c>
      <c r="R501" t="s">
        <v>77</v>
      </c>
      <c r="S501" t="s">
        <v>2168</v>
      </c>
      <c r="T501" t="s">
        <v>2169</v>
      </c>
      <c r="U501" t="s">
        <v>2170</v>
      </c>
      <c r="V501">
        <v>1</v>
      </c>
      <c r="W501" t="s">
        <v>186</v>
      </c>
    </row>
  </sheetData>
  <phoneticPr fontId="2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E082-C0D5-499A-BF6D-9250B38FC101}">
  <dimension ref="A1:W501"/>
  <sheetViews>
    <sheetView zoomScale="80" zoomScaleNormal="80" workbookViewId="0">
      <selection activeCell="F16" sqref="F16"/>
    </sheetView>
  </sheetViews>
  <sheetFormatPr defaultRowHeight="15.6"/>
  <cols>
    <col min="1" max="1" width="14.88671875" bestFit="1" customWidth="1"/>
    <col min="2" max="2" width="6.33203125" style="14" customWidth="1"/>
    <col min="3" max="3" width="22.6640625" bestFit="1" customWidth="1"/>
    <col min="4" max="4" width="16.109375" bestFit="1" customWidth="1"/>
    <col min="5" max="5" width="16.88671875" bestFit="1" customWidth="1"/>
    <col min="6" max="6" width="38.109375" bestFit="1" customWidth="1"/>
    <col min="7" max="7" width="6.5546875" customWidth="1"/>
    <col min="8" max="8" width="11.6640625" bestFit="1" customWidth="1"/>
    <col min="9" max="9" width="12.6640625" bestFit="1" customWidth="1"/>
    <col min="10" max="10" width="6.88671875" bestFit="1" customWidth="1"/>
    <col min="11" max="11" width="6.77734375" bestFit="1" customWidth="1"/>
    <col min="12" max="12" width="9.21875" bestFit="1" customWidth="1"/>
    <col min="13" max="13" width="7.44140625" bestFit="1" customWidth="1"/>
    <col min="14" max="14" width="6.88671875" style="17" bestFit="1" customWidth="1"/>
    <col min="15" max="15" width="14.33203125" bestFit="1" customWidth="1"/>
    <col min="16" max="16" width="11.109375" bestFit="1" customWidth="1"/>
    <col min="17" max="17" width="11.33203125" bestFit="1" customWidth="1"/>
    <col min="18" max="18" width="14.33203125" bestFit="1" customWidth="1"/>
    <col min="19" max="19" width="25.88671875" bestFit="1" customWidth="1"/>
    <col min="20" max="21" width="16.33203125" bestFit="1" customWidth="1"/>
    <col min="22" max="22" width="15.44140625" bestFit="1" customWidth="1"/>
    <col min="23" max="23" width="48.88671875" bestFit="1" customWidth="1"/>
  </cols>
  <sheetData>
    <row r="1" spans="1:23">
      <c r="A1" t="s">
        <v>0</v>
      </c>
      <c r="B1" s="1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7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1362</v>
      </c>
      <c r="T1" t="s">
        <v>1363</v>
      </c>
      <c r="U1" t="s">
        <v>1364</v>
      </c>
      <c r="V1" t="s">
        <v>18</v>
      </c>
      <c r="W1" t="s">
        <v>19</v>
      </c>
    </row>
    <row r="2" spans="1:23">
      <c r="A2" t="s">
        <v>20</v>
      </c>
      <c r="B2" s="14">
        <v>1</v>
      </c>
      <c r="C2" t="s">
        <v>21</v>
      </c>
      <c r="E2" t="s">
        <v>22</v>
      </c>
      <c r="F2" t="s">
        <v>1365</v>
      </c>
      <c r="G2" t="s">
        <v>23</v>
      </c>
      <c r="H2">
        <v>34.031901599999998</v>
      </c>
      <c r="I2">
        <v>131.01037120000001</v>
      </c>
      <c r="J2">
        <v>33550</v>
      </c>
      <c r="K2">
        <v>8</v>
      </c>
      <c r="L2">
        <v>11</v>
      </c>
      <c r="M2">
        <v>1991</v>
      </c>
      <c r="N2" s="17">
        <v>31</v>
      </c>
      <c r="O2">
        <v>8</v>
      </c>
      <c r="P2">
        <v>8443084921</v>
      </c>
      <c r="Q2" t="s">
        <v>31</v>
      </c>
      <c r="R2" t="s">
        <v>32</v>
      </c>
      <c r="S2" t="s">
        <v>1366</v>
      </c>
      <c r="T2" t="s">
        <v>1367</v>
      </c>
      <c r="U2" t="s">
        <v>1368</v>
      </c>
      <c r="V2">
        <v>3</v>
      </c>
      <c r="W2" t="s">
        <v>26</v>
      </c>
    </row>
    <row r="3" spans="1:23">
      <c r="A3" t="s">
        <v>27</v>
      </c>
      <c r="B3" s="14">
        <v>1</v>
      </c>
      <c r="C3" t="s">
        <v>28</v>
      </c>
      <c r="D3" t="s">
        <v>29</v>
      </c>
      <c r="E3" t="s">
        <v>30</v>
      </c>
      <c r="F3" t="s">
        <v>1369</v>
      </c>
      <c r="G3" t="s">
        <v>23</v>
      </c>
      <c r="H3">
        <v>14.324613599999999</v>
      </c>
      <c r="I3">
        <v>120.8590469</v>
      </c>
      <c r="J3">
        <v>22705</v>
      </c>
      <c r="K3">
        <v>28</v>
      </c>
      <c r="L3">
        <v>2</v>
      </c>
      <c r="M3">
        <v>1962</v>
      </c>
      <c r="N3" s="17">
        <v>60</v>
      </c>
      <c r="O3">
        <v>13</v>
      </c>
      <c r="P3">
        <v>3806671234</v>
      </c>
      <c r="Q3" t="s">
        <v>31</v>
      </c>
      <c r="R3" t="s">
        <v>32</v>
      </c>
      <c r="S3" t="s">
        <v>1366</v>
      </c>
      <c r="T3" t="s">
        <v>1367</v>
      </c>
      <c r="U3" t="s">
        <v>1368</v>
      </c>
      <c r="V3">
        <v>3</v>
      </c>
      <c r="W3" t="s">
        <v>26</v>
      </c>
    </row>
    <row r="4" spans="1:23">
      <c r="A4" t="s">
        <v>33</v>
      </c>
      <c r="B4" s="14">
        <v>1</v>
      </c>
      <c r="C4" t="s">
        <v>34</v>
      </c>
      <c r="E4" t="s">
        <v>35</v>
      </c>
      <c r="F4" t="s">
        <v>1370</v>
      </c>
      <c r="G4" t="s">
        <v>36</v>
      </c>
      <c r="H4">
        <v>47.278917999999997</v>
      </c>
      <c r="I4">
        <v>6.07097</v>
      </c>
      <c r="J4">
        <v>22462</v>
      </c>
      <c r="K4">
        <v>30</v>
      </c>
      <c r="L4">
        <v>6</v>
      </c>
      <c r="M4">
        <v>1961</v>
      </c>
      <c r="N4" s="17">
        <v>61</v>
      </c>
      <c r="O4">
        <v>4</v>
      </c>
      <c r="P4">
        <v>8986093136</v>
      </c>
      <c r="Q4" t="s">
        <v>31</v>
      </c>
      <c r="R4" t="s">
        <v>32</v>
      </c>
      <c r="S4" t="s">
        <v>1366</v>
      </c>
      <c r="T4" t="s">
        <v>1367</v>
      </c>
      <c r="U4" t="s">
        <v>1368</v>
      </c>
      <c r="V4">
        <v>3</v>
      </c>
      <c r="W4" t="s">
        <v>26</v>
      </c>
    </row>
    <row r="5" spans="1:23">
      <c r="A5" t="s">
        <v>39</v>
      </c>
      <c r="B5" s="14">
        <v>1</v>
      </c>
      <c r="C5" t="s">
        <v>40</v>
      </c>
      <c r="E5" t="s">
        <v>41</v>
      </c>
      <c r="F5" t="s">
        <v>1371</v>
      </c>
      <c r="G5" t="s">
        <v>23</v>
      </c>
      <c r="H5">
        <v>-20.0877391</v>
      </c>
      <c r="I5">
        <v>-51.096606299999998</v>
      </c>
      <c r="J5">
        <v>40890</v>
      </c>
      <c r="K5">
        <v>13</v>
      </c>
      <c r="L5">
        <v>12</v>
      </c>
      <c r="M5">
        <v>2011</v>
      </c>
      <c r="N5" s="17">
        <v>11</v>
      </c>
      <c r="O5">
        <v>5</v>
      </c>
      <c r="P5">
        <v>9356237492</v>
      </c>
      <c r="Q5" t="s">
        <v>31</v>
      </c>
      <c r="R5" t="s">
        <v>32</v>
      </c>
      <c r="S5" t="s">
        <v>1366</v>
      </c>
      <c r="T5" t="s">
        <v>1367</v>
      </c>
      <c r="U5" t="s">
        <v>1368</v>
      </c>
      <c r="V5">
        <v>6</v>
      </c>
      <c r="W5" t="s">
        <v>43</v>
      </c>
    </row>
    <row r="6" spans="1:23">
      <c r="A6" t="s">
        <v>44</v>
      </c>
      <c r="B6" s="14">
        <v>2</v>
      </c>
      <c r="C6" t="s">
        <v>45</v>
      </c>
      <c r="E6" t="s">
        <v>46</v>
      </c>
      <c r="F6" t="s">
        <v>1372</v>
      </c>
      <c r="G6" t="s">
        <v>36</v>
      </c>
      <c r="H6">
        <v>13.7398825</v>
      </c>
      <c r="I6">
        <v>100.50852020000001</v>
      </c>
      <c r="J6">
        <v>22651</v>
      </c>
      <c r="K6">
        <v>5</v>
      </c>
      <c r="L6">
        <v>1</v>
      </c>
      <c r="M6">
        <v>1962</v>
      </c>
      <c r="N6" s="17">
        <v>60</v>
      </c>
      <c r="O6">
        <v>10</v>
      </c>
      <c r="P6">
        <v>6656909617</v>
      </c>
      <c r="Q6" t="s">
        <v>24</v>
      </c>
      <c r="R6" t="s">
        <v>47</v>
      </c>
      <c r="S6" t="s">
        <v>1373</v>
      </c>
      <c r="T6" t="s">
        <v>1374</v>
      </c>
      <c r="U6" t="s">
        <v>1375</v>
      </c>
      <c r="V6">
        <v>2</v>
      </c>
      <c r="W6" t="s">
        <v>48</v>
      </c>
    </row>
    <row r="7" spans="1:23">
      <c r="A7" t="s">
        <v>49</v>
      </c>
      <c r="B7" s="14">
        <v>2</v>
      </c>
      <c r="C7" t="s">
        <v>50</v>
      </c>
      <c r="E7" t="s">
        <v>51</v>
      </c>
      <c r="F7" t="s">
        <v>1376</v>
      </c>
      <c r="G7" t="s">
        <v>36</v>
      </c>
      <c r="H7">
        <v>-7.8748176000000001</v>
      </c>
      <c r="I7">
        <v>110.3255365</v>
      </c>
      <c r="J7">
        <v>32166</v>
      </c>
      <c r="K7">
        <v>24</v>
      </c>
      <c r="L7">
        <v>1</v>
      </c>
      <c r="M7">
        <v>1988</v>
      </c>
      <c r="N7" s="17">
        <v>34</v>
      </c>
      <c r="O7">
        <v>10</v>
      </c>
      <c r="P7">
        <v>4527924630</v>
      </c>
      <c r="Q7" t="s">
        <v>24</v>
      </c>
      <c r="R7" t="s">
        <v>47</v>
      </c>
      <c r="S7" t="s">
        <v>1373</v>
      </c>
      <c r="T7" t="s">
        <v>1374</v>
      </c>
      <c r="U7" t="s">
        <v>1375</v>
      </c>
      <c r="V7">
        <v>6</v>
      </c>
      <c r="W7" t="s">
        <v>43</v>
      </c>
    </row>
    <row r="8" spans="1:23">
      <c r="A8" t="s">
        <v>53</v>
      </c>
      <c r="B8" s="14">
        <v>2</v>
      </c>
      <c r="C8" t="s">
        <v>54</v>
      </c>
      <c r="E8" t="s">
        <v>55</v>
      </c>
      <c r="F8" t="s">
        <v>1377</v>
      </c>
      <c r="G8" t="s">
        <v>23</v>
      </c>
      <c r="H8">
        <v>6.4968573999999997</v>
      </c>
      <c r="I8">
        <v>2.6288523000000001</v>
      </c>
      <c r="J8">
        <v>29974</v>
      </c>
      <c r="K8">
        <v>23</v>
      </c>
      <c r="L8">
        <v>1</v>
      </c>
      <c r="M8">
        <v>1982</v>
      </c>
      <c r="N8" s="17">
        <v>40</v>
      </c>
      <c r="O8">
        <v>9</v>
      </c>
      <c r="P8">
        <v>2814026385</v>
      </c>
      <c r="Q8" t="s">
        <v>24</v>
      </c>
      <c r="R8" t="s">
        <v>47</v>
      </c>
      <c r="S8" t="s">
        <v>1373</v>
      </c>
      <c r="T8" t="s">
        <v>1374</v>
      </c>
      <c r="U8" t="s">
        <v>1375</v>
      </c>
      <c r="V8">
        <v>2</v>
      </c>
      <c r="W8" t="s">
        <v>48</v>
      </c>
    </row>
    <row r="9" spans="1:23">
      <c r="A9" t="s">
        <v>57</v>
      </c>
      <c r="B9" s="14">
        <v>3</v>
      </c>
      <c r="C9" t="s">
        <v>58</v>
      </c>
      <c r="E9" t="s">
        <v>59</v>
      </c>
      <c r="F9" t="s">
        <v>1378</v>
      </c>
      <c r="G9" t="s">
        <v>36</v>
      </c>
      <c r="H9">
        <v>15.1614193</v>
      </c>
      <c r="I9">
        <v>100.1087187</v>
      </c>
      <c r="J9">
        <v>43612</v>
      </c>
      <c r="K9">
        <v>27</v>
      </c>
      <c r="L9">
        <v>5</v>
      </c>
      <c r="M9">
        <v>2019</v>
      </c>
      <c r="N9" s="17">
        <v>3</v>
      </c>
      <c r="O9">
        <v>4</v>
      </c>
      <c r="P9">
        <v>7552817228</v>
      </c>
      <c r="Q9" t="s">
        <v>37</v>
      </c>
      <c r="R9" t="s">
        <v>68</v>
      </c>
      <c r="S9" t="s">
        <v>1379</v>
      </c>
      <c r="T9" t="s">
        <v>1380</v>
      </c>
      <c r="U9" t="s">
        <v>1381</v>
      </c>
      <c r="V9">
        <v>6</v>
      </c>
      <c r="W9" t="s">
        <v>43</v>
      </c>
    </row>
    <row r="10" spans="1:23">
      <c r="A10" t="s">
        <v>61</v>
      </c>
      <c r="B10" s="14">
        <v>3</v>
      </c>
      <c r="C10" t="s">
        <v>62</v>
      </c>
      <c r="E10" t="s">
        <v>63</v>
      </c>
      <c r="F10" t="s">
        <v>1382</v>
      </c>
      <c r="G10" t="s">
        <v>36</v>
      </c>
      <c r="H10">
        <v>29.325600999999999</v>
      </c>
      <c r="I10">
        <v>107.760025</v>
      </c>
      <c r="J10">
        <v>13985</v>
      </c>
      <c r="K10">
        <v>15</v>
      </c>
      <c r="L10">
        <v>4</v>
      </c>
      <c r="M10">
        <v>1938</v>
      </c>
      <c r="N10" s="17">
        <v>84</v>
      </c>
      <c r="O10">
        <v>7</v>
      </c>
      <c r="P10">
        <v>4651564254</v>
      </c>
      <c r="Q10" t="s">
        <v>37</v>
      </c>
      <c r="R10" t="s">
        <v>68</v>
      </c>
      <c r="S10" t="s">
        <v>1379</v>
      </c>
      <c r="T10" t="s">
        <v>1380</v>
      </c>
      <c r="U10" t="s">
        <v>1381</v>
      </c>
      <c r="V10">
        <v>3</v>
      </c>
      <c r="W10" t="s">
        <v>26</v>
      </c>
    </row>
    <row r="11" spans="1:23">
      <c r="A11" t="s">
        <v>65</v>
      </c>
      <c r="B11" s="14">
        <v>3</v>
      </c>
      <c r="C11" t="s">
        <v>66</v>
      </c>
      <c r="E11" t="s">
        <v>67</v>
      </c>
      <c r="F11" t="s">
        <v>1383</v>
      </c>
      <c r="G11" t="s">
        <v>36</v>
      </c>
      <c r="H11">
        <v>40.506752499999997</v>
      </c>
      <c r="I11">
        <v>47.648964100000001</v>
      </c>
      <c r="J11">
        <v>39779</v>
      </c>
      <c r="K11">
        <v>27</v>
      </c>
      <c r="L11">
        <v>11</v>
      </c>
      <c r="M11">
        <v>2008</v>
      </c>
      <c r="N11" s="17">
        <v>14</v>
      </c>
      <c r="O11">
        <v>4</v>
      </c>
      <c r="P11">
        <v>9028717806</v>
      </c>
      <c r="Q11" t="s">
        <v>37</v>
      </c>
      <c r="R11" t="s">
        <v>68</v>
      </c>
      <c r="S11" t="s">
        <v>1379</v>
      </c>
      <c r="T11" t="s">
        <v>1380</v>
      </c>
      <c r="U11" t="s">
        <v>1381</v>
      </c>
      <c r="V11">
        <v>6</v>
      </c>
      <c r="W11" t="s">
        <v>43</v>
      </c>
    </row>
    <row r="12" spans="1:23">
      <c r="A12" t="s">
        <v>69</v>
      </c>
      <c r="B12" s="14">
        <v>3</v>
      </c>
      <c r="C12" t="s">
        <v>70</v>
      </c>
      <c r="E12" t="s">
        <v>71</v>
      </c>
      <c r="F12" t="s">
        <v>1384</v>
      </c>
      <c r="G12" t="s">
        <v>36</v>
      </c>
      <c r="H12">
        <v>14.3618606</v>
      </c>
      <c r="I12">
        <v>100.6685901</v>
      </c>
      <c r="J12">
        <v>28687</v>
      </c>
      <c r="K12">
        <v>16</v>
      </c>
      <c r="L12">
        <v>7</v>
      </c>
      <c r="M12">
        <v>1978</v>
      </c>
      <c r="N12" s="17">
        <v>44</v>
      </c>
      <c r="O12">
        <v>5</v>
      </c>
      <c r="P12">
        <v>7446365260</v>
      </c>
      <c r="Q12" t="s">
        <v>72</v>
      </c>
      <c r="R12" t="s">
        <v>73</v>
      </c>
      <c r="S12" t="s">
        <v>1385</v>
      </c>
      <c r="T12" t="s">
        <v>1386</v>
      </c>
      <c r="U12" t="s">
        <v>1387</v>
      </c>
      <c r="V12">
        <v>2</v>
      </c>
      <c r="W12" t="s">
        <v>48</v>
      </c>
    </row>
    <row r="13" spans="1:23">
      <c r="A13" t="s">
        <v>74</v>
      </c>
      <c r="B13" s="14">
        <v>4</v>
      </c>
      <c r="C13" t="s">
        <v>75</v>
      </c>
      <c r="E13" t="s">
        <v>76</v>
      </c>
      <c r="F13" t="s">
        <v>1388</v>
      </c>
      <c r="G13" t="s">
        <v>36</v>
      </c>
      <c r="H13">
        <v>31.920658</v>
      </c>
      <c r="I13">
        <v>120.284938</v>
      </c>
      <c r="J13">
        <v>10385</v>
      </c>
      <c r="K13">
        <v>6</v>
      </c>
      <c r="L13">
        <v>6</v>
      </c>
      <c r="M13">
        <v>1928</v>
      </c>
      <c r="N13" s="17">
        <v>94</v>
      </c>
      <c r="O13">
        <v>9</v>
      </c>
      <c r="P13">
        <v>4973533427</v>
      </c>
      <c r="Q13" t="s">
        <v>72</v>
      </c>
      <c r="R13" t="s">
        <v>73</v>
      </c>
      <c r="S13" t="s">
        <v>1385</v>
      </c>
      <c r="T13" t="s">
        <v>1386</v>
      </c>
      <c r="U13" t="s">
        <v>1387</v>
      </c>
      <c r="V13">
        <v>7</v>
      </c>
      <c r="W13" t="s">
        <v>78</v>
      </c>
    </row>
    <row r="14" spans="1:23">
      <c r="A14" t="s">
        <v>79</v>
      </c>
      <c r="B14" s="14">
        <v>4</v>
      </c>
      <c r="C14" t="s">
        <v>80</v>
      </c>
      <c r="E14" t="s">
        <v>81</v>
      </c>
      <c r="F14" t="s">
        <v>1389</v>
      </c>
      <c r="G14" t="s">
        <v>36</v>
      </c>
      <c r="H14">
        <v>38.100815699999998</v>
      </c>
      <c r="I14">
        <v>115.1743446</v>
      </c>
      <c r="J14">
        <v>27348</v>
      </c>
      <c r="K14">
        <v>15</v>
      </c>
      <c r="L14">
        <v>11</v>
      </c>
      <c r="M14">
        <v>1974</v>
      </c>
      <c r="N14" s="17">
        <v>48</v>
      </c>
      <c r="O14">
        <v>3</v>
      </c>
      <c r="P14">
        <v>4389359097</v>
      </c>
      <c r="Q14" t="s">
        <v>72</v>
      </c>
      <c r="R14" t="s">
        <v>73</v>
      </c>
      <c r="S14" t="s">
        <v>1385</v>
      </c>
      <c r="T14" t="s">
        <v>1386</v>
      </c>
      <c r="U14" t="s">
        <v>1387</v>
      </c>
      <c r="V14">
        <v>3</v>
      </c>
      <c r="W14" t="s">
        <v>26</v>
      </c>
    </row>
    <row r="15" spans="1:23">
      <c r="A15" t="s">
        <v>83</v>
      </c>
      <c r="B15" s="14">
        <v>4</v>
      </c>
      <c r="C15" t="s">
        <v>84</v>
      </c>
      <c r="E15" t="s">
        <v>85</v>
      </c>
      <c r="F15" t="s">
        <v>1390</v>
      </c>
      <c r="G15" t="s">
        <v>36</v>
      </c>
      <c r="H15">
        <v>48.676992300000002</v>
      </c>
      <c r="I15">
        <v>22.392759099999999</v>
      </c>
      <c r="J15">
        <v>24767</v>
      </c>
      <c r="K15">
        <v>22</v>
      </c>
      <c r="L15">
        <v>10</v>
      </c>
      <c r="M15">
        <v>1967</v>
      </c>
      <c r="N15" s="17">
        <v>55</v>
      </c>
      <c r="O15">
        <v>2</v>
      </c>
      <c r="P15">
        <v>9075554757</v>
      </c>
      <c r="Q15" t="s">
        <v>72</v>
      </c>
      <c r="R15" t="s">
        <v>73</v>
      </c>
      <c r="S15" t="s">
        <v>1385</v>
      </c>
      <c r="T15" t="s">
        <v>1386</v>
      </c>
      <c r="U15" t="s">
        <v>1387</v>
      </c>
      <c r="V15">
        <v>5</v>
      </c>
      <c r="W15" t="s">
        <v>86</v>
      </c>
    </row>
    <row r="16" spans="1:23">
      <c r="A16" t="s">
        <v>87</v>
      </c>
      <c r="B16" s="14">
        <v>5</v>
      </c>
      <c r="C16" t="s">
        <v>88</v>
      </c>
      <c r="E16" t="s">
        <v>89</v>
      </c>
      <c r="F16" t="s">
        <v>1391</v>
      </c>
      <c r="G16" t="s">
        <v>36</v>
      </c>
      <c r="H16">
        <v>42.670031199999997</v>
      </c>
      <c r="I16">
        <v>23.369503600000002</v>
      </c>
      <c r="J16">
        <v>39427</v>
      </c>
      <c r="K16">
        <v>11</v>
      </c>
      <c r="L16">
        <v>12</v>
      </c>
      <c r="M16">
        <v>2007</v>
      </c>
      <c r="N16" s="17">
        <v>15</v>
      </c>
      <c r="O16">
        <v>5</v>
      </c>
      <c r="P16">
        <v>3807470096</v>
      </c>
      <c r="Q16" t="s">
        <v>24</v>
      </c>
      <c r="R16" t="s">
        <v>47</v>
      </c>
      <c r="S16" t="s">
        <v>1373</v>
      </c>
      <c r="T16" t="s">
        <v>1392</v>
      </c>
      <c r="U16" t="s">
        <v>1393</v>
      </c>
      <c r="V16">
        <v>6</v>
      </c>
      <c r="W16" t="s">
        <v>43</v>
      </c>
    </row>
    <row r="17" spans="1:23">
      <c r="A17" t="s">
        <v>90</v>
      </c>
      <c r="B17" s="14">
        <v>5</v>
      </c>
      <c r="C17" t="s">
        <v>91</v>
      </c>
      <c r="E17" t="s">
        <v>92</v>
      </c>
      <c r="F17" t="s">
        <v>1394</v>
      </c>
      <c r="G17" t="s">
        <v>36</v>
      </c>
      <c r="H17">
        <v>57.274931500000001</v>
      </c>
      <c r="I17">
        <v>103.7420582</v>
      </c>
      <c r="J17">
        <v>36048</v>
      </c>
      <c r="K17">
        <v>10</v>
      </c>
      <c r="L17">
        <v>9</v>
      </c>
      <c r="M17">
        <v>1998</v>
      </c>
      <c r="N17" s="17">
        <v>24</v>
      </c>
      <c r="O17">
        <v>1</v>
      </c>
      <c r="P17">
        <v>2373795977</v>
      </c>
      <c r="Q17" t="s">
        <v>24</v>
      </c>
      <c r="R17" t="s">
        <v>47</v>
      </c>
      <c r="S17" t="s">
        <v>1373</v>
      </c>
      <c r="T17" t="s">
        <v>1392</v>
      </c>
      <c r="U17" t="s">
        <v>1393</v>
      </c>
      <c r="V17">
        <v>4</v>
      </c>
      <c r="W17" t="s">
        <v>93</v>
      </c>
    </row>
    <row r="18" spans="1:23">
      <c r="A18" t="s">
        <v>94</v>
      </c>
      <c r="B18" s="14">
        <v>5</v>
      </c>
      <c r="C18" t="s">
        <v>95</v>
      </c>
      <c r="E18" t="s">
        <v>96</v>
      </c>
      <c r="F18" t="s">
        <v>1395</v>
      </c>
      <c r="G18" t="s">
        <v>36</v>
      </c>
      <c r="H18">
        <v>52.731288900000003</v>
      </c>
      <c r="I18">
        <v>27.457205900000002</v>
      </c>
      <c r="J18">
        <v>25616</v>
      </c>
      <c r="K18">
        <v>17</v>
      </c>
      <c r="L18">
        <v>2</v>
      </c>
      <c r="M18">
        <v>1970</v>
      </c>
      <c r="N18" s="17">
        <v>52</v>
      </c>
      <c r="O18">
        <v>6</v>
      </c>
      <c r="P18">
        <v>4179948675</v>
      </c>
      <c r="Q18" t="s">
        <v>24</v>
      </c>
      <c r="R18" t="s">
        <v>47</v>
      </c>
      <c r="S18" t="s">
        <v>1373</v>
      </c>
      <c r="T18" t="s">
        <v>1392</v>
      </c>
      <c r="U18" t="s">
        <v>1393</v>
      </c>
      <c r="V18">
        <v>7</v>
      </c>
      <c r="W18" t="s">
        <v>78</v>
      </c>
    </row>
    <row r="19" spans="1:23">
      <c r="A19" t="s">
        <v>99</v>
      </c>
      <c r="B19" s="14">
        <v>6</v>
      </c>
      <c r="C19" t="s">
        <v>100</v>
      </c>
      <c r="D19" t="s">
        <v>101</v>
      </c>
      <c r="E19" t="s">
        <v>102</v>
      </c>
      <c r="F19" t="s">
        <v>1396</v>
      </c>
      <c r="G19" t="s">
        <v>36</v>
      </c>
      <c r="H19">
        <v>60.545949999999998</v>
      </c>
      <c r="I19">
        <v>16.284099999999999</v>
      </c>
      <c r="J19">
        <v>41476</v>
      </c>
      <c r="K19">
        <v>21</v>
      </c>
      <c r="L19">
        <v>7</v>
      </c>
      <c r="M19">
        <v>2013</v>
      </c>
      <c r="N19" s="17">
        <v>9</v>
      </c>
      <c r="O19">
        <v>10</v>
      </c>
      <c r="P19">
        <v>6068192973</v>
      </c>
      <c r="Q19" t="s">
        <v>24</v>
      </c>
      <c r="R19" t="s">
        <v>25</v>
      </c>
      <c r="S19" t="s">
        <v>1397</v>
      </c>
      <c r="T19" t="s">
        <v>1398</v>
      </c>
      <c r="U19" t="s">
        <v>1399</v>
      </c>
      <c r="V19">
        <v>6</v>
      </c>
      <c r="W19" t="s">
        <v>43</v>
      </c>
    </row>
    <row r="20" spans="1:23">
      <c r="A20" t="s">
        <v>103</v>
      </c>
      <c r="B20" s="14">
        <v>6</v>
      </c>
      <c r="C20" t="s">
        <v>104</v>
      </c>
      <c r="E20" t="s">
        <v>105</v>
      </c>
      <c r="F20" t="s">
        <v>1400</v>
      </c>
      <c r="G20" t="s">
        <v>36</v>
      </c>
      <c r="H20">
        <v>41.242677299999997</v>
      </c>
      <c r="I20">
        <v>-7.5586321999999999</v>
      </c>
      <c r="J20">
        <v>13990</v>
      </c>
      <c r="K20">
        <v>20</v>
      </c>
      <c r="L20">
        <v>4</v>
      </c>
      <c r="M20">
        <v>1938</v>
      </c>
      <c r="N20" s="17">
        <v>84</v>
      </c>
      <c r="O20">
        <v>13</v>
      </c>
      <c r="P20">
        <v>8007099314</v>
      </c>
      <c r="Q20" t="s">
        <v>24</v>
      </c>
      <c r="R20" t="s">
        <v>25</v>
      </c>
      <c r="S20" t="s">
        <v>1397</v>
      </c>
      <c r="T20" t="s">
        <v>1398</v>
      </c>
      <c r="U20" t="s">
        <v>1399</v>
      </c>
      <c r="V20">
        <v>4</v>
      </c>
      <c r="W20" t="s">
        <v>93</v>
      </c>
    </row>
    <row r="21" spans="1:23">
      <c r="A21" t="s">
        <v>106</v>
      </c>
      <c r="B21" s="14">
        <v>6</v>
      </c>
      <c r="C21" t="s">
        <v>107</v>
      </c>
      <c r="D21" t="s">
        <v>108</v>
      </c>
      <c r="E21" t="s">
        <v>109</v>
      </c>
      <c r="F21" t="s">
        <v>1401</v>
      </c>
      <c r="G21" t="s">
        <v>36</v>
      </c>
      <c r="H21">
        <v>57.5440489</v>
      </c>
      <c r="I21">
        <v>40.1259765</v>
      </c>
      <c r="J21">
        <v>38270</v>
      </c>
      <c r="K21">
        <v>10</v>
      </c>
      <c r="L21">
        <v>10</v>
      </c>
      <c r="M21">
        <v>2004</v>
      </c>
      <c r="N21" s="17">
        <v>18</v>
      </c>
      <c r="O21">
        <v>10</v>
      </c>
      <c r="P21">
        <v>3059762189</v>
      </c>
      <c r="Q21" t="s">
        <v>24</v>
      </c>
      <c r="R21" t="s">
        <v>25</v>
      </c>
      <c r="S21" t="s">
        <v>1397</v>
      </c>
      <c r="T21" t="s">
        <v>1398</v>
      </c>
      <c r="U21" t="s">
        <v>1399</v>
      </c>
      <c r="V21">
        <v>4</v>
      </c>
      <c r="W21" t="s">
        <v>93</v>
      </c>
    </row>
    <row r="22" spans="1:23">
      <c r="A22" t="s">
        <v>111</v>
      </c>
      <c r="B22" s="14">
        <v>6</v>
      </c>
      <c r="C22" t="s">
        <v>112</v>
      </c>
      <c r="E22" t="s">
        <v>63</v>
      </c>
      <c r="F22" t="s">
        <v>1402</v>
      </c>
      <c r="G22" t="s">
        <v>23</v>
      </c>
      <c r="H22">
        <v>13.521866899999999</v>
      </c>
      <c r="I22">
        <v>120.96179480000001</v>
      </c>
      <c r="J22">
        <v>39143</v>
      </c>
      <c r="K22">
        <v>2</v>
      </c>
      <c r="L22">
        <v>3</v>
      </c>
      <c r="M22">
        <v>2007</v>
      </c>
      <c r="N22" s="17">
        <v>15</v>
      </c>
      <c r="O22">
        <v>3</v>
      </c>
      <c r="P22">
        <v>9735623476</v>
      </c>
      <c r="Q22" t="s">
        <v>24</v>
      </c>
      <c r="R22" t="s">
        <v>25</v>
      </c>
      <c r="S22" t="s">
        <v>1397</v>
      </c>
      <c r="T22" t="s">
        <v>1398</v>
      </c>
      <c r="U22" t="s">
        <v>1399</v>
      </c>
      <c r="V22">
        <v>6</v>
      </c>
      <c r="W22" t="s">
        <v>43</v>
      </c>
    </row>
    <row r="23" spans="1:23">
      <c r="A23" t="s">
        <v>114</v>
      </c>
      <c r="B23" s="14">
        <v>6</v>
      </c>
      <c r="C23" t="s">
        <v>115</v>
      </c>
      <c r="D23" t="s">
        <v>116</v>
      </c>
      <c r="E23" t="s">
        <v>117</v>
      </c>
      <c r="F23" t="s">
        <v>1403</v>
      </c>
      <c r="G23" t="s">
        <v>23</v>
      </c>
      <c r="H23">
        <v>37.933843000000003</v>
      </c>
      <c r="I23">
        <v>106.33707200000001</v>
      </c>
      <c r="J23">
        <v>22905</v>
      </c>
      <c r="K23">
        <v>16</v>
      </c>
      <c r="L23">
        <v>9</v>
      </c>
      <c r="M23">
        <v>1962</v>
      </c>
      <c r="N23" s="17">
        <v>60</v>
      </c>
      <c r="O23">
        <v>2</v>
      </c>
      <c r="P23">
        <v>5414318937</v>
      </c>
      <c r="Q23" t="s">
        <v>24</v>
      </c>
      <c r="R23" t="s">
        <v>25</v>
      </c>
      <c r="S23" t="s">
        <v>1397</v>
      </c>
      <c r="T23" t="s">
        <v>1398</v>
      </c>
      <c r="U23" t="s">
        <v>1399</v>
      </c>
      <c r="V23">
        <v>6</v>
      </c>
      <c r="W23" t="s">
        <v>43</v>
      </c>
    </row>
    <row r="24" spans="1:23">
      <c r="A24" t="s">
        <v>119</v>
      </c>
      <c r="B24" s="14">
        <v>6</v>
      </c>
      <c r="C24" t="s">
        <v>120</v>
      </c>
      <c r="E24" t="s">
        <v>121</v>
      </c>
      <c r="F24" t="s">
        <v>1404</v>
      </c>
      <c r="G24" t="s">
        <v>36</v>
      </c>
      <c r="H24">
        <v>26.82808</v>
      </c>
      <c r="I24">
        <v>114.83577699999999</v>
      </c>
      <c r="J24">
        <v>39887</v>
      </c>
      <c r="K24">
        <v>15</v>
      </c>
      <c r="L24">
        <v>3</v>
      </c>
      <c r="M24">
        <v>2009</v>
      </c>
      <c r="N24" s="17">
        <v>13</v>
      </c>
      <c r="O24">
        <v>3</v>
      </c>
      <c r="P24">
        <v>7328657347</v>
      </c>
      <c r="Q24" t="s">
        <v>24</v>
      </c>
      <c r="R24" t="s">
        <v>25</v>
      </c>
      <c r="S24" t="s">
        <v>1397</v>
      </c>
      <c r="T24" t="s">
        <v>1398</v>
      </c>
      <c r="U24" t="s">
        <v>1399</v>
      </c>
      <c r="V24">
        <v>6</v>
      </c>
      <c r="W24" t="s">
        <v>43</v>
      </c>
    </row>
    <row r="25" spans="1:23">
      <c r="A25" t="s">
        <v>122</v>
      </c>
      <c r="B25" s="14">
        <v>7</v>
      </c>
      <c r="C25" t="s">
        <v>123</v>
      </c>
      <c r="E25" t="s">
        <v>124</v>
      </c>
      <c r="F25" t="s">
        <v>1405</v>
      </c>
      <c r="G25" t="s">
        <v>23</v>
      </c>
      <c r="H25">
        <v>18.6967739</v>
      </c>
      <c r="I25">
        <v>105.2662931</v>
      </c>
      <c r="J25">
        <v>14236</v>
      </c>
      <c r="K25">
        <v>22</v>
      </c>
      <c r="L25">
        <v>12</v>
      </c>
      <c r="M25">
        <v>1938</v>
      </c>
      <c r="N25" s="17">
        <v>84</v>
      </c>
      <c r="O25">
        <v>9</v>
      </c>
      <c r="P25">
        <v>7151492477</v>
      </c>
      <c r="Q25" t="s">
        <v>97</v>
      </c>
      <c r="R25" t="s">
        <v>125</v>
      </c>
      <c r="S25" t="s">
        <v>1406</v>
      </c>
      <c r="T25" t="s">
        <v>1407</v>
      </c>
      <c r="U25" t="s">
        <v>1408</v>
      </c>
      <c r="V25">
        <v>7</v>
      </c>
      <c r="W25" t="s">
        <v>78</v>
      </c>
    </row>
    <row r="26" spans="1:23">
      <c r="A26" t="s">
        <v>126</v>
      </c>
      <c r="B26" s="14">
        <v>7</v>
      </c>
      <c r="C26" t="s">
        <v>127</v>
      </c>
      <c r="E26" t="s">
        <v>128</v>
      </c>
      <c r="F26" t="s">
        <v>1409</v>
      </c>
      <c r="G26" t="s">
        <v>36</v>
      </c>
      <c r="H26">
        <v>40.7165064</v>
      </c>
      <c r="I26">
        <v>22.7279233</v>
      </c>
      <c r="J26">
        <v>9690</v>
      </c>
      <c r="K26">
        <v>12</v>
      </c>
      <c r="L26">
        <v>7</v>
      </c>
      <c r="M26">
        <v>1926</v>
      </c>
      <c r="N26" s="17">
        <v>96</v>
      </c>
      <c r="O26">
        <v>11</v>
      </c>
      <c r="P26">
        <v>9284794790</v>
      </c>
      <c r="Q26" t="s">
        <v>97</v>
      </c>
      <c r="R26" t="s">
        <v>125</v>
      </c>
      <c r="S26" t="s">
        <v>1406</v>
      </c>
      <c r="T26" t="s">
        <v>1407</v>
      </c>
      <c r="U26" t="s">
        <v>1408</v>
      </c>
      <c r="V26">
        <v>5</v>
      </c>
      <c r="W26" t="s">
        <v>86</v>
      </c>
    </row>
    <row r="27" spans="1:23">
      <c r="A27" t="s">
        <v>130</v>
      </c>
      <c r="B27" s="14">
        <v>7</v>
      </c>
      <c r="C27" t="s">
        <v>131</v>
      </c>
      <c r="E27" t="s">
        <v>132</v>
      </c>
      <c r="F27" t="s">
        <v>1410</v>
      </c>
      <c r="G27" t="s">
        <v>36</v>
      </c>
      <c r="H27">
        <v>43.444912000000002</v>
      </c>
      <c r="I27">
        <v>3.7587280000000001</v>
      </c>
      <c r="J27">
        <v>8820</v>
      </c>
      <c r="K27">
        <v>23</v>
      </c>
      <c r="L27">
        <v>2</v>
      </c>
      <c r="M27">
        <v>1924</v>
      </c>
      <c r="N27" s="17">
        <v>98</v>
      </c>
      <c r="O27">
        <v>3</v>
      </c>
      <c r="P27">
        <v>2162723616</v>
      </c>
      <c r="Q27" t="s">
        <v>97</v>
      </c>
      <c r="R27" t="s">
        <v>125</v>
      </c>
      <c r="S27" t="s">
        <v>1406</v>
      </c>
      <c r="T27" t="s">
        <v>1407</v>
      </c>
      <c r="U27" t="s">
        <v>1408</v>
      </c>
      <c r="V27">
        <v>3</v>
      </c>
      <c r="W27" t="s">
        <v>26</v>
      </c>
    </row>
    <row r="28" spans="1:23">
      <c r="A28" t="s">
        <v>133</v>
      </c>
      <c r="B28" s="14">
        <v>7</v>
      </c>
      <c r="C28" t="s">
        <v>134</v>
      </c>
      <c r="D28" t="s">
        <v>135</v>
      </c>
      <c r="E28" t="s">
        <v>136</v>
      </c>
      <c r="F28" t="s">
        <v>1411</v>
      </c>
      <c r="G28" t="s">
        <v>36</v>
      </c>
      <c r="H28">
        <v>57.953692099999998</v>
      </c>
      <c r="I28">
        <v>102.74452479999999</v>
      </c>
      <c r="J28">
        <v>28493</v>
      </c>
      <c r="K28">
        <v>3</v>
      </c>
      <c r="L28">
        <v>1</v>
      </c>
      <c r="M28">
        <v>1978</v>
      </c>
      <c r="N28" s="17">
        <v>44</v>
      </c>
      <c r="O28">
        <v>4</v>
      </c>
      <c r="P28">
        <v>6975572834</v>
      </c>
      <c r="Q28" t="s">
        <v>97</v>
      </c>
      <c r="R28" t="s">
        <v>125</v>
      </c>
      <c r="S28" t="s">
        <v>1406</v>
      </c>
      <c r="T28" t="s">
        <v>1407</v>
      </c>
      <c r="U28" t="s">
        <v>1408</v>
      </c>
      <c r="V28">
        <v>5</v>
      </c>
      <c r="W28" t="s">
        <v>86</v>
      </c>
    </row>
    <row r="29" spans="1:23">
      <c r="A29" t="s">
        <v>138</v>
      </c>
      <c r="B29" s="14">
        <v>8</v>
      </c>
      <c r="C29" t="s">
        <v>139</v>
      </c>
      <c r="E29" t="s">
        <v>140</v>
      </c>
      <c r="F29" t="s">
        <v>1412</v>
      </c>
      <c r="G29" t="s">
        <v>23</v>
      </c>
      <c r="H29">
        <v>46.533307299999997</v>
      </c>
      <c r="I29">
        <v>39.040515900000003</v>
      </c>
      <c r="J29">
        <v>32838</v>
      </c>
      <c r="K29">
        <v>26</v>
      </c>
      <c r="L29">
        <v>11</v>
      </c>
      <c r="M29">
        <v>1989</v>
      </c>
      <c r="N29" s="17">
        <v>33</v>
      </c>
      <c r="O29">
        <v>10</v>
      </c>
      <c r="P29">
        <v>7987311903</v>
      </c>
      <c r="Q29" t="s">
        <v>37</v>
      </c>
      <c r="R29" t="s">
        <v>38</v>
      </c>
      <c r="S29" t="s">
        <v>1413</v>
      </c>
      <c r="T29" t="s">
        <v>1414</v>
      </c>
      <c r="U29" t="s">
        <v>1415</v>
      </c>
      <c r="V29">
        <v>5</v>
      </c>
      <c r="W29" t="s">
        <v>86</v>
      </c>
    </row>
    <row r="30" spans="1:23">
      <c r="A30" t="s">
        <v>141</v>
      </c>
      <c r="B30" s="14">
        <v>8</v>
      </c>
      <c r="C30" t="s">
        <v>115</v>
      </c>
      <c r="E30" t="s">
        <v>142</v>
      </c>
      <c r="F30" t="s">
        <v>1416</v>
      </c>
      <c r="G30" t="s">
        <v>23</v>
      </c>
      <c r="H30">
        <v>-17.2884329</v>
      </c>
      <c r="I30">
        <v>-70.3643395</v>
      </c>
      <c r="J30">
        <v>33767</v>
      </c>
      <c r="K30">
        <v>12</v>
      </c>
      <c r="L30">
        <v>6</v>
      </c>
      <c r="M30">
        <v>1992</v>
      </c>
      <c r="N30" s="17">
        <v>30</v>
      </c>
      <c r="O30">
        <v>11</v>
      </c>
      <c r="P30">
        <v>8618225681</v>
      </c>
      <c r="Q30" t="s">
        <v>37</v>
      </c>
      <c r="R30" t="s">
        <v>38</v>
      </c>
      <c r="S30" t="s">
        <v>1413</v>
      </c>
      <c r="T30" t="s">
        <v>1414</v>
      </c>
      <c r="U30" t="s">
        <v>1415</v>
      </c>
      <c r="V30">
        <v>3</v>
      </c>
      <c r="W30" t="s">
        <v>26</v>
      </c>
    </row>
    <row r="31" spans="1:23">
      <c r="A31" t="s">
        <v>144</v>
      </c>
      <c r="B31" s="14">
        <v>8</v>
      </c>
      <c r="C31" t="s">
        <v>145</v>
      </c>
      <c r="E31" t="s">
        <v>146</v>
      </c>
      <c r="F31" t="s">
        <v>1417</v>
      </c>
      <c r="G31" t="s">
        <v>23</v>
      </c>
      <c r="H31">
        <v>25.710001999999999</v>
      </c>
      <c r="I31">
        <v>104.471535</v>
      </c>
      <c r="J31">
        <v>25527</v>
      </c>
      <c r="K31">
        <v>20</v>
      </c>
      <c r="L31">
        <v>11</v>
      </c>
      <c r="M31">
        <v>1969</v>
      </c>
      <c r="N31" s="17">
        <v>53</v>
      </c>
      <c r="O31">
        <v>13</v>
      </c>
      <c r="P31">
        <v>6496777626</v>
      </c>
      <c r="Q31" t="s">
        <v>37</v>
      </c>
      <c r="R31" t="s">
        <v>38</v>
      </c>
      <c r="S31" t="s">
        <v>1413</v>
      </c>
      <c r="T31" t="s">
        <v>1414</v>
      </c>
      <c r="U31" t="s">
        <v>1415</v>
      </c>
      <c r="V31">
        <v>5</v>
      </c>
      <c r="W31" t="s">
        <v>86</v>
      </c>
    </row>
    <row r="32" spans="1:23">
      <c r="A32" t="s">
        <v>147</v>
      </c>
      <c r="B32" s="14">
        <v>9</v>
      </c>
      <c r="C32" t="s">
        <v>148</v>
      </c>
      <c r="E32" t="s">
        <v>149</v>
      </c>
      <c r="F32" t="s">
        <v>1418</v>
      </c>
      <c r="G32" t="s">
        <v>36</v>
      </c>
      <c r="H32">
        <v>28.650072000000002</v>
      </c>
      <c r="I32">
        <v>121.261886</v>
      </c>
      <c r="J32">
        <v>21080</v>
      </c>
      <c r="K32">
        <v>17</v>
      </c>
      <c r="L32">
        <v>9</v>
      </c>
      <c r="M32">
        <v>1957</v>
      </c>
      <c r="N32" s="17">
        <v>65</v>
      </c>
      <c r="O32">
        <v>9</v>
      </c>
      <c r="P32">
        <v>1749066998</v>
      </c>
      <c r="Q32" t="s">
        <v>72</v>
      </c>
      <c r="R32" t="s">
        <v>77</v>
      </c>
      <c r="S32" t="s">
        <v>1419</v>
      </c>
      <c r="T32" t="s">
        <v>1420</v>
      </c>
      <c r="U32" t="s">
        <v>1421</v>
      </c>
      <c r="V32">
        <v>4</v>
      </c>
      <c r="W32" t="s">
        <v>93</v>
      </c>
    </row>
    <row r="33" spans="1:23">
      <c r="A33" t="s">
        <v>150</v>
      </c>
      <c r="B33" s="14">
        <v>10</v>
      </c>
      <c r="C33" t="s">
        <v>151</v>
      </c>
      <c r="E33" t="s">
        <v>152</v>
      </c>
      <c r="F33" t="s">
        <v>1422</v>
      </c>
      <c r="G33" t="s">
        <v>36</v>
      </c>
      <c r="H33">
        <v>50.155897600000003</v>
      </c>
      <c r="I33">
        <v>18.869786699999999</v>
      </c>
      <c r="J33">
        <v>41760</v>
      </c>
      <c r="K33">
        <v>1</v>
      </c>
      <c r="L33">
        <v>5</v>
      </c>
      <c r="M33">
        <v>2014</v>
      </c>
      <c r="N33" s="17">
        <v>8</v>
      </c>
      <c r="O33">
        <v>12</v>
      </c>
      <c r="P33">
        <v>2232086541</v>
      </c>
      <c r="Q33" t="s">
        <v>97</v>
      </c>
      <c r="R33" t="s">
        <v>98</v>
      </c>
      <c r="S33" t="s">
        <v>1423</v>
      </c>
      <c r="T33" t="s">
        <v>1424</v>
      </c>
      <c r="U33" t="s">
        <v>1425</v>
      </c>
      <c r="V33">
        <v>6</v>
      </c>
      <c r="W33" t="s">
        <v>43</v>
      </c>
    </row>
    <row r="34" spans="1:23">
      <c r="A34" t="s">
        <v>153</v>
      </c>
      <c r="B34" s="14">
        <v>10</v>
      </c>
      <c r="C34" t="s">
        <v>154</v>
      </c>
      <c r="D34" t="s">
        <v>155</v>
      </c>
      <c r="E34" t="s">
        <v>156</v>
      </c>
      <c r="F34" t="s">
        <v>1426</v>
      </c>
      <c r="G34" t="s">
        <v>36</v>
      </c>
      <c r="H34">
        <v>49.208816400000003</v>
      </c>
      <c r="I34">
        <v>7.0075836999999996</v>
      </c>
      <c r="J34">
        <v>23003</v>
      </c>
      <c r="K34">
        <v>23</v>
      </c>
      <c r="L34">
        <v>12</v>
      </c>
      <c r="M34">
        <v>1962</v>
      </c>
      <c r="N34" s="17">
        <v>60</v>
      </c>
      <c r="O34">
        <v>10</v>
      </c>
      <c r="P34">
        <v>5708685084</v>
      </c>
      <c r="Q34" t="s">
        <v>97</v>
      </c>
      <c r="R34" t="s">
        <v>98</v>
      </c>
      <c r="S34" t="s">
        <v>1423</v>
      </c>
      <c r="T34" t="s">
        <v>1424</v>
      </c>
      <c r="U34" t="s">
        <v>1425</v>
      </c>
      <c r="V34">
        <v>5</v>
      </c>
      <c r="W34" t="s">
        <v>86</v>
      </c>
    </row>
    <row r="35" spans="1:23">
      <c r="A35" t="s">
        <v>157</v>
      </c>
      <c r="B35" s="14">
        <v>10</v>
      </c>
      <c r="C35" t="s">
        <v>158</v>
      </c>
      <c r="E35" t="s">
        <v>159</v>
      </c>
      <c r="F35" t="s">
        <v>1427</v>
      </c>
      <c r="G35" t="s">
        <v>36</v>
      </c>
      <c r="H35">
        <v>-8.7611605000000008</v>
      </c>
      <c r="I35">
        <v>-63.900430299999996</v>
      </c>
      <c r="J35">
        <v>14740</v>
      </c>
      <c r="K35">
        <v>9</v>
      </c>
      <c r="L35">
        <v>5</v>
      </c>
      <c r="M35">
        <v>1940</v>
      </c>
      <c r="N35" s="17">
        <v>82</v>
      </c>
      <c r="O35">
        <v>3</v>
      </c>
      <c r="P35">
        <v>5466092308</v>
      </c>
      <c r="Q35" t="s">
        <v>97</v>
      </c>
      <c r="R35" t="s">
        <v>98</v>
      </c>
      <c r="S35" t="s">
        <v>1423</v>
      </c>
      <c r="T35" t="s">
        <v>1424</v>
      </c>
      <c r="U35" t="s">
        <v>1425</v>
      </c>
      <c r="V35">
        <v>5</v>
      </c>
      <c r="W35" t="s">
        <v>86</v>
      </c>
    </row>
    <row r="36" spans="1:23">
      <c r="A36" t="s">
        <v>161</v>
      </c>
      <c r="B36" s="14">
        <v>11</v>
      </c>
      <c r="C36" t="s">
        <v>162</v>
      </c>
      <c r="E36" t="s">
        <v>163</v>
      </c>
      <c r="F36" t="s">
        <v>1428</v>
      </c>
      <c r="G36" t="s">
        <v>36</v>
      </c>
      <c r="H36">
        <v>35.623872499999997</v>
      </c>
      <c r="I36">
        <v>45.949148200000003</v>
      </c>
      <c r="J36">
        <v>8696</v>
      </c>
      <c r="K36">
        <v>22</v>
      </c>
      <c r="L36">
        <v>10</v>
      </c>
      <c r="M36">
        <v>1923</v>
      </c>
      <c r="N36" s="17">
        <v>99</v>
      </c>
      <c r="O36">
        <v>2</v>
      </c>
      <c r="P36">
        <v>6695220000</v>
      </c>
      <c r="Q36" t="s">
        <v>72</v>
      </c>
      <c r="R36" t="s">
        <v>82</v>
      </c>
      <c r="S36" t="s">
        <v>1429</v>
      </c>
      <c r="T36" t="s">
        <v>1429</v>
      </c>
      <c r="U36" t="s">
        <v>1430</v>
      </c>
      <c r="V36">
        <v>3</v>
      </c>
      <c r="W36" t="s">
        <v>26</v>
      </c>
    </row>
    <row r="37" spans="1:23">
      <c r="A37" t="s">
        <v>164</v>
      </c>
      <c r="B37" s="14">
        <v>11</v>
      </c>
      <c r="C37" t="s">
        <v>165</v>
      </c>
      <c r="E37" t="s">
        <v>166</v>
      </c>
      <c r="F37" t="s">
        <v>1431</v>
      </c>
      <c r="G37" t="s">
        <v>23</v>
      </c>
      <c r="H37">
        <v>45.368628200000003</v>
      </c>
      <c r="I37">
        <v>16.567028499999999</v>
      </c>
      <c r="J37">
        <v>12999</v>
      </c>
      <c r="K37">
        <v>3</v>
      </c>
      <c r="L37">
        <v>8</v>
      </c>
      <c r="M37">
        <v>1935</v>
      </c>
      <c r="N37" s="17">
        <v>87</v>
      </c>
      <c r="O37">
        <v>7</v>
      </c>
      <c r="P37">
        <v>5057638355</v>
      </c>
      <c r="Q37" t="s">
        <v>72</v>
      </c>
      <c r="R37" t="s">
        <v>82</v>
      </c>
      <c r="S37" t="s">
        <v>1429</v>
      </c>
      <c r="T37" t="s">
        <v>1429</v>
      </c>
      <c r="U37" t="s">
        <v>1430</v>
      </c>
      <c r="V37">
        <v>6</v>
      </c>
      <c r="W37" t="s">
        <v>43</v>
      </c>
    </row>
    <row r="38" spans="1:23">
      <c r="A38" t="s">
        <v>168</v>
      </c>
      <c r="B38" s="14">
        <v>11</v>
      </c>
      <c r="C38" t="s">
        <v>169</v>
      </c>
      <c r="D38" t="s">
        <v>170</v>
      </c>
      <c r="E38" t="s">
        <v>171</v>
      </c>
      <c r="F38" t="s">
        <v>1432</v>
      </c>
      <c r="G38" t="s">
        <v>36</v>
      </c>
      <c r="H38">
        <v>14.5716986</v>
      </c>
      <c r="I38">
        <v>121.02694099999999</v>
      </c>
      <c r="J38">
        <v>30728</v>
      </c>
      <c r="K38">
        <v>16</v>
      </c>
      <c r="L38">
        <v>2</v>
      </c>
      <c r="M38">
        <v>1984</v>
      </c>
      <c r="N38" s="17">
        <v>38</v>
      </c>
      <c r="O38">
        <v>11</v>
      </c>
      <c r="P38">
        <v>1956729370</v>
      </c>
      <c r="Q38" t="s">
        <v>72</v>
      </c>
      <c r="R38" t="s">
        <v>82</v>
      </c>
      <c r="S38" t="s">
        <v>1429</v>
      </c>
      <c r="T38" t="s">
        <v>1429</v>
      </c>
      <c r="U38" t="s">
        <v>1430</v>
      </c>
      <c r="V38">
        <v>4</v>
      </c>
      <c r="W38" t="s">
        <v>93</v>
      </c>
    </row>
    <row r="39" spans="1:23">
      <c r="A39" t="s">
        <v>173</v>
      </c>
      <c r="B39" s="14">
        <v>11</v>
      </c>
      <c r="C39" t="s">
        <v>174</v>
      </c>
      <c r="E39" t="s">
        <v>175</v>
      </c>
      <c r="F39" t="s">
        <v>1433</v>
      </c>
      <c r="G39" t="s">
        <v>36</v>
      </c>
      <c r="H39">
        <v>40.211601000000002</v>
      </c>
      <c r="I39">
        <v>46.823705500000003</v>
      </c>
      <c r="J39">
        <v>22366</v>
      </c>
      <c r="K39">
        <v>26</v>
      </c>
      <c r="L39">
        <v>3</v>
      </c>
      <c r="M39">
        <v>1961</v>
      </c>
      <c r="N39" s="17">
        <v>61</v>
      </c>
      <c r="O39">
        <v>2</v>
      </c>
      <c r="P39">
        <v>5176671434</v>
      </c>
      <c r="Q39" t="s">
        <v>72</v>
      </c>
      <c r="R39" t="s">
        <v>82</v>
      </c>
      <c r="S39" t="s">
        <v>1429</v>
      </c>
      <c r="T39" t="s">
        <v>1429</v>
      </c>
      <c r="U39" t="s">
        <v>1430</v>
      </c>
      <c r="V39">
        <v>4</v>
      </c>
      <c r="W39" t="s">
        <v>93</v>
      </c>
    </row>
    <row r="40" spans="1:23">
      <c r="A40" t="s">
        <v>177</v>
      </c>
      <c r="B40" s="14">
        <v>11</v>
      </c>
      <c r="C40" t="s">
        <v>178</v>
      </c>
      <c r="E40" t="s">
        <v>179</v>
      </c>
      <c r="F40" t="s">
        <v>1434</v>
      </c>
      <c r="G40" t="s">
        <v>36</v>
      </c>
      <c r="H40">
        <v>31.305222199999999</v>
      </c>
      <c r="I40">
        <v>30.299235800000002</v>
      </c>
      <c r="J40">
        <v>37458</v>
      </c>
      <c r="K40">
        <v>21</v>
      </c>
      <c r="L40">
        <v>7</v>
      </c>
      <c r="M40">
        <v>2002</v>
      </c>
      <c r="N40" s="17">
        <v>20</v>
      </c>
      <c r="O40">
        <v>8</v>
      </c>
      <c r="P40">
        <v>4447664236</v>
      </c>
      <c r="Q40" t="s">
        <v>72</v>
      </c>
      <c r="R40" t="s">
        <v>82</v>
      </c>
      <c r="S40" t="s">
        <v>1429</v>
      </c>
      <c r="T40" t="s">
        <v>1429</v>
      </c>
      <c r="U40" t="s">
        <v>1430</v>
      </c>
      <c r="V40">
        <v>3</v>
      </c>
      <c r="W40" t="s">
        <v>26</v>
      </c>
    </row>
    <row r="41" spans="1:23">
      <c r="A41" t="s">
        <v>180</v>
      </c>
      <c r="B41" s="14">
        <v>12</v>
      </c>
      <c r="C41" t="s">
        <v>181</v>
      </c>
      <c r="E41" t="s">
        <v>182</v>
      </c>
      <c r="F41" t="s">
        <v>1435</v>
      </c>
      <c r="G41" t="s">
        <v>23</v>
      </c>
      <c r="H41">
        <v>36.067107999999998</v>
      </c>
      <c r="I41">
        <v>120.382609</v>
      </c>
      <c r="J41">
        <v>27390</v>
      </c>
      <c r="K41">
        <v>27</v>
      </c>
      <c r="L41">
        <v>12</v>
      </c>
      <c r="M41">
        <v>1974</v>
      </c>
      <c r="N41" s="17">
        <v>48</v>
      </c>
      <c r="O41">
        <v>1</v>
      </c>
      <c r="P41">
        <v>5804504176</v>
      </c>
      <c r="Q41" t="s">
        <v>24</v>
      </c>
      <c r="R41" t="s">
        <v>113</v>
      </c>
      <c r="S41" t="s">
        <v>1436</v>
      </c>
      <c r="T41" t="s">
        <v>1437</v>
      </c>
      <c r="U41" t="s">
        <v>1438</v>
      </c>
      <c r="V41">
        <v>4</v>
      </c>
      <c r="W41" t="s">
        <v>93</v>
      </c>
    </row>
    <row r="42" spans="1:23">
      <c r="A42" t="s">
        <v>183</v>
      </c>
      <c r="B42" s="14">
        <v>12</v>
      </c>
      <c r="C42" t="s">
        <v>184</v>
      </c>
      <c r="E42" t="s">
        <v>185</v>
      </c>
      <c r="F42" t="s">
        <v>1439</v>
      </c>
      <c r="G42" t="s">
        <v>36</v>
      </c>
      <c r="H42">
        <v>47.507219999999997</v>
      </c>
      <c r="I42">
        <v>28.27694</v>
      </c>
      <c r="J42">
        <v>37572</v>
      </c>
      <c r="K42">
        <v>12</v>
      </c>
      <c r="L42">
        <v>11</v>
      </c>
      <c r="M42">
        <v>2002</v>
      </c>
      <c r="N42" s="17">
        <v>20</v>
      </c>
      <c r="O42">
        <v>3</v>
      </c>
      <c r="P42">
        <v>3663655781</v>
      </c>
      <c r="Q42" t="s">
        <v>24</v>
      </c>
      <c r="R42" t="s">
        <v>113</v>
      </c>
      <c r="S42" t="s">
        <v>1436</v>
      </c>
      <c r="T42" t="s">
        <v>1437</v>
      </c>
      <c r="U42" t="s">
        <v>1438</v>
      </c>
      <c r="V42">
        <v>1</v>
      </c>
      <c r="W42" t="s">
        <v>186</v>
      </c>
    </row>
    <row r="43" spans="1:23">
      <c r="A43" t="s">
        <v>187</v>
      </c>
      <c r="B43" s="14">
        <v>12</v>
      </c>
      <c r="C43" t="s">
        <v>188</v>
      </c>
      <c r="E43" t="s">
        <v>189</v>
      </c>
      <c r="F43" t="s">
        <v>1440</v>
      </c>
      <c r="G43" t="s">
        <v>36</v>
      </c>
      <c r="H43">
        <v>19.141486199999999</v>
      </c>
      <c r="I43">
        <v>105.6257432</v>
      </c>
      <c r="J43">
        <v>36263</v>
      </c>
      <c r="K43">
        <v>13</v>
      </c>
      <c r="L43">
        <v>4</v>
      </c>
      <c r="M43">
        <v>1999</v>
      </c>
      <c r="N43" s="17">
        <v>23</v>
      </c>
      <c r="O43">
        <v>5</v>
      </c>
      <c r="P43">
        <v>2831707624</v>
      </c>
      <c r="Q43" t="s">
        <v>24</v>
      </c>
      <c r="R43" t="s">
        <v>113</v>
      </c>
      <c r="S43" t="s">
        <v>1436</v>
      </c>
      <c r="T43" t="s">
        <v>1437</v>
      </c>
      <c r="U43" t="s">
        <v>1438</v>
      </c>
      <c r="V43">
        <v>1</v>
      </c>
      <c r="W43" t="s">
        <v>186</v>
      </c>
    </row>
    <row r="44" spans="1:23">
      <c r="A44" t="s">
        <v>190</v>
      </c>
      <c r="B44" s="14">
        <v>12</v>
      </c>
      <c r="C44" t="s">
        <v>191</v>
      </c>
      <c r="E44" t="s">
        <v>192</v>
      </c>
      <c r="F44" t="s">
        <v>1441</v>
      </c>
      <c r="G44" t="s">
        <v>36</v>
      </c>
      <c r="H44">
        <v>48.970675800000002</v>
      </c>
      <c r="I44">
        <v>89.967838200000003</v>
      </c>
      <c r="J44">
        <v>9821</v>
      </c>
      <c r="K44">
        <v>20</v>
      </c>
      <c r="L44">
        <v>11</v>
      </c>
      <c r="M44">
        <v>1926</v>
      </c>
      <c r="N44" s="17">
        <v>96</v>
      </c>
      <c r="O44">
        <v>10</v>
      </c>
      <c r="P44">
        <v>4513594260</v>
      </c>
      <c r="Q44" t="s">
        <v>24</v>
      </c>
      <c r="R44" t="s">
        <v>113</v>
      </c>
      <c r="S44" t="s">
        <v>1436</v>
      </c>
      <c r="T44" t="s">
        <v>1437</v>
      </c>
      <c r="U44" t="s">
        <v>1438</v>
      </c>
      <c r="V44">
        <v>4</v>
      </c>
      <c r="W44" t="s">
        <v>93</v>
      </c>
    </row>
    <row r="45" spans="1:23">
      <c r="A45" t="s">
        <v>193</v>
      </c>
      <c r="B45" s="14">
        <v>13</v>
      </c>
      <c r="C45" t="s">
        <v>194</v>
      </c>
      <c r="E45" t="s">
        <v>195</v>
      </c>
      <c r="F45" t="s">
        <v>1442</v>
      </c>
      <c r="G45" t="s">
        <v>36</v>
      </c>
      <c r="H45">
        <v>10.790051699999999</v>
      </c>
      <c r="I45">
        <v>106.6281901</v>
      </c>
      <c r="J45">
        <v>31697</v>
      </c>
      <c r="K45">
        <v>12</v>
      </c>
      <c r="L45">
        <v>10</v>
      </c>
      <c r="M45">
        <v>1986</v>
      </c>
      <c r="N45" s="17">
        <v>36</v>
      </c>
      <c r="O45">
        <v>2</v>
      </c>
      <c r="P45">
        <v>8583570110</v>
      </c>
      <c r="Q45" t="s">
        <v>97</v>
      </c>
      <c r="R45" t="s">
        <v>167</v>
      </c>
      <c r="S45" t="s">
        <v>1443</v>
      </c>
      <c r="T45" t="s">
        <v>1444</v>
      </c>
      <c r="U45" t="s">
        <v>1445</v>
      </c>
      <c r="V45">
        <v>2</v>
      </c>
      <c r="W45" t="s">
        <v>48</v>
      </c>
    </row>
    <row r="46" spans="1:23">
      <c r="A46" t="s">
        <v>196</v>
      </c>
      <c r="B46" s="14">
        <v>13</v>
      </c>
      <c r="C46" t="s">
        <v>197</v>
      </c>
      <c r="E46" t="s">
        <v>198</v>
      </c>
      <c r="F46" t="s">
        <v>1446</v>
      </c>
      <c r="G46" t="s">
        <v>36</v>
      </c>
      <c r="H46">
        <v>32.833572199999999</v>
      </c>
      <c r="I46">
        <v>35.964221500000001</v>
      </c>
      <c r="J46">
        <v>28306</v>
      </c>
      <c r="K46">
        <v>30</v>
      </c>
      <c r="L46">
        <v>6</v>
      </c>
      <c r="M46">
        <v>1977</v>
      </c>
      <c r="N46" s="17">
        <v>45</v>
      </c>
      <c r="O46">
        <v>9</v>
      </c>
      <c r="P46">
        <v>7253678647</v>
      </c>
      <c r="Q46" t="s">
        <v>97</v>
      </c>
      <c r="R46" t="s">
        <v>167</v>
      </c>
      <c r="S46" t="s">
        <v>1443</v>
      </c>
      <c r="T46" t="s">
        <v>1444</v>
      </c>
      <c r="U46" t="s">
        <v>1445</v>
      </c>
      <c r="V46">
        <v>7</v>
      </c>
      <c r="W46" t="s">
        <v>78</v>
      </c>
    </row>
    <row r="47" spans="1:23">
      <c r="A47" t="s">
        <v>199</v>
      </c>
      <c r="B47" s="14">
        <v>13</v>
      </c>
      <c r="C47" t="s">
        <v>200</v>
      </c>
      <c r="E47" t="s">
        <v>201</v>
      </c>
      <c r="F47" t="s">
        <v>1447</v>
      </c>
      <c r="G47" t="s">
        <v>36</v>
      </c>
      <c r="H47">
        <v>21.664044000000001</v>
      </c>
      <c r="I47">
        <v>110.63956899999999</v>
      </c>
      <c r="J47">
        <v>40218</v>
      </c>
      <c r="K47">
        <v>9</v>
      </c>
      <c r="L47">
        <v>2</v>
      </c>
      <c r="M47">
        <v>2010</v>
      </c>
      <c r="N47" s="17">
        <v>12</v>
      </c>
      <c r="O47">
        <v>5</v>
      </c>
      <c r="P47">
        <v>7498058950</v>
      </c>
      <c r="Q47" t="s">
        <v>97</v>
      </c>
      <c r="R47" t="s">
        <v>167</v>
      </c>
      <c r="S47" t="s">
        <v>1443</v>
      </c>
      <c r="T47" t="s">
        <v>1444</v>
      </c>
      <c r="U47" t="s">
        <v>1445</v>
      </c>
      <c r="V47">
        <v>6</v>
      </c>
      <c r="W47" t="s">
        <v>43</v>
      </c>
    </row>
    <row r="48" spans="1:23">
      <c r="A48" t="s">
        <v>202</v>
      </c>
      <c r="B48" s="14">
        <v>13</v>
      </c>
      <c r="C48" t="s">
        <v>203</v>
      </c>
      <c r="E48" t="s">
        <v>204</v>
      </c>
      <c r="F48" t="s">
        <v>1448</v>
      </c>
      <c r="G48" t="s">
        <v>36</v>
      </c>
      <c r="H48">
        <v>50.161731799999998</v>
      </c>
      <c r="I48">
        <v>16.9473457</v>
      </c>
      <c r="J48">
        <v>28046</v>
      </c>
      <c r="K48">
        <v>13</v>
      </c>
      <c r="L48">
        <v>10</v>
      </c>
      <c r="M48">
        <v>1976</v>
      </c>
      <c r="N48" s="17">
        <v>46</v>
      </c>
      <c r="O48">
        <v>3</v>
      </c>
      <c r="P48">
        <v>8737499840</v>
      </c>
      <c r="Q48" t="s">
        <v>97</v>
      </c>
      <c r="R48" t="s">
        <v>167</v>
      </c>
      <c r="S48" t="s">
        <v>1443</v>
      </c>
      <c r="T48" t="s">
        <v>1444</v>
      </c>
      <c r="U48" t="s">
        <v>1445</v>
      </c>
      <c r="V48">
        <v>1</v>
      </c>
      <c r="W48" t="s">
        <v>186</v>
      </c>
    </row>
    <row r="49" spans="1:23">
      <c r="A49" t="s">
        <v>205</v>
      </c>
      <c r="B49" s="14">
        <v>14</v>
      </c>
      <c r="C49" t="s">
        <v>206</v>
      </c>
      <c r="E49" t="s">
        <v>207</v>
      </c>
      <c r="F49" t="s">
        <v>1449</v>
      </c>
      <c r="G49" t="s">
        <v>36</v>
      </c>
      <c r="H49">
        <v>7.9986110000000004</v>
      </c>
      <c r="I49">
        <v>123.6602783</v>
      </c>
      <c r="J49">
        <v>43536</v>
      </c>
      <c r="K49">
        <v>12</v>
      </c>
      <c r="L49">
        <v>3</v>
      </c>
      <c r="M49">
        <v>2019</v>
      </c>
      <c r="N49" s="17">
        <v>3</v>
      </c>
      <c r="O49">
        <v>12</v>
      </c>
      <c r="P49">
        <v>9769958246</v>
      </c>
      <c r="Q49" t="s">
        <v>37</v>
      </c>
      <c r="R49" t="s">
        <v>64</v>
      </c>
      <c r="S49" t="s">
        <v>1450</v>
      </c>
      <c r="T49" t="s">
        <v>1451</v>
      </c>
      <c r="U49" t="s">
        <v>1452</v>
      </c>
      <c r="V49">
        <v>6</v>
      </c>
      <c r="W49" t="s">
        <v>43</v>
      </c>
    </row>
    <row r="50" spans="1:23">
      <c r="A50" t="s">
        <v>208</v>
      </c>
      <c r="B50" s="14">
        <v>14</v>
      </c>
      <c r="C50" t="s">
        <v>209</v>
      </c>
      <c r="E50" t="s">
        <v>210</v>
      </c>
      <c r="F50" t="s">
        <v>1453</v>
      </c>
      <c r="G50" t="s">
        <v>36</v>
      </c>
      <c r="H50">
        <v>46.122391499999999</v>
      </c>
      <c r="I50">
        <v>-74.5838514</v>
      </c>
      <c r="J50">
        <v>22330</v>
      </c>
      <c r="K50">
        <v>18</v>
      </c>
      <c r="L50">
        <v>2</v>
      </c>
      <c r="M50">
        <v>1961</v>
      </c>
      <c r="N50" s="17">
        <v>61</v>
      </c>
      <c r="O50">
        <v>5</v>
      </c>
      <c r="P50">
        <v>9392527397</v>
      </c>
      <c r="Q50" t="s">
        <v>37</v>
      </c>
      <c r="R50" t="s">
        <v>64</v>
      </c>
      <c r="S50" t="s">
        <v>1450</v>
      </c>
      <c r="T50" t="s">
        <v>1451</v>
      </c>
      <c r="U50" t="s">
        <v>1452</v>
      </c>
      <c r="V50">
        <v>1</v>
      </c>
      <c r="W50" t="s">
        <v>186</v>
      </c>
    </row>
    <row r="51" spans="1:23">
      <c r="A51" t="s">
        <v>211</v>
      </c>
      <c r="B51" s="14">
        <v>14</v>
      </c>
      <c r="C51" t="s">
        <v>212</v>
      </c>
      <c r="E51" t="s">
        <v>213</v>
      </c>
      <c r="F51" t="s">
        <v>1454</v>
      </c>
      <c r="G51" t="s">
        <v>36</v>
      </c>
      <c r="H51">
        <v>-8.4480167000000002</v>
      </c>
      <c r="I51">
        <v>114.3103718</v>
      </c>
      <c r="J51">
        <v>32569</v>
      </c>
      <c r="K51">
        <v>2</v>
      </c>
      <c r="L51">
        <v>3</v>
      </c>
      <c r="M51">
        <v>1989</v>
      </c>
      <c r="N51" s="17">
        <v>33</v>
      </c>
      <c r="O51">
        <v>13</v>
      </c>
      <c r="P51">
        <v>5535346407</v>
      </c>
      <c r="Q51" t="s">
        <v>37</v>
      </c>
      <c r="R51" t="s">
        <v>64</v>
      </c>
      <c r="S51" t="s">
        <v>1450</v>
      </c>
      <c r="T51" t="s">
        <v>1451</v>
      </c>
      <c r="U51" t="s">
        <v>1452</v>
      </c>
      <c r="V51">
        <v>1</v>
      </c>
      <c r="W51" t="s">
        <v>186</v>
      </c>
    </row>
    <row r="52" spans="1:23">
      <c r="A52" t="s">
        <v>214</v>
      </c>
      <c r="B52" s="14">
        <v>14</v>
      </c>
      <c r="C52" t="s">
        <v>215</v>
      </c>
      <c r="E52" t="s">
        <v>216</v>
      </c>
      <c r="F52" t="s">
        <v>1455</v>
      </c>
      <c r="G52" t="s">
        <v>36</v>
      </c>
      <c r="H52">
        <v>49.946988099999999</v>
      </c>
      <c r="I52">
        <v>18.187018900000002</v>
      </c>
      <c r="J52">
        <v>24059</v>
      </c>
      <c r="K52">
        <v>13</v>
      </c>
      <c r="L52">
        <v>11</v>
      </c>
      <c r="M52">
        <v>1965</v>
      </c>
      <c r="N52" s="17">
        <v>57</v>
      </c>
      <c r="O52">
        <v>6</v>
      </c>
      <c r="P52">
        <v>9477931333</v>
      </c>
      <c r="Q52" t="s">
        <v>37</v>
      </c>
      <c r="R52" t="s">
        <v>64</v>
      </c>
      <c r="S52" t="s">
        <v>1450</v>
      </c>
      <c r="T52" t="s">
        <v>1451</v>
      </c>
      <c r="U52" t="s">
        <v>1452</v>
      </c>
      <c r="V52">
        <v>6</v>
      </c>
      <c r="W52" t="s">
        <v>43</v>
      </c>
    </row>
    <row r="53" spans="1:23">
      <c r="A53" t="s">
        <v>217</v>
      </c>
      <c r="B53" s="14">
        <v>15</v>
      </c>
      <c r="C53" t="s">
        <v>218</v>
      </c>
      <c r="E53" t="s">
        <v>219</v>
      </c>
      <c r="F53" t="s">
        <v>1456</v>
      </c>
      <c r="G53" t="s">
        <v>23</v>
      </c>
      <c r="H53">
        <v>57.8197659</v>
      </c>
      <c r="I53">
        <v>12.9376332</v>
      </c>
      <c r="J53">
        <v>40170</v>
      </c>
      <c r="K53">
        <v>23</v>
      </c>
      <c r="L53">
        <v>12</v>
      </c>
      <c r="M53">
        <v>2009</v>
      </c>
      <c r="N53" s="17">
        <v>13</v>
      </c>
      <c r="O53">
        <v>12</v>
      </c>
      <c r="P53">
        <v>4303211596</v>
      </c>
      <c r="Q53" t="s">
        <v>72</v>
      </c>
      <c r="R53" t="s">
        <v>82</v>
      </c>
      <c r="S53" t="s">
        <v>1429</v>
      </c>
      <c r="T53" t="s">
        <v>1429</v>
      </c>
      <c r="U53" t="s">
        <v>1430</v>
      </c>
      <c r="V53">
        <v>6</v>
      </c>
      <c r="W53" t="s">
        <v>43</v>
      </c>
    </row>
    <row r="54" spans="1:23">
      <c r="A54" t="s">
        <v>220</v>
      </c>
      <c r="B54" s="14">
        <v>15</v>
      </c>
      <c r="C54" t="s">
        <v>221</v>
      </c>
      <c r="E54" t="s">
        <v>222</v>
      </c>
      <c r="F54" t="s">
        <v>1457</v>
      </c>
      <c r="G54" t="s">
        <v>36</v>
      </c>
      <c r="H54">
        <v>-20.536044100000002</v>
      </c>
      <c r="I54">
        <v>29.281468700000001</v>
      </c>
      <c r="J54">
        <v>34269</v>
      </c>
      <c r="K54">
        <v>27</v>
      </c>
      <c r="L54">
        <v>10</v>
      </c>
      <c r="M54">
        <v>1993</v>
      </c>
      <c r="N54" s="17">
        <v>29</v>
      </c>
      <c r="O54">
        <v>4</v>
      </c>
      <c r="P54">
        <v>3978297179</v>
      </c>
      <c r="Q54" t="s">
        <v>72</v>
      </c>
      <c r="R54" t="s">
        <v>82</v>
      </c>
      <c r="S54" t="s">
        <v>1429</v>
      </c>
      <c r="T54" t="s">
        <v>1429</v>
      </c>
      <c r="U54" t="s">
        <v>1430</v>
      </c>
      <c r="V54">
        <v>5</v>
      </c>
      <c r="W54" t="s">
        <v>86</v>
      </c>
    </row>
    <row r="55" spans="1:23">
      <c r="A55" t="s">
        <v>223</v>
      </c>
      <c r="B55" s="14">
        <v>15</v>
      </c>
      <c r="C55" t="s">
        <v>224</v>
      </c>
      <c r="E55" t="s">
        <v>225</v>
      </c>
      <c r="F55" t="s">
        <v>1458</v>
      </c>
      <c r="G55" t="s">
        <v>36</v>
      </c>
      <c r="H55">
        <v>-3.6964443999999999</v>
      </c>
      <c r="I55">
        <v>103.3876116</v>
      </c>
      <c r="J55">
        <v>35946</v>
      </c>
      <c r="K55">
        <v>31</v>
      </c>
      <c r="L55">
        <v>5</v>
      </c>
      <c r="M55">
        <v>1998</v>
      </c>
      <c r="N55" s="17">
        <v>24</v>
      </c>
      <c r="O55">
        <v>6</v>
      </c>
      <c r="P55">
        <v>5937824553</v>
      </c>
      <c r="Q55" t="s">
        <v>72</v>
      </c>
      <c r="R55" t="s">
        <v>82</v>
      </c>
      <c r="S55" t="s">
        <v>1429</v>
      </c>
      <c r="T55" t="s">
        <v>1429</v>
      </c>
      <c r="U55" t="s">
        <v>1430</v>
      </c>
      <c r="V55">
        <v>5</v>
      </c>
      <c r="W55" t="s">
        <v>86</v>
      </c>
    </row>
    <row r="56" spans="1:23">
      <c r="A56" t="s">
        <v>226</v>
      </c>
      <c r="B56" s="14">
        <v>16</v>
      </c>
      <c r="C56" t="s">
        <v>227</v>
      </c>
      <c r="E56" t="s">
        <v>228</v>
      </c>
      <c r="F56" t="s">
        <v>1459</v>
      </c>
      <c r="G56" t="s">
        <v>36</v>
      </c>
      <c r="H56">
        <v>36.507226299999999</v>
      </c>
      <c r="I56">
        <v>8.7756556000000003</v>
      </c>
      <c r="J56">
        <v>44539</v>
      </c>
      <c r="K56">
        <v>9</v>
      </c>
      <c r="L56">
        <v>12</v>
      </c>
      <c r="M56">
        <v>2021</v>
      </c>
      <c r="N56" s="17">
        <v>1</v>
      </c>
      <c r="O56">
        <v>5</v>
      </c>
      <c r="P56">
        <v>3474168006</v>
      </c>
      <c r="Q56" t="s">
        <v>24</v>
      </c>
      <c r="R56" t="s">
        <v>160</v>
      </c>
      <c r="S56" t="s">
        <v>1460</v>
      </c>
      <c r="T56" t="s">
        <v>1461</v>
      </c>
      <c r="U56" t="s">
        <v>1462</v>
      </c>
      <c r="V56">
        <v>6</v>
      </c>
      <c r="W56" t="s">
        <v>43</v>
      </c>
    </row>
    <row r="57" spans="1:23">
      <c r="A57" t="s">
        <v>229</v>
      </c>
      <c r="B57" s="14">
        <v>16</v>
      </c>
      <c r="C57" t="s">
        <v>230</v>
      </c>
      <c r="E57" t="s">
        <v>231</v>
      </c>
      <c r="F57" t="s">
        <v>1463</v>
      </c>
      <c r="G57" t="s">
        <v>36</v>
      </c>
      <c r="H57">
        <v>42.9203458</v>
      </c>
      <c r="I57">
        <v>21.742191099999999</v>
      </c>
      <c r="J57">
        <v>24163</v>
      </c>
      <c r="K57">
        <v>25</v>
      </c>
      <c r="L57">
        <v>2</v>
      </c>
      <c r="M57">
        <v>1966</v>
      </c>
      <c r="N57" s="17">
        <v>56</v>
      </c>
      <c r="O57">
        <v>7</v>
      </c>
      <c r="P57">
        <v>2119419502</v>
      </c>
      <c r="Q57" t="s">
        <v>24</v>
      </c>
      <c r="R57" t="s">
        <v>160</v>
      </c>
      <c r="S57" t="s">
        <v>1460</v>
      </c>
      <c r="T57" t="s">
        <v>1461</v>
      </c>
      <c r="U57" t="s">
        <v>1462</v>
      </c>
      <c r="V57">
        <v>7</v>
      </c>
      <c r="W57" t="s">
        <v>78</v>
      </c>
    </row>
    <row r="58" spans="1:23">
      <c r="A58" t="s">
        <v>232</v>
      </c>
      <c r="B58" s="14">
        <v>16</v>
      </c>
      <c r="C58" t="s">
        <v>233</v>
      </c>
      <c r="D58" t="s">
        <v>234</v>
      </c>
      <c r="E58" t="s">
        <v>235</v>
      </c>
      <c r="F58" t="s">
        <v>1464</v>
      </c>
      <c r="G58" t="s">
        <v>36</v>
      </c>
      <c r="H58">
        <v>22.5341348</v>
      </c>
      <c r="I58">
        <v>114.1162219</v>
      </c>
      <c r="J58">
        <v>27100</v>
      </c>
      <c r="K58">
        <v>12</v>
      </c>
      <c r="L58">
        <v>3</v>
      </c>
      <c r="M58">
        <v>1974</v>
      </c>
      <c r="N58" s="17">
        <v>48</v>
      </c>
      <c r="O58">
        <v>3</v>
      </c>
      <c r="P58">
        <v>1777860988</v>
      </c>
      <c r="Q58" t="s">
        <v>24</v>
      </c>
      <c r="R58" t="s">
        <v>160</v>
      </c>
      <c r="S58" t="s">
        <v>1460</v>
      </c>
      <c r="T58" t="s">
        <v>1461</v>
      </c>
      <c r="U58" t="s">
        <v>1462</v>
      </c>
      <c r="V58">
        <v>1</v>
      </c>
      <c r="W58" t="s">
        <v>186</v>
      </c>
    </row>
    <row r="59" spans="1:23">
      <c r="A59" t="s">
        <v>236</v>
      </c>
      <c r="B59" s="14">
        <v>16</v>
      </c>
      <c r="C59" t="s">
        <v>237</v>
      </c>
      <c r="E59" t="s">
        <v>238</v>
      </c>
      <c r="F59" t="s">
        <v>1465</v>
      </c>
      <c r="G59" t="s">
        <v>36</v>
      </c>
      <c r="H59">
        <v>-6.8081500999999998</v>
      </c>
      <c r="I59">
        <v>106.6645007</v>
      </c>
      <c r="J59">
        <v>39419</v>
      </c>
      <c r="K59">
        <v>3</v>
      </c>
      <c r="L59">
        <v>12</v>
      </c>
      <c r="M59">
        <v>2007</v>
      </c>
      <c r="N59" s="17">
        <v>15</v>
      </c>
      <c r="O59">
        <v>4</v>
      </c>
      <c r="P59">
        <v>2373399722</v>
      </c>
      <c r="Q59" t="s">
        <v>24</v>
      </c>
      <c r="R59" t="s">
        <v>160</v>
      </c>
      <c r="S59" t="s">
        <v>1460</v>
      </c>
      <c r="T59" t="s">
        <v>1461</v>
      </c>
      <c r="U59" t="s">
        <v>1462</v>
      </c>
      <c r="V59">
        <v>6</v>
      </c>
      <c r="W59" t="s">
        <v>43</v>
      </c>
    </row>
    <row r="60" spans="1:23">
      <c r="A60" t="s">
        <v>239</v>
      </c>
      <c r="B60" s="14">
        <v>17</v>
      </c>
      <c r="C60" t="s">
        <v>240</v>
      </c>
      <c r="D60" t="s">
        <v>241</v>
      </c>
      <c r="E60" t="s">
        <v>242</v>
      </c>
      <c r="F60" t="s">
        <v>1466</v>
      </c>
      <c r="G60" t="s">
        <v>36</v>
      </c>
      <c r="H60">
        <v>8.2260556999999999</v>
      </c>
      <c r="I60">
        <v>124.2518415</v>
      </c>
      <c r="J60">
        <v>22507</v>
      </c>
      <c r="K60">
        <v>14</v>
      </c>
      <c r="L60">
        <v>8</v>
      </c>
      <c r="M60">
        <v>1961</v>
      </c>
      <c r="N60" s="17">
        <v>61</v>
      </c>
      <c r="O60">
        <v>2</v>
      </c>
      <c r="P60">
        <v>8137395442</v>
      </c>
      <c r="Q60" t="s">
        <v>72</v>
      </c>
      <c r="R60" t="s">
        <v>77</v>
      </c>
      <c r="S60" t="s">
        <v>1419</v>
      </c>
      <c r="T60" t="s">
        <v>1420</v>
      </c>
      <c r="U60" t="s">
        <v>1421</v>
      </c>
      <c r="V60">
        <v>3</v>
      </c>
      <c r="W60" t="s">
        <v>26</v>
      </c>
    </row>
    <row r="61" spans="1:23">
      <c r="A61" t="s">
        <v>243</v>
      </c>
      <c r="B61" s="14">
        <v>17</v>
      </c>
      <c r="C61" t="s">
        <v>244</v>
      </c>
      <c r="E61" t="s">
        <v>245</v>
      </c>
      <c r="F61" t="s">
        <v>1467</v>
      </c>
      <c r="G61" t="s">
        <v>23</v>
      </c>
      <c r="H61">
        <v>8.6450352000000006</v>
      </c>
      <c r="I61">
        <v>10.7718025</v>
      </c>
      <c r="J61">
        <v>24937</v>
      </c>
      <c r="K61">
        <v>9</v>
      </c>
      <c r="L61">
        <v>4</v>
      </c>
      <c r="M61">
        <v>1968</v>
      </c>
      <c r="N61" s="17">
        <v>54</v>
      </c>
      <c r="O61">
        <v>4</v>
      </c>
      <c r="P61">
        <v>4134665161</v>
      </c>
      <c r="Q61" t="s">
        <v>72</v>
      </c>
      <c r="R61" t="s">
        <v>77</v>
      </c>
      <c r="S61" t="s">
        <v>1419</v>
      </c>
      <c r="T61" t="s">
        <v>1420</v>
      </c>
      <c r="U61" t="s">
        <v>1421</v>
      </c>
      <c r="V61">
        <v>4</v>
      </c>
      <c r="W61" t="s">
        <v>93</v>
      </c>
    </row>
    <row r="62" spans="1:23">
      <c r="A62" t="s">
        <v>246</v>
      </c>
      <c r="B62" s="14">
        <v>17</v>
      </c>
      <c r="C62" t="s">
        <v>247</v>
      </c>
      <c r="E62" t="s">
        <v>248</v>
      </c>
      <c r="F62" t="s">
        <v>1468</v>
      </c>
      <c r="G62" t="s">
        <v>23</v>
      </c>
      <c r="H62">
        <v>0.54718109999999998</v>
      </c>
      <c r="I62">
        <v>-76.1319953</v>
      </c>
      <c r="J62">
        <v>12581</v>
      </c>
      <c r="K62">
        <v>11</v>
      </c>
      <c r="L62">
        <v>6</v>
      </c>
      <c r="M62">
        <v>1934</v>
      </c>
      <c r="N62" s="17">
        <v>88</v>
      </c>
      <c r="O62">
        <v>4</v>
      </c>
      <c r="P62">
        <v>5619141549</v>
      </c>
      <c r="Q62" t="s">
        <v>72</v>
      </c>
      <c r="R62" t="s">
        <v>77</v>
      </c>
      <c r="S62" t="s">
        <v>1419</v>
      </c>
      <c r="T62" t="s">
        <v>1420</v>
      </c>
      <c r="U62" t="s">
        <v>1421</v>
      </c>
      <c r="V62">
        <v>2</v>
      </c>
      <c r="W62" t="s">
        <v>48</v>
      </c>
    </row>
    <row r="63" spans="1:23">
      <c r="A63" t="s">
        <v>249</v>
      </c>
      <c r="B63" s="14">
        <v>18</v>
      </c>
      <c r="C63" t="s">
        <v>250</v>
      </c>
      <c r="E63" t="s">
        <v>251</v>
      </c>
      <c r="F63" t="s">
        <v>1469</v>
      </c>
      <c r="G63" t="s">
        <v>36</v>
      </c>
      <c r="H63">
        <v>-23.500009200000001</v>
      </c>
      <c r="I63">
        <v>-46.434475999999997</v>
      </c>
      <c r="J63">
        <v>23393</v>
      </c>
      <c r="K63">
        <v>17</v>
      </c>
      <c r="L63">
        <v>1</v>
      </c>
      <c r="M63">
        <v>1964</v>
      </c>
      <c r="N63" s="17">
        <v>58</v>
      </c>
      <c r="O63">
        <v>13</v>
      </c>
      <c r="P63">
        <v>6319979295</v>
      </c>
      <c r="Q63" t="s">
        <v>24</v>
      </c>
      <c r="R63" t="s">
        <v>47</v>
      </c>
      <c r="S63" t="s">
        <v>1470</v>
      </c>
      <c r="T63" t="s">
        <v>1471</v>
      </c>
      <c r="U63" t="s">
        <v>1472</v>
      </c>
      <c r="V63">
        <v>2</v>
      </c>
      <c r="W63" t="s">
        <v>48</v>
      </c>
    </row>
    <row r="64" spans="1:23">
      <c r="A64" t="s">
        <v>252</v>
      </c>
      <c r="B64" s="14">
        <v>18</v>
      </c>
      <c r="C64" t="s">
        <v>253</v>
      </c>
      <c r="E64" t="s">
        <v>254</v>
      </c>
      <c r="F64" t="s">
        <v>1473</v>
      </c>
      <c r="G64" t="s">
        <v>36</v>
      </c>
      <c r="H64">
        <v>-8.5437712999999995</v>
      </c>
      <c r="I64">
        <v>120.6749301</v>
      </c>
      <c r="J64">
        <v>22152</v>
      </c>
      <c r="K64">
        <v>24</v>
      </c>
      <c r="L64">
        <v>8</v>
      </c>
      <c r="M64">
        <v>1960</v>
      </c>
      <c r="N64" s="17">
        <v>62</v>
      </c>
      <c r="O64">
        <v>12</v>
      </c>
      <c r="P64">
        <v>5111568962</v>
      </c>
      <c r="Q64" t="s">
        <v>24</v>
      </c>
      <c r="R64" t="s">
        <v>47</v>
      </c>
      <c r="S64" t="s">
        <v>1470</v>
      </c>
      <c r="T64" t="s">
        <v>1471</v>
      </c>
      <c r="U64" t="s">
        <v>1472</v>
      </c>
      <c r="V64">
        <v>1</v>
      </c>
      <c r="W64" t="s">
        <v>186</v>
      </c>
    </row>
    <row r="65" spans="1:23">
      <c r="A65" t="s">
        <v>256</v>
      </c>
      <c r="B65" s="14">
        <v>18</v>
      </c>
      <c r="C65" t="s">
        <v>257</v>
      </c>
      <c r="E65" t="s">
        <v>258</v>
      </c>
      <c r="F65" t="s">
        <v>1474</v>
      </c>
      <c r="G65" t="s">
        <v>36</v>
      </c>
      <c r="H65">
        <v>49.144975799999997</v>
      </c>
      <c r="I65">
        <v>13.2297698</v>
      </c>
      <c r="J65">
        <v>25334</v>
      </c>
      <c r="K65">
        <v>11</v>
      </c>
      <c r="L65">
        <v>5</v>
      </c>
      <c r="M65">
        <v>1969</v>
      </c>
      <c r="N65" s="17">
        <v>53</v>
      </c>
      <c r="O65">
        <v>12</v>
      </c>
      <c r="P65">
        <v>9261972706</v>
      </c>
      <c r="Q65" t="s">
        <v>24</v>
      </c>
      <c r="R65" t="s">
        <v>47</v>
      </c>
      <c r="S65" t="s">
        <v>1470</v>
      </c>
      <c r="T65" t="s">
        <v>1471</v>
      </c>
      <c r="U65" t="s">
        <v>1472</v>
      </c>
      <c r="V65">
        <v>6</v>
      </c>
      <c r="W65" t="s">
        <v>43</v>
      </c>
    </row>
    <row r="66" spans="1:23">
      <c r="A66" t="s">
        <v>259</v>
      </c>
      <c r="B66" s="14">
        <v>18</v>
      </c>
      <c r="C66" t="s">
        <v>260</v>
      </c>
      <c r="E66" t="s">
        <v>209</v>
      </c>
      <c r="F66" t="s">
        <v>1475</v>
      </c>
      <c r="G66" t="s">
        <v>23</v>
      </c>
      <c r="H66">
        <v>57.504011900000002</v>
      </c>
      <c r="I66">
        <v>12.680175800000001</v>
      </c>
      <c r="J66">
        <v>38916</v>
      </c>
      <c r="K66">
        <v>18</v>
      </c>
      <c r="L66">
        <v>7</v>
      </c>
      <c r="M66">
        <v>2006</v>
      </c>
      <c r="N66" s="17">
        <v>16</v>
      </c>
      <c r="O66">
        <v>8</v>
      </c>
      <c r="P66">
        <v>2583980607</v>
      </c>
      <c r="Q66" t="s">
        <v>24</v>
      </c>
      <c r="R66" t="s">
        <v>47</v>
      </c>
      <c r="S66" t="s">
        <v>1470</v>
      </c>
      <c r="T66" t="s">
        <v>1471</v>
      </c>
      <c r="U66" t="s">
        <v>1472</v>
      </c>
      <c r="V66">
        <v>6</v>
      </c>
      <c r="W66" t="s">
        <v>43</v>
      </c>
    </row>
    <row r="67" spans="1:23">
      <c r="A67" t="s">
        <v>261</v>
      </c>
      <c r="B67" s="14">
        <v>19</v>
      </c>
      <c r="C67" t="s">
        <v>151</v>
      </c>
      <c r="E67" t="s">
        <v>262</v>
      </c>
      <c r="F67" t="s">
        <v>1476</v>
      </c>
      <c r="G67" t="s">
        <v>23</v>
      </c>
      <c r="H67">
        <v>45.093449100000001</v>
      </c>
      <c r="I67">
        <v>-73.976428299999995</v>
      </c>
      <c r="J67">
        <v>15119</v>
      </c>
      <c r="K67">
        <v>23</v>
      </c>
      <c r="L67">
        <v>5</v>
      </c>
      <c r="M67">
        <v>1941</v>
      </c>
      <c r="N67" s="17">
        <v>81</v>
      </c>
      <c r="O67">
        <v>3</v>
      </c>
      <c r="P67">
        <v>5625795636</v>
      </c>
      <c r="Q67" t="s">
        <v>97</v>
      </c>
      <c r="R67" t="s">
        <v>176</v>
      </c>
      <c r="S67" t="s">
        <v>1477</v>
      </c>
      <c r="T67" t="s">
        <v>1478</v>
      </c>
      <c r="U67" t="s">
        <v>1479</v>
      </c>
      <c r="V67">
        <v>7</v>
      </c>
      <c r="W67" t="s">
        <v>78</v>
      </c>
    </row>
    <row r="68" spans="1:23">
      <c r="A68" t="s">
        <v>263</v>
      </c>
      <c r="B68" s="14">
        <v>19</v>
      </c>
      <c r="C68" t="s">
        <v>264</v>
      </c>
      <c r="D68" t="s">
        <v>265</v>
      </c>
      <c r="E68" t="s">
        <v>146</v>
      </c>
      <c r="F68" t="s">
        <v>1480</v>
      </c>
      <c r="G68" t="s">
        <v>36</v>
      </c>
      <c r="H68">
        <v>-21.556052099999999</v>
      </c>
      <c r="I68">
        <v>-45.4368421</v>
      </c>
      <c r="J68">
        <v>43918</v>
      </c>
      <c r="K68">
        <v>28</v>
      </c>
      <c r="L68">
        <v>3</v>
      </c>
      <c r="M68">
        <v>2020</v>
      </c>
      <c r="N68" s="17">
        <v>2</v>
      </c>
      <c r="O68">
        <v>5</v>
      </c>
      <c r="P68">
        <v>5819516956</v>
      </c>
      <c r="Q68" t="s">
        <v>97</v>
      </c>
      <c r="R68" t="s">
        <v>176</v>
      </c>
      <c r="S68" t="s">
        <v>1477</v>
      </c>
      <c r="T68" t="s">
        <v>1478</v>
      </c>
      <c r="U68" t="s">
        <v>1479</v>
      </c>
      <c r="V68">
        <v>6</v>
      </c>
      <c r="W68" t="s">
        <v>43</v>
      </c>
    </row>
    <row r="69" spans="1:23">
      <c r="A69" t="s">
        <v>266</v>
      </c>
      <c r="B69" s="14">
        <v>19</v>
      </c>
      <c r="C69" t="s">
        <v>267</v>
      </c>
      <c r="E69" t="s">
        <v>268</v>
      </c>
      <c r="F69" t="s">
        <v>1481</v>
      </c>
      <c r="G69" t="s">
        <v>23</v>
      </c>
      <c r="H69">
        <v>61.750154000000002</v>
      </c>
      <c r="I69">
        <v>30.667695599999998</v>
      </c>
      <c r="J69">
        <v>8562</v>
      </c>
      <c r="K69">
        <v>10</v>
      </c>
      <c r="L69">
        <v>6</v>
      </c>
      <c r="M69">
        <v>1923</v>
      </c>
      <c r="N69" s="17">
        <v>99</v>
      </c>
      <c r="O69">
        <v>12</v>
      </c>
      <c r="P69">
        <v>1316436107</v>
      </c>
      <c r="Q69" t="s">
        <v>97</v>
      </c>
      <c r="R69" t="s">
        <v>176</v>
      </c>
      <c r="S69" t="s">
        <v>1477</v>
      </c>
      <c r="T69" t="s">
        <v>1478</v>
      </c>
      <c r="U69" t="s">
        <v>1479</v>
      </c>
      <c r="V69">
        <v>3</v>
      </c>
      <c r="W69" t="s">
        <v>26</v>
      </c>
    </row>
    <row r="70" spans="1:23">
      <c r="A70" t="s">
        <v>269</v>
      </c>
      <c r="B70" s="14">
        <v>19</v>
      </c>
      <c r="C70" t="s">
        <v>270</v>
      </c>
      <c r="D70" t="s">
        <v>271</v>
      </c>
      <c r="E70" t="s">
        <v>142</v>
      </c>
      <c r="F70" t="s">
        <v>1482</v>
      </c>
      <c r="G70" t="s">
        <v>36</v>
      </c>
      <c r="H70">
        <v>-16.5030766</v>
      </c>
      <c r="I70">
        <v>-68.134659400000004</v>
      </c>
      <c r="J70">
        <v>15811</v>
      </c>
      <c r="K70">
        <v>15</v>
      </c>
      <c r="L70">
        <v>4</v>
      </c>
      <c r="M70">
        <v>1943</v>
      </c>
      <c r="N70" s="17">
        <v>79</v>
      </c>
      <c r="O70">
        <v>6</v>
      </c>
      <c r="P70">
        <v>8929359132</v>
      </c>
      <c r="Q70" t="s">
        <v>97</v>
      </c>
      <c r="R70" t="s">
        <v>176</v>
      </c>
      <c r="S70" t="s">
        <v>1477</v>
      </c>
      <c r="T70" t="s">
        <v>1478</v>
      </c>
      <c r="U70" t="s">
        <v>1479</v>
      </c>
      <c r="V70">
        <v>7</v>
      </c>
      <c r="W70" t="s">
        <v>78</v>
      </c>
    </row>
    <row r="71" spans="1:23">
      <c r="A71" t="s">
        <v>272</v>
      </c>
      <c r="B71" s="14">
        <v>20</v>
      </c>
      <c r="C71" t="s">
        <v>273</v>
      </c>
      <c r="E71" t="s">
        <v>274</v>
      </c>
      <c r="F71" t="s">
        <v>1483</v>
      </c>
      <c r="G71" t="s">
        <v>36</v>
      </c>
      <c r="H71">
        <v>45.271697000000003</v>
      </c>
      <c r="I71">
        <v>-66.054946700000002</v>
      </c>
      <c r="J71">
        <v>34308</v>
      </c>
      <c r="K71">
        <v>5</v>
      </c>
      <c r="L71">
        <v>12</v>
      </c>
      <c r="M71">
        <v>1993</v>
      </c>
      <c r="N71" s="17">
        <v>29</v>
      </c>
      <c r="O71">
        <v>11</v>
      </c>
      <c r="P71">
        <v>7074569833</v>
      </c>
      <c r="Q71" t="s">
        <v>72</v>
      </c>
      <c r="R71" t="s">
        <v>82</v>
      </c>
      <c r="S71" t="s">
        <v>1429</v>
      </c>
      <c r="T71" t="s">
        <v>1484</v>
      </c>
      <c r="U71" t="s">
        <v>1485</v>
      </c>
      <c r="V71">
        <v>1</v>
      </c>
      <c r="W71" t="s">
        <v>186</v>
      </c>
    </row>
    <row r="72" spans="1:23">
      <c r="A72" t="s">
        <v>275</v>
      </c>
      <c r="B72" s="14">
        <v>20</v>
      </c>
      <c r="C72" t="s">
        <v>276</v>
      </c>
      <c r="E72" t="s">
        <v>277</v>
      </c>
      <c r="F72" t="s">
        <v>1486</v>
      </c>
      <c r="G72" t="s">
        <v>36</v>
      </c>
      <c r="H72">
        <v>10.332444000000001</v>
      </c>
      <c r="I72">
        <v>4.4643980000000001</v>
      </c>
      <c r="J72">
        <v>40523</v>
      </c>
      <c r="K72">
        <v>11</v>
      </c>
      <c r="L72">
        <v>12</v>
      </c>
      <c r="M72">
        <v>2010</v>
      </c>
      <c r="N72" s="17">
        <v>12</v>
      </c>
      <c r="O72">
        <v>10</v>
      </c>
      <c r="P72">
        <v>8033290335</v>
      </c>
      <c r="Q72" t="s">
        <v>72</v>
      </c>
      <c r="R72" t="s">
        <v>82</v>
      </c>
      <c r="S72" t="s">
        <v>1429</v>
      </c>
      <c r="T72" t="s">
        <v>1484</v>
      </c>
      <c r="U72" t="s">
        <v>1485</v>
      </c>
      <c r="V72">
        <v>6</v>
      </c>
      <c r="W72" t="s">
        <v>43</v>
      </c>
    </row>
    <row r="73" spans="1:23">
      <c r="A73" t="s">
        <v>278</v>
      </c>
      <c r="B73" s="14">
        <v>20</v>
      </c>
      <c r="C73" t="s">
        <v>279</v>
      </c>
      <c r="E73" t="s">
        <v>280</v>
      </c>
      <c r="F73" t="s">
        <v>1487</v>
      </c>
      <c r="G73" t="s">
        <v>23</v>
      </c>
      <c r="H73">
        <v>21.303985900000001</v>
      </c>
      <c r="I73">
        <v>-157.86256739999999</v>
      </c>
      <c r="J73">
        <v>24854</v>
      </c>
      <c r="K73">
        <v>17</v>
      </c>
      <c r="L73">
        <v>1</v>
      </c>
      <c r="M73">
        <v>1968</v>
      </c>
      <c r="N73" s="17">
        <v>54</v>
      </c>
      <c r="O73">
        <v>9</v>
      </c>
      <c r="P73">
        <v>8082130004</v>
      </c>
      <c r="Q73" t="s">
        <v>72</v>
      </c>
      <c r="R73" t="s">
        <v>82</v>
      </c>
      <c r="S73" t="s">
        <v>1429</v>
      </c>
      <c r="T73" t="s">
        <v>1484</v>
      </c>
      <c r="U73" t="s">
        <v>1485</v>
      </c>
      <c r="V73">
        <v>3</v>
      </c>
      <c r="W73" t="s">
        <v>26</v>
      </c>
    </row>
    <row r="74" spans="1:23">
      <c r="A74" t="s">
        <v>281</v>
      </c>
      <c r="B74" s="14">
        <v>20</v>
      </c>
      <c r="C74" t="s">
        <v>230</v>
      </c>
      <c r="E74" t="s">
        <v>282</v>
      </c>
      <c r="F74" t="s">
        <v>1488</v>
      </c>
      <c r="G74" t="s">
        <v>36</v>
      </c>
      <c r="H74">
        <v>56.341900000000003</v>
      </c>
      <c r="I74">
        <v>46.56353</v>
      </c>
      <c r="J74">
        <v>35775</v>
      </c>
      <c r="K74">
        <v>11</v>
      </c>
      <c r="L74">
        <v>12</v>
      </c>
      <c r="M74">
        <v>1997</v>
      </c>
      <c r="N74" s="17">
        <v>25</v>
      </c>
      <c r="O74">
        <v>6</v>
      </c>
      <c r="P74">
        <v>2445657657</v>
      </c>
      <c r="Q74" t="s">
        <v>72</v>
      </c>
      <c r="R74" t="s">
        <v>82</v>
      </c>
      <c r="S74" t="s">
        <v>1429</v>
      </c>
      <c r="T74" t="s">
        <v>1484</v>
      </c>
      <c r="U74" t="s">
        <v>1485</v>
      </c>
      <c r="V74">
        <v>7</v>
      </c>
      <c r="W74" t="s">
        <v>78</v>
      </c>
    </row>
    <row r="75" spans="1:23">
      <c r="A75" t="s">
        <v>283</v>
      </c>
      <c r="B75" s="14">
        <v>21</v>
      </c>
      <c r="C75" t="s">
        <v>284</v>
      </c>
      <c r="E75" t="s">
        <v>285</v>
      </c>
      <c r="F75" t="s">
        <v>1489</v>
      </c>
      <c r="G75" t="s">
        <v>36</v>
      </c>
      <c r="H75">
        <v>11.348909000000001</v>
      </c>
      <c r="I75">
        <v>106.46414590000001</v>
      </c>
      <c r="J75">
        <v>37927</v>
      </c>
      <c r="K75">
        <v>2</v>
      </c>
      <c r="L75">
        <v>11</v>
      </c>
      <c r="M75">
        <v>2003</v>
      </c>
      <c r="N75" s="17">
        <v>19</v>
      </c>
      <c r="O75">
        <v>3</v>
      </c>
      <c r="P75">
        <v>1249563309</v>
      </c>
      <c r="Q75" t="s">
        <v>31</v>
      </c>
      <c r="R75" t="s">
        <v>52</v>
      </c>
      <c r="S75" t="s">
        <v>1490</v>
      </c>
      <c r="T75" t="s">
        <v>1491</v>
      </c>
      <c r="U75" t="s">
        <v>1492</v>
      </c>
      <c r="V75">
        <v>3</v>
      </c>
      <c r="W75" t="s">
        <v>26</v>
      </c>
    </row>
    <row r="76" spans="1:23">
      <c r="A76" t="s">
        <v>286</v>
      </c>
      <c r="B76" s="14">
        <v>21</v>
      </c>
      <c r="C76" t="s">
        <v>287</v>
      </c>
      <c r="E76" t="s">
        <v>288</v>
      </c>
      <c r="F76" t="s">
        <v>1493</v>
      </c>
      <c r="G76" t="s">
        <v>23</v>
      </c>
      <c r="H76">
        <v>-37.964184299999999</v>
      </c>
      <c r="I76">
        <v>-57.589734499999999</v>
      </c>
      <c r="J76">
        <v>42210</v>
      </c>
      <c r="K76">
        <v>25</v>
      </c>
      <c r="L76">
        <v>7</v>
      </c>
      <c r="M76">
        <v>2015</v>
      </c>
      <c r="N76" s="17">
        <v>7</v>
      </c>
      <c r="O76">
        <v>5</v>
      </c>
      <c r="P76">
        <v>6153090443</v>
      </c>
      <c r="Q76" t="s">
        <v>31</v>
      </c>
      <c r="R76" t="s">
        <v>52</v>
      </c>
      <c r="S76" t="s">
        <v>1490</v>
      </c>
      <c r="T76" t="s">
        <v>1491</v>
      </c>
      <c r="U76" t="s">
        <v>1492</v>
      </c>
      <c r="V76">
        <v>6</v>
      </c>
      <c r="W76" t="s">
        <v>43</v>
      </c>
    </row>
    <row r="77" spans="1:23">
      <c r="A77" t="s">
        <v>290</v>
      </c>
      <c r="B77" s="14">
        <v>21</v>
      </c>
      <c r="C77" t="s">
        <v>291</v>
      </c>
      <c r="E77" t="s">
        <v>292</v>
      </c>
      <c r="F77" t="s">
        <v>1494</v>
      </c>
      <c r="G77" t="s">
        <v>36</v>
      </c>
      <c r="H77">
        <v>44.812910000000002</v>
      </c>
      <c r="I77">
        <v>123.088238</v>
      </c>
      <c r="J77">
        <v>28666</v>
      </c>
      <c r="K77">
        <v>25</v>
      </c>
      <c r="L77">
        <v>6</v>
      </c>
      <c r="M77">
        <v>1978</v>
      </c>
      <c r="N77" s="17">
        <v>44</v>
      </c>
      <c r="O77">
        <v>4</v>
      </c>
      <c r="P77">
        <v>9199409382</v>
      </c>
      <c r="Q77" t="s">
        <v>31</v>
      </c>
      <c r="R77" t="s">
        <v>52</v>
      </c>
      <c r="S77" t="s">
        <v>1490</v>
      </c>
      <c r="T77" t="s">
        <v>1491</v>
      </c>
      <c r="U77" t="s">
        <v>1492</v>
      </c>
      <c r="V77">
        <v>3</v>
      </c>
      <c r="W77" t="s">
        <v>26</v>
      </c>
    </row>
    <row r="78" spans="1:23">
      <c r="A78" t="s">
        <v>293</v>
      </c>
      <c r="B78" s="14">
        <v>22</v>
      </c>
      <c r="C78" t="s">
        <v>294</v>
      </c>
      <c r="E78" t="s">
        <v>295</v>
      </c>
      <c r="F78" t="s">
        <v>1495</v>
      </c>
      <c r="G78" t="s">
        <v>23</v>
      </c>
      <c r="H78">
        <v>31.129097999999999</v>
      </c>
      <c r="I78">
        <v>120.839842</v>
      </c>
      <c r="J78">
        <v>26944</v>
      </c>
      <c r="K78">
        <v>7</v>
      </c>
      <c r="L78">
        <v>10</v>
      </c>
      <c r="M78">
        <v>1973</v>
      </c>
      <c r="N78" s="17">
        <v>49</v>
      </c>
      <c r="O78">
        <v>5</v>
      </c>
      <c r="P78">
        <v>4649509667</v>
      </c>
      <c r="Q78" t="s">
        <v>72</v>
      </c>
      <c r="R78" t="s">
        <v>82</v>
      </c>
      <c r="S78" t="s">
        <v>1429</v>
      </c>
      <c r="T78" t="s">
        <v>1484</v>
      </c>
      <c r="U78" t="s">
        <v>1496</v>
      </c>
      <c r="V78">
        <v>2</v>
      </c>
      <c r="W78" t="s">
        <v>48</v>
      </c>
    </row>
    <row r="79" spans="1:23">
      <c r="A79" t="s">
        <v>296</v>
      </c>
      <c r="B79" s="14">
        <v>22</v>
      </c>
      <c r="C79" t="s">
        <v>297</v>
      </c>
      <c r="E79" t="s">
        <v>298</v>
      </c>
      <c r="F79" t="s">
        <v>1497</v>
      </c>
      <c r="G79" t="s">
        <v>23</v>
      </c>
      <c r="H79">
        <v>57.766217400000002</v>
      </c>
      <c r="I79">
        <v>16.598376200000001</v>
      </c>
      <c r="J79">
        <v>37219</v>
      </c>
      <c r="K79">
        <v>24</v>
      </c>
      <c r="L79">
        <v>11</v>
      </c>
      <c r="M79">
        <v>2001</v>
      </c>
      <c r="N79" s="17">
        <v>21</v>
      </c>
      <c r="O79">
        <v>11</v>
      </c>
      <c r="P79">
        <v>1643443792</v>
      </c>
      <c r="Q79" t="s">
        <v>72</v>
      </c>
      <c r="R79" t="s">
        <v>82</v>
      </c>
      <c r="S79" t="s">
        <v>1429</v>
      </c>
      <c r="T79" t="s">
        <v>1484</v>
      </c>
      <c r="U79" t="s">
        <v>1496</v>
      </c>
      <c r="V79">
        <v>2</v>
      </c>
      <c r="W79" t="s">
        <v>48</v>
      </c>
    </row>
    <row r="80" spans="1:23">
      <c r="A80" t="s">
        <v>299</v>
      </c>
      <c r="B80" s="14">
        <v>22</v>
      </c>
      <c r="C80" t="s">
        <v>300</v>
      </c>
      <c r="E80" t="s">
        <v>301</v>
      </c>
      <c r="F80" t="s">
        <v>1498</v>
      </c>
      <c r="G80" t="s">
        <v>23</v>
      </c>
      <c r="H80">
        <v>19.677512199999999</v>
      </c>
      <c r="I80">
        <v>-99.032959399999996</v>
      </c>
      <c r="J80">
        <v>43499</v>
      </c>
      <c r="K80">
        <v>3</v>
      </c>
      <c r="L80">
        <v>2</v>
      </c>
      <c r="M80">
        <v>2019</v>
      </c>
      <c r="N80" s="17">
        <v>3</v>
      </c>
      <c r="O80">
        <v>1</v>
      </c>
      <c r="P80">
        <v>7953845261</v>
      </c>
      <c r="Q80" t="s">
        <v>72</v>
      </c>
      <c r="R80" t="s">
        <v>82</v>
      </c>
      <c r="S80" t="s">
        <v>1429</v>
      </c>
      <c r="T80" t="s">
        <v>1484</v>
      </c>
      <c r="U80" t="s">
        <v>1496</v>
      </c>
      <c r="V80">
        <v>6</v>
      </c>
      <c r="W80" t="s">
        <v>43</v>
      </c>
    </row>
    <row r="81" spans="1:23">
      <c r="A81" t="s">
        <v>302</v>
      </c>
      <c r="B81" s="14">
        <v>22</v>
      </c>
      <c r="C81" t="s">
        <v>303</v>
      </c>
      <c r="E81" t="s">
        <v>304</v>
      </c>
      <c r="F81" t="s">
        <v>1499</v>
      </c>
      <c r="G81" t="s">
        <v>36</v>
      </c>
      <c r="H81">
        <v>47.016830900000002</v>
      </c>
      <c r="I81">
        <v>-68.143016799999998</v>
      </c>
      <c r="J81">
        <v>9317</v>
      </c>
      <c r="K81">
        <v>4</v>
      </c>
      <c r="L81">
        <v>7</v>
      </c>
      <c r="M81">
        <v>1925</v>
      </c>
      <c r="N81" s="17">
        <v>97</v>
      </c>
      <c r="O81">
        <v>8</v>
      </c>
      <c r="P81">
        <v>1781879139</v>
      </c>
      <c r="Q81" t="s">
        <v>72</v>
      </c>
      <c r="R81" t="s">
        <v>82</v>
      </c>
      <c r="S81" t="s">
        <v>1429</v>
      </c>
      <c r="T81" t="s">
        <v>1484</v>
      </c>
      <c r="U81" t="s">
        <v>1496</v>
      </c>
      <c r="V81">
        <v>7</v>
      </c>
      <c r="W81" t="s">
        <v>78</v>
      </c>
    </row>
    <row r="82" spans="1:23">
      <c r="A82" t="s">
        <v>305</v>
      </c>
      <c r="B82" s="14">
        <v>23</v>
      </c>
      <c r="C82" t="s">
        <v>306</v>
      </c>
      <c r="E82" t="s">
        <v>307</v>
      </c>
      <c r="F82" t="s">
        <v>1500</v>
      </c>
      <c r="G82" t="s">
        <v>36</v>
      </c>
      <c r="H82">
        <v>30.728746000000001</v>
      </c>
      <c r="I82">
        <v>112.382644</v>
      </c>
      <c r="J82">
        <v>28694</v>
      </c>
      <c r="K82">
        <v>23</v>
      </c>
      <c r="L82">
        <v>7</v>
      </c>
      <c r="M82">
        <v>1978</v>
      </c>
      <c r="N82" s="17">
        <v>44</v>
      </c>
      <c r="O82">
        <v>8</v>
      </c>
      <c r="P82">
        <v>2411738829</v>
      </c>
      <c r="Q82" t="s">
        <v>31</v>
      </c>
      <c r="R82" t="s">
        <v>110</v>
      </c>
      <c r="S82" t="s">
        <v>1501</v>
      </c>
      <c r="T82" t="s">
        <v>1501</v>
      </c>
      <c r="U82" t="s">
        <v>1502</v>
      </c>
      <c r="V82">
        <v>6</v>
      </c>
      <c r="W82" t="s">
        <v>43</v>
      </c>
    </row>
    <row r="83" spans="1:23">
      <c r="A83" t="s">
        <v>308</v>
      </c>
      <c r="B83" s="14">
        <v>23</v>
      </c>
      <c r="C83" t="s">
        <v>309</v>
      </c>
      <c r="D83" t="s">
        <v>230</v>
      </c>
      <c r="E83" t="s">
        <v>310</v>
      </c>
      <c r="F83" t="s">
        <v>1503</v>
      </c>
      <c r="G83" t="s">
        <v>36</v>
      </c>
      <c r="H83">
        <v>30.415838300000001</v>
      </c>
      <c r="I83">
        <v>31.562118399999999</v>
      </c>
      <c r="J83">
        <v>37500</v>
      </c>
      <c r="K83">
        <v>1</v>
      </c>
      <c r="L83">
        <v>9</v>
      </c>
      <c r="M83">
        <v>2002</v>
      </c>
      <c r="N83" s="17">
        <v>20</v>
      </c>
      <c r="O83">
        <v>5</v>
      </c>
      <c r="P83">
        <v>8977682181</v>
      </c>
      <c r="Q83" t="s">
        <v>31</v>
      </c>
      <c r="R83" t="s">
        <v>110</v>
      </c>
      <c r="S83" t="s">
        <v>1501</v>
      </c>
      <c r="T83" t="s">
        <v>1501</v>
      </c>
      <c r="U83" t="s">
        <v>1502</v>
      </c>
      <c r="V83">
        <v>5</v>
      </c>
      <c r="W83" t="s">
        <v>86</v>
      </c>
    </row>
    <row r="84" spans="1:23">
      <c r="A84" t="s">
        <v>311</v>
      </c>
      <c r="B84" s="14">
        <v>23</v>
      </c>
      <c r="C84" t="s">
        <v>312</v>
      </c>
      <c r="E84" t="s">
        <v>313</v>
      </c>
      <c r="F84" t="s">
        <v>1504</v>
      </c>
      <c r="G84" t="s">
        <v>36</v>
      </c>
      <c r="H84">
        <v>41.260992700000003</v>
      </c>
      <c r="I84">
        <v>-8.3135858000000002</v>
      </c>
      <c r="J84">
        <v>16891</v>
      </c>
      <c r="K84">
        <v>30</v>
      </c>
      <c r="L84">
        <v>3</v>
      </c>
      <c r="M84">
        <v>1946</v>
      </c>
      <c r="N84" s="17">
        <v>76</v>
      </c>
      <c r="O84">
        <v>11</v>
      </c>
      <c r="P84">
        <v>8502045069</v>
      </c>
      <c r="Q84" t="s">
        <v>31</v>
      </c>
      <c r="R84" t="s">
        <v>110</v>
      </c>
      <c r="S84" t="s">
        <v>1501</v>
      </c>
      <c r="T84" t="s">
        <v>1501</v>
      </c>
      <c r="U84" t="s">
        <v>1502</v>
      </c>
      <c r="V84">
        <v>5</v>
      </c>
      <c r="W84" t="s">
        <v>86</v>
      </c>
    </row>
    <row r="85" spans="1:23">
      <c r="A85" t="s">
        <v>315</v>
      </c>
      <c r="B85" s="14">
        <v>24</v>
      </c>
      <c r="C85" t="s">
        <v>316</v>
      </c>
      <c r="E85" t="s">
        <v>317</v>
      </c>
      <c r="F85" t="s">
        <v>1505</v>
      </c>
      <c r="G85" t="s">
        <v>23</v>
      </c>
      <c r="H85">
        <v>31.44415</v>
      </c>
      <c r="I85">
        <v>35.090105000000001</v>
      </c>
      <c r="J85">
        <v>20563</v>
      </c>
      <c r="K85">
        <v>18</v>
      </c>
      <c r="L85">
        <v>4</v>
      </c>
      <c r="M85">
        <v>1956</v>
      </c>
      <c r="N85" s="17">
        <v>66</v>
      </c>
      <c r="O85">
        <v>7</v>
      </c>
      <c r="P85">
        <v>2171193832</v>
      </c>
      <c r="Q85" t="s">
        <v>37</v>
      </c>
      <c r="R85" t="s">
        <v>38</v>
      </c>
      <c r="S85" t="s">
        <v>1413</v>
      </c>
      <c r="T85" t="s">
        <v>1506</v>
      </c>
      <c r="U85" t="s">
        <v>1507</v>
      </c>
      <c r="V85">
        <v>1</v>
      </c>
      <c r="W85" t="s">
        <v>186</v>
      </c>
    </row>
    <row r="86" spans="1:23">
      <c r="A86" t="s">
        <v>318</v>
      </c>
      <c r="B86" s="14">
        <v>24</v>
      </c>
      <c r="C86" t="s">
        <v>319</v>
      </c>
      <c r="E86" t="s">
        <v>320</v>
      </c>
      <c r="F86" t="s">
        <v>1508</v>
      </c>
      <c r="G86" t="s">
        <v>36</v>
      </c>
      <c r="H86">
        <v>45.239759900000003</v>
      </c>
      <c r="I86">
        <v>13.9373092</v>
      </c>
      <c r="J86">
        <v>17343</v>
      </c>
      <c r="K86">
        <v>25</v>
      </c>
      <c r="L86">
        <v>6</v>
      </c>
      <c r="M86">
        <v>1947</v>
      </c>
      <c r="N86" s="17">
        <v>75</v>
      </c>
      <c r="O86">
        <v>1</v>
      </c>
      <c r="P86">
        <v>5054930851</v>
      </c>
      <c r="Q86" t="s">
        <v>37</v>
      </c>
      <c r="R86" t="s">
        <v>38</v>
      </c>
      <c r="S86" t="s">
        <v>1413</v>
      </c>
      <c r="T86" t="s">
        <v>1506</v>
      </c>
      <c r="U86" t="s">
        <v>1507</v>
      </c>
      <c r="V86">
        <v>3</v>
      </c>
      <c r="W86" t="s">
        <v>26</v>
      </c>
    </row>
    <row r="87" spans="1:23">
      <c r="A87" t="s">
        <v>322</v>
      </c>
      <c r="B87" s="14">
        <v>24</v>
      </c>
      <c r="C87" t="s">
        <v>323</v>
      </c>
      <c r="E87" t="s">
        <v>324</v>
      </c>
      <c r="F87" t="s">
        <v>1509</v>
      </c>
      <c r="G87" t="s">
        <v>23</v>
      </c>
      <c r="H87">
        <v>10.142761999999999</v>
      </c>
      <c r="I87">
        <v>-85.454982999999999</v>
      </c>
      <c r="J87">
        <v>16799</v>
      </c>
      <c r="K87">
        <v>28</v>
      </c>
      <c r="L87">
        <v>12</v>
      </c>
      <c r="M87">
        <v>1945</v>
      </c>
      <c r="N87" s="17">
        <v>77</v>
      </c>
      <c r="O87">
        <v>8</v>
      </c>
      <c r="P87">
        <v>5982579619</v>
      </c>
      <c r="Q87" t="s">
        <v>37</v>
      </c>
      <c r="R87" t="s">
        <v>38</v>
      </c>
      <c r="S87" t="s">
        <v>1413</v>
      </c>
      <c r="T87" t="s">
        <v>1506</v>
      </c>
      <c r="U87" t="s">
        <v>1507</v>
      </c>
      <c r="V87">
        <v>6</v>
      </c>
      <c r="W87" t="s">
        <v>43</v>
      </c>
    </row>
    <row r="88" spans="1:23">
      <c r="A88" t="s">
        <v>325</v>
      </c>
      <c r="B88" s="14">
        <v>24</v>
      </c>
      <c r="C88" t="s">
        <v>326</v>
      </c>
      <c r="E88" t="s">
        <v>327</v>
      </c>
      <c r="F88" t="s">
        <v>1510</v>
      </c>
      <c r="G88" t="s">
        <v>36</v>
      </c>
      <c r="H88">
        <v>53.721795200000003</v>
      </c>
      <c r="I88">
        <v>40.030573400000002</v>
      </c>
      <c r="J88">
        <v>29177</v>
      </c>
      <c r="K88">
        <v>18</v>
      </c>
      <c r="L88">
        <v>11</v>
      </c>
      <c r="M88">
        <v>1979</v>
      </c>
      <c r="N88" s="17">
        <v>43</v>
      </c>
      <c r="O88">
        <v>7</v>
      </c>
      <c r="P88">
        <v>2733016861</v>
      </c>
      <c r="Q88" t="s">
        <v>37</v>
      </c>
      <c r="R88" t="s">
        <v>38</v>
      </c>
      <c r="S88" t="s">
        <v>1413</v>
      </c>
      <c r="T88" t="s">
        <v>1506</v>
      </c>
      <c r="U88" t="s">
        <v>1507</v>
      </c>
      <c r="V88">
        <v>6</v>
      </c>
      <c r="W88" t="s">
        <v>43</v>
      </c>
    </row>
    <row r="89" spans="1:23">
      <c r="A89" t="s">
        <v>328</v>
      </c>
      <c r="B89" s="14">
        <v>25</v>
      </c>
      <c r="C89" t="s">
        <v>329</v>
      </c>
      <c r="D89" t="s">
        <v>330</v>
      </c>
      <c r="E89" t="s">
        <v>331</v>
      </c>
      <c r="F89" t="s">
        <v>1511</v>
      </c>
      <c r="G89" t="s">
        <v>23</v>
      </c>
      <c r="H89">
        <v>46.406460500000001</v>
      </c>
      <c r="I89">
        <v>-0.20130500000000001</v>
      </c>
      <c r="J89">
        <v>22207</v>
      </c>
      <c r="K89">
        <v>18</v>
      </c>
      <c r="L89">
        <v>10</v>
      </c>
      <c r="M89">
        <v>1960</v>
      </c>
      <c r="N89" s="17">
        <v>62</v>
      </c>
      <c r="O89">
        <v>6</v>
      </c>
      <c r="P89">
        <v>4855163402</v>
      </c>
      <c r="Q89" t="s">
        <v>97</v>
      </c>
      <c r="R89" t="s">
        <v>289</v>
      </c>
      <c r="S89" t="s">
        <v>1512</v>
      </c>
      <c r="T89" t="s">
        <v>1513</v>
      </c>
      <c r="U89" t="s">
        <v>1514</v>
      </c>
      <c r="V89">
        <v>6</v>
      </c>
      <c r="W89" t="s">
        <v>43</v>
      </c>
    </row>
    <row r="90" spans="1:23">
      <c r="A90" t="s">
        <v>332</v>
      </c>
      <c r="B90" s="14">
        <v>25</v>
      </c>
      <c r="C90" t="s">
        <v>333</v>
      </c>
      <c r="E90" t="s">
        <v>334</v>
      </c>
      <c r="F90" t="s">
        <v>1515</v>
      </c>
      <c r="G90" t="s">
        <v>36</v>
      </c>
      <c r="H90">
        <v>-6.183459</v>
      </c>
      <c r="I90">
        <v>106.7647475</v>
      </c>
      <c r="J90">
        <v>15058</v>
      </c>
      <c r="K90">
        <v>23</v>
      </c>
      <c r="L90">
        <v>3</v>
      </c>
      <c r="M90">
        <v>1941</v>
      </c>
      <c r="N90" s="17">
        <v>81</v>
      </c>
      <c r="O90">
        <v>4</v>
      </c>
      <c r="P90">
        <v>3889609359</v>
      </c>
      <c r="Q90" t="s">
        <v>97</v>
      </c>
      <c r="R90" t="s">
        <v>289</v>
      </c>
      <c r="S90" t="s">
        <v>1512</v>
      </c>
      <c r="T90" t="s">
        <v>1513</v>
      </c>
      <c r="U90" t="s">
        <v>1514</v>
      </c>
      <c r="V90">
        <v>1</v>
      </c>
      <c r="W90" t="s">
        <v>186</v>
      </c>
    </row>
    <row r="91" spans="1:23">
      <c r="A91" t="s">
        <v>335</v>
      </c>
      <c r="B91" s="14">
        <v>25</v>
      </c>
      <c r="C91" t="s">
        <v>336</v>
      </c>
      <c r="D91" t="s">
        <v>337</v>
      </c>
      <c r="E91" t="s">
        <v>338</v>
      </c>
      <c r="F91" t="s">
        <v>1516</v>
      </c>
      <c r="G91" t="s">
        <v>36</v>
      </c>
      <c r="H91">
        <v>-6.8435796</v>
      </c>
      <c r="I91">
        <v>106.82963719999999</v>
      </c>
      <c r="J91">
        <v>24642</v>
      </c>
      <c r="K91">
        <v>19</v>
      </c>
      <c r="L91">
        <v>6</v>
      </c>
      <c r="M91">
        <v>1967</v>
      </c>
      <c r="N91" s="17">
        <v>55</v>
      </c>
      <c r="O91">
        <v>3</v>
      </c>
      <c r="P91">
        <v>1211079501</v>
      </c>
      <c r="Q91" t="s">
        <v>97</v>
      </c>
      <c r="R91" t="s">
        <v>289</v>
      </c>
      <c r="S91" t="s">
        <v>1512</v>
      </c>
      <c r="T91" t="s">
        <v>1513</v>
      </c>
      <c r="U91" t="s">
        <v>1514</v>
      </c>
      <c r="V91">
        <v>5</v>
      </c>
      <c r="W91" t="s">
        <v>86</v>
      </c>
    </row>
    <row r="92" spans="1:23">
      <c r="A92" t="s">
        <v>339</v>
      </c>
      <c r="B92" s="14">
        <v>25</v>
      </c>
      <c r="C92" t="s">
        <v>340</v>
      </c>
      <c r="E92" t="s">
        <v>341</v>
      </c>
      <c r="F92" t="s">
        <v>1517</v>
      </c>
      <c r="G92" t="s">
        <v>23</v>
      </c>
      <c r="H92">
        <v>34.249831999999998</v>
      </c>
      <c r="I92">
        <v>35.664290399999999</v>
      </c>
      <c r="J92">
        <v>34895</v>
      </c>
      <c r="K92">
        <v>15</v>
      </c>
      <c r="L92">
        <v>7</v>
      </c>
      <c r="M92">
        <v>1995</v>
      </c>
      <c r="N92" s="17">
        <v>27</v>
      </c>
      <c r="O92">
        <v>4</v>
      </c>
      <c r="P92">
        <v>7232501291</v>
      </c>
      <c r="Q92" t="s">
        <v>97</v>
      </c>
      <c r="R92" t="s">
        <v>289</v>
      </c>
      <c r="S92" t="s">
        <v>1512</v>
      </c>
      <c r="T92" t="s">
        <v>1513</v>
      </c>
      <c r="U92" t="s">
        <v>1514</v>
      </c>
      <c r="V92">
        <v>7</v>
      </c>
      <c r="W92" t="s">
        <v>78</v>
      </c>
    </row>
    <row r="93" spans="1:23">
      <c r="A93" t="s">
        <v>342</v>
      </c>
      <c r="B93" s="14">
        <v>26</v>
      </c>
      <c r="C93" t="s">
        <v>343</v>
      </c>
      <c r="E93" t="s">
        <v>182</v>
      </c>
      <c r="F93" t="s">
        <v>1518</v>
      </c>
      <c r="G93" t="s">
        <v>36</v>
      </c>
      <c r="H93">
        <v>53.678516899999998</v>
      </c>
      <c r="I93">
        <v>-7.2979911</v>
      </c>
      <c r="J93">
        <v>8371</v>
      </c>
      <c r="K93">
        <v>1</v>
      </c>
      <c r="L93">
        <v>12</v>
      </c>
      <c r="M93">
        <v>1922</v>
      </c>
      <c r="N93" s="17">
        <v>100</v>
      </c>
      <c r="O93">
        <v>7</v>
      </c>
      <c r="P93">
        <v>2199052704</v>
      </c>
      <c r="Q93" t="s">
        <v>31</v>
      </c>
      <c r="R93" t="s">
        <v>52</v>
      </c>
      <c r="S93" t="s">
        <v>1519</v>
      </c>
      <c r="T93" t="s">
        <v>1520</v>
      </c>
      <c r="U93" t="s">
        <v>1521</v>
      </c>
      <c r="V93">
        <v>2</v>
      </c>
      <c r="W93" t="s">
        <v>48</v>
      </c>
    </row>
    <row r="94" spans="1:23">
      <c r="A94" t="s">
        <v>344</v>
      </c>
      <c r="B94" s="14">
        <v>26</v>
      </c>
      <c r="C94" t="s">
        <v>345</v>
      </c>
      <c r="E94" t="s">
        <v>346</v>
      </c>
      <c r="F94" t="s">
        <v>1522</v>
      </c>
      <c r="G94" t="s">
        <v>23</v>
      </c>
      <c r="H94">
        <v>10.4451778</v>
      </c>
      <c r="I94">
        <v>9.2446093000000005</v>
      </c>
      <c r="J94">
        <v>22956</v>
      </c>
      <c r="K94">
        <v>6</v>
      </c>
      <c r="L94">
        <v>11</v>
      </c>
      <c r="M94">
        <v>1962</v>
      </c>
      <c r="N94" s="17">
        <v>60</v>
      </c>
      <c r="O94">
        <v>8</v>
      </c>
      <c r="P94">
        <v>2196404001</v>
      </c>
      <c r="Q94" t="s">
        <v>31</v>
      </c>
      <c r="R94" t="s">
        <v>52</v>
      </c>
      <c r="S94" t="s">
        <v>1519</v>
      </c>
      <c r="T94" t="s">
        <v>1520</v>
      </c>
      <c r="U94" t="s">
        <v>1521</v>
      </c>
      <c r="V94">
        <v>4</v>
      </c>
      <c r="W94" t="s">
        <v>93</v>
      </c>
    </row>
    <row r="95" spans="1:23">
      <c r="A95" t="s">
        <v>347</v>
      </c>
      <c r="B95" s="14">
        <v>26</v>
      </c>
      <c r="C95" t="s">
        <v>348</v>
      </c>
      <c r="E95" t="s">
        <v>349</v>
      </c>
      <c r="F95" t="s">
        <v>1523</v>
      </c>
      <c r="G95" t="s">
        <v>36</v>
      </c>
      <c r="H95">
        <v>41.1039283</v>
      </c>
      <c r="I95">
        <v>-8.2107063</v>
      </c>
      <c r="J95">
        <v>37760</v>
      </c>
      <c r="K95">
        <v>19</v>
      </c>
      <c r="L95">
        <v>5</v>
      </c>
      <c r="M95">
        <v>2003</v>
      </c>
      <c r="N95" s="17">
        <v>19</v>
      </c>
      <c r="O95">
        <v>4</v>
      </c>
      <c r="P95">
        <v>9434130037</v>
      </c>
      <c r="Q95" t="s">
        <v>31</v>
      </c>
      <c r="R95" t="s">
        <v>52</v>
      </c>
      <c r="S95" t="s">
        <v>1519</v>
      </c>
      <c r="T95" t="s">
        <v>1520</v>
      </c>
      <c r="U95" t="s">
        <v>1521</v>
      </c>
      <c r="V95">
        <v>3</v>
      </c>
      <c r="W95" t="s">
        <v>26</v>
      </c>
    </row>
    <row r="96" spans="1:23">
      <c r="A96" t="s">
        <v>350</v>
      </c>
      <c r="B96" s="14">
        <v>26</v>
      </c>
      <c r="C96" t="s">
        <v>351</v>
      </c>
      <c r="E96" t="s">
        <v>352</v>
      </c>
      <c r="F96" t="s">
        <v>1524</v>
      </c>
      <c r="G96" t="s">
        <v>36</v>
      </c>
      <c r="H96">
        <v>-8.2919427999999993</v>
      </c>
      <c r="I96">
        <v>123.2254725</v>
      </c>
      <c r="J96">
        <v>10183</v>
      </c>
      <c r="K96">
        <v>17</v>
      </c>
      <c r="L96">
        <v>11</v>
      </c>
      <c r="M96">
        <v>1927</v>
      </c>
      <c r="N96" s="17">
        <v>95</v>
      </c>
      <c r="O96">
        <v>13</v>
      </c>
      <c r="P96">
        <v>9623407923</v>
      </c>
      <c r="Q96" t="s">
        <v>31</v>
      </c>
      <c r="R96" t="s">
        <v>52</v>
      </c>
      <c r="S96" t="s">
        <v>1519</v>
      </c>
      <c r="T96" t="s">
        <v>1520</v>
      </c>
      <c r="U96" t="s">
        <v>1521</v>
      </c>
      <c r="V96">
        <v>6</v>
      </c>
      <c r="W96" t="s">
        <v>43</v>
      </c>
    </row>
    <row r="97" spans="1:23">
      <c r="A97" t="s">
        <v>353</v>
      </c>
      <c r="B97" s="14">
        <v>27</v>
      </c>
      <c r="C97" t="s">
        <v>354</v>
      </c>
      <c r="E97" t="s">
        <v>355</v>
      </c>
      <c r="F97" t="s">
        <v>1525</v>
      </c>
      <c r="G97" t="s">
        <v>23</v>
      </c>
      <c r="H97">
        <v>6.9280156000000002</v>
      </c>
      <c r="I97">
        <v>79.890830800000003</v>
      </c>
      <c r="J97">
        <v>39868</v>
      </c>
      <c r="K97">
        <v>24</v>
      </c>
      <c r="L97">
        <v>2</v>
      </c>
      <c r="M97">
        <v>2009</v>
      </c>
      <c r="N97" s="17">
        <v>13</v>
      </c>
      <c r="O97">
        <v>7</v>
      </c>
      <c r="P97">
        <v>9528992314</v>
      </c>
      <c r="Q97" t="s">
        <v>97</v>
      </c>
      <c r="R97" t="s">
        <v>98</v>
      </c>
      <c r="S97" t="s">
        <v>1526</v>
      </c>
      <c r="T97" t="s">
        <v>1527</v>
      </c>
      <c r="U97" t="s">
        <v>1528</v>
      </c>
      <c r="V97">
        <v>6</v>
      </c>
      <c r="W97" t="s">
        <v>43</v>
      </c>
    </row>
    <row r="98" spans="1:23">
      <c r="A98" t="s">
        <v>356</v>
      </c>
      <c r="B98" s="14">
        <v>27</v>
      </c>
      <c r="C98" t="s">
        <v>357</v>
      </c>
      <c r="E98" t="s">
        <v>307</v>
      </c>
      <c r="F98" t="s">
        <v>1529</v>
      </c>
      <c r="G98" t="s">
        <v>23</v>
      </c>
      <c r="H98">
        <v>22.453799499999999</v>
      </c>
      <c r="I98">
        <v>112.9340394</v>
      </c>
      <c r="J98">
        <v>33262</v>
      </c>
      <c r="K98">
        <v>24</v>
      </c>
      <c r="L98">
        <v>1</v>
      </c>
      <c r="M98">
        <v>1991</v>
      </c>
      <c r="N98" s="17">
        <v>31</v>
      </c>
      <c r="O98">
        <v>6</v>
      </c>
      <c r="P98">
        <v>5993779716</v>
      </c>
      <c r="Q98" t="s">
        <v>97</v>
      </c>
      <c r="R98" t="s">
        <v>98</v>
      </c>
      <c r="S98" t="s">
        <v>1526</v>
      </c>
      <c r="T98" t="s">
        <v>1527</v>
      </c>
      <c r="U98" t="s">
        <v>1528</v>
      </c>
      <c r="V98">
        <v>1</v>
      </c>
      <c r="W98" t="s">
        <v>186</v>
      </c>
    </row>
    <row r="99" spans="1:23">
      <c r="A99" t="s">
        <v>358</v>
      </c>
      <c r="B99" s="14">
        <v>27</v>
      </c>
      <c r="C99" t="s">
        <v>359</v>
      </c>
      <c r="E99" t="s">
        <v>360</v>
      </c>
      <c r="F99" t="s">
        <v>1530</v>
      </c>
      <c r="G99" t="s">
        <v>23</v>
      </c>
      <c r="H99">
        <v>14.565668000000001</v>
      </c>
      <c r="I99">
        <v>121.0317737</v>
      </c>
      <c r="J99">
        <v>15667</v>
      </c>
      <c r="K99">
        <v>22</v>
      </c>
      <c r="L99">
        <v>11</v>
      </c>
      <c r="M99">
        <v>1942</v>
      </c>
      <c r="N99" s="17">
        <v>80</v>
      </c>
      <c r="O99">
        <v>13</v>
      </c>
      <c r="P99">
        <v>2048488568</v>
      </c>
      <c r="Q99" t="s">
        <v>97</v>
      </c>
      <c r="R99" t="s">
        <v>98</v>
      </c>
      <c r="S99" t="s">
        <v>1526</v>
      </c>
      <c r="T99" t="s">
        <v>1527</v>
      </c>
      <c r="U99" t="s">
        <v>1528</v>
      </c>
      <c r="V99">
        <v>4</v>
      </c>
      <c r="W99" t="s">
        <v>93</v>
      </c>
    </row>
    <row r="100" spans="1:23">
      <c r="A100" t="s">
        <v>361</v>
      </c>
      <c r="B100" s="14">
        <v>28</v>
      </c>
      <c r="C100" t="s">
        <v>354</v>
      </c>
      <c r="E100" t="s">
        <v>362</v>
      </c>
      <c r="F100" t="s">
        <v>1531</v>
      </c>
      <c r="G100" t="s">
        <v>36</v>
      </c>
      <c r="H100">
        <v>10.763286000000001</v>
      </c>
      <c r="I100">
        <v>-74.756499000000005</v>
      </c>
      <c r="J100">
        <v>17470</v>
      </c>
      <c r="K100">
        <v>30</v>
      </c>
      <c r="L100">
        <v>10</v>
      </c>
      <c r="M100">
        <v>1947</v>
      </c>
      <c r="N100" s="17">
        <v>75</v>
      </c>
      <c r="O100">
        <v>9</v>
      </c>
      <c r="P100">
        <v>7167795705</v>
      </c>
      <c r="Q100" t="s">
        <v>31</v>
      </c>
      <c r="R100" t="s">
        <v>137</v>
      </c>
      <c r="S100" t="s">
        <v>1532</v>
      </c>
      <c r="T100" t="s">
        <v>1533</v>
      </c>
      <c r="U100" t="s">
        <v>1534</v>
      </c>
      <c r="V100">
        <v>6</v>
      </c>
      <c r="W100" t="s">
        <v>43</v>
      </c>
    </row>
    <row r="101" spans="1:23">
      <c r="A101" t="s">
        <v>363</v>
      </c>
      <c r="B101" s="14">
        <v>28</v>
      </c>
      <c r="C101" t="s">
        <v>364</v>
      </c>
      <c r="E101" t="s">
        <v>365</v>
      </c>
      <c r="F101" t="s">
        <v>1535</v>
      </c>
      <c r="G101" t="s">
        <v>36</v>
      </c>
      <c r="H101">
        <v>63.917408000000002</v>
      </c>
      <c r="I101">
        <v>38.1141079</v>
      </c>
      <c r="J101">
        <v>20993</v>
      </c>
      <c r="K101">
        <v>22</v>
      </c>
      <c r="L101">
        <v>6</v>
      </c>
      <c r="M101">
        <v>1957</v>
      </c>
      <c r="N101" s="17">
        <v>65</v>
      </c>
      <c r="O101">
        <v>2</v>
      </c>
      <c r="P101">
        <v>1079889308</v>
      </c>
      <c r="Q101" t="s">
        <v>31</v>
      </c>
      <c r="R101" t="s">
        <v>137</v>
      </c>
      <c r="S101" t="s">
        <v>1532</v>
      </c>
      <c r="T101" t="s">
        <v>1533</v>
      </c>
      <c r="U101" t="s">
        <v>1534</v>
      </c>
      <c r="V101">
        <v>3</v>
      </c>
      <c r="W101" t="s">
        <v>26</v>
      </c>
    </row>
    <row r="102" spans="1:23">
      <c r="A102" t="s">
        <v>366</v>
      </c>
      <c r="B102" s="14">
        <v>28</v>
      </c>
      <c r="C102" t="s">
        <v>367</v>
      </c>
      <c r="E102" t="s">
        <v>368</v>
      </c>
      <c r="F102" t="s">
        <v>1536</v>
      </c>
      <c r="G102" t="s">
        <v>23</v>
      </c>
      <c r="H102">
        <v>42.524635699999997</v>
      </c>
      <c r="I102">
        <v>87.539585500000001</v>
      </c>
      <c r="J102">
        <v>12919</v>
      </c>
      <c r="K102">
        <v>15</v>
      </c>
      <c r="L102">
        <v>5</v>
      </c>
      <c r="M102">
        <v>1935</v>
      </c>
      <c r="N102" s="17">
        <v>87</v>
      </c>
      <c r="O102">
        <v>7</v>
      </c>
      <c r="P102">
        <v>2101572694</v>
      </c>
      <c r="Q102" t="s">
        <v>31</v>
      </c>
      <c r="R102" t="s">
        <v>137</v>
      </c>
      <c r="S102" t="s">
        <v>1532</v>
      </c>
      <c r="T102" t="s">
        <v>1533</v>
      </c>
      <c r="U102" t="s">
        <v>1534</v>
      </c>
      <c r="V102">
        <v>6</v>
      </c>
      <c r="W102" t="s">
        <v>43</v>
      </c>
    </row>
    <row r="103" spans="1:23">
      <c r="A103" t="s">
        <v>369</v>
      </c>
      <c r="B103" s="14">
        <v>29</v>
      </c>
      <c r="C103" t="s">
        <v>370</v>
      </c>
      <c r="E103" t="s">
        <v>371</v>
      </c>
      <c r="F103" t="s">
        <v>1537</v>
      </c>
      <c r="G103" t="s">
        <v>23</v>
      </c>
      <c r="H103">
        <v>37.742306800000001</v>
      </c>
      <c r="I103">
        <v>-25.6594762</v>
      </c>
      <c r="J103">
        <v>24633</v>
      </c>
      <c r="K103">
        <v>10</v>
      </c>
      <c r="L103">
        <v>6</v>
      </c>
      <c r="M103">
        <v>1967</v>
      </c>
      <c r="N103" s="17">
        <v>55</v>
      </c>
      <c r="O103">
        <v>9</v>
      </c>
      <c r="P103">
        <v>7084333332</v>
      </c>
      <c r="Q103" t="s">
        <v>37</v>
      </c>
      <c r="R103" t="s">
        <v>56</v>
      </c>
      <c r="S103" t="s">
        <v>1538</v>
      </c>
      <c r="T103" t="s">
        <v>1539</v>
      </c>
      <c r="U103" t="s">
        <v>1540</v>
      </c>
      <c r="V103">
        <v>4</v>
      </c>
      <c r="W103" t="s">
        <v>93</v>
      </c>
    </row>
    <row r="104" spans="1:23">
      <c r="A104" t="s">
        <v>372</v>
      </c>
      <c r="B104" s="14">
        <v>29</v>
      </c>
      <c r="C104" t="s">
        <v>134</v>
      </c>
      <c r="E104" t="s">
        <v>373</v>
      </c>
      <c r="F104" t="s">
        <v>1541</v>
      </c>
      <c r="G104" t="s">
        <v>36</v>
      </c>
      <c r="H104">
        <v>38.407753</v>
      </c>
      <c r="I104">
        <v>114.01553199999999</v>
      </c>
      <c r="J104">
        <v>27727</v>
      </c>
      <c r="K104">
        <v>29</v>
      </c>
      <c r="L104">
        <v>11</v>
      </c>
      <c r="M104">
        <v>1975</v>
      </c>
      <c r="N104" s="17">
        <v>47</v>
      </c>
      <c r="O104">
        <v>9</v>
      </c>
      <c r="P104">
        <v>5435685390</v>
      </c>
      <c r="Q104" t="s">
        <v>37</v>
      </c>
      <c r="R104" t="s">
        <v>56</v>
      </c>
      <c r="S104" t="s">
        <v>1538</v>
      </c>
      <c r="T104" t="s">
        <v>1539</v>
      </c>
      <c r="U104" t="s">
        <v>1540</v>
      </c>
      <c r="V104">
        <v>4</v>
      </c>
      <c r="W104" t="s">
        <v>93</v>
      </c>
    </row>
    <row r="105" spans="1:23">
      <c r="A105" t="s">
        <v>374</v>
      </c>
      <c r="B105" s="14">
        <v>29</v>
      </c>
      <c r="C105" t="s">
        <v>375</v>
      </c>
      <c r="E105" t="s">
        <v>376</v>
      </c>
      <c r="F105" t="s">
        <v>1542</v>
      </c>
      <c r="G105" t="s">
        <v>36</v>
      </c>
      <c r="H105">
        <v>56.947079000000002</v>
      </c>
      <c r="I105">
        <v>23.6168485</v>
      </c>
      <c r="J105">
        <v>32872</v>
      </c>
      <c r="K105">
        <v>30</v>
      </c>
      <c r="L105">
        <v>12</v>
      </c>
      <c r="M105">
        <v>1989</v>
      </c>
      <c r="N105" s="17">
        <v>33</v>
      </c>
      <c r="O105">
        <v>13</v>
      </c>
      <c r="P105">
        <v>7171082605</v>
      </c>
      <c r="Q105" t="s">
        <v>37</v>
      </c>
      <c r="R105" t="s">
        <v>56</v>
      </c>
      <c r="S105" t="s">
        <v>1538</v>
      </c>
      <c r="T105" t="s">
        <v>1539</v>
      </c>
      <c r="U105" t="s">
        <v>1540</v>
      </c>
      <c r="V105">
        <v>7</v>
      </c>
      <c r="W105" t="s">
        <v>78</v>
      </c>
    </row>
    <row r="106" spans="1:23">
      <c r="A106" t="s">
        <v>377</v>
      </c>
      <c r="B106" s="14">
        <v>29</v>
      </c>
      <c r="C106" t="s">
        <v>378</v>
      </c>
      <c r="E106" t="s">
        <v>379</v>
      </c>
      <c r="F106" t="s">
        <v>1543</v>
      </c>
      <c r="G106" t="s">
        <v>36</v>
      </c>
      <c r="H106">
        <v>-7.1944717999999996</v>
      </c>
      <c r="I106">
        <v>107.88948860000001</v>
      </c>
      <c r="J106">
        <v>35544</v>
      </c>
      <c r="K106">
        <v>24</v>
      </c>
      <c r="L106">
        <v>4</v>
      </c>
      <c r="M106">
        <v>1997</v>
      </c>
      <c r="N106" s="17">
        <v>25</v>
      </c>
      <c r="O106">
        <v>5</v>
      </c>
      <c r="P106">
        <v>5128639836</v>
      </c>
      <c r="Q106" t="s">
        <v>37</v>
      </c>
      <c r="R106" t="s">
        <v>56</v>
      </c>
      <c r="S106" t="s">
        <v>1538</v>
      </c>
      <c r="T106" t="s">
        <v>1539</v>
      </c>
      <c r="U106" t="s">
        <v>1540</v>
      </c>
      <c r="V106">
        <v>7</v>
      </c>
      <c r="W106" t="s">
        <v>78</v>
      </c>
    </row>
    <row r="107" spans="1:23">
      <c r="A107" t="s">
        <v>380</v>
      </c>
      <c r="B107" s="14">
        <v>30</v>
      </c>
      <c r="C107" t="s">
        <v>381</v>
      </c>
      <c r="E107" t="s">
        <v>382</v>
      </c>
      <c r="F107" t="s">
        <v>1544</v>
      </c>
      <c r="G107" t="s">
        <v>36</v>
      </c>
      <c r="H107">
        <v>-23.469746600000001</v>
      </c>
      <c r="I107">
        <v>-57.263511399999999</v>
      </c>
      <c r="J107">
        <v>36387</v>
      </c>
      <c r="K107">
        <v>15</v>
      </c>
      <c r="L107">
        <v>8</v>
      </c>
      <c r="M107">
        <v>1999</v>
      </c>
      <c r="N107" s="17">
        <v>23</v>
      </c>
      <c r="O107">
        <v>7</v>
      </c>
      <c r="P107">
        <v>7193413326</v>
      </c>
      <c r="Q107" t="s">
        <v>72</v>
      </c>
      <c r="R107" t="s">
        <v>82</v>
      </c>
      <c r="S107" t="s">
        <v>1545</v>
      </c>
      <c r="T107" t="s">
        <v>1546</v>
      </c>
      <c r="U107" t="s">
        <v>1415</v>
      </c>
      <c r="V107">
        <v>6</v>
      </c>
      <c r="W107" t="s">
        <v>43</v>
      </c>
    </row>
    <row r="108" spans="1:23">
      <c r="A108" t="s">
        <v>383</v>
      </c>
      <c r="B108" s="14">
        <v>30</v>
      </c>
      <c r="C108" t="s">
        <v>384</v>
      </c>
      <c r="E108" t="s">
        <v>385</v>
      </c>
      <c r="F108" t="s">
        <v>1547</v>
      </c>
      <c r="G108" t="s">
        <v>23</v>
      </c>
      <c r="H108">
        <v>-7.9908055999999998</v>
      </c>
      <c r="I108">
        <v>-34.841628999999998</v>
      </c>
      <c r="J108">
        <v>16488</v>
      </c>
      <c r="K108">
        <v>20</v>
      </c>
      <c r="L108">
        <v>2</v>
      </c>
      <c r="M108">
        <v>1945</v>
      </c>
      <c r="N108" s="17">
        <v>77</v>
      </c>
      <c r="O108">
        <v>3</v>
      </c>
      <c r="P108">
        <v>7244018688</v>
      </c>
      <c r="Q108" t="s">
        <v>72</v>
      </c>
      <c r="R108" t="s">
        <v>82</v>
      </c>
      <c r="S108" t="s">
        <v>1545</v>
      </c>
      <c r="T108" t="s">
        <v>1546</v>
      </c>
      <c r="U108" t="s">
        <v>1415</v>
      </c>
      <c r="V108">
        <v>4</v>
      </c>
      <c r="W108" t="s">
        <v>93</v>
      </c>
    </row>
    <row r="109" spans="1:23">
      <c r="A109" t="s">
        <v>386</v>
      </c>
      <c r="B109" s="14">
        <v>30</v>
      </c>
      <c r="C109" t="s">
        <v>387</v>
      </c>
      <c r="E109" t="s">
        <v>388</v>
      </c>
      <c r="F109" t="s">
        <v>1548</v>
      </c>
      <c r="G109" t="s">
        <v>36</v>
      </c>
      <c r="H109">
        <v>-5.1291726999999998</v>
      </c>
      <c r="I109">
        <v>-67.189448799999994</v>
      </c>
      <c r="J109">
        <v>44243</v>
      </c>
      <c r="K109">
        <v>16</v>
      </c>
      <c r="L109">
        <v>2</v>
      </c>
      <c r="M109">
        <v>2021</v>
      </c>
      <c r="N109" s="17">
        <v>1</v>
      </c>
      <c r="O109">
        <v>7</v>
      </c>
      <c r="P109">
        <v>4858232628</v>
      </c>
      <c r="Q109" t="s">
        <v>72</v>
      </c>
      <c r="R109" t="s">
        <v>82</v>
      </c>
      <c r="S109" t="s">
        <v>1545</v>
      </c>
      <c r="T109" t="s">
        <v>1546</v>
      </c>
      <c r="U109" t="s">
        <v>1415</v>
      </c>
      <c r="V109">
        <v>6</v>
      </c>
      <c r="W109" t="s">
        <v>43</v>
      </c>
    </row>
    <row r="110" spans="1:23">
      <c r="A110" t="s">
        <v>389</v>
      </c>
      <c r="B110" s="14">
        <v>31</v>
      </c>
      <c r="C110" t="s">
        <v>390</v>
      </c>
      <c r="E110" t="s">
        <v>391</v>
      </c>
      <c r="F110" t="s">
        <v>1549</v>
      </c>
      <c r="G110" t="s">
        <v>23</v>
      </c>
      <c r="H110">
        <v>10.3826543</v>
      </c>
      <c r="I110">
        <v>-61.298422100000003</v>
      </c>
      <c r="J110">
        <v>14101</v>
      </c>
      <c r="K110">
        <v>9</v>
      </c>
      <c r="L110">
        <v>8</v>
      </c>
      <c r="M110">
        <v>1938</v>
      </c>
      <c r="N110" s="17">
        <v>84</v>
      </c>
      <c r="O110">
        <v>11</v>
      </c>
      <c r="P110">
        <v>4366822156</v>
      </c>
      <c r="Q110" t="s">
        <v>37</v>
      </c>
      <c r="R110" t="s">
        <v>38</v>
      </c>
      <c r="S110" t="s">
        <v>1550</v>
      </c>
      <c r="T110" t="s">
        <v>1551</v>
      </c>
      <c r="U110" t="s">
        <v>60</v>
      </c>
      <c r="V110">
        <v>7</v>
      </c>
      <c r="W110" t="s">
        <v>78</v>
      </c>
    </row>
    <row r="111" spans="1:23">
      <c r="A111" t="s">
        <v>392</v>
      </c>
      <c r="B111" s="14">
        <v>31</v>
      </c>
      <c r="C111" t="s">
        <v>393</v>
      </c>
      <c r="E111" t="s">
        <v>394</v>
      </c>
      <c r="F111" t="s">
        <v>1552</v>
      </c>
      <c r="G111" t="s">
        <v>23</v>
      </c>
      <c r="H111">
        <v>-34.735694899999999</v>
      </c>
      <c r="I111">
        <v>-58.634033899999999</v>
      </c>
      <c r="J111">
        <v>30052</v>
      </c>
      <c r="K111">
        <v>11</v>
      </c>
      <c r="L111">
        <v>4</v>
      </c>
      <c r="M111">
        <v>1982</v>
      </c>
      <c r="N111" s="17">
        <v>40</v>
      </c>
      <c r="O111">
        <v>8</v>
      </c>
      <c r="P111">
        <v>6275623728</v>
      </c>
      <c r="Q111" t="s">
        <v>37</v>
      </c>
      <c r="R111" t="s">
        <v>38</v>
      </c>
      <c r="S111" t="s">
        <v>1550</v>
      </c>
      <c r="T111" t="s">
        <v>1551</v>
      </c>
      <c r="U111" t="s">
        <v>60</v>
      </c>
      <c r="V111">
        <v>5</v>
      </c>
      <c r="W111" t="s">
        <v>86</v>
      </c>
    </row>
    <row r="112" spans="1:23">
      <c r="A112" t="s">
        <v>395</v>
      </c>
      <c r="B112" s="14">
        <v>31</v>
      </c>
      <c r="C112" t="s">
        <v>396</v>
      </c>
      <c r="E112" t="s">
        <v>397</v>
      </c>
      <c r="F112" t="s">
        <v>1553</v>
      </c>
      <c r="G112" t="s">
        <v>36</v>
      </c>
      <c r="H112">
        <v>51.7920503</v>
      </c>
      <c r="I112">
        <v>56.344298500000001</v>
      </c>
      <c r="J112">
        <v>38618</v>
      </c>
      <c r="K112">
        <v>23</v>
      </c>
      <c r="L112">
        <v>9</v>
      </c>
      <c r="M112">
        <v>2005</v>
      </c>
      <c r="N112" s="17">
        <v>17</v>
      </c>
      <c r="O112">
        <v>13</v>
      </c>
      <c r="P112">
        <v>5626308321</v>
      </c>
      <c r="Q112" t="s">
        <v>37</v>
      </c>
      <c r="R112" t="s">
        <v>38</v>
      </c>
      <c r="S112" t="s">
        <v>1550</v>
      </c>
      <c r="T112" t="s">
        <v>1551</v>
      </c>
      <c r="U112" t="s">
        <v>60</v>
      </c>
      <c r="V112">
        <v>6</v>
      </c>
      <c r="W112" t="s">
        <v>43</v>
      </c>
    </row>
    <row r="113" spans="1:23">
      <c r="A113" t="s">
        <v>398</v>
      </c>
      <c r="B113" s="14">
        <v>31</v>
      </c>
      <c r="C113" t="s">
        <v>399</v>
      </c>
      <c r="D113" t="s">
        <v>400</v>
      </c>
      <c r="E113" t="s">
        <v>401</v>
      </c>
      <c r="F113" t="s">
        <v>1554</v>
      </c>
      <c r="G113" t="s">
        <v>23</v>
      </c>
      <c r="H113">
        <v>-7.6371754999999997</v>
      </c>
      <c r="I113">
        <v>112.93864720000001</v>
      </c>
      <c r="J113">
        <v>26314</v>
      </c>
      <c r="K113">
        <v>16</v>
      </c>
      <c r="L113">
        <v>1</v>
      </c>
      <c r="M113">
        <v>1972</v>
      </c>
      <c r="N113" s="17">
        <v>50</v>
      </c>
      <c r="O113">
        <v>4</v>
      </c>
      <c r="P113">
        <v>5352406184</v>
      </c>
      <c r="Q113" t="s">
        <v>37</v>
      </c>
      <c r="R113" t="s">
        <v>38</v>
      </c>
      <c r="S113" t="s">
        <v>1550</v>
      </c>
      <c r="T113" t="s">
        <v>1551</v>
      </c>
      <c r="U113" t="s">
        <v>60</v>
      </c>
      <c r="V113">
        <v>1</v>
      </c>
      <c r="W113" t="s">
        <v>186</v>
      </c>
    </row>
    <row r="114" spans="1:23">
      <c r="A114" t="s">
        <v>402</v>
      </c>
      <c r="B114" s="14">
        <v>32</v>
      </c>
      <c r="C114" t="s">
        <v>403</v>
      </c>
      <c r="D114" t="s">
        <v>404</v>
      </c>
      <c r="E114" t="s">
        <v>405</v>
      </c>
      <c r="F114" t="s">
        <v>1555</v>
      </c>
      <c r="G114" t="s">
        <v>36</v>
      </c>
      <c r="H114">
        <v>53.446067800000002</v>
      </c>
      <c r="I114">
        <v>10.1569956</v>
      </c>
      <c r="J114">
        <v>25197</v>
      </c>
      <c r="K114">
        <v>25</v>
      </c>
      <c r="L114">
        <v>12</v>
      </c>
      <c r="M114">
        <v>1968</v>
      </c>
      <c r="N114" s="17">
        <v>54</v>
      </c>
      <c r="O114">
        <v>5</v>
      </c>
      <c r="P114">
        <v>7526473617</v>
      </c>
      <c r="Q114" t="s">
        <v>37</v>
      </c>
      <c r="R114" t="s">
        <v>321</v>
      </c>
      <c r="S114" t="s">
        <v>1556</v>
      </c>
      <c r="T114" t="s">
        <v>1557</v>
      </c>
      <c r="U114" t="s">
        <v>1558</v>
      </c>
      <c r="V114">
        <v>2</v>
      </c>
      <c r="W114" t="s">
        <v>48</v>
      </c>
    </row>
    <row r="115" spans="1:23">
      <c r="A115" t="s">
        <v>406</v>
      </c>
      <c r="B115" s="14">
        <v>32</v>
      </c>
      <c r="C115" t="s">
        <v>100</v>
      </c>
      <c r="E115" t="s">
        <v>407</v>
      </c>
      <c r="F115" t="s">
        <v>1559</v>
      </c>
      <c r="G115" t="s">
        <v>36</v>
      </c>
      <c r="H115">
        <v>39.7199484</v>
      </c>
      <c r="I115">
        <v>64.538490800000005</v>
      </c>
      <c r="J115">
        <v>19523</v>
      </c>
      <c r="K115">
        <v>13</v>
      </c>
      <c r="L115">
        <v>6</v>
      </c>
      <c r="M115">
        <v>1953</v>
      </c>
      <c r="N115" s="17">
        <v>69</v>
      </c>
      <c r="O115">
        <v>10</v>
      </c>
      <c r="P115">
        <v>5352649417</v>
      </c>
      <c r="Q115" t="s">
        <v>37</v>
      </c>
      <c r="R115" t="s">
        <v>321</v>
      </c>
      <c r="S115" t="s">
        <v>1556</v>
      </c>
      <c r="T115" t="s">
        <v>1557</v>
      </c>
      <c r="U115" t="s">
        <v>1558</v>
      </c>
      <c r="V115">
        <v>4</v>
      </c>
      <c r="W115" t="s">
        <v>93</v>
      </c>
    </row>
    <row r="116" spans="1:23">
      <c r="A116" t="s">
        <v>408</v>
      </c>
      <c r="B116" s="14">
        <v>32</v>
      </c>
      <c r="C116" t="s">
        <v>409</v>
      </c>
      <c r="E116" t="s">
        <v>134</v>
      </c>
      <c r="F116" t="s">
        <v>1560</v>
      </c>
      <c r="G116" t="s">
        <v>23</v>
      </c>
      <c r="H116">
        <v>40.763452899999997</v>
      </c>
      <c r="I116">
        <v>-73.979880800000004</v>
      </c>
      <c r="J116">
        <v>34277</v>
      </c>
      <c r="K116">
        <v>4</v>
      </c>
      <c r="L116">
        <v>11</v>
      </c>
      <c r="M116">
        <v>1993</v>
      </c>
      <c r="N116" s="17">
        <v>29</v>
      </c>
      <c r="O116">
        <v>4</v>
      </c>
      <c r="P116">
        <v>2126575053</v>
      </c>
      <c r="Q116" t="s">
        <v>37</v>
      </c>
      <c r="R116" t="s">
        <v>321</v>
      </c>
      <c r="S116" t="s">
        <v>1556</v>
      </c>
      <c r="T116" t="s">
        <v>1557</v>
      </c>
      <c r="U116" t="s">
        <v>1558</v>
      </c>
      <c r="V116">
        <v>2</v>
      </c>
      <c r="W116" t="s">
        <v>48</v>
      </c>
    </row>
    <row r="117" spans="1:23">
      <c r="A117" t="s">
        <v>410</v>
      </c>
      <c r="B117" s="14">
        <v>33</v>
      </c>
      <c r="C117" t="s">
        <v>411</v>
      </c>
      <c r="D117" t="s">
        <v>412</v>
      </c>
      <c r="E117" t="s">
        <v>413</v>
      </c>
      <c r="F117" t="s">
        <v>1561</v>
      </c>
      <c r="G117" t="s">
        <v>36</v>
      </c>
      <c r="H117">
        <v>45.193485699999997</v>
      </c>
      <c r="I117">
        <v>5.7218985</v>
      </c>
      <c r="J117">
        <v>19227</v>
      </c>
      <c r="K117">
        <v>21</v>
      </c>
      <c r="L117">
        <v>8</v>
      </c>
      <c r="M117">
        <v>1952</v>
      </c>
      <c r="N117" s="17">
        <v>70</v>
      </c>
      <c r="O117">
        <v>5</v>
      </c>
      <c r="P117">
        <v>9215743537</v>
      </c>
      <c r="Q117" t="s">
        <v>72</v>
      </c>
      <c r="R117" t="s">
        <v>82</v>
      </c>
      <c r="S117" t="s">
        <v>1545</v>
      </c>
      <c r="T117" t="s">
        <v>160</v>
      </c>
      <c r="U117" t="s">
        <v>1562</v>
      </c>
      <c r="V117">
        <v>2</v>
      </c>
      <c r="W117" t="s">
        <v>48</v>
      </c>
    </row>
    <row r="118" spans="1:23">
      <c r="A118" t="s">
        <v>414</v>
      </c>
      <c r="B118" s="14">
        <v>33</v>
      </c>
      <c r="C118" t="s">
        <v>415</v>
      </c>
      <c r="E118" t="s">
        <v>416</v>
      </c>
      <c r="F118" t="s">
        <v>1563</v>
      </c>
      <c r="G118" t="s">
        <v>23</v>
      </c>
      <c r="H118">
        <v>54.809837299999998</v>
      </c>
      <c r="I118">
        <v>36.311627399999999</v>
      </c>
      <c r="J118">
        <v>21061</v>
      </c>
      <c r="K118">
        <v>29</v>
      </c>
      <c r="L118">
        <v>8</v>
      </c>
      <c r="M118">
        <v>1957</v>
      </c>
      <c r="N118" s="17">
        <v>65</v>
      </c>
      <c r="O118">
        <v>5</v>
      </c>
      <c r="P118">
        <v>3282644412</v>
      </c>
      <c r="Q118" t="s">
        <v>72</v>
      </c>
      <c r="R118" t="s">
        <v>82</v>
      </c>
      <c r="S118" t="s">
        <v>1545</v>
      </c>
      <c r="T118" t="s">
        <v>160</v>
      </c>
      <c r="U118" t="s">
        <v>1562</v>
      </c>
      <c r="V118">
        <v>3</v>
      </c>
      <c r="W118" t="s">
        <v>26</v>
      </c>
    </row>
    <row r="119" spans="1:23">
      <c r="A119" t="s">
        <v>417</v>
      </c>
      <c r="B119" s="14">
        <v>34</v>
      </c>
      <c r="C119" t="s">
        <v>418</v>
      </c>
      <c r="E119" t="s">
        <v>192</v>
      </c>
      <c r="F119" t="s">
        <v>1564</v>
      </c>
      <c r="G119" t="s">
        <v>23</v>
      </c>
      <c r="H119">
        <v>11.5012022</v>
      </c>
      <c r="I119">
        <v>122.3115616</v>
      </c>
      <c r="J119">
        <v>43315</v>
      </c>
      <c r="K119">
        <v>3</v>
      </c>
      <c r="L119">
        <v>8</v>
      </c>
      <c r="M119">
        <v>2018</v>
      </c>
      <c r="N119" s="17">
        <v>4</v>
      </c>
      <c r="O119">
        <v>3</v>
      </c>
      <c r="P119">
        <v>3866450673</v>
      </c>
      <c r="Q119" t="s">
        <v>72</v>
      </c>
      <c r="R119" t="s">
        <v>77</v>
      </c>
      <c r="S119" t="s">
        <v>1419</v>
      </c>
      <c r="T119" t="s">
        <v>1565</v>
      </c>
      <c r="U119" t="s">
        <v>1566</v>
      </c>
      <c r="V119">
        <v>6</v>
      </c>
      <c r="W119" t="s">
        <v>43</v>
      </c>
    </row>
    <row r="120" spans="1:23">
      <c r="A120" t="s">
        <v>419</v>
      </c>
      <c r="B120" s="14">
        <v>34</v>
      </c>
      <c r="C120" t="s">
        <v>420</v>
      </c>
      <c r="E120" t="s">
        <v>421</v>
      </c>
      <c r="F120" t="s">
        <v>1567</v>
      </c>
      <c r="G120" t="s">
        <v>36</v>
      </c>
      <c r="H120">
        <v>38.020809100000001</v>
      </c>
      <c r="I120">
        <v>-7.8554287</v>
      </c>
      <c r="J120">
        <v>27576</v>
      </c>
      <c r="K120">
        <v>1</v>
      </c>
      <c r="L120">
        <v>7</v>
      </c>
      <c r="M120">
        <v>1975</v>
      </c>
      <c r="N120" s="17">
        <v>47</v>
      </c>
      <c r="O120">
        <v>10</v>
      </c>
      <c r="P120">
        <v>1004279017</v>
      </c>
      <c r="Q120" t="s">
        <v>72</v>
      </c>
      <c r="R120" t="s">
        <v>77</v>
      </c>
      <c r="S120" t="s">
        <v>1419</v>
      </c>
      <c r="T120" t="s">
        <v>1565</v>
      </c>
      <c r="U120" t="s">
        <v>1566</v>
      </c>
      <c r="V120">
        <v>1</v>
      </c>
      <c r="W120" t="s">
        <v>186</v>
      </c>
    </row>
    <row r="121" spans="1:23">
      <c r="A121" t="s">
        <v>422</v>
      </c>
      <c r="B121" s="14">
        <v>34</v>
      </c>
      <c r="C121" t="s">
        <v>423</v>
      </c>
      <c r="E121" t="s">
        <v>424</v>
      </c>
      <c r="F121" t="s">
        <v>1568</v>
      </c>
      <c r="G121" t="s">
        <v>36</v>
      </c>
      <c r="H121">
        <v>45.7544209</v>
      </c>
      <c r="I121">
        <v>17.049648999999999</v>
      </c>
      <c r="J121">
        <v>41504</v>
      </c>
      <c r="K121">
        <v>18</v>
      </c>
      <c r="L121">
        <v>8</v>
      </c>
      <c r="M121">
        <v>2013</v>
      </c>
      <c r="N121" s="17">
        <v>9</v>
      </c>
      <c r="O121">
        <v>12</v>
      </c>
      <c r="P121">
        <v>8973577716</v>
      </c>
      <c r="Q121" t="s">
        <v>72</v>
      </c>
      <c r="R121" t="s">
        <v>77</v>
      </c>
      <c r="S121" t="s">
        <v>1419</v>
      </c>
      <c r="T121" t="s">
        <v>1565</v>
      </c>
      <c r="U121" t="s">
        <v>1566</v>
      </c>
      <c r="V121">
        <v>6</v>
      </c>
      <c r="W121" t="s">
        <v>43</v>
      </c>
    </row>
    <row r="122" spans="1:23">
      <c r="A122" t="s">
        <v>425</v>
      </c>
      <c r="B122" s="14">
        <v>35</v>
      </c>
      <c r="C122" t="s">
        <v>426</v>
      </c>
      <c r="E122" t="s">
        <v>427</v>
      </c>
      <c r="F122" t="s">
        <v>1569</v>
      </c>
      <c r="G122" t="s">
        <v>23</v>
      </c>
      <c r="H122">
        <v>24.546876000000001</v>
      </c>
      <c r="I122">
        <v>107.04219000000001</v>
      </c>
      <c r="J122">
        <v>22407</v>
      </c>
      <c r="K122">
        <v>6</v>
      </c>
      <c r="L122">
        <v>5</v>
      </c>
      <c r="M122">
        <v>1961</v>
      </c>
      <c r="N122" s="17">
        <v>61</v>
      </c>
      <c r="O122">
        <v>5</v>
      </c>
      <c r="P122">
        <v>4246322811</v>
      </c>
      <c r="Q122" t="s">
        <v>97</v>
      </c>
      <c r="R122" t="s">
        <v>125</v>
      </c>
      <c r="S122" t="s">
        <v>1406</v>
      </c>
      <c r="T122" t="s">
        <v>1407</v>
      </c>
      <c r="U122" t="s">
        <v>1408</v>
      </c>
      <c r="V122">
        <v>1</v>
      </c>
      <c r="W122" t="s">
        <v>186</v>
      </c>
    </row>
    <row r="123" spans="1:23">
      <c r="A123" t="s">
        <v>428</v>
      </c>
      <c r="B123" s="14">
        <v>35</v>
      </c>
      <c r="C123" t="s">
        <v>429</v>
      </c>
      <c r="E123" t="s">
        <v>304</v>
      </c>
      <c r="F123" t="s">
        <v>1570</v>
      </c>
      <c r="G123" t="s">
        <v>23</v>
      </c>
      <c r="H123">
        <v>-8.6509789999999995</v>
      </c>
      <c r="I123">
        <v>116.3249438</v>
      </c>
      <c r="J123">
        <v>27334</v>
      </c>
      <c r="K123">
        <v>1</v>
      </c>
      <c r="L123">
        <v>11</v>
      </c>
      <c r="M123">
        <v>1974</v>
      </c>
      <c r="N123" s="17">
        <v>48</v>
      </c>
      <c r="O123">
        <v>8</v>
      </c>
      <c r="P123">
        <v>8278335155</v>
      </c>
      <c r="Q123" t="s">
        <v>97</v>
      </c>
      <c r="R123" t="s">
        <v>125</v>
      </c>
      <c r="S123" t="s">
        <v>1406</v>
      </c>
      <c r="T123" t="s">
        <v>1407</v>
      </c>
      <c r="U123" t="s">
        <v>1408</v>
      </c>
      <c r="V123">
        <v>4</v>
      </c>
      <c r="W123" t="s">
        <v>93</v>
      </c>
    </row>
    <row r="124" spans="1:23">
      <c r="A124" t="s">
        <v>430</v>
      </c>
      <c r="B124" s="14">
        <v>36</v>
      </c>
      <c r="C124" t="s">
        <v>431</v>
      </c>
      <c r="E124" t="s">
        <v>432</v>
      </c>
      <c r="F124" t="s">
        <v>1571</v>
      </c>
      <c r="G124" t="s">
        <v>36</v>
      </c>
      <c r="H124">
        <v>-33.151914499999997</v>
      </c>
      <c r="I124">
        <v>18.664208800000001</v>
      </c>
      <c r="J124">
        <v>9061</v>
      </c>
      <c r="K124">
        <v>21</v>
      </c>
      <c r="L124">
        <v>10</v>
      </c>
      <c r="M124">
        <v>1924</v>
      </c>
      <c r="N124" s="17">
        <v>98</v>
      </c>
      <c r="O124">
        <v>13</v>
      </c>
      <c r="P124">
        <v>9721083915</v>
      </c>
      <c r="Q124" t="s">
        <v>31</v>
      </c>
      <c r="R124" t="s">
        <v>172</v>
      </c>
      <c r="S124" t="s">
        <v>1572</v>
      </c>
      <c r="T124" t="s">
        <v>1573</v>
      </c>
      <c r="U124" t="s">
        <v>1574</v>
      </c>
      <c r="V124">
        <v>2</v>
      </c>
      <c r="W124" t="s">
        <v>48</v>
      </c>
    </row>
    <row r="125" spans="1:23">
      <c r="A125" t="s">
        <v>433</v>
      </c>
      <c r="B125" s="14">
        <v>36</v>
      </c>
      <c r="C125" t="s">
        <v>434</v>
      </c>
      <c r="E125" t="s">
        <v>435</v>
      </c>
      <c r="F125" t="s">
        <v>1575</v>
      </c>
      <c r="G125" t="s">
        <v>36</v>
      </c>
      <c r="H125">
        <v>18.2899888</v>
      </c>
      <c r="I125">
        <v>-77.953094199999995</v>
      </c>
      <c r="J125">
        <v>24252</v>
      </c>
      <c r="K125">
        <v>25</v>
      </c>
      <c r="L125">
        <v>5</v>
      </c>
      <c r="M125">
        <v>1966</v>
      </c>
      <c r="N125" s="17">
        <v>56</v>
      </c>
      <c r="O125">
        <v>9</v>
      </c>
      <c r="P125">
        <v>7494403866</v>
      </c>
      <c r="Q125" t="s">
        <v>31</v>
      </c>
      <c r="R125" t="s">
        <v>172</v>
      </c>
      <c r="S125" t="s">
        <v>1572</v>
      </c>
      <c r="T125" t="s">
        <v>1573</v>
      </c>
      <c r="U125" t="s">
        <v>1574</v>
      </c>
      <c r="V125">
        <v>2</v>
      </c>
      <c r="W125" t="s">
        <v>48</v>
      </c>
    </row>
    <row r="126" spans="1:23">
      <c r="A126" t="s">
        <v>436</v>
      </c>
      <c r="B126" s="14">
        <v>36</v>
      </c>
      <c r="C126" t="s">
        <v>437</v>
      </c>
      <c r="E126" t="s">
        <v>438</v>
      </c>
      <c r="F126" t="s">
        <v>1576</v>
      </c>
      <c r="G126" t="s">
        <v>36</v>
      </c>
      <c r="H126">
        <v>28.940740000000002</v>
      </c>
      <c r="I126">
        <v>113.44743099999999</v>
      </c>
      <c r="J126">
        <v>43373</v>
      </c>
      <c r="K126">
        <v>30</v>
      </c>
      <c r="L126">
        <v>9</v>
      </c>
      <c r="M126">
        <v>2018</v>
      </c>
      <c r="N126" s="17">
        <v>4</v>
      </c>
      <c r="O126">
        <v>8</v>
      </c>
      <c r="P126">
        <v>4945586594</v>
      </c>
      <c r="Q126" t="s">
        <v>31</v>
      </c>
      <c r="R126" t="s">
        <v>172</v>
      </c>
      <c r="S126" t="s">
        <v>1572</v>
      </c>
      <c r="T126" t="s">
        <v>1573</v>
      </c>
      <c r="U126" t="s">
        <v>1574</v>
      </c>
      <c r="V126">
        <v>6</v>
      </c>
      <c r="W126" t="s">
        <v>43</v>
      </c>
    </row>
    <row r="127" spans="1:23">
      <c r="A127" t="s">
        <v>439</v>
      </c>
      <c r="B127" s="14">
        <v>37</v>
      </c>
      <c r="C127" t="s">
        <v>440</v>
      </c>
      <c r="E127" t="s">
        <v>376</v>
      </c>
      <c r="F127" t="s">
        <v>1577</v>
      </c>
      <c r="G127" t="s">
        <v>36</v>
      </c>
      <c r="H127">
        <v>2.5794009999999998</v>
      </c>
      <c r="I127">
        <v>-77.8138553</v>
      </c>
      <c r="J127">
        <v>41965</v>
      </c>
      <c r="K127">
        <v>22</v>
      </c>
      <c r="L127">
        <v>11</v>
      </c>
      <c r="M127">
        <v>2014</v>
      </c>
      <c r="N127" s="17">
        <v>8</v>
      </c>
      <c r="O127">
        <v>6</v>
      </c>
      <c r="P127">
        <v>5045764778</v>
      </c>
      <c r="Q127" t="s">
        <v>97</v>
      </c>
      <c r="R127" t="s">
        <v>314</v>
      </c>
      <c r="S127" t="s">
        <v>1578</v>
      </c>
      <c r="T127" t="s">
        <v>1579</v>
      </c>
      <c r="U127" t="s">
        <v>1580</v>
      </c>
      <c r="V127">
        <v>6</v>
      </c>
      <c r="W127" t="s">
        <v>43</v>
      </c>
    </row>
    <row r="128" spans="1:23">
      <c r="A128" t="s">
        <v>441</v>
      </c>
      <c r="B128" s="14">
        <v>37</v>
      </c>
      <c r="C128" t="s">
        <v>399</v>
      </c>
      <c r="D128" t="s">
        <v>442</v>
      </c>
      <c r="E128" t="s">
        <v>276</v>
      </c>
      <c r="F128" t="s">
        <v>1581</v>
      </c>
      <c r="G128" t="s">
        <v>23</v>
      </c>
      <c r="H128">
        <v>-6.2916321000000002</v>
      </c>
      <c r="I128">
        <v>106.9593926</v>
      </c>
      <c r="J128">
        <v>29311</v>
      </c>
      <c r="K128">
        <v>31</v>
      </c>
      <c r="L128">
        <v>3</v>
      </c>
      <c r="M128">
        <v>1980</v>
      </c>
      <c r="N128" s="17">
        <v>42</v>
      </c>
      <c r="O128">
        <v>3</v>
      </c>
      <c r="P128">
        <v>9677030432</v>
      </c>
      <c r="Q128" t="s">
        <v>97</v>
      </c>
      <c r="R128" t="s">
        <v>314</v>
      </c>
      <c r="S128" t="s">
        <v>1578</v>
      </c>
      <c r="T128" t="s">
        <v>1579</v>
      </c>
      <c r="U128" t="s">
        <v>1580</v>
      </c>
      <c r="V128">
        <v>5</v>
      </c>
      <c r="W128" t="s">
        <v>86</v>
      </c>
    </row>
    <row r="129" spans="1:23">
      <c r="A129" t="s">
        <v>443</v>
      </c>
      <c r="B129" s="14">
        <v>37</v>
      </c>
      <c r="C129" t="s">
        <v>444</v>
      </c>
      <c r="E129" t="s">
        <v>445</v>
      </c>
      <c r="F129" t="s">
        <v>1582</v>
      </c>
      <c r="G129" t="s">
        <v>36</v>
      </c>
      <c r="H129">
        <v>9.7913370000000004</v>
      </c>
      <c r="I129">
        <v>-74.797524899999999</v>
      </c>
      <c r="J129">
        <v>22778</v>
      </c>
      <c r="K129">
        <v>12</v>
      </c>
      <c r="L129">
        <v>5</v>
      </c>
      <c r="M129">
        <v>1962</v>
      </c>
      <c r="N129" s="17">
        <v>60</v>
      </c>
      <c r="O129">
        <v>7</v>
      </c>
      <c r="P129">
        <v>9898482048</v>
      </c>
      <c r="Q129" t="s">
        <v>97</v>
      </c>
      <c r="R129" t="s">
        <v>314</v>
      </c>
      <c r="S129" t="s">
        <v>1578</v>
      </c>
      <c r="T129" t="s">
        <v>1579</v>
      </c>
      <c r="U129" t="s">
        <v>1580</v>
      </c>
      <c r="V129">
        <v>7</v>
      </c>
      <c r="W129" t="s">
        <v>78</v>
      </c>
    </row>
    <row r="130" spans="1:23">
      <c r="A130" t="s">
        <v>446</v>
      </c>
      <c r="B130" s="14">
        <v>38</v>
      </c>
      <c r="C130" t="s">
        <v>145</v>
      </c>
      <c r="D130" t="s">
        <v>447</v>
      </c>
      <c r="E130" t="s">
        <v>448</v>
      </c>
      <c r="F130" t="s">
        <v>1583</v>
      </c>
      <c r="G130" t="s">
        <v>23</v>
      </c>
      <c r="H130">
        <v>38.246866699999998</v>
      </c>
      <c r="I130">
        <v>47.116845900000001</v>
      </c>
      <c r="J130">
        <v>23506</v>
      </c>
      <c r="K130">
        <v>9</v>
      </c>
      <c r="L130">
        <v>5</v>
      </c>
      <c r="M130">
        <v>1964</v>
      </c>
      <c r="N130" s="17">
        <v>58</v>
      </c>
      <c r="O130">
        <v>6</v>
      </c>
      <c r="P130">
        <v>4902305584</v>
      </c>
      <c r="Q130" t="s">
        <v>97</v>
      </c>
      <c r="R130" t="s">
        <v>314</v>
      </c>
      <c r="S130" t="s">
        <v>1578</v>
      </c>
      <c r="T130" t="s">
        <v>1579</v>
      </c>
      <c r="U130" t="s">
        <v>1584</v>
      </c>
      <c r="V130">
        <v>2</v>
      </c>
      <c r="W130" t="s">
        <v>48</v>
      </c>
    </row>
    <row r="131" spans="1:23">
      <c r="A131" t="s">
        <v>449</v>
      </c>
      <c r="B131" s="14">
        <v>38</v>
      </c>
      <c r="C131" t="s">
        <v>450</v>
      </c>
      <c r="E131" t="s">
        <v>451</v>
      </c>
      <c r="F131" t="s">
        <v>1585</v>
      </c>
      <c r="G131" t="s">
        <v>36</v>
      </c>
      <c r="H131">
        <v>45.350079999999998</v>
      </c>
      <c r="I131">
        <v>-72.515820000000005</v>
      </c>
      <c r="J131">
        <v>10649</v>
      </c>
      <c r="K131">
        <v>25</v>
      </c>
      <c r="L131">
        <v>2</v>
      </c>
      <c r="M131">
        <v>1929</v>
      </c>
      <c r="N131" s="17">
        <v>93</v>
      </c>
      <c r="O131">
        <v>7</v>
      </c>
      <c r="P131">
        <v>1038636624</v>
      </c>
      <c r="Q131" t="s">
        <v>97</v>
      </c>
      <c r="R131" t="s">
        <v>314</v>
      </c>
      <c r="S131" t="s">
        <v>1578</v>
      </c>
      <c r="T131" t="s">
        <v>1579</v>
      </c>
      <c r="U131" t="s">
        <v>1584</v>
      </c>
      <c r="V131">
        <v>4</v>
      </c>
      <c r="W131" t="s">
        <v>93</v>
      </c>
    </row>
    <row r="132" spans="1:23">
      <c r="A132" t="s">
        <v>452</v>
      </c>
      <c r="B132" s="14">
        <v>38</v>
      </c>
      <c r="C132" t="s">
        <v>453</v>
      </c>
      <c r="E132" t="s">
        <v>454</v>
      </c>
      <c r="F132" t="s">
        <v>1586</v>
      </c>
      <c r="G132" t="s">
        <v>36</v>
      </c>
      <c r="H132">
        <v>4.9946855000000001</v>
      </c>
      <c r="I132">
        <v>19.982437000000001</v>
      </c>
      <c r="J132">
        <v>17994</v>
      </c>
      <c r="K132">
        <v>6</v>
      </c>
      <c r="L132">
        <v>4</v>
      </c>
      <c r="M132">
        <v>1949</v>
      </c>
      <c r="N132" s="17">
        <v>73</v>
      </c>
      <c r="O132">
        <v>11</v>
      </c>
      <c r="P132">
        <v>2109571451</v>
      </c>
      <c r="Q132" t="s">
        <v>97</v>
      </c>
      <c r="R132" t="s">
        <v>314</v>
      </c>
      <c r="S132" t="s">
        <v>1578</v>
      </c>
      <c r="T132" t="s">
        <v>1579</v>
      </c>
      <c r="U132" t="s">
        <v>1584</v>
      </c>
      <c r="V132">
        <v>1</v>
      </c>
      <c r="W132" t="s">
        <v>186</v>
      </c>
    </row>
    <row r="133" spans="1:23">
      <c r="A133" t="s">
        <v>455</v>
      </c>
      <c r="B133" s="14">
        <v>39</v>
      </c>
      <c r="C133" t="s">
        <v>456</v>
      </c>
      <c r="E133" t="s">
        <v>457</v>
      </c>
      <c r="F133" t="s">
        <v>1587</v>
      </c>
      <c r="G133" t="s">
        <v>36</v>
      </c>
      <c r="H133">
        <v>51.829577999999998</v>
      </c>
      <c r="I133">
        <v>18.139757800000002</v>
      </c>
      <c r="J133">
        <v>43626</v>
      </c>
      <c r="K133">
        <v>10</v>
      </c>
      <c r="L133">
        <v>6</v>
      </c>
      <c r="M133">
        <v>2019</v>
      </c>
      <c r="N133" s="17">
        <v>3</v>
      </c>
      <c r="O133">
        <v>9</v>
      </c>
      <c r="P133">
        <v>4083328709</v>
      </c>
      <c r="Q133" t="s">
        <v>24</v>
      </c>
      <c r="R133" t="s">
        <v>160</v>
      </c>
      <c r="S133" t="s">
        <v>1588</v>
      </c>
      <c r="T133" t="s">
        <v>1589</v>
      </c>
      <c r="U133" t="s">
        <v>1419</v>
      </c>
      <c r="V133">
        <v>6</v>
      </c>
      <c r="W133" t="s">
        <v>43</v>
      </c>
    </row>
    <row r="134" spans="1:23">
      <c r="A134" t="s">
        <v>458</v>
      </c>
      <c r="B134" s="14">
        <v>39</v>
      </c>
      <c r="C134" t="s">
        <v>134</v>
      </c>
      <c r="D134" t="s">
        <v>459</v>
      </c>
      <c r="E134" t="s">
        <v>460</v>
      </c>
      <c r="F134" t="s">
        <v>1590</v>
      </c>
      <c r="G134" t="s">
        <v>36</v>
      </c>
      <c r="H134">
        <v>12.067523899999999</v>
      </c>
      <c r="I134">
        <v>123.7223625</v>
      </c>
      <c r="J134">
        <v>30096</v>
      </c>
      <c r="K134">
        <v>25</v>
      </c>
      <c r="L134">
        <v>5</v>
      </c>
      <c r="M134">
        <v>1982</v>
      </c>
      <c r="N134" s="17">
        <v>40</v>
      </c>
      <c r="O134">
        <v>6</v>
      </c>
      <c r="P134">
        <v>4516069334</v>
      </c>
      <c r="Q134" t="s">
        <v>24</v>
      </c>
      <c r="R134" t="s">
        <v>160</v>
      </c>
      <c r="S134" t="s">
        <v>1588</v>
      </c>
      <c r="T134" t="s">
        <v>1589</v>
      </c>
      <c r="U134" t="s">
        <v>1419</v>
      </c>
      <c r="V134">
        <v>3</v>
      </c>
      <c r="W134" t="s">
        <v>26</v>
      </c>
    </row>
    <row r="135" spans="1:23">
      <c r="A135" t="s">
        <v>461</v>
      </c>
      <c r="B135" s="14">
        <v>39</v>
      </c>
      <c r="C135" t="s">
        <v>462</v>
      </c>
      <c r="D135" t="s">
        <v>134</v>
      </c>
      <c r="E135" t="s">
        <v>463</v>
      </c>
      <c r="F135" t="s">
        <v>1591</v>
      </c>
      <c r="G135" t="s">
        <v>36</v>
      </c>
      <c r="H135">
        <v>32.270460700000001</v>
      </c>
      <c r="I135">
        <v>50.981037700000002</v>
      </c>
      <c r="J135">
        <v>17884</v>
      </c>
      <c r="K135">
        <v>17</v>
      </c>
      <c r="L135">
        <v>12</v>
      </c>
      <c r="M135">
        <v>1948</v>
      </c>
      <c r="N135" s="17">
        <v>74</v>
      </c>
      <c r="O135">
        <v>6</v>
      </c>
      <c r="P135">
        <v>3181567578</v>
      </c>
      <c r="Q135" t="s">
        <v>24</v>
      </c>
      <c r="R135" t="s">
        <v>160</v>
      </c>
      <c r="S135" t="s">
        <v>1588</v>
      </c>
      <c r="T135" t="s">
        <v>1589</v>
      </c>
      <c r="U135" t="s">
        <v>1419</v>
      </c>
      <c r="V135">
        <v>6</v>
      </c>
      <c r="W135" t="s">
        <v>43</v>
      </c>
    </row>
    <row r="136" spans="1:23">
      <c r="A136" t="s">
        <v>464</v>
      </c>
      <c r="B136" s="14">
        <v>39</v>
      </c>
      <c r="C136" t="s">
        <v>465</v>
      </c>
      <c r="E136" t="s">
        <v>466</v>
      </c>
      <c r="F136" t="s">
        <v>1592</v>
      </c>
      <c r="G136" t="s">
        <v>36</v>
      </c>
      <c r="H136">
        <v>40.236183699999998</v>
      </c>
      <c r="I136">
        <v>20.351733400000001</v>
      </c>
      <c r="J136">
        <v>22541</v>
      </c>
      <c r="K136">
        <v>17</v>
      </c>
      <c r="L136">
        <v>9</v>
      </c>
      <c r="M136">
        <v>1961</v>
      </c>
      <c r="N136" s="17">
        <v>61</v>
      </c>
      <c r="O136">
        <v>5</v>
      </c>
      <c r="P136">
        <v>3057427437</v>
      </c>
      <c r="Q136" t="s">
        <v>24</v>
      </c>
      <c r="R136" t="s">
        <v>160</v>
      </c>
      <c r="S136" t="s">
        <v>1588</v>
      </c>
      <c r="T136" t="s">
        <v>1589</v>
      </c>
      <c r="U136" t="s">
        <v>1419</v>
      </c>
      <c r="V136">
        <v>7</v>
      </c>
      <c r="W136" t="s">
        <v>78</v>
      </c>
    </row>
    <row r="137" spans="1:23">
      <c r="A137" t="s">
        <v>467</v>
      </c>
      <c r="B137" s="14">
        <v>40</v>
      </c>
      <c r="C137" t="s">
        <v>403</v>
      </c>
      <c r="D137" t="s">
        <v>468</v>
      </c>
      <c r="E137" t="s">
        <v>469</v>
      </c>
      <c r="F137" t="s">
        <v>1593</v>
      </c>
      <c r="G137" t="s">
        <v>36</v>
      </c>
      <c r="H137">
        <v>36.158405000000002</v>
      </c>
      <c r="I137">
        <v>45.475989800000001</v>
      </c>
      <c r="J137">
        <v>14019</v>
      </c>
      <c r="K137">
        <v>19</v>
      </c>
      <c r="L137">
        <v>5</v>
      </c>
      <c r="M137">
        <v>1938</v>
      </c>
      <c r="N137" s="17">
        <v>84</v>
      </c>
      <c r="O137">
        <v>5</v>
      </c>
      <c r="P137">
        <v>9745441454</v>
      </c>
      <c r="Q137" t="s">
        <v>37</v>
      </c>
      <c r="R137" t="s">
        <v>56</v>
      </c>
      <c r="S137" t="s">
        <v>1594</v>
      </c>
      <c r="T137" t="s">
        <v>1595</v>
      </c>
      <c r="U137" t="s">
        <v>1425</v>
      </c>
      <c r="V137">
        <v>3</v>
      </c>
      <c r="W137" t="s">
        <v>26</v>
      </c>
    </row>
    <row r="138" spans="1:23">
      <c r="A138" t="s">
        <v>470</v>
      </c>
      <c r="B138" s="14">
        <v>40</v>
      </c>
      <c r="C138" t="s">
        <v>471</v>
      </c>
      <c r="E138" t="s">
        <v>472</v>
      </c>
      <c r="F138" t="s">
        <v>1596</v>
      </c>
      <c r="G138" t="s">
        <v>36</v>
      </c>
      <c r="H138">
        <v>57.141246000000002</v>
      </c>
      <c r="I138">
        <v>22.536655799999998</v>
      </c>
      <c r="J138">
        <v>21640</v>
      </c>
      <c r="K138">
        <v>31</v>
      </c>
      <c r="L138">
        <v>3</v>
      </c>
      <c r="M138">
        <v>1959</v>
      </c>
      <c r="N138" s="17">
        <v>63</v>
      </c>
      <c r="O138">
        <v>7</v>
      </c>
      <c r="P138">
        <v>7445444865</v>
      </c>
      <c r="Q138" t="s">
        <v>37</v>
      </c>
      <c r="R138" t="s">
        <v>56</v>
      </c>
      <c r="S138" t="s">
        <v>1594</v>
      </c>
      <c r="T138" t="s">
        <v>1595</v>
      </c>
      <c r="U138" t="s">
        <v>1425</v>
      </c>
      <c r="V138">
        <v>2</v>
      </c>
      <c r="W138" t="s">
        <v>48</v>
      </c>
    </row>
    <row r="139" spans="1:23">
      <c r="A139" t="s">
        <v>473</v>
      </c>
      <c r="B139" s="14">
        <v>40</v>
      </c>
      <c r="C139" t="s">
        <v>474</v>
      </c>
      <c r="E139" t="s">
        <v>475</v>
      </c>
      <c r="F139" t="s">
        <v>1597</v>
      </c>
      <c r="G139" t="s">
        <v>36</v>
      </c>
      <c r="H139">
        <v>49.792329899999999</v>
      </c>
      <c r="I139">
        <v>13.491532400000001</v>
      </c>
      <c r="J139">
        <v>11765</v>
      </c>
      <c r="K139">
        <v>17</v>
      </c>
      <c r="L139">
        <v>3</v>
      </c>
      <c r="M139">
        <v>1932</v>
      </c>
      <c r="N139" s="17">
        <v>90</v>
      </c>
      <c r="O139">
        <v>9</v>
      </c>
      <c r="P139">
        <v>8985343771</v>
      </c>
      <c r="Q139" t="s">
        <v>37</v>
      </c>
      <c r="R139" t="s">
        <v>56</v>
      </c>
      <c r="S139" t="s">
        <v>1594</v>
      </c>
      <c r="T139" t="s">
        <v>1595</v>
      </c>
      <c r="U139" t="s">
        <v>1425</v>
      </c>
      <c r="V139">
        <v>5</v>
      </c>
      <c r="W139" t="s">
        <v>86</v>
      </c>
    </row>
    <row r="140" spans="1:23">
      <c r="A140" t="s">
        <v>476</v>
      </c>
      <c r="B140" s="14">
        <v>40</v>
      </c>
      <c r="C140" t="s">
        <v>477</v>
      </c>
      <c r="E140" t="s">
        <v>478</v>
      </c>
      <c r="F140" t="s">
        <v>1598</v>
      </c>
      <c r="G140" t="s">
        <v>36</v>
      </c>
      <c r="H140">
        <v>-9.6455050999999994</v>
      </c>
      <c r="I140">
        <v>120.26425329999999</v>
      </c>
      <c r="J140">
        <v>40317</v>
      </c>
      <c r="K140">
        <v>19</v>
      </c>
      <c r="L140">
        <v>5</v>
      </c>
      <c r="M140">
        <v>2010</v>
      </c>
      <c r="N140" s="17">
        <v>12</v>
      </c>
      <c r="O140">
        <v>10</v>
      </c>
      <c r="P140">
        <v>3438394060</v>
      </c>
      <c r="Q140" t="s">
        <v>37</v>
      </c>
      <c r="R140" t="s">
        <v>56</v>
      </c>
      <c r="S140" t="s">
        <v>1594</v>
      </c>
      <c r="T140" t="s">
        <v>1595</v>
      </c>
      <c r="U140" t="s">
        <v>1425</v>
      </c>
      <c r="V140">
        <v>6</v>
      </c>
      <c r="W140" t="s">
        <v>43</v>
      </c>
    </row>
    <row r="141" spans="1:23">
      <c r="A141" t="s">
        <v>479</v>
      </c>
      <c r="B141" s="14">
        <v>41</v>
      </c>
      <c r="C141" t="s">
        <v>480</v>
      </c>
      <c r="E141" t="s">
        <v>481</v>
      </c>
      <c r="F141" t="s">
        <v>1599</v>
      </c>
      <c r="G141" t="s">
        <v>23</v>
      </c>
      <c r="H141">
        <v>29.163159</v>
      </c>
      <c r="I141">
        <v>121.007244</v>
      </c>
      <c r="J141">
        <v>17443</v>
      </c>
      <c r="K141">
        <v>3</v>
      </c>
      <c r="L141">
        <v>10</v>
      </c>
      <c r="M141">
        <v>1947</v>
      </c>
      <c r="N141" s="17">
        <v>75</v>
      </c>
      <c r="O141">
        <v>2</v>
      </c>
      <c r="P141">
        <v>1529689714</v>
      </c>
      <c r="Q141" t="s">
        <v>37</v>
      </c>
      <c r="R141" t="s">
        <v>42</v>
      </c>
      <c r="S141" t="s">
        <v>1600</v>
      </c>
      <c r="T141" t="s">
        <v>1601</v>
      </c>
      <c r="U141" t="s">
        <v>1602</v>
      </c>
      <c r="V141">
        <v>5</v>
      </c>
      <c r="W141" t="s">
        <v>86</v>
      </c>
    </row>
    <row r="142" spans="1:23">
      <c r="A142" t="s">
        <v>482</v>
      </c>
      <c r="B142" s="14">
        <v>41</v>
      </c>
      <c r="C142" t="s">
        <v>483</v>
      </c>
      <c r="E142" t="s">
        <v>484</v>
      </c>
      <c r="F142" t="s">
        <v>1603</v>
      </c>
      <c r="G142" t="s">
        <v>23</v>
      </c>
      <c r="H142">
        <v>33.904295400000002</v>
      </c>
      <c r="I142">
        <v>73.390731500000001</v>
      </c>
      <c r="J142">
        <v>40274</v>
      </c>
      <c r="K142">
        <v>6</v>
      </c>
      <c r="L142">
        <v>4</v>
      </c>
      <c r="M142">
        <v>2010</v>
      </c>
      <c r="N142" s="17">
        <v>12</v>
      </c>
      <c r="O142">
        <v>12</v>
      </c>
      <c r="P142">
        <v>3211990972</v>
      </c>
      <c r="Q142" t="s">
        <v>37</v>
      </c>
      <c r="R142" t="s">
        <v>42</v>
      </c>
      <c r="S142" t="s">
        <v>1600</v>
      </c>
      <c r="T142" t="s">
        <v>1601</v>
      </c>
      <c r="U142" t="s">
        <v>1602</v>
      </c>
      <c r="V142">
        <v>6</v>
      </c>
      <c r="W142" t="s">
        <v>43</v>
      </c>
    </row>
    <row r="143" spans="1:23">
      <c r="A143" t="s">
        <v>485</v>
      </c>
      <c r="B143" s="14">
        <v>41</v>
      </c>
      <c r="C143" t="s">
        <v>399</v>
      </c>
      <c r="D143" t="s">
        <v>486</v>
      </c>
      <c r="E143" t="s">
        <v>454</v>
      </c>
      <c r="F143" t="s">
        <v>1604</v>
      </c>
      <c r="G143" t="s">
        <v>23</v>
      </c>
      <c r="H143">
        <v>29.866085900000002</v>
      </c>
      <c r="I143">
        <v>121.5935283</v>
      </c>
      <c r="J143">
        <v>12238</v>
      </c>
      <c r="K143">
        <v>3</v>
      </c>
      <c r="L143">
        <v>7</v>
      </c>
      <c r="M143">
        <v>1933</v>
      </c>
      <c r="N143" s="17">
        <v>89</v>
      </c>
      <c r="O143">
        <v>3</v>
      </c>
      <c r="P143">
        <v>5144563102</v>
      </c>
      <c r="Q143" t="s">
        <v>37</v>
      </c>
      <c r="R143" t="s">
        <v>42</v>
      </c>
      <c r="S143" t="s">
        <v>1600</v>
      </c>
      <c r="T143" t="s">
        <v>1601</v>
      </c>
      <c r="U143" t="s">
        <v>1602</v>
      </c>
      <c r="V143">
        <v>4</v>
      </c>
      <c r="W143" t="s">
        <v>93</v>
      </c>
    </row>
    <row r="144" spans="1:23">
      <c r="A144" t="s">
        <v>487</v>
      </c>
      <c r="B144" s="14">
        <v>41</v>
      </c>
      <c r="C144" t="s">
        <v>488</v>
      </c>
      <c r="D144" t="s">
        <v>489</v>
      </c>
      <c r="E144" t="s">
        <v>381</v>
      </c>
      <c r="F144" t="s">
        <v>1605</v>
      </c>
      <c r="G144" t="s">
        <v>36</v>
      </c>
      <c r="H144">
        <v>7.0764491999999999</v>
      </c>
      <c r="I144">
        <v>38.786544499999998</v>
      </c>
      <c r="J144">
        <v>41575</v>
      </c>
      <c r="K144">
        <v>28</v>
      </c>
      <c r="L144">
        <v>10</v>
      </c>
      <c r="M144">
        <v>2013</v>
      </c>
      <c r="N144" s="17">
        <v>9</v>
      </c>
      <c r="O144">
        <v>3</v>
      </c>
      <c r="P144">
        <v>3651449197</v>
      </c>
      <c r="Q144" t="s">
        <v>37</v>
      </c>
      <c r="R144" t="s">
        <v>42</v>
      </c>
      <c r="S144" t="s">
        <v>1600</v>
      </c>
      <c r="T144" t="s">
        <v>1601</v>
      </c>
      <c r="U144" t="s">
        <v>1602</v>
      </c>
      <c r="V144">
        <v>6</v>
      </c>
      <c r="W144" t="s">
        <v>43</v>
      </c>
    </row>
    <row r="145" spans="1:23">
      <c r="A145" t="s">
        <v>490</v>
      </c>
      <c r="B145" s="14">
        <v>42</v>
      </c>
      <c r="C145" t="s">
        <v>491</v>
      </c>
      <c r="E145" t="s">
        <v>492</v>
      </c>
      <c r="F145" t="s">
        <v>1606</v>
      </c>
      <c r="G145" t="s">
        <v>23</v>
      </c>
      <c r="H145">
        <v>59.047574599999997</v>
      </c>
      <c r="I145">
        <v>15.002836</v>
      </c>
      <c r="J145">
        <v>33844</v>
      </c>
      <c r="K145">
        <v>28</v>
      </c>
      <c r="L145">
        <v>8</v>
      </c>
      <c r="M145">
        <v>1992</v>
      </c>
      <c r="N145" s="17">
        <v>30</v>
      </c>
      <c r="O145">
        <v>3</v>
      </c>
      <c r="P145">
        <v>5365349216</v>
      </c>
      <c r="Q145" t="s">
        <v>31</v>
      </c>
      <c r="R145" t="s">
        <v>110</v>
      </c>
      <c r="S145" t="s">
        <v>1607</v>
      </c>
      <c r="T145" t="s">
        <v>1608</v>
      </c>
      <c r="U145" t="s">
        <v>1609</v>
      </c>
      <c r="V145">
        <v>5</v>
      </c>
      <c r="W145" t="s">
        <v>86</v>
      </c>
    </row>
    <row r="146" spans="1:23">
      <c r="A146" t="s">
        <v>493</v>
      </c>
      <c r="B146" s="14">
        <v>42</v>
      </c>
      <c r="C146" t="s">
        <v>494</v>
      </c>
      <c r="E146" t="s">
        <v>495</v>
      </c>
      <c r="F146" t="s">
        <v>1610</v>
      </c>
      <c r="G146" t="s">
        <v>36</v>
      </c>
      <c r="H146">
        <v>40.864317999999997</v>
      </c>
      <c r="I146">
        <v>-73.797792799999996</v>
      </c>
      <c r="J146">
        <v>9784</v>
      </c>
      <c r="K146">
        <v>14</v>
      </c>
      <c r="L146">
        <v>10</v>
      </c>
      <c r="M146">
        <v>1926</v>
      </c>
      <c r="N146" s="17">
        <v>96</v>
      </c>
      <c r="O146">
        <v>8</v>
      </c>
      <c r="P146">
        <v>9141548337</v>
      </c>
      <c r="Q146" t="s">
        <v>31</v>
      </c>
      <c r="R146" t="s">
        <v>110</v>
      </c>
      <c r="S146" t="s">
        <v>1607</v>
      </c>
      <c r="T146" t="s">
        <v>1608</v>
      </c>
      <c r="U146" t="s">
        <v>1609</v>
      </c>
      <c r="V146">
        <v>2</v>
      </c>
      <c r="W146" t="s">
        <v>48</v>
      </c>
    </row>
    <row r="147" spans="1:23">
      <c r="A147" t="s">
        <v>496</v>
      </c>
      <c r="B147" s="14">
        <v>42</v>
      </c>
      <c r="C147" t="s">
        <v>497</v>
      </c>
      <c r="D147" t="s">
        <v>34</v>
      </c>
      <c r="E147" t="s">
        <v>498</v>
      </c>
      <c r="F147" t="s">
        <v>1611</v>
      </c>
      <c r="G147" t="s">
        <v>36</v>
      </c>
      <c r="H147">
        <v>39.295706600000003</v>
      </c>
      <c r="I147">
        <v>-76.569707500000007</v>
      </c>
      <c r="J147">
        <v>26785</v>
      </c>
      <c r="K147">
        <v>1</v>
      </c>
      <c r="L147">
        <v>5</v>
      </c>
      <c r="M147">
        <v>1973</v>
      </c>
      <c r="N147" s="17">
        <v>49</v>
      </c>
      <c r="O147">
        <v>11</v>
      </c>
      <c r="P147">
        <v>4105470606</v>
      </c>
      <c r="Q147" t="s">
        <v>31</v>
      </c>
      <c r="R147" t="s">
        <v>110</v>
      </c>
      <c r="S147" t="s">
        <v>1607</v>
      </c>
      <c r="T147" t="s">
        <v>1608</v>
      </c>
      <c r="U147" t="s">
        <v>1609</v>
      </c>
      <c r="V147">
        <v>2</v>
      </c>
      <c r="W147" t="s">
        <v>48</v>
      </c>
    </row>
    <row r="148" spans="1:23">
      <c r="A148" t="s">
        <v>499</v>
      </c>
      <c r="B148" s="14">
        <v>43</v>
      </c>
      <c r="C148" t="s">
        <v>500</v>
      </c>
      <c r="E148" t="s">
        <v>501</v>
      </c>
      <c r="F148" t="s">
        <v>1612</v>
      </c>
      <c r="G148" t="s">
        <v>36</v>
      </c>
      <c r="H148">
        <v>41.567557700000002</v>
      </c>
      <c r="I148">
        <v>-4.8831850000000001</v>
      </c>
      <c r="J148">
        <v>33151</v>
      </c>
      <c r="K148">
        <v>5</v>
      </c>
      <c r="L148">
        <v>10</v>
      </c>
      <c r="M148">
        <v>1990</v>
      </c>
      <c r="N148" s="17">
        <v>32</v>
      </c>
      <c r="O148">
        <v>6</v>
      </c>
      <c r="P148">
        <v>7153309684</v>
      </c>
      <c r="Q148" t="s">
        <v>37</v>
      </c>
      <c r="R148" t="s">
        <v>68</v>
      </c>
      <c r="S148" t="s">
        <v>1379</v>
      </c>
      <c r="T148" t="s">
        <v>1613</v>
      </c>
      <c r="U148" t="s">
        <v>1614</v>
      </c>
      <c r="V148">
        <v>4</v>
      </c>
      <c r="W148" t="s">
        <v>93</v>
      </c>
    </row>
    <row r="149" spans="1:23">
      <c r="A149" t="s">
        <v>502</v>
      </c>
      <c r="B149" s="14">
        <v>43</v>
      </c>
      <c r="C149" t="s">
        <v>76</v>
      </c>
      <c r="E149" t="s">
        <v>503</v>
      </c>
      <c r="F149" t="s">
        <v>1615</v>
      </c>
      <c r="G149" t="s">
        <v>36</v>
      </c>
      <c r="H149">
        <v>-8.4456045</v>
      </c>
      <c r="I149">
        <v>114.1142079</v>
      </c>
      <c r="J149">
        <v>37434</v>
      </c>
      <c r="K149">
        <v>27</v>
      </c>
      <c r="L149">
        <v>6</v>
      </c>
      <c r="M149">
        <v>2002</v>
      </c>
      <c r="N149" s="17">
        <v>20</v>
      </c>
      <c r="O149">
        <v>7</v>
      </c>
      <c r="P149">
        <v>2677382293</v>
      </c>
      <c r="Q149" t="s">
        <v>37</v>
      </c>
      <c r="R149" t="s">
        <v>68</v>
      </c>
      <c r="S149" t="s">
        <v>1379</v>
      </c>
      <c r="T149" t="s">
        <v>1613</v>
      </c>
      <c r="U149" t="s">
        <v>1614</v>
      </c>
      <c r="V149">
        <v>6</v>
      </c>
      <c r="W149" t="s">
        <v>43</v>
      </c>
    </row>
    <row r="150" spans="1:23">
      <c r="A150" t="s">
        <v>504</v>
      </c>
      <c r="B150" s="14">
        <v>43</v>
      </c>
      <c r="C150" t="s">
        <v>505</v>
      </c>
      <c r="E150" t="s">
        <v>506</v>
      </c>
      <c r="F150" t="s">
        <v>1616</v>
      </c>
      <c r="G150" t="s">
        <v>36</v>
      </c>
      <c r="H150">
        <v>-0.94708320000000001</v>
      </c>
      <c r="I150">
        <v>100.417181</v>
      </c>
      <c r="J150">
        <v>26956</v>
      </c>
      <c r="K150">
        <v>19</v>
      </c>
      <c r="L150">
        <v>10</v>
      </c>
      <c r="M150">
        <v>1973</v>
      </c>
      <c r="N150" s="17">
        <v>49</v>
      </c>
      <c r="O150">
        <v>10</v>
      </c>
      <c r="P150">
        <v>8273998638</v>
      </c>
      <c r="Q150" t="s">
        <v>37</v>
      </c>
      <c r="R150" t="s">
        <v>68</v>
      </c>
      <c r="S150" t="s">
        <v>1379</v>
      </c>
      <c r="T150" t="s">
        <v>1613</v>
      </c>
      <c r="U150" t="s">
        <v>1614</v>
      </c>
      <c r="V150">
        <v>7</v>
      </c>
      <c r="W150" t="s">
        <v>78</v>
      </c>
    </row>
    <row r="151" spans="1:23">
      <c r="A151" t="s">
        <v>507</v>
      </c>
      <c r="B151" s="14">
        <v>43</v>
      </c>
      <c r="C151" t="s">
        <v>508</v>
      </c>
      <c r="E151" t="s">
        <v>509</v>
      </c>
      <c r="F151" t="s">
        <v>1617</v>
      </c>
      <c r="G151" t="s">
        <v>36</v>
      </c>
      <c r="H151">
        <v>8.9909733999999997</v>
      </c>
      <c r="I151">
        <v>16.316947899999999</v>
      </c>
      <c r="J151">
        <v>11848</v>
      </c>
      <c r="K151">
        <v>8</v>
      </c>
      <c r="L151">
        <v>6</v>
      </c>
      <c r="M151">
        <v>1932</v>
      </c>
      <c r="N151" s="17">
        <v>90</v>
      </c>
      <c r="O151">
        <v>1</v>
      </c>
      <c r="P151">
        <v>7621647104</v>
      </c>
      <c r="Q151" t="s">
        <v>37</v>
      </c>
      <c r="R151" t="s">
        <v>68</v>
      </c>
      <c r="S151" t="s">
        <v>1379</v>
      </c>
      <c r="T151" t="s">
        <v>1613</v>
      </c>
      <c r="U151" t="s">
        <v>1614</v>
      </c>
      <c r="V151">
        <v>6</v>
      </c>
      <c r="W151" t="s">
        <v>43</v>
      </c>
    </row>
    <row r="152" spans="1:23">
      <c r="A152" t="s">
        <v>510</v>
      </c>
      <c r="B152" s="14">
        <v>44</v>
      </c>
      <c r="C152" t="s">
        <v>511</v>
      </c>
      <c r="E152" t="s">
        <v>512</v>
      </c>
      <c r="F152" t="s">
        <v>1618</v>
      </c>
      <c r="G152" t="s">
        <v>36</v>
      </c>
      <c r="H152">
        <v>31.967677999999999</v>
      </c>
      <c r="I152">
        <v>34.993693</v>
      </c>
      <c r="J152">
        <v>19371</v>
      </c>
      <c r="K152">
        <v>12</v>
      </c>
      <c r="L152">
        <v>1</v>
      </c>
      <c r="M152">
        <v>1953</v>
      </c>
      <c r="N152" s="17">
        <v>69</v>
      </c>
      <c r="O152">
        <v>2</v>
      </c>
      <c r="P152">
        <v>2529202180</v>
      </c>
      <c r="Q152" t="s">
        <v>72</v>
      </c>
      <c r="R152" t="s">
        <v>73</v>
      </c>
      <c r="S152" t="s">
        <v>1619</v>
      </c>
      <c r="T152" t="s">
        <v>1620</v>
      </c>
      <c r="U152" t="s">
        <v>1621</v>
      </c>
      <c r="V152">
        <v>1</v>
      </c>
      <c r="W152" t="s">
        <v>186</v>
      </c>
    </row>
    <row r="153" spans="1:23">
      <c r="A153" t="s">
        <v>513</v>
      </c>
      <c r="B153" s="14">
        <v>44</v>
      </c>
      <c r="C153" t="s">
        <v>514</v>
      </c>
      <c r="E153" t="s">
        <v>515</v>
      </c>
      <c r="F153" t="s">
        <v>1622</v>
      </c>
      <c r="G153" t="s">
        <v>36</v>
      </c>
      <c r="H153">
        <v>36.724334399999996</v>
      </c>
      <c r="I153">
        <v>71.613193100000004</v>
      </c>
      <c r="J153">
        <v>43662</v>
      </c>
      <c r="K153">
        <v>16</v>
      </c>
      <c r="L153">
        <v>7</v>
      </c>
      <c r="M153">
        <v>2019</v>
      </c>
      <c r="N153" s="17">
        <v>3</v>
      </c>
      <c r="O153">
        <v>7</v>
      </c>
      <c r="P153">
        <v>7281595338</v>
      </c>
      <c r="Q153" t="s">
        <v>72</v>
      </c>
      <c r="R153" t="s">
        <v>73</v>
      </c>
      <c r="S153" t="s">
        <v>1619</v>
      </c>
      <c r="T153" t="s">
        <v>1620</v>
      </c>
      <c r="U153" t="s">
        <v>1621</v>
      </c>
      <c r="V153">
        <v>6</v>
      </c>
      <c r="W153" t="s">
        <v>43</v>
      </c>
    </row>
    <row r="154" spans="1:23">
      <c r="A154" t="s">
        <v>516</v>
      </c>
      <c r="B154" s="14">
        <v>44</v>
      </c>
      <c r="C154" t="s">
        <v>517</v>
      </c>
      <c r="E154" t="s">
        <v>518</v>
      </c>
      <c r="F154" t="s">
        <v>1623</v>
      </c>
      <c r="G154" t="s">
        <v>36</v>
      </c>
      <c r="H154">
        <v>-20.5558832</v>
      </c>
      <c r="I154">
        <v>-48.576269500000002</v>
      </c>
      <c r="J154">
        <v>38765</v>
      </c>
      <c r="K154">
        <v>17</v>
      </c>
      <c r="L154">
        <v>2</v>
      </c>
      <c r="M154">
        <v>2006</v>
      </c>
      <c r="N154" s="17">
        <v>16</v>
      </c>
      <c r="O154">
        <v>9</v>
      </c>
      <c r="P154">
        <v>7337260005</v>
      </c>
      <c r="Q154" t="s">
        <v>72</v>
      </c>
      <c r="R154" t="s">
        <v>73</v>
      </c>
      <c r="S154" t="s">
        <v>1619</v>
      </c>
      <c r="T154" t="s">
        <v>1620</v>
      </c>
      <c r="U154" t="s">
        <v>1621</v>
      </c>
      <c r="V154">
        <v>6</v>
      </c>
      <c r="W154" t="s">
        <v>43</v>
      </c>
    </row>
    <row r="155" spans="1:23">
      <c r="A155" t="s">
        <v>519</v>
      </c>
      <c r="B155" s="14">
        <v>44</v>
      </c>
      <c r="C155" t="s">
        <v>520</v>
      </c>
      <c r="E155" t="s">
        <v>521</v>
      </c>
      <c r="F155" t="s">
        <v>1624</v>
      </c>
      <c r="G155" t="s">
        <v>36</v>
      </c>
      <c r="H155">
        <v>14.434697999999999</v>
      </c>
      <c r="I155">
        <v>120.878011</v>
      </c>
      <c r="J155">
        <v>17163</v>
      </c>
      <c r="K155">
        <v>27</v>
      </c>
      <c r="L155">
        <v>12</v>
      </c>
      <c r="M155">
        <v>1946</v>
      </c>
      <c r="N155" s="17">
        <v>76</v>
      </c>
      <c r="O155">
        <v>12</v>
      </c>
      <c r="P155">
        <v>1575670051</v>
      </c>
      <c r="Q155" t="s">
        <v>72</v>
      </c>
      <c r="R155" t="s">
        <v>73</v>
      </c>
      <c r="S155" t="s">
        <v>1619</v>
      </c>
      <c r="T155" t="s">
        <v>1620</v>
      </c>
      <c r="U155" t="s">
        <v>1621</v>
      </c>
      <c r="V155">
        <v>6</v>
      </c>
      <c r="W155" t="s">
        <v>43</v>
      </c>
    </row>
    <row r="156" spans="1:23">
      <c r="A156" t="s">
        <v>522</v>
      </c>
      <c r="B156" s="14">
        <v>44</v>
      </c>
      <c r="C156" t="s">
        <v>523</v>
      </c>
      <c r="E156" t="s">
        <v>524</v>
      </c>
      <c r="F156" t="s">
        <v>1625</v>
      </c>
      <c r="G156" t="s">
        <v>36</v>
      </c>
      <c r="H156">
        <v>-6.1785288999999999</v>
      </c>
      <c r="I156">
        <v>106.63154129999999</v>
      </c>
      <c r="J156">
        <v>9579</v>
      </c>
      <c r="K156">
        <v>23</v>
      </c>
      <c r="L156">
        <v>3</v>
      </c>
      <c r="M156">
        <v>1926</v>
      </c>
      <c r="N156" s="17">
        <v>96</v>
      </c>
      <c r="O156">
        <v>7</v>
      </c>
      <c r="P156">
        <v>8687923234</v>
      </c>
      <c r="Q156" t="s">
        <v>72</v>
      </c>
      <c r="R156" t="s">
        <v>73</v>
      </c>
      <c r="S156" t="s">
        <v>1619</v>
      </c>
      <c r="T156" t="s">
        <v>1620</v>
      </c>
      <c r="U156" t="s">
        <v>1621</v>
      </c>
      <c r="V156">
        <v>6</v>
      </c>
      <c r="W156" t="s">
        <v>43</v>
      </c>
    </row>
    <row r="157" spans="1:23">
      <c r="A157" t="s">
        <v>525</v>
      </c>
      <c r="B157" s="14">
        <v>45</v>
      </c>
      <c r="C157" t="s">
        <v>526</v>
      </c>
      <c r="E157" t="s">
        <v>518</v>
      </c>
      <c r="F157" t="s">
        <v>1626</v>
      </c>
      <c r="G157" t="s">
        <v>36</v>
      </c>
      <c r="H157">
        <v>4.5827226999999997</v>
      </c>
      <c r="I157">
        <v>-74.211746500000004</v>
      </c>
      <c r="J157">
        <v>36926</v>
      </c>
      <c r="K157">
        <v>4</v>
      </c>
      <c r="L157">
        <v>2</v>
      </c>
      <c r="M157">
        <v>2001</v>
      </c>
      <c r="N157" s="17">
        <v>21</v>
      </c>
      <c r="O157">
        <v>8</v>
      </c>
      <c r="P157">
        <v>1418827457</v>
      </c>
      <c r="Q157" t="s">
        <v>37</v>
      </c>
      <c r="R157" t="s">
        <v>42</v>
      </c>
      <c r="S157" t="s">
        <v>1627</v>
      </c>
      <c r="T157" t="s">
        <v>1628</v>
      </c>
      <c r="U157" t="s">
        <v>1629</v>
      </c>
      <c r="V157">
        <v>2</v>
      </c>
      <c r="W157" t="s">
        <v>48</v>
      </c>
    </row>
    <row r="158" spans="1:23">
      <c r="A158" t="s">
        <v>527</v>
      </c>
      <c r="B158" s="14">
        <v>45</v>
      </c>
      <c r="C158" t="s">
        <v>528</v>
      </c>
      <c r="E158" t="s">
        <v>529</v>
      </c>
      <c r="F158" t="s">
        <v>1630</v>
      </c>
      <c r="G158" t="s">
        <v>36</v>
      </c>
      <c r="H158">
        <v>32.060254999999998</v>
      </c>
      <c r="I158">
        <v>118.79687699999999</v>
      </c>
      <c r="J158">
        <v>14836</v>
      </c>
      <c r="K158">
        <v>13</v>
      </c>
      <c r="L158">
        <v>8</v>
      </c>
      <c r="M158">
        <v>1940</v>
      </c>
      <c r="N158" s="17">
        <v>82</v>
      </c>
      <c r="O158">
        <v>5</v>
      </c>
      <c r="P158">
        <v>2717638595</v>
      </c>
      <c r="Q158" t="s">
        <v>37</v>
      </c>
      <c r="R158" t="s">
        <v>42</v>
      </c>
      <c r="S158" t="s">
        <v>1627</v>
      </c>
      <c r="T158" t="s">
        <v>1628</v>
      </c>
      <c r="U158" t="s">
        <v>1629</v>
      </c>
      <c r="V158">
        <v>3</v>
      </c>
      <c r="W158" t="s">
        <v>26</v>
      </c>
    </row>
    <row r="159" spans="1:23">
      <c r="A159" t="s">
        <v>530</v>
      </c>
      <c r="B159" s="14">
        <v>45</v>
      </c>
      <c r="C159" t="s">
        <v>370</v>
      </c>
      <c r="E159" t="s">
        <v>531</v>
      </c>
      <c r="F159" t="s">
        <v>1631</v>
      </c>
      <c r="G159" t="s">
        <v>23</v>
      </c>
      <c r="H159">
        <v>-8.3501717000000006</v>
      </c>
      <c r="I159">
        <v>117.9483319</v>
      </c>
      <c r="J159">
        <v>16163</v>
      </c>
      <c r="K159">
        <v>1</v>
      </c>
      <c r="L159">
        <v>4</v>
      </c>
      <c r="M159">
        <v>1944</v>
      </c>
      <c r="N159" s="17">
        <v>78</v>
      </c>
      <c r="O159">
        <v>9</v>
      </c>
      <c r="P159">
        <v>9588822107</v>
      </c>
      <c r="Q159" t="s">
        <v>37</v>
      </c>
      <c r="R159" t="s">
        <v>42</v>
      </c>
      <c r="S159" t="s">
        <v>1627</v>
      </c>
      <c r="T159" t="s">
        <v>1628</v>
      </c>
      <c r="U159" t="s">
        <v>1629</v>
      </c>
      <c r="V159">
        <v>7</v>
      </c>
      <c r="W159" t="s">
        <v>78</v>
      </c>
    </row>
    <row r="160" spans="1:23">
      <c r="A160" t="s">
        <v>532</v>
      </c>
      <c r="B160" s="14">
        <v>45</v>
      </c>
      <c r="C160" t="s">
        <v>497</v>
      </c>
      <c r="E160" t="s">
        <v>201</v>
      </c>
      <c r="F160" t="s">
        <v>1632</v>
      </c>
      <c r="G160" t="s">
        <v>36</v>
      </c>
      <c r="H160">
        <v>-17.692994500000001</v>
      </c>
      <c r="I160">
        <v>-42.5172107</v>
      </c>
      <c r="J160">
        <v>13045</v>
      </c>
      <c r="K160">
        <v>18</v>
      </c>
      <c r="L160">
        <v>9</v>
      </c>
      <c r="M160">
        <v>1935</v>
      </c>
      <c r="N160" s="17">
        <v>87</v>
      </c>
      <c r="O160">
        <v>12</v>
      </c>
      <c r="P160">
        <v>6099637466</v>
      </c>
      <c r="Q160" t="s">
        <v>37</v>
      </c>
      <c r="R160" t="s">
        <v>42</v>
      </c>
      <c r="S160" t="s">
        <v>1627</v>
      </c>
      <c r="T160" t="s">
        <v>1628</v>
      </c>
      <c r="U160" t="s">
        <v>1629</v>
      </c>
      <c r="V160">
        <v>3</v>
      </c>
      <c r="W160" t="s">
        <v>26</v>
      </c>
    </row>
    <row r="161" spans="1:23">
      <c r="A161" t="s">
        <v>533</v>
      </c>
      <c r="B161" s="14">
        <v>45</v>
      </c>
      <c r="C161" t="s">
        <v>534</v>
      </c>
      <c r="E161" t="s">
        <v>535</v>
      </c>
      <c r="F161" t="s">
        <v>1633</v>
      </c>
      <c r="G161" t="s">
        <v>36</v>
      </c>
      <c r="H161">
        <v>49.635468299999999</v>
      </c>
      <c r="I161">
        <v>16.995309800000001</v>
      </c>
      <c r="J161">
        <v>40121</v>
      </c>
      <c r="K161">
        <v>4</v>
      </c>
      <c r="L161">
        <v>11</v>
      </c>
      <c r="M161">
        <v>2009</v>
      </c>
      <c r="N161" s="17">
        <v>13</v>
      </c>
      <c r="O161">
        <v>1</v>
      </c>
      <c r="P161">
        <v>6458205420</v>
      </c>
      <c r="Q161" t="s">
        <v>37</v>
      </c>
      <c r="R161" t="s">
        <v>42</v>
      </c>
      <c r="S161" t="s">
        <v>1627</v>
      </c>
      <c r="T161" t="s">
        <v>1628</v>
      </c>
      <c r="U161" t="s">
        <v>1629</v>
      </c>
      <c r="V161">
        <v>6</v>
      </c>
      <c r="W161" t="s">
        <v>43</v>
      </c>
    </row>
    <row r="162" spans="1:23">
      <c r="A162" t="s">
        <v>536</v>
      </c>
      <c r="B162" s="14">
        <v>46</v>
      </c>
      <c r="C162" t="s">
        <v>537</v>
      </c>
      <c r="E162" t="s">
        <v>538</v>
      </c>
      <c r="F162" t="s">
        <v>1634</v>
      </c>
      <c r="G162" t="s">
        <v>36</v>
      </c>
      <c r="H162">
        <v>50.849989999999998</v>
      </c>
      <c r="I162">
        <v>-101.71763</v>
      </c>
      <c r="J162">
        <v>23259</v>
      </c>
      <c r="K162">
        <v>5</v>
      </c>
      <c r="L162">
        <v>9</v>
      </c>
      <c r="M162">
        <v>1963</v>
      </c>
      <c r="N162" s="17">
        <v>59</v>
      </c>
      <c r="O162">
        <v>10</v>
      </c>
      <c r="P162">
        <v>7972264414</v>
      </c>
      <c r="Q162" t="s">
        <v>97</v>
      </c>
      <c r="R162" t="s">
        <v>289</v>
      </c>
      <c r="S162" t="s">
        <v>1635</v>
      </c>
      <c r="T162" t="s">
        <v>1636</v>
      </c>
      <c r="U162" t="s">
        <v>1637</v>
      </c>
      <c r="V162">
        <v>1</v>
      </c>
      <c r="W162" t="s">
        <v>186</v>
      </c>
    </row>
    <row r="163" spans="1:23">
      <c r="A163" t="s">
        <v>539</v>
      </c>
      <c r="B163" s="14">
        <v>46</v>
      </c>
      <c r="C163" t="s">
        <v>540</v>
      </c>
      <c r="E163" t="s">
        <v>541</v>
      </c>
      <c r="F163" t="s">
        <v>1638</v>
      </c>
      <c r="G163" t="s">
        <v>36</v>
      </c>
      <c r="H163">
        <v>-7.8307181000000003</v>
      </c>
      <c r="I163">
        <v>110.6338382</v>
      </c>
      <c r="J163">
        <v>43721</v>
      </c>
      <c r="K163">
        <v>13</v>
      </c>
      <c r="L163">
        <v>9</v>
      </c>
      <c r="M163">
        <v>2019</v>
      </c>
      <c r="N163" s="17">
        <v>3</v>
      </c>
      <c r="O163">
        <v>6</v>
      </c>
      <c r="P163">
        <v>3344420018</v>
      </c>
      <c r="Q163" t="s">
        <v>97</v>
      </c>
      <c r="R163" t="s">
        <v>289</v>
      </c>
      <c r="S163" t="s">
        <v>1635</v>
      </c>
      <c r="T163" t="s">
        <v>1636</v>
      </c>
      <c r="U163" t="s">
        <v>1637</v>
      </c>
      <c r="V163">
        <v>6</v>
      </c>
      <c r="W163" t="s">
        <v>43</v>
      </c>
    </row>
    <row r="164" spans="1:23">
      <c r="A164" t="s">
        <v>542</v>
      </c>
      <c r="B164" s="14">
        <v>46</v>
      </c>
      <c r="C164" t="s">
        <v>134</v>
      </c>
      <c r="D164" t="s">
        <v>543</v>
      </c>
      <c r="E164" t="s">
        <v>544</v>
      </c>
      <c r="F164" t="s">
        <v>1639</v>
      </c>
      <c r="G164" t="s">
        <v>36</v>
      </c>
      <c r="H164">
        <v>-33.548246599999999</v>
      </c>
      <c r="I164">
        <v>-71.604574499999998</v>
      </c>
      <c r="J164">
        <v>28303</v>
      </c>
      <c r="K164">
        <v>27</v>
      </c>
      <c r="L164">
        <v>6</v>
      </c>
      <c r="M164">
        <v>1977</v>
      </c>
      <c r="N164" s="17">
        <v>45</v>
      </c>
      <c r="O164">
        <v>12</v>
      </c>
      <c r="P164">
        <v>8271537717</v>
      </c>
      <c r="Q164" t="s">
        <v>97</v>
      </c>
      <c r="R164" t="s">
        <v>289</v>
      </c>
      <c r="S164" t="s">
        <v>1635</v>
      </c>
      <c r="T164" t="s">
        <v>1636</v>
      </c>
      <c r="U164" t="s">
        <v>1637</v>
      </c>
      <c r="V164">
        <v>3</v>
      </c>
      <c r="W164" t="s">
        <v>26</v>
      </c>
    </row>
    <row r="165" spans="1:23">
      <c r="A165" t="s">
        <v>545</v>
      </c>
      <c r="B165" s="14">
        <v>46</v>
      </c>
      <c r="C165" t="s">
        <v>546</v>
      </c>
      <c r="D165" t="s">
        <v>547</v>
      </c>
      <c r="E165" t="s">
        <v>248</v>
      </c>
      <c r="F165" t="s">
        <v>1640</v>
      </c>
      <c r="G165" t="s">
        <v>36</v>
      </c>
      <c r="H165">
        <v>33.307473399999999</v>
      </c>
      <c r="I165">
        <v>130.37455439999999</v>
      </c>
      <c r="J165">
        <v>19305</v>
      </c>
      <c r="K165">
        <v>7</v>
      </c>
      <c r="L165">
        <v>11</v>
      </c>
      <c r="M165">
        <v>1952</v>
      </c>
      <c r="N165" s="17">
        <v>70</v>
      </c>
      <c r="O165">
        <v>9</v>
      </c>
      <c r="P165">
        <v>3981371042</v>
      </c>
      <c r="Q165" t="s">
        <v>97</v>
      </c>
      <c r="R165" t="s">
        <v>289</v>
      </c>
      <c r="S165" t="s">
        <v>1635</v>
      </c>
      <c r="T165" t="s">
        <v>1636</v>
      </c>
      <c r="U165" t="s">
        <v>1637</v>
      </c>
      <c r="V165">
        <v>4</v>
      </c>
      <c r="W165" t="s">
        <v>93</v>
      </c>
    </row>
    <row r="166" spans="1:23">
      <c r="A166" t="s">
        <v>548</v>
      </c>
      <c r="B166" s="14">
        <v>47</v>
      </c>
      <c r="C166" t="s">
        <v>549</v>
      </c>
      <c r="E166" t="s">
        <v>149</v>
      </c>
      <c r="F166" t="s">
        <v>1641</v>
      </c>
      <c r="G166" t="s">
        <v>23</v>
      </c>
      <c r="H166">
        <v>63.2563101</v>
      </c>
      <c r="I166">
        <v>18.4484104</v>
      </c>
      <c r="J166">
        <v>31359</v>
      </c>
      <c r="K166">
        <v>8</v>
      </c>
      <c r="L166">
        <v>11</v>
      </c>
      <c r="M166">
        <v>1985</v>
      </c>
      <c r="N166" s="17">
        <v>37</v>
      </c>
      <c r="O166">
        <v>8</v>
      </c>
      <c r="P166">
        <v>7112934561</v>
      </c>
      <c r="Q166" t="s">
        <v>72</v>
      </c>
      <c r="R166" t="s">
        <v>77</v>
      </c>
      <c r="S166" t="s">
        <v>1642</v>
      </c>
      <c r="T166" t="s">
        <v>1643</v>
      </c>
      <c r="U166" t="s">
        <v>1644</v>
      </c>
      <c r="V166">
        <v>5</v>
      </c>
      <c r="W166" t="s">
        <v>86</v>
      </c>
    </row>
    <row r="167" spans="1:23">
      <c r="A167" t="s">
        <v>550</v>
      </c>
      <c r="B167" s="14">
        <v>47</v>
      </c>
      <c r="C167" t="s">
        <v>551</v>
      </c>
      <c r="E167" t="s">
        <v>552</v>
      </c>
      <c r="F167" t="s">
        <v>1645</v>
      </c>
      <c r="G167" t="s">
        <v>36</v>
      </c>
      <c r="H167">
        <v>15.6756662</v>
      </c>
      <c r="I167">
        <v>121.1303669</v>
      </c>
      <c r="J167">
        <v>9272</v>
      </c>
      <c r="K167">
        <v>20</v>
      </c>
      <c r="L167">
        <v>5</v>
      </c>
      <c r="M167">
        <v>1925</v>
      </c>
      <c r="N167" s="17">
        <v>97</v>
      </c>
      <c r="O167">
        <v>13</v>
      </c>
      <c r="P167">
        <v>2136858194</v>
      </c>
      <c r="Q167" t="s">
        <v>72</v>
      </c>
      <c r="R167" t="s">
        <v>77</v>
      </c>
      <c r="S167" t="s">
        <v>1642</v>
      </c>
      <c r="T167" t="s">
        <v>1643</v>
      </c>
      <c r="U167" t="s">
        <v>1644</v>
      </c>
      <c r="V167">
        <v>4</v>
      </c>
      <c r="W167" t="s">
        <v>93</v>
      </c>
    </row>
    <row r="168" spans="1:23">
      <c r="A168" t="s">
        <v>553</v>
      </c>
      <c r="B168" s="14">
        <v>47</v>
      </c>
      <c r="C168" t="s">
        <v>554</v>
      </c>
      <c r="E168" t="s">
        <v>555</v>
      </c>
      <c r="F168" t="s">
        <v>1646</v>
      </c>
      <c r="G168" t="s">
        <v>23</v>
      </c>
      <c r="H168">
        <v>44.019171999999998</v>
      </c>
      <c r="I168">
        <v>18.153570200000001</v>
      </c>
      <c r="J168">
        <v>40874</v>
      </c>
      <c r="K168">
        <v>27</v>
      </c>
      <c r="L168">
        <v>11</v>
      </c>
      <c r="M168">
        <v>2011</v>
      </c>
      <c r="N168" s="17">
        <v>11</v>
      </c>
      <c r="O168">
        <v>3</v>
      </c>
      <c r="P168">
        <v>7125540857</v>
      </c>
      <c r="Q168" t="s">
        <v>72</v>
      </c>
      <c r="R168" t="s">
        <v>77</v>
      </c>
      <c r="S168" t="s">
        <v>1642</v>
      </c>
      <c r="T168" t="s">
        <v>1643</v>
      </c>
      <c r="U168" t="s">
        <v>1644</v>
      </c>
      <c r="V168">
        <v>6</v>
      </c>
      <c r="W168" t="s">
        <v>43</v>
      </c>
    </row>
    <row r="169" spans="1:23">
      <c r="A169" t="s">
        <v>556</v>
      </c>
      <c r="B169" s="14">
        <v>48</v>
      </c>
      <c r="C169" t="s">
        <v>557</v>
      </c>
      <c r="E169" t="s">
        <v>558</v>
      </c>
      <c r="F169" t="s">
        <v>1647</v>
      </c>
      <c r="G169" t="s">
        <v>23</v>
      </c>
      <c r="H169">
        <v>45.784995199999997</v>
      </c>
      <c r="I169">
        <v>-72.014506299999994</v>
      </c>
      <c r="J169">
        <v>36565</v>
      </c>
      <c r="K169">
        <v>9</v>
      </c>
      <c r="L169">
        <v>2</v>
      </c>
      <c r="M169">
        <v>2000</v>
      </c>
      <c r="N169" s="17">
        <v>22</v>
      </c>
      <c r="O169">
        <v>8</v>
      </c>
      <c r="P169">
        <v>4986148068</v>
      </c>
      <c r="Q169" t="s">
        <v>37</v>
      </c>
      <c r="R169" t="s">
        <v>42</v>
      </c>
      <c r="S169" t="s">
        <v>1648</v>
      </c>
      <c r="T169" t="s">
        <v>1649</v>
      </c>
      <c r="U169" t="s">
        <v>1650</v>
      </c>
      <c r="V169">
        <v>1</v>
      </c>
      <c r="W169" t="s">
        <v>186</v>
      </c>
    </row>
    <row r="170" spans="1:23">
      <c r="A170" t="s">
        <v>559</v>
      </c>
      <c r="B170" s="14">
        <v>48</v>
      </c>
      <c r="C170" t="s">
        <v>560</v>
      </c>
      <c r="E170" t="s">
        <v>352</v>
      </c>
      <c r="F170" t="s">
        <v>1651</v>
      </c>
      <c r="G170" t="s">
        <v>23</v>
      </c>
      <c r="H170">
        <v>63.738839499999997</v>
      </c>
      <c r="I170">
        <v>34.309751900000002</v>
      </c>
      <c r="J170">
        <v>13398</v>
      </c>
      <c r="K170">
        <v>5</v>
      </c>
      <c r="L170">
        <v>9</v>
      </c>
      <c r="M170">
        <v>1936</v>
      </c>
      <c r="N170" s="17">
        <v>86</v>
      </c>
      <c r="O170">
        <v>8</v>
      </c>
      <c r="P170">
        <v>1842124591</v>
      </c>
      <c r="Q170" t="s">
        <v>37</v>
      </c>
      <c r="R170" t="s">
        <v>42</v>
      </c>
      <c r="S170" t="s">
        <v>1648</v>
      </c>
      <c r="T170" t="s">
        <v>1649</v>
      </c>
      <c r="U170" t="s">
        <v>1650</v>
      </c>
      <c r="V170">
        <v>3</v>
      </c>
      <c r="W170" t="s">
        <v>26</v>
      </c>
    </row>
    <row r="171" spans="1:23">
      <c r="A171" t="s">
        <v>561</v>
      </c>
      <c r="B171" s="14">
        <v>48</v>
      </c>
      <c r="C171" t="s">
        <v>562</v>
      </c>
      <c r="E171" t="s">
        <v>563</v>
      </c>
      <c r="F171" t="s">
        <v>1652</v>
      </c>
      <c r="G171" t="s">
        <v>23</v>
      </c>
      <c r="H171">
        <v>-12.4</v>
      </c>
      <c r="I171">
        <v>-74.7</v>
      </c>
      <c r="J171">
        <v>24445</v>
      </c>
      <c r="K171">
        <v>4</v>
      </c>
      <c r="L171">
        <v>12</v>
      </c>
      <c r="M171">
        <v>1966</v>
      </c>
      <c r="N171" s="17">
        <v>56</v>
      </c>
      <c r="O171">
        <v>2</v>
      </c>
      <c r="P171">
        <v>9779651585</v>
      </c>
      <c r="Q171" t="s">
        <v>37</v>
      </c>
      <c r="R171" t="s">
        <v>42</v>
      </c>
      <c r="S171" t="s">
        <v>1648</v>
      </c>
      <c r="T171" t="s">
        <v>1649</v>
      </c>
      <c r="U171" t="s">
        <v>1650</v>
      </c>
      <c r="V171">
        <v>2</v>
      </c>
      <c r="W171" t="s">
        <v>48</v>
      </c>
    </row>
    <row r="172" spans="1:23">
      <c r="A172" t="s">
        <v>564</v>
      </c>
      <c r="B172" s="14">
        <v>49</v>
      </c>
      <c r="C172" t="s">
        <v>565</v>
      </c>
      <c r="D172" t="s">
        <v>566</v>
      </c>
      <c r="E172" t="s">
        <v>567</v>
      </c>
      <c r="F172" t="s">
        <v>1653</v>
      </c>
      <c r="G172" t="s">
        <v>36</v>
      </c>
      <c r="H172">
        <v>45.052484</v>
      </c>
      <c r="I172">
        <v>4.8398662000000003</v>
      </c>
      <c r="J172">
        <v>32903</v>
      </c>
      <c r="K172">
        <v>30</v>
      </c>
      <c r="L172">
        <v>1</v>
      </c>
      <c r="M172">
        <v>1990</v>
      </c>
      <c r="N172" s="17">
        <v>32</v>
      </c>
      <c r="O172">
        <v>2</v>
      </c>
      <c r="P172">
        <v>3553168458</v>
      </c>
      <c r="Q172" t="s">
        <v>72</v>
      </c>
      <c r="R172" t="s">
        <v>82</v>
      </c>
      <c r="S172" t="s">
        <v>1445</v>
      </c>
      <c r="T172" t="s">
        <v>1654</v>
      </c>
      <c r="U172" t="s">
        <v>1654</v>
      </c>
      <c r="V172">
        <v>2</v>
      </c>
      <c r="W172" t="s">
        <v>48</v>
      </c>
    </row>
    <row r="173" spans="1:23">
      <c r="A173" t="s">
        <v>568</v>
      </c>
      <c r="B173" s="14">
        <v>49</v>
      </c>
      <c r="C173" t="s">
        <v>569</v>
      </c>
      <c r="E173" t="s">
        <v>570</v>
      </c>
      <c r="F173" t="s">
        <v>1655</v>
      </c>
      <c r="G173" t="s">
        <v>36</v>
      </c>
      <c r="H173">
        <v>54.708309499999999</v>
      </c>
      <c r="I173">
        <v>76.551354099999998</v>
      </c>
      <c r="J173">
        <v>39097</v>
      </c>
      <c r="K173">
        <v>15</v>
      </c>
      <c r="L173">
        <v>1</v>
      </c>
      <c r="M173">
        <v>2007</v>
      </c>
      <c r="N173" s="17">
        <v>15</v>
      </c>
      <c r="O173">
        <v>7</v>
      </c>
      <c r="P173">
        <v>5242953934</v>
      </c>
      <c r="Q173" t="s">
        <v>72</v>
      </c>
      <c r="R173" t="s">
        <v>82</v>
      </c>
      <c r="S173" t="s">
        <v>1445</v>
      </c>
      <c r="T173" t="s">
        <v>1654</v>
      </c>
      <c r="U173" t="s">
        <v>1654</v>
      </c>
      <c r="V173">
        <v>6</v>
      </c>
      <c r="W173" t="s">
        <v>43</v>
      </c>
    </row>
    <row r="174" spans="1:23">
      <c r="A174" t="s">
        <v>571</v>
      </c>
      <c r="B174" s="14">
        <v>49</v>
      </c>
      <c r="C174" t="s">
        <v>75</v>
      </c>
      <c r="E174" t="s">
        <v>572</v>
      </c>
      <c r="F174" t="s">
        <v>1656</v>
      </c>
      <c r="G174" t="s">
        <v>36</v>
      </c>
      <c r="H174">
        <v>43.005221599999999</v>
      </c>
      <c r="I174">
        <v>71.513917000000006</v>
      </c>
      <c r="J174">
        <v>22658</v>
      </c>
      <c r="K174">
        <v>12</v>
      </c>
      <c r="L174">
        <v>1</v>
      </c>
      <c r="M174">
        <v>1962</v>
      </c>
      <c r="N174" s="17">
        <v>60</v>
      </c>
      <c r="O174">
        <v>1</v>
      </c>
      <c r="P174">
        <v>7205463613</v>
      </c>
      <c r="Q174" t="s">
        <v>72</v>
      </c>
      <c r="R174" t="s">
        <v>82</v>
      </c>
      <c r="S174" t="s">
        <v>1445</v>
      </c>
      <c r="T174" t="s">
        <v>1654</v>
      </c>
      <c r="U174" t="s">
        <v>1654</v>
      </c>
      <c r="V174">
        <v>1</v>
      </c>
      <c r="W174" t="s">
        <v>186</v>
      </c>
    </row>
    <row r="175" spans="1:23">
      <c r="A175" t="s">
        <v>573</v>
      </c>
      <c r="B175" s="14">
        <v>50</v>
      </c>
      <c r="C175" t="s">
        <v>574</v>
      </c>
      <c r="E175" t="s">
        <v>575</v>
      </c>
      <c r="F175" t="s">
        <v>1657</v>
      </c>
      <c r="G175" t="s">
        <v>36</v>
      </c>
      <c r="H175">
        <v>53.6190091</v>
      </c>
      <c r="I175">
        <v>-1.2780726</v>
      </c>
      <c r="J175">
        <v>16817</v>
      </c>
      <c r="K175">
        <v>15</v>
      </c>
      <c r="L175">
        <v>1</v>
      </c>
      <c r="M175">
        <v>1946</v>
      </c>
      <c r="N175" s="17">
        <v>76</v>
      </c>
      <c r="O175">
        <v>2</v>
      </c>
      <c r="P175">
        <v>9447551084</v>
      </c>
      <c r="Q175" t="s">
        <v>31</v>
      </c>
      <c r="R175" t="s">
        <v>52</v>
      </c>
      <c r="S175" t="s">
        <v>1658</v>
      </c>
      <c r="T175" t="s">
        <v>1659</v>
      </c>
      <c r="U175" t="s">
        <v>1660</v>
      </c>
      <c r="V175">
        <v>4</v>
      </c>
      <c r="W175" t="s">
        <v>93</v>
      </c>
    </row>
    <row r="176" spans="1:23">
      <c r="A176" t="s">
        <v>576</v>
      </c>
      <c r="B176" s="14">
        <v>50</v>
      </c>
      <c r="C176" t="s">
        <v>577</v>
      </c>
      <c r="E176" t="s">
        <v>578</v>
      </c>
      <c r="F176" t="s">
        <v>1661</v>
      </c>
      <c r="G176" t="s">
        <v>36</v>
      </c>
      <c r="H176">
        <v>39.246620999999998</v>
      </c>
      <c r="I176">
        <v>107.66617599999999</v>
      </c>
      <c r="J176">
        <v>32329</v>
      </c>
      <c r="K176">
        <v>5</v>
      </c>
      <c r="L176">
        <v>7</v>
      </c>
      <c r="M176">
        <v>1988</v>
      </c>
      <c r="N176" s="17">
        <v>34</v>
      </c>
      <c r="O176">
        <v>5</v>
      </c>
      <c r="P176">
        <v>9267058982</v>
      </c>
      <c r="Q176" t="s">
        <v>31</v>
      </c>
      <c r="R176" t="s">
        <v>52</v>
      </c>
      <c r="S176" t="s">
        <v>1658</v>
      </c>
      <c r="T176" t="s">
        <v>1659</v>
      </c>
      <c r="U176" t="s">
        <v>1660</v>
      </c>
      <c r="V176">
        <v>1</v>
      </c>
      <c r="W176" t="s">
        <v>186</v>
      </c>
    </row>
    <row r="177" spans="1:23">
      <c r="A177" t="s">
        <v>579</v>
      </c>
      <c r="B177" s="14">
        <v>50</v>
      </c>
      <c r="C177" t="s">
        <v>580</v>
      </c>
      <c r="E177" t="s">
        <v>203</v>
      </c>
      <c r="F177" t="s">
        <v>1662</v>
      </c>
      <c r="G177" t="s">
        <v>23</v>
      </c>
      <c r="H177">
        <v>58.702890099999998</v>
      </c>
      <c r="I177">
        <v>13.845300200000001</v>
      </c>
      <c r="J177">
        <v>39686</v>
      </c>
      <c r="K177">
        <v>26</v>
      </c>
      <c r="L177">
        <v>8</v>
      </c>
      <c r="M177">
        <v>2008</v>
      </c>
      <c r="N177" s="17">
        <v>14</v>
      </c>
      <c r="O177">
        <v>9</v>
      </c>
      <c r="P177">
        <v>2572494786</v>
      </c>
      <c r="Q177" t="s">
        <v>31</v>
      </c>
      <c r="R177" t="s">
        <v>52</v>
      </c>
      <c r="S177" t="s">
        <v>1658</v>
      </c>
      <c r="T177" t="s">
        <v>1659</v>
      </c>
      <c r="U177" t="s">
        <v>1660</v>
      </c>
      <c r="V177">
        <v>6</v>
      </c>
      <c r="W177" t="s">
        <v>43</v>
      </c>
    </row>
    <row r="178" spans="1:23">
      <c r="A178" t="s">
        <v>581</v>
      </c>
      <c r="B178" s="14">
        <v>50</v>
      </c>
      <c r="C178" t="s">
        <v>582</v>
      </c>
      <c r="E178" t="s">
        <v>583</v>
      </c>
      <c r="F178" t="s">
        <v>1663</v>
      </c>
      <c r="G178" t="s">
        <v>23</v>
      </c>
      <c r="H178">
        <v>55.882399999999997</v>
      </c>
      <c r="I178">
        <v>37.489685000000001</v>
      </c>
      <c r="J178">
        <v>43752</v>
      </c>
      <c r="K178">
        <v>14</v>
      </c>
      <c r="L178">
        <v>10</v>
      </c>
      <c r="M178">
        <v>2019</v>
      </c>
      <c r="N178" s="17">
        <v>3</v>
      </c>
      <c r="O178">
        <v>4</v>
      </c>
      <c r="P178">
        <v>4311291023</v>
      </c>
      <c r="Q178" t="s">
        <v>31</v>
      </c>
      <c r="R178" t="s">
        <v>52</v>
      </c>
      <c r="S178" t="s">
        <v>1658</v>
      </c>
      <c r="T178" t="s">
        <v>1659</v>
      </c>
      <c r="U178" t="s">
        <v>1660</v>
      </c>
      <c r="V178">
        <v>6</v>
      </c>
      <c r="W178" t="s">
        <v>43</v>
      </c>
    </row>
    <row r="179" spans="1:23">
      <c r="A179" t="s">
        <v>584</v>
      </c>
      <c r="B179" s="14">
        <v>51</v>
      </c>
      <c r="C179" t="s">
        <v>497</v>
      </c>
      <c r="D179" t="s">
        <v>585</v>
      </c>
      <c r="E179" t="s">
        <v>586</v>
      </c>
      <c r="F179" t="s">
        <v>1664</v>
      </c>
      <c r="G179" t="s">
        <v>36</v>
      </c>
      <c r="H179">
        <v>-0.63498929999999998</v>
      </c>
      <c r="I179">
        <v>117.40864879999999</v>
      </c>
      <c r="J179">
        <v>14553</v>
      </c>
      <c r="K179">
        <v>4</v>
      </c>
      <c r="L179">
        <v>11</v>
      </c>
      <c r="M179">
        <v>1939</v>
      </c>
      <c r="N179" s="17">
        <v>83</v>
      </c>
      <c r="O179">
        <v>8</v>
      </c>
      <c r="P179">
        <v>9941340114</v>
      </c>
      <c r="Q179" t="s">
        <v>97</v>
      </c>
      <c r="R179" t="s">
        <v>125</v>
      </c>
      <c r="S179" t="s">
        <v>1665</v>
      </c>
      <c r="T179" t="s">
        <v>1470</v>
      </c>
      <c r="U179" t="s">
        <v>1666</v>
      </c>
      <c r="V179">
        <v>5</v>
      </c>
      <c r="W179" t="s">
        <v>86</v>
      </c>
    </row>
    <row r="180" spans="1:23">
      <c r="A180" t="s">
        <v>587</v>
      </c>
      <c r="B180" s="14">
        <v>51</v>
      </c>
      <c r="C180" t="s">
        <v>588</v>
      </c>
      <c r="E180" t="s">
        <v>563</v>
      </c>
      <c r="F180" t="s">
        <v>1667</v>
      </c>
      <c r="G180" t="s">
        <v>36</v>
      </c>
      <c r="H180">
        <v>29.865988000000002</v>
      </c>
      <c r="I180">
        <v>121.55355900000001</v>
      </c>
      <c r="J180">
        <v>36885</v>
      </c>
      <c r="K180">
        <v>25</v>
      </c>
      <c r="L180">
        <v>12</v>
      </c>
      <c r="M180">
        <v>2000</v>
      </c>
      <c r="N180" s="17">
        <v>22</v>
      </c>
      <c r="O180">
        <v>5</v>
      </c>
      <c r="P180">
        <v>4427247811</v>
      </c>
      <c r="Q180" t="s">
        <v>97</v>
      </c>
      <c r="R180" t="s">
        <v>125</v>
      </c>
      <c r="S180" t="s">
        <v>1665</v>
      </c>
      <c r="T180" t="s">
        <v>1470</v>
      </c>
      <c r="U180" t="s">
        <v>1666</v>
      </c>
      <c r="V180">
        <v>4</v>
      </c>
      <c r="W180" t="s">
        <v>93</v>
      </c>
    </row>
    <row r="181" spans="1:23">
      <c r="A181" t="s">
        <v>589</v>
      </c>
      <c r="B181" s="14">
        <v>51</v>
      </c>
      <c r="C181" t="s">
        <v>497</v>
      </c>
      <c r="D181" t="s">
        <v>34</v>
      </c>
      <c r="E181" t="s">
        <v>590</v>
      </c>
      <c r="F181" t="s">
        <v>1668</v>
      </c>
      <c r="G181" t="s">
        <v>36</v>
      </c>
      <c r="H181">
        <v>10.935700000000001</v>
      </c>
      <c r="I181">
        <v>122.4932</v>
      </c>
      <c r="J181">
        <v>34507</v>
      </c>
      <c r="K181">
        <v>22</v>
      </c>
      <c r="L181">
        <v>6</v>
      </c>
      <c r="M181">
        <v>1994</v>
      </c>
      <c r="N181" s="17">
        <v>28</v>
      </c>
      <c r="O181">
        <v>11</v>
      </c>
      <c r="P181">
        <v>2247648725</v>
      </c>
      <c r="Q181" t="s">
        <v>97</v>
      </c>
      <c r="R181" t="s">
        <v>125</v>
      </c>
      <c r="S181" t="s">
        <v>1665</v>
      </c>
      <c r="T181" t="s">
        <v>1470</v>
      </c>
      <c r="U181" t="s">
        <v>1666</v>
      </c>
      <c r="V181">
        <v>5</v>
      </c>
      <c r="W181" t="s">
        <v>86</v>
      </c>
    </row>
    <row r="182" spans="1:23">
      <c r="A182" t="s">
        <v>591</v>
      </c>
      <c r="B182" s="14">
        <v>51</v>
      </c>
      <c r="C182" t="s">
        <v>592</v>
      </c>
      <c r="E182" t="s">
        <v>593</v>
      </c>
      <c r="F182" t="s">
        <v>1669</v>
      </c>
      <c r="G182" t="s">
        <v>36</v>
      </c>
      <c r="H182">
        <v>12.6400252</v>
      </c>
      <c r="I182">
        <v>10.7048554</v>
      </c>
      <c r="J182">
        <v>28915</v>
      </c>
      <c r="K182">
        <v>1</v>
      </c>
      <c r="L182">
        <v>3</v>
      </c>
      <c r="M182">
        <v>1979</v>
      </c>
      <c r="N182" s="17">
        <v>43</v>
      </c>
      <c r="O182">
        <v>10</v>
      </c>
      <c r="P182">
        <v>7397900594</v>
      </c>
      <c r="Q182" t="s">
        <v>97</v>
      </c>
      <c r="R182" t="s">
        <v>125</v>
      </c>
      <c r="S182" t="s">
        <v>1665</v>
      </c>
      <c r="T182" t="s">
        <v>1470</v>
      </c>
      <c r="U182" t="s">
        <v>1666</v>
      </c>
      <c r="V182">
        <v>2</v>
      </c>
      <c r="W182" t="s">
        <v>48</v>
      </c>
    </row>
    <row r="183" spans="1:23">
      <c r="A183" t="s">
        <v>594</v>
      </c>
      <c r="B183" s="14">
        <v>52</v>
      </c>
      <c r="C183" t="s">
        <v>595</v>
      </c>
      <c r="E183" t="s">
        <v>514</v>
      </c>
      <c r="F183" t="s">
        <v>1670</v>
      </c>
      <c r="G183" t="s">
        <v>23</v>
      </c>
      <c r="H183">
        <v>60.173418099999999</v>
      </c>
      <c r="I183">
        <v>18.177176500000002</v>
      </c>
      <c r="J183">
        <v>38292</v>
      </c>
      <c r="K183">
        <v>1</v>
      </c>
      <c r="L183">
        <v>11</v>
      </c>
      <c r="M183">
        <v>2004</v>
      </c>
      <c r="N183" s="17">
        <v>18</v>
      </c>
      <c r="O183">
        <v>9</v>
      </c>
      <c r="P183">
        <v>7889820581</v>
      </c>
      <c r="Q183" t="s">
        <v>72</v>
      </c>
      <c r="R183" t="s">
        <v>77</v>
      </c>
      <c r="S183" t="s">
        <v>1642</v>
      </c>
      <c r="T183" t="s">
        <v>1562</v>
      </c>
      <c r="U183" t="s">
        <v>1671</v>
      </c>
      <c r="V183">
        <v>6</v>
      </c>
      <c r="W183" t="s">
        <v>43</v>
      </c>
    </row>
    <row r="184" spans="1:23">
      <c r="A184" t="s">
        <v>596</v>
      </c>
      <c r="B184" s="14">
        <v>52</v>
      </c>
      <c r="C184" t="s">
        <v>597</v>
      </c>
      <c r="E184" t="s">
        <v>598</v>
      </c>
      <c r="F184" t="s">
        <v>1672</v>
      </c>
      <c r="G184" t="s">
        <v>36</v>
      </c>
      <c r="H184">
        <v>49.6302491</v>
      </c>
      <c r="I184">
        <v>20.6635214</v>
      </c>
      <c r="J184">
        <v>23147</v>
      </c>
      <c r="K184">
        <v>16</v>
      </c>
      <c r="L184">
        <v>5</v>
      </c>
      <c r="M184">
        <v>1963</v>
      </c>
      <c r="N184" s="17">
        <v>59</v>
      </c>
      <c r="O184">
        <v>4</v>
      </c>
      <c r="P184">
        <v>5832224487</v>
      </c>
      <c r="Q184" t="s">
        <v>72</v>
      </c>
      <c r="R184" t="s">
        <v>77</v>
      </c>
      <c r="S184" t="s">
        <v>1642</v>
      </c>
      <c r="T184" t="s">
        <v>1562</v>
      </c>
      <c r="U184" t="s">
        <v>1671</v>
      </c>
      <c r="V184">
        <v>1</v>
      </c>
      <c r="W184" t="s">
        <v>186</v>
      </c>
    </row>
    <row r="185" spans="1:23">
      <c r="A185" t="s">
        <v>599</v>
      </c>
      <c r="B185" s="14">
        <v>52</v>
      </c>
      <c r="C185" t="s">
        <v>600</v>
      </c>
      <c r="D185" t="s">
        <v>601</v>
      </c>
      <c r="E185" t="s">
        <v>602</v>
      </c>
      <c r="F185" t="s">
        <v>1673</v>
      </c>
      <c r="G185" t="s">
        <v>23</v>
      </c>
      <c r="H185">
        <v>-8.0916546</v>
      </c>
      <c r="I185">
        <v>112.5394091</v>
      </c>
      <c r="J185">
        <v>26412</v>
      </c>
      <c r="K185">
        <v>23</v>
      </c>
      <c r="L185">
        <v>4</v>
      </c>
      <c r="M185">
        <v>1972</v>
      </c>
      <c r="N185" s="17">
        <v>50</v>
      </c>
      <c r="O185">
        <v>7</v>
      </c>
      <c r="P185">
        <v>1234407865</v>
      </c>
      <c r="Q185" t="s">
        <v>72</v>
      </c>
      <c r="R185" t="s">
        <v>77</v>
      </c>
      <c r="S185" t="s">
        <v>1642</v>
      </c>
      <c r="T185" t="s">
        <v>1562</v>
      </c>
      <c r="U185" t="s">
        <v>1671</v>
      </c>
      <c r="V185">
        <v>5</v>
      </c>
      <c r="W185" t="s">
        <v>86</v>
      </c>
    </row>
    <row r="186" spans="1:23">
      <c r="A186" t="s">
        <v>603</v>
      </c>
      <c r="B186" s="14">
        <v>53</v>
      </c>
      <c r="C186" t="s">
        <v>604</v>
      </c>
      <c r="E186" t="s">
        <v>605</v>
      </c>
      <c r="F186" t="s">
        <v>1674</v>
      </c>
      <c r="G186" t="s">
        <v>36</v>
      </c>
      <c r="H186">
        <v>-8.1574988000000008</v>
      </c>
      <c r="I186">
        <v>114.3014572</v>
      </c>
      <c r="J186">
        <v>40607</v>
      </c>
      <c r="K186">
        <v>5</v>
      </c>
      <c r="L186">
        <v>3</v>
      </c>
      <c r="M186">
        <v>2011</v>
      </c>
      <c r="N186" s="17">
        <v>11</v>
      </c>
      <c r="O186">
        <v>1</v>
      </c>
      <c r="P186">
        <v>7436634000</v>
      </c>
      <c r="Q186" t="s">
        <v>31</v>
      </c>
      <c r="R186" t="s">
        <v>172</v>
      </c>
      <c r="S186" t="s">
        <v>1572</v>
      </c>
      <c r="T186" t="s">
        <v>1573</v>
      </c>
      <c r="U186" t="s">
        <v>1675</v>
      </c>
      <c r="V186">
        <v>6</v>
      </c>
      <c r="W186" t="s">
        <v>43</v>
      </c>
    </row>
    <row r="187" spans="1:23">
      <c r="A187" t="s">
        <v>606</v>
      </c>
      <c r="B187" s="14">
        <v>53</v>
      </c>
      <c r="C187" t="s">
        <v>607</v>
      </c>
      <c r="E187" t="s">
        <v>608</v>
      </c>
      <c r="F187" t="s">
        <v>1676</v>
      </c>
      <c r="G187" t="s">
        <v>36</v>
      </c>
      <c r="H187">
        <v>13.621663099999999</v>
      </c>
      <c r="I187">
        <v>-87.899151399999994</v>
      </c>
      <c r="J187">
        <v>8525</v>
      </c>
      <c r="K187">
        <v>4</v>
      </c>
      <c r="L187">
        <v>5</v>
      </c>
      <c r="M187">
        <v>1923</v>
      </c>
      <c r="N187" s="17">
        <v>99</v>
      </c>
      <c r="O187">
        <v>6</v>
      </c>
      <c r="P187">
        <v>3159707366</v>
      </c>
      <c r="Q187" t="s">
        <v>31</v>
      </c>
      <c r="R187" t="s">
        <v>172</v>
      </c>
      <c r="S187" t="s">
        <v>1572</v>
      </c>
      <c r="T187" t="s">
        <v>1573</v>
      </c>
      <c r="U187" t="s">
        <v>1675</v>
      </c>
      <c r="V187">
        <v>6</v>
      </c>
      <c r="W187" t="s">
        <v>43</v>
      </c>
    </row>
    <row r="188" spans="1:23">
      <c r="A188" t="s">
        <v>609</v>
      </c>
      <c r="B188" s="14">
        <v>53</v>
      </c>
      <c r="C188" t="s">
        <v>134</v>
      </c>
      <c r="D188" t="s">
        <v>403</v>
      </c>
      <c r="E188" t="s">
        <v>610</v>
      </c>
      <c r="F188" t="s">
        <v>1677</v>
      </c>
      <c r="G188" t="s">
        <v>36</v>
      </c>
      <c r="H188">
        <v>19.462182500000001</v>
      </c>
      <c r="I188">
        <v>-99.110685000000004</v>
      </c>
      <c r="J188">
        <v>19185</v>
      </c>
      <c r="K188">
        <v>10</v>
      </c>
      <c r="L188">
        <v>7</v>
      </c>
      <c r="M188">
        <v>1952</v>
      </c>
      <c r="N188" s="17">
        <v>70</v>
      </c>
      <c r="O188">
        <v>9</v>
      </c>
      <c r="P188">
        <v>7296731182</v>
      </c>
      <c r="Q188" t="s">
        <v>31</v>
      </c>
      <c r="R188" t="s">
        <v>172</v>
      </c>
      <c r="S188" t="s">
        <v>1572</v>
      </c>
      <c r="T188" t="s">
        <v>1573</v>
      </c>
      <c r="U188" t="s">
        <v>1675</v>
      </c>
      <c r="V188">
        <v>7</v>
      </c>
      <c r="W188" t="s">
        <v>78</v>
      </c>
    </row>
    <row r="189" spans="1:23">
      <c r="A189" t="s">
        <v>611</v>
      </c>
      <c r="B189" s="14">
        <v>53</v>
      </c>
      <c r="C189" t="s">
        <v>612</v>
      </c>
      <c r="E189" t="s">
        <v>613</v>
      </c>
      <c r="F189" t="s">
        <v>1678</v>
      </c>
      <c r="G189" t="s">
        <v>36</v>
      </c>
      <c r="H189">
        <v>-10.177199699999999</v>
      </c>
      <c r="I189">
        <v>123.60703289999999</v>
      </c>
      <c r="J189">
        <v>42259</v>
      </c>
      <c r="K189">
        <v>12</v>
      </c>
      <c r="L189">
        <v>9</v>
      </c>
      <c r="M189">
        <v>2015</v>
      </c>
      <c r="N189" s="17">
        <v>7</v>
      </c>
      <c r="O189">
        <v>9</v>
      </c>
      <c r="P189">
        <v>8306649552</v>
      </c>
      <c r="Q189" t="s">
        <v>31</v>
      </c>
      <c r="R189" t="s">
        <v>172</v>
      </c>
      <c r="S189" t="s">
        <v>1572</v>
      </c>
      <c r="T189" t="s">
        <v>1573</v>
      </c>
      <c r="U189" t="s">
        <v>1675</v>
      </c>
      <c r="V189">
        <v>6</v>
      </c>
      <c r="W189" t="s">
        <v>43</v>
      </c>
    </row>
    <row r="190" spans="1:23">
      <c r="A190" t="s">
        <v>614</v>
      </c>
      <c r="B190" s="14">
        <v>54</v>
      </c>
      <c r="C190" t="s">
        <v>615</v>
      </c>
      <c r="E190" t="s">
        <v>616</v>
      </c>
      <c r="F190" t="s">
        <v>1679</v>
      </c>
      <c r="G190" t="s">
        <v>23</v>
      </c>
      <c r="H190">
        <v>40.277922699999998</v>
      </c>
      <c r="I190">
        <v>20.620616699999999</v>
      </c>
      <c r="J190">
        <v>24691</v>
      </c>
      <c r="K190">
        <v>7</v>
      </c>
      <c r="L190">
        <v>8</v>
      </c>
      <c r="M190">
        <v>1967</v>
      </c>
      <c r="N190" s="17">
        <v>55</v>
      </c>
      <c r="O190">
        <v>9</v>
      </c>
      <c r="P190">
        <v>8737851807</v>
      </c>
      <c r="Q190" t="s">
        <v>37</v>
      </c>
      <c r="R190" t="s">
        <v>64</v>
      </c>
      <c r="S190" t="s">
        <v>1680</v>
      </c>
      <c r="T190" t="s">
        <v>1681</v>
      </c>
      <c r="U190" t="s">
        <v>1682</v>
      </c>
      <c r="V190">
        <v>5</v>
      </c>
      <c r="W190" t="s">
        <v>86</v>
      </c>
    </row>
    <row r="191" spans="1:23">
      <c r="A191" t="s">
        <v>617</v>
      </c>
      <c r="B191" s="14">
        <v>54</v>
      </c>
      <c r="C191" t="s">
        <v>618</v>
      </c>
      <c r="E191" t="s">
        <v>619</v>
      </c>
      <c r="F191" t="s">
        <v>1683</v>
      </c>
      <c r="G191" t="s">
        <v>36</v>
      </c>
      <c r="H191">
        <v>-7.0606502000000004</v>
      </c>
      <c r="I191">
        <v>108.9264524</v>
      </c>
      <c r="J191">
        <v>15592</v>
      </c>
      <c r="K191">
        <v>8</v>
      </c>
      <c r="L191">
        <v>9</v>
      </c>
      <c r="M191">
        <v>1942</v>
      </c>
      <c r="N191" s="17">
        <v>80</v>
      </c>
      <c r="O191">
        <v>9</v>
      </c>
      <c r="P191">
        <v>2121478359</v>
      </c>
      <c r="Q191" t="s">
        <v>37</v>
      </c>
      <c r="R191" t="s">
        <v>64</v>
      </c>
      <c r="S191" t="s">
        <v>1680</v>
      </c>
      <c r="T191" t="s">
        <v>1681</v>
      </c>
      <c r="U191" t="s">
        <v>1682</v>
      </c>
      <c r="V191">
        <v>6</v>
      </c>
      <c r="W191" t="s">
        <v>43</v>
      </c>
    </row>
    <row r="192" spans="1:23">
      <c r="A192" t="s">
        <v>620</v>
      </c>
      <c r="B192" s="14">
        <v>55</v>
      </c>
      <c r="C192" t="s">
        <v>621</v>
      </c>
      <c r="E192" t="s">
        <v>134</v>
      </c>
      <c r="F192" t="s">
        <v>1684</v>
      </c>
      <c r="G192" t="s">
        <v>36</v>
      </c>
      <c r="H192">
        <v>62.657184600000001</v>
      </c>
      <c r="I192">
        <v>26.047226599999998</v>
      </c>
      <c r="J192">
        <v>29830</v>
      </c>
      <c r="K192">
        <v>1</v>
      </c>
      <c r="L192">
        <v>9</v>
      </c>
      <c r="M192">
        <v>1981</v>
      </c>
      <c r="N192" s="17">
        <v>41</v>
      </c>
      <c r="O192">
        <v>5</v>
      </c>
      <c r="P192">
        <v>5142861090</v>
      </c>
      <c r="Q192" t="s">
        <v>72</v>
      </c>
      <c r="R192" t="s">
        <v>77</v>
      </c>
      <c r="S192" t="s">
        <v>72</v>
      </c>
      <c r="T192" t="s">
        <v>1685</v>
      </c>
      <c r="U192" t="s">
        <v>1686</v>
      </c>
      <c r="V192">
        <v>6</v>
      </c>
      <c r="W192" t="s">
        <v>43</v>
      </c>
    </row>
    <row r="193" spans="1:23">
      <c r="A193" t="s">
        <v>622</v>
      </c>
      <c r="B193" s="14">
        <v>55</v>
      </c>
      <c r="C193" t="s">
        <v>623</v>
      </c>
      <c r="E193" t="s">
        <v>624</v>
      </c>
      <c r="F193" t="s">
        <v>1687</v>
      </c>
      <c r="G193" t="s">
        <v>36</v>
      </c>
      <c r="H193">
        <v>50.625079999999997</v>
      </c>
      <c r="I193">
        <v>19.363320099999999</v>
      </c>
      <c r="J193">
        <v>13922</v>
      </c>
      <c r="K193">
        <v>11</v>
      </c>
      <c r="L193">
        <v>2</v>
      </c>
      <c r="M193">
        <v>1938</v>
      </c>
      <c r="N193" s="17">
        <v>84</v>
      </c>
      <c r="O193">
        <v>1</v>
      </c>
      <c r="P193">
        <v>2102073197</v>
      </c>
      <c r="Q193" t="s">
        <v>72</v>
      </c>
      <c r="R193" t="s">
        <v>77</v>
      </c>
      <c r="S193" t="s">
        <v>72</v>
      </c>
      <c r="T193" t="s">
        <v>1685</v>
      </c>
      <c r="U193" t="s">
        <v>1686</v>
      </c>
      <c r="V193">
        <v>5</v>
      </c>
      <c r="W193" t="s">
        <v>86</v>
      </c>
    </row>
    <row r="194" spans="1:23">
      <c r="A194" t="s">
        <v>625</v>
      </c>
      <c r="B194" s="14">
        <v>55</v>
      </c>
      <c r="C194" t="s">
        <v>626</v>
      </c>
      <c r="E194" t="s">
        <v>627</v>
      </c>
      <c r="F194" t="s">
        <v>1688</v>
      </c>
      <c r="G194" t="s">
        <v>36</v>
      </c>
      <c r="H194">
        <v>-26.491211700000001</v>
      </c>
      <c r="I194">
        <v>29.233529900000001</v>
      </c>
      <c r="J194">
        <v>41134</v>
      </c>
      <c r="K194">
        <v>13</v>
      </c>
      <c r="L194">
        <v>8</v>
      </c>
      <c r="M194">
        <v>2012</v>
      </c>
      <c r="N194" s="17">
        <v>10</v>
      </c>
      <c r="O194">
        <v>9</v>
      </c>
      <c r="P194">
        <v>5291136375</v>
      </c>
      <c r="Q194" t="s">
        <v>72</v>
      </c>
      <c r="R194" t="s">
        <v>77</v>
      </c>
      <c r="S194" t="s">
        <v>72</v>
      </c>
      <c r="T194" t="s">
        <v>1685</v>
      </c>
      <c r="U194" t="s">
        <v>1686</v>
      </c>
      <c r="V194">
        <v>6</v>
      </c>
      <c r="W194" t="s">
        <v>43</v>
      </c>
    </row>
    <row r="195" spans="1:23">
      <c r="A195" t="s">
        <v>628</v>
      </c>
      <c r="B195" s="14">
        <v>56</v>
      </c>
      <c r="C195" t="s">
        <v>629</v>
      </c>
      <c r="E195" t="s">
        <v>630</v>
      </c>
      <c r="F195" t="s">
        <v>1689</v>
      </c>
      <c r="G195" t="s">
        <v>36</v>
      </c>
      <c r="H195">
        <v>31.8810103</v>
      </c>
      <c r="I195">
        <v>35.219546000000001</v>
      </c>
      <c r="J195">
        <v>40137</v>
      </c>
      <c r="K195">
        <v>20</v>
      </c>
      <c r="L195">
        <v>11</v>
      </c>
      <c r="M195">
        <v>2009</v>
      </c>
      <c r="N195" s="17">
        <v>13</v>
      </c>
      <c r="O195">
        <v>10</v>
      </c>
      <c r="P195">
        <v>5128240231</v>
      </c>
      <c r="Q195" t="s">
        <v>37</v>
      </c>
      <c r="R195" t="s">
        <v>38</v>
      </c>
      <c r="S195" t="s">
        <v>1690</v>
      </c>
      <c r="T195" t="s">
        <v>1691</v>
      </c>
      <c r="U195" t="s">
        <v>1692</v>
      </c>
      <c r="V195">
        <v>6</v>
      </c>
      <c r="W195" t="s">
        <v>43</v>
      </c>
    </row>
    <row r="196" spans="1:23">
      <c r="A196" t="s">
        <v>631</v>
      </c>
      <c r="B196" s="14">
        <v>56</v>
      </c>
      <c r="C196" t="s">
        <v>632</v>
      </c>
      <c r="E196" t="s">
        <v>633</v>
      </c>
      <c r="F196" t="s">
        <v>1693</v>
      </c>
      <c r="G196" t="s">
        <v>36</v>
      </c>
      <c r="H196">
        <v>52.149095899999999</v>
      </c>
      <c r="I196">
        <v>34.490339900000002</v>
      </c>
      <c r="J196">
        <v>30585</v>
      </c>
      <c r="K196">
        <v>26</v>
      </c>
      <c r="L196">
        <v>9</v>
      </c>
      <c r="M196">
        <v>1983</v>
      </c>
      <c r="N196" s="17">
        <v>39</v>
      </c>
      <c r="O196">
        <v>10</v>
      </c>
      <c r="P196">
        <v>9932256910</v>
      </c>
      <c r="Q196" t="s">
        <v>37</v>
      </c>
      <c r="R196" t="s">
        <v>38</v>
      </c>
      <c r="S196" t="s">
        <v>1690</v>
      </c>
      <c r="T196" t="s">
        <v>1691</v>
      </c>
      <c r="U196" t="s">
        <v>1692</v>
      </c>
      <c r="V196">
        <v>7</v>
      </c>
      <c r="W196" t="s">
        <v>78</v>
      </c>
    </row>
    <row r="197" spans="1:23">
      <c r="A197" t="s">
        <v>634</v>
      </c>
      <c r="B197" s="14">
        <v>56</v>
      </c>
      <c r="C197" t="s">
        <v>635</v>
      </c>
      <c r="E197" t="s">
        <v>636</v>
      </c>
      <c r="F197" t="s">
        <v>1694</v>
      </c>
      <c r="G197" t="s">
        <v>36</v>
      </c>
      <c r="H197">
        <v>52.492738099999997</v>
      </c>
      <c r="I197">
        <v>4.6490302999999997</v>
      </c>
      <c r="J197">
        <v>18246</v>
      </c>
      <c r="K197">
        <v>14</v>
      </c>
      <c r="L197">
        <v>12</v>
      </c>
      <c r="M197">
        <v>1949</v>
      </c>
      <c r="N197" s="17">
        <v>73</v>
      </c>
      <c r="O197">
        <v>6</v>
      </c>
      <c r="P197">
        <v>1951892852</v>
      </c>
      <c r="Q197" t="s">
        <v>37</v>
      </c>
      <c r="R197" t="s">
        <v>38</v>
      </c>
      <c r="S197" t="s">
        <v>1690</v>
      </c>
      <c r="T197" t="s">
        <v>1691</v>
      </c>
      <c r="U197" t="s">
        <v>1692</v>
      </c>
      <c r="V197">
        <v>5</v>
      </c>
      <c r="W197" t="s">
        <v>86</v>
      </c>
    </row>
    <row r="198" spans="1:23">
      <c r="A198" t="s">
        <v>637</v>
      </c>
      <c r="B198" s="14">
        <v>57</v>
      </c>
      <c r="C198" t="s">
        <v>638</v>
      </c>
      <c r="E198" t="s">
        <v>639</v>
      </c>
      <c r="F198" t="s">
        <v>1695</v>
      </c>
      <c r="G198" t="s">
        <v>36</v>
      </c>
      <c r="H198">
        <v>9.1968447999999992</v>
      </c>
      <c r="I198">
        <v>-75.876633299999995</v>
      </c>
      <c r="J198">
        <v>20238</v>
      </c>
      <c r="K198">
        <v>29</v>
      </c>
      <c r="L198">
        <v>5</v>
      </c>
      <c r="M198">
        <v>1955</v>
      </c>
      <c r="N198" s="17">
        <v>67</v>
      </c>
      <c r="O198">
        <v>9</v>
      </c>
      <c r="P198">
        <v>6507071293</v>
      </c>
      <c r="Q198" t="s">
        <v>24</v>
      </c>
      <c r="R198" t="s">
        <v>60</v>
      </c>
      <c r="S198" t="s">
        <v>1635</v>
      </c>
      <c r="T198" t="s">
        <v>1470</v>
      </c>
      <c r="U198" t="s">
        <v>1696</v>
      </c>
      <c r="V198">
        <v>2</v>
      </c>
      <c r="W198" t="s">
        <v>48</v>
      </c>
    </row>
    <row r="199" spans="1:23">
      <c r="A199" t="s">
        <v>640</v>
      </c>
      <c r="B199" s="14">
        <v>57</v>
      </c>
      <c r="C199" t="s">
        <v>641</v>
      </c>
      <c r="D199" t="s">
        <v>566</v>
      </c>
      <c r="E199" t="s">
        <v>642</v>
      </c>
      <c r="F199" t="s">
        <v>1697</v>
      </c>
      <c r="G199" t="s">
        <v>36</v>
      </c>
      <c r="H199">
        <v>18.481625900000001</v>
      </c>
      <c r="I199">
        <v>96.437025399999996</v>
      </c>
      <c r="J199">
        <v>35285</v>
      </c>
      <c r="K199">
        <v>8</v>
      </c>
      <c r="L199">
        <v>8</v>
      </c>
      <c r="M199">
        <v>1996</v>
      </c>
      <c r="N199" s="17">
        <v>26</v>
      </c>
      <c r="O199">
        <v>10</v>
      </c>
      <c r="P199">
        <v>2478192822</v>
      </c>
      <c r="Q199" t="s">
        <v>24</v>
      </c>
      <c r="R199" t="s">
        <v>60</v>
      </c>
      <c r="S199" t="s">
        <v>1635</v>
      </c>
      <c r="T199" t="s">
        <v>1470</v>
      </c>
      <c r="U199" t="s">
        <v>1696</v>
      </c>
      <c r="V199">
        <v>1</v>
      </c>
      <c r="W199" t="s">
        <v>186</v>
      </c>
    </row>
    <row r="200" spans="1:23">
      <c r="A200" t="s">
        <v>643</v>
      </c>
      <c r="B200" s="14">
        <v>57</v>
      </c>
      <c r="C200" t="s">
        <v>644</v>
      </c>
      <c r="E200" t="s">
        <v>645</v>
      </c>
      <c r="F200" t="s">
        <v>1698</v>
      </c>
      <c r="G200" t="s">
        <v>36</v>
      </c>
      <c r="H200">
        <v>-6.5211331000000001</v>
      </c>
      <c r="I200">
        <v>106.8502879</v>
      </c>
      <c r="J200">
        <v>23373</v>
      </c>
      <c r="K200">
        <v>28</v>
      </c>
      <c r="L200">
        <v>12</v>
      </c>
      <c r="M200">
        <v>1963</v>
      </c>
      <c r="N200" s="17">
        <v>59</v>
      </c>
      <c r="O200">
        <v>4</v>
      </c>
      <c r="P200">
        <v>5897360103</v>
      </c>
      <c r="Q200" t="s">
        <v>24</v>
      </c>
      <c r="R200" t="s">
        <v>60</v>
      </c>
      <c r="S200" t="s">
        <v>1635</v>
      </c>
      <c r="T200" t="s">
        <v>1470</v>
      </c>
      <c r="U200" t="s">
        <v>1696</v>
      </c>
      <c r="V200">
        <v>3</v>
      </c>
      <c r="W200" t="s">
        <v>26</v>
      </c>
    </row>
    <row r="201" spans="1:23">
      <c r="A201" t="s">
        <v>646</v>
      </c>
      <c r="B201" s="14">
        <v>57</v>
      </c>
      <c r="C201" t="s">
        <v>203</v>
      </c>
      <c r="E201" t="s">
        <v>647</v>
      </c>
      <c r="F201" t="s">
        <v>1699</v>
      </c>
      <c r="G201" t="s">
        <v>23</v>
      </c>
      <c r="H201">
        <v>44.188445399999999</v>
      </c>
      <c r="I201">
        <v>19.377674299999999</v>
      </c>
      <c r="J201">
        <v>11569</v>
      </c>
      <c r="K201">
        <v>3</v>
      </c>
      <c r="L201">
        <v>9</v>
      </c>
      <c r="M201">
        <v>1931</v>
      </c>
      <c r="N201" s="17">
        <v>91</v>
      </c>
      <c r="O201">
        <v>2</v>
      </c>
      <c r="P201">
        <v>9451375765</v>
      </c>
      <c r="Q201" t="s">
        <v>24</v>
      </c>
      <c r="R201" t="s">
        <v>60</v>
      </c>
      <c r="S201" t="s">
        <v>1635</v>
      </c>
      <c r="T201" t="s">
        <v>1470</v>
      </c>
      <c r="U201" t="s">
        <v>1696</v>
      </c>
      <c r="V201">
        <v>4</v>
      </c>
      <c r="W201" t="s">
        <v>93</v>
      </c>
    </row>
    <row r="202" spans="1:23">
      <c r="A202" t="s">
        <v>648</v>
      </c>
      <c r="B202" s="14">
        <v>58</v>
      </c>
      <c r="C202" t="s">
        <v>649</v>
      </c>
      <c r="D202" t="s">
        <v>650</v>
      </c>
      <c r="E202" t="s">
        <v>651</v>
      </c>
      <c r="F202" t="s">
        <v>1700</v>
      </c>
      <c r="G202" t="s">
        <v>36</v>
      </c>
      <c r="H202">
        <v>-26.360436</v>
      </c>
      <c r="I202">
        <v>28.451357000000002</v>
      </c>
      <c r="J202">
        <v>24708</v>
      </c>
      <c r="K202">
        <v>24</v>
      </c>
      <c r="L202">
        <v>8</v>
      </c>
      <c r="M202">
        <v>1967</v>
      </c>
      <c r="N202" s="17">
        <v>55</v>
      </c>
      <c r="O202">
        <v>2</v>
      </c>
      <c r="P202">
        <v>4245933915</v>
      </c>
      <c r="Q202" t="s">
        <v>24</v>
      </c>
      <c r="R202" t="s">
        <v>113</v>
      </c>
      <c r="S202" t="s">
        <v>113</v>
      </c>
      <c r="T202" t="s">
        <v>1701</v>
      </c>
      <c r="U202" t="s">
        <v>1702</v>
      </c>
      <c r="V202">
        <v>7</v>
      </c>
      <c r="W202" t="s">
        <v>78</v>
      </c>
    </row>
    <row r="203" spans="1:23">
      <c r="A203" t="s">
        <v>652</v>
      </c>
      <c r="B203" s="14">
        <v>58</v>
      </c>
      <c r="C203" t="s">
        <v>653</v>
      </c>
      <c r="E203" t="s">
        <v>50</v>
      </c>
      <c r="F203" t="s">
        <v>1703</v>
      </c>
      <c r="G203" t="s">
        <v>23</v>
      </c>
      <c r="H203">
        <v>-21.692578000000001</v>
      </c>
      <c r="I203">
        <v>-45.251546099999999</v>
      </c>
      <c r="J203">
        <v>15537</v>
      </c>
      <c r="K203">
        <v>15</v>
      </c>
      <c r="L203">
        <v>7</v>
      </c>
      <c r="M203">
        <v>1942</v>
      </c>
      <c r="N203" s="17">
        <v>80</v>
      </c>
      <c r="O203">
        <v>12</v>
      </c>
      <c r="P203">
        <v>8066510412</v>
      </c>
      <c r="Q203" t="s">
        <v>24</v>
      </c>
      <c r="R203" t="s">
        <v>113</v>
      </c>
      <c r="S203" t="s">
        <v>113</v>
      </c>
      <c r="T203" t="s">
        <v>1701</v>
      </c>
      <c r="U203" t="s">
        <v>1702</v>
      </c>
      <c r="V203">
        <v>4</v>
      </c>
      <c r="W203" t="s">
        <v>93</v>
      </c>
    </row>
    <row r="204" spans="1:23">
      <c r="A204" t="s">
        <v>654</v>
      </c>
      <c r="B204" s="14">
        <v>58</v>
      </c>
      <c r="C204" t="s">
        <v>655</v>
      </c>
      <c r="D204" t="s">
        <v>288</v>
      </c>
      <c r="E204" t="s">
        <v>656</v>
      </c>
      <c r="F204" t="s">
        <v>1704</v>
      </c>
      <c r="G204" t="s">
        <v>36</v>
      </c>
      <c r="H204">
        <v>-6.2074293000000003</v>
      </c>
      <c r="I204">
        <v>106.89159479999999</v>
      </c>
      <c r="J204">
        <v>9837</v>
      </c>
      <c r="K204">
        <v>6</v>
      </c>
      <c r="L204">
        <v>12</v>
      </c>
      <c r="M204">
        <v>1926</v>
      </c>
      <c r="N204" s="17">
        <v>96</v>
      </c>
      <c r="O204">
        <v>10</v>
      </c>
      <c r="P204">
        <v>1655870600</v>
      </c>
      <c r="Q204" t="s">
        <v>24</v>
      </c>
      <c r="R204" t="s">
        <v>113</v>
      </c>
      <c r="S204" t="s">
        <v>113</v>
      </c>
      <c r="T204" t="s">
        <v>1701</v>
      </c>
      <c r="U204" t="s">
        <v>1702</v>
      </c>
      <c r="V204">
        <v>2</v>
      </c>
      <c r="W204" t="s">
        <v>48</v>
      </c>
    </row>
    <row r="205" spans="1:23">
      <c r="A205" t="s">
        <v>657</v>
      </c>
      <c r="B205" s="14">
        <v>58</v>
      </c>
      <c r="C205" t="s">
        <v>354</v>
      </c>
      <c r="D205" t="s">
        <v>658</v>
      </c>
      <c r="E205" t="s">
        <v>659</v>
      </c>
      <c r="F205" t="s">
        <v>1705</v>
      </c>
      <c r="G205" t="s">
        <v>36</v>
      </c>
      <c r="H205">
        <v>37.106326000000003</v>
      </c>
      <c r="I205">
        <v>-8.4723108000000007</v>
      </c>
      <c r="J205">
        <v>15876</v>
      </c>
      <c r="K205">
        <v>19</v>
      </c>
      <c r="L205">
        <v>6</v>
      </c>
      <c r="M205">
        <v>1943</v>
      </c>
      <c r="N205" s="17">
        <v>79</v>
      </c>
      <c r="O205">
        <v>9</v>
      </c>
      <c r="P205">
        <v>1465339530</v>
      </c>
      <c r="Q205" t="s">
        <v>24</v>
      </c>
      <c r="R205" t="s">
        <v>113</v>
      </c>
      <c r="S205" t="s">
        <v>113</v>
      </c>
      <c r="T205" t="s">
        <v>1701</v>
      </c>
      <c r="U205" t="s">
        <v>1702</v>
      </c>
      <c r="V205">
        <v>4</v>
      </c>
      <c r="W205" t="s">
        <v>93</v>
      </c>
    </row>
    <row r="206" spans="1:23">
      <c r="A206" t="s">
        <v>660</v>
      </c>
      <c r="B206" s="14">
        <v>59</v>
      </c>
      <c r="C206" t="s">
        <v>661</v>
      </c>
      <c r="E206" t="s">
        <v>662</v>
      </c>
      <c r="F206" t="s">
        <v>1706</v>
      </c>
      <c r="G206" t="s">
        <v>36</v>
      </c>
      <c r="H206">
        <v>13.554324899999999</v>
      </c>
      <c r="I206">
        <v>-7.4435441000000004</v>
      </c>
      <c r="J206">
        <v>7738</v>
      </c>
      <c r="K206">
        <v>8</v>
      </c>
      <c r="L206">
        <v>3</v>
      </c>
      <c r="M206">
        <v>1921</v>
      </c>
      <c r="N206" s="17">
        <v>101</v>
      </c>
      <c r="O206">
        <v>12</v>
      </c>
      <c r="P206">
        <v>5626106443</v>
      </c>
      <c r="Q206" t="s">
        <v>97</v>
      </c>
      <c r="R206" t="s">
        <v>98</v>
      </c>
      <c r="S206" t="s">
        <v>1707</v>
      </c>
      <c r="T206" t="s">
        <v>1708</v>
      </c>
      <c r="U206" t="s">
        <v>1709</v>
      </c>
      <c r="V206">
        <v>4</v>
      </c>
      <c r="W206" t="s">
        <v>93</v>
      </c>
    </row>
    <row r="207" spans="1:23">
      <c r="A207" t="s">
        <v>663</v>
      </c>
      <c r="B207" s="14">
        <v>59</v>
      </c>
      <c r="C207" t="s">
        <v>664</v>
      </c>
      <c r="E207" t="s">
        <v>665</v>
      </c>
      <c r="F207" t="s">
        <v>1710</v>
      </c>
      <c r="G207" t="s">
        <v>36</v>
      </c>
      <c r="H207">
        <v>-32.968210999999997</v>
      </c>
      <c r="I207">
        <v>-60.675226100000003</v>
      </c>
      <c r="J207">
        <v>30410</v>
      </c>
      <c r="K207">
        <v>4</v>
      </c>
      <c r="L207">
        <v>4</v>
      </c>
      <c r="M207">
        <v>1983</v>
      </c>
      <c r="N207" s="17">
        <v>39</v>
      </c>
      <c r="O207">
        <v>4</v>
      </c>
      <c r="P207">
        <v>7369652052</v>
      </c>
      <c r="Q207" t="s">
        <v>97</v>
      </c>
      <c r="R207" t="s">
        <v>98</v>
      </c>
      <c r="S207" t="s">
        <v>1707</v>
      </c>
      <c r="T207" t="s">
        <v>1708</v>
      </c>
      <c r="U207" t="s">
        <v>1709</v>
      </c>
      <c r="V207">
        <v>2</v>
      </c>
      <c r="W207" t="s">
        <v>48</v>
      </c>
    </row>
    <row r="208" spans="1:23">
      <c r="A208" t="s">
        <v>666</v>
      </c>
      <c r="B208" s="14">
        <v>59</v>
      </c>
      <c r="C208" t="s">
        <v>667</v>
      </c>
      <c r="E208" t="s">
        <v>590</v>
      </c>
      <c r="F208" t="s">
        <v>1711</v>
      </c>
      <c r="G208" t="s">
        <v>23</v>
      </c>
      <c r="H208">
        <v>41.082811499999998</v>
      </c>
      <c r="I208">
        <v>-8.0325948</v>
      </c>
      <c r="J208">
        <v>22632</v>
      </c>
      <c r="K208">
        <v>17</v>
      </c>
      <c r="L208">
        <v>12</v>
      </c>
      <c r="M208">
        <v>1961</v>
      </c>
      <c r="N208" s="17">
        <v>61</v>
      </c>
      <c r="O208">
        <v>9</v>
      </c>
      <c r="P208">
        <v>7785475087</v>
      </c>
      <c r="Q208" t="s">
        <v>97</v>
      </c>
      <c r="R208" t="s">
        <v>98</v>
      </c>
      <c r="S208" t="s">
        <v>1707</v>
      </c>
      <c r="T208" t="s">
        <v>1708</v>
      </c>
      <c r="U208" t="s">
        <v>1709</v>
      </c>
      <c r="V208">
        <v>3</v>
      </c>
      <c r="W208" t="s">
        <v>26</v>
      </c>
    </row>
    <row r="209" spans="1:23">
      <c r="A209" t="s">
        <v>668</v>
      </c>
      <c r="B209" s="14">
        <v>60</v>
      </c>
      <c r="C209" t="s">
        <v>669</v>
      </c>
      <c r="E209" t="s">
        <v>282</v>
      </c>
      <c r="F209" t="s">
        <v>1712</v>
      </c>
      <c r="G209" t="s">
        <v>36</v>
      </c>
      <c r="H209">
        <v>44.332413099999997</v>
      </c>
      <c r="I209">
        <v>-0.15185409999999999</v>
      </c>
      <c r="J209">
        <v>28664</v>
      </c>
      <c r="K209">
        <v>23</v>
      </c>
      <c r="L209">
        <v>6</v>
      </c>
      <c r="M209">
        <v>1978</v>
      </c>
      <c r="N209" s="17">
        <v>44</v>
      </c>
      <c r="O209">
        <v>13</v>
      </c>
      <c r="P209">
        <v>8054286365</v>
      </c>
      <c r="Q209" t="s">
        <v>97</v>
      </c>
      <c r="R209" t="s">
        <v>176</v>
      </c>
      <c r="S209" t="s">
        <v>1579</v>
      </c>
      <c r="T209" t="s">
        <v>1713</v>
      </c>
      <c r="U209" t="s">
        <v>1714</v>
      </c>
      <c r="V209">
        <v>1</v>
      </c>
      <c r="W209" t="s">
        <v>186</v>
      </c>
    </row>
    <row r="210" spans="1:23">
      <c r="A210" t="s">
        <v>670</v>
      </c>
      <c r="B210" s="14">
        <v>60</v>
      </c>
      <c r="C210" t="s">
        <v>671</v>
      </c>
      <c r="E210" t="s">
        <v>672</v>
      </c>
      <c r="F210" t="s">
        <v>1715</v>
      </c>
      <c r="G210" t="s">
        <v>23</v>
      </c>
      <c r="H210">
        <v>58.222051</v>
      </c>
      <c r="I210">
        <v>11.918290300000001</v>
      </c>
      <c r="J210">
        <v>21014</v>
      </c>
      <c r="K210">
        <v>13</v>
      </c>
      <c r="L210">
        <v>7</v>
      </c>
      <c r="M210">
        <v>1957</v>
      </c>
      <c r="N210" s="17">
        <v>65</v>
      </c>
      <c r="O210">
        <v>10</v>
      </c>
      <c r="P210">
        <v>5442447073</v>
      </c>
      <c r="Q210" t="s">
        <v>97</v>
      </c>
      <c r="R210" t="s">
        <v>176</v>
      </c>
      <c r="S210" t="s">
        <v>1579</v>
      </c>
      <c r="T210" t="s">
        <v>1713</v>
      </c>
      <c r="U210" t="s">
        <v>1714</v>
      </c>
      <c r="V210">
        <v>2</v>
      </c>
      <c r="W210" t="s">
        <v>48</v>
      </c>
    </row>
    <row r="211" spans="1:23">
      <c r="A211" t="s">
        <v>673</v>
      </c>
      <c r="B211" s="14">
        <v>60</v>
      </c>
      <c r="C211" t="s">
        <v>674</v>
      </c>
      <c r="D211" t="s">
        <v>566</v>
      </c>
      <c r="E211" t="s">
        <v>371</v>
      </c>
      <c r="F211" t="s">
        <v>1716</v>
      </c>
      <c r="G211" t="s">
        <v>36</v>
      </c>
      <c r="H211">
        <v>10.260380899999999</v>
      </c>
      <c r="I211">
        <v>13.2605763</v>
      </c>
      <c r="J211">
        <v>23349</v>
      </c>
      <c r="K211">
        <v>4</v>
      </c>
      <c r="L211">
        <v>12</v>
      </c>
      <c r="M211">
        <v>1963</v>
      </c>
      <c r="N211" s="17">
        <v>59</v>
      </c>
      <c r="O211">
        <v>13</v>
      </c>
      <c r="P211">
        <v>8525594302</v>
      </c>
      <c r="Q211" t="s">
        <v>97</v>
      </c>
      <c r="R211" t="s">
        <v>176</v>
      </c>
      <c r="S211" t="s">
        <v>1579</v>
      </c>
      <c r="T211" t="s">
        <v>1713</v>
      </c>
      <c r="U211" t="s">
        <v>1714</v>
      </c>
      <c r="V211">
        <v>5</v>
      </c>
      <c r="W211" t="s">
        <v>86</v>
      </c>
    </row>
    <row r="212" spans="1:23">
      <c r="A212" t="s">
        <v>675</v>
      </c>
      <c r="B212" s="14">
        <v>60</v>
      </c>
      <c r="C212" t="s">
        <v>676</v>
      </c>
      <c r="D212" t="s">
        <v>677</v>
      </c>
      <c r="E212" t="s">
        <v>435</v>
      </c>
      <c r="F212" t="s">
        <v>1717</v>
      </c>
      <c r="G212" t="s">
        <v>23</v>
      </c>
      <c r="H212">
        <v>46.4566661</v>
      </c>
      <c r="I212">
        <v>33.872351100000003</v>
      </c>
      <c r="J212">
        <v>38333</v>
      </c>
      <c r="K212">
        <v>12</v>
      </c>
      <c r="L212">
        <v>12</v>
      </c>
      <c r="M212">
        <v>2004</v>
      </c>
      <c r="N212" s="17">
        <v>18</v>
      </c>
      <c r="O212">
        <v>1</v>
      </c>
      <c r="P212">
        <v>6848358662</v>
      </c>
      <c r="Q212" t="s">
        <v>97</v>
      </c>
      <c r="R212" t="s">
        <v>176</v>
      </c>
      <c r="S212" t="s">
        <v>1579</v>
      </c>
      <c r="T212" t="s">
        <v>1713</v>
      </c>
      <c r="U212" t="s">
        <v>1714</v>
      </c>
      <c r="V212">
        <v>4</v>
      </c>
      <c r="W212" t="s">
        <v>93</v>
      </c>
    </row>
    <row r="213" spans="1:23">
      <c r="A213" t="s">
        <v>678</v>
      </c>
      <c r="B213" s="14">
        <v>61</v>
      </c>
      <c r="C213" t="s">
        <v>679</v>
      </c>
      <c r="E213" t="s">
        <v>341</v>
      </c>
      <c r="F213" t="s">
        <v>1718</v>
      </c>
      <c r="G213" t="s">
        <v>36</v>
      </c>
      <c r="H213">
        <v>-34.660186699999997</v>
      </c>
      <c r="I213">
        <v>-58.447509099999998</v>
      </c>
      <c r="J213">
        <v>34095</v>
      </c>
      <c r="K213">
        <v>6</v>
      </c>
      <c r="L213">
        <v>5</v>
      </c>
      <c r="M213">
        <v>1993</v>
      </c>
      <c r="N213" s="17">
        <v>29</v>
      </c>
      <c r="O213">
        <v>4</v>
      </c>
      <c r="P213">
        <v>8573974866</v>
      </c>
      <c r="Q213" t="s">
        <v>24</v>
      </c>
      <c r="R213" t="s">
        <v>25</v>
      </c>
      <c r="S213" t="s">
        <v>1719</v>
      </c>
      <c r="T213" t="s">
        <v>1720</v>
      </c>
      <c r="U213" t="s">
        <v>1721</v>
      </c>
      <c r="V213">
        <v>6</v>
      </c>
      <c r="W213" t="s">
        <v>43</v>
      </c>
    </row>
    <row r="214" spans="1:23">
      <c r="A214" t="s">
        <v>680</v>
      </c>
      <c r="B214" s="14">
        <v>61</v>
      </c>
      <c r="C214" t="s">
        <v>681</v>
      </c>
      <c r="E214" t="s">
        <v>682</v>
      </c>
      <c r="F214" t="s">
        <v>1722</v>
      </c>
      <c r="G214" t="s">
        <v>23</v>
      </c>
      <c r="H214">
        <v>15.2478876</v>
      </c>
      <c r="I214">
        <v>104.8764505</v>
      </c>
      <c r="J214">
        <v>43874</v>
      </c>
      <c r="K214">
        <v>13</v>
      </c>
      <c r="L214">
        <v>2</v>
      </c>
      <c r="M214">
        <v>2020</v>
      </c>
      <c r="N214" s="17">
        <v>2</v>
      </c>
      <c r="O214">
        <v>13</v>
      </c>
      <c r="P214">
        <v>3734127449</v>
      </c>
      <c r="Q214" t="s">
        <v>24</v>
      </c>
      <c r="R214" t="s">
        <v>25</v>
      </c>
      <c r="S214" t="s">
        <v>1719</v>
      </c>
      <c r="T214" t="s">
        <v>1720</v>
      </c>
      <c r="U214" t="s">
        <v>1721</v>
      </c>
      <c r="V214">
        <v>6</v>
      </c>
      <c r="W214" t="s">
        <v>43</v>
      </c>
    </row>
    <row r="215" spans="1:23">
      <c r="A215" t="s">
        <v>683</v>
      </c>
      <c r="B215" s="14">
        <v>61</v>
      </c>
      <c r="C215" t="s">
        <v>165</v>
      </c>
      <c r="E215" t="s">
        <v>390</v>
      </c>
      <c r="F215" t="s">
        <v>1723</v>
      </c>
      <c r="G215" t="s">
        <v>23</v>
      </c>
      <c r="H215">
        <v>35.838702400000003</v>
      </c>
      <c r="I215">
        <v>139.80165769999999</v>
      </c>
      <c r="J215">
        <v>41571</v>
      </c>
      <c r="K215">
        <v>24</v>
      </c>
      <c r="L215">
        <v>10</v>
      </c>
      <c r="M215">
        <v>2013</v>
      </c>
      <c r="N215" s="17">
        <v>9</v>
      </c>
      <c r="O215">
        <v>3</v>
      </c>
      <c r="P215">
        <v>2439369877</v>
      </c>
      <c r="Q215" t="s">
        <v>24</v>
      </c>
      <c r="R215" t="s">
        <v>25</v>
      </c>
      <c r="S215" t="s">
        <v>1719</v>
      </c>
      <c r="T215" t="s">
        <v>1720</v>
      </c>
      <c r="U215" t="s">
        <v>1721</v>
      </c>
      <c r="V215">
        <v>6</v>
      </c>
      <c r="W215" t="s">
        <v>43</v>
      </c>
    </row>
    <row r="216" spans="1:23">
      <c r="A216" t="s">
        <v>684</v>
      </c>
      <c r="B216" s="14">
        <v>61</v>
      </c>
      <c r="C216" t="s">
        <v>685</v>
      </c>
      <c r="E216" t="s">
        <v>686</v>
      </c>
      <c r="F216" t="s">
        <v>1724</v>
      </c>
      <c r="G216" t="s">
        <v>36</v>
      </c>
      <c r="H216">
        <v>53.437550000000002</v>
      </c>
      <c r="I216">
        <v>55.257800000000003</v>
      </c>
      <c r="J216">
        <v>14020</v>
      </c>
      <c r="K216">
        <v>20</v>
      </c>
      <c r="L216">
        <v>5</v>
      </c>
      <c r="M216">
        <v>1938</v>
      </c>
      <c r="N216" s="17">
        <v>84</v>
      </c>
      <c r="O216">
        <v>5</v>
      </c>
      <c r="P216">
        <v>7457912412</v>
      </c>
      <c r="Q216" t="s">
        <v>24</v>
      </c>
      <c r="R216" t="s">
        <v>25</v>
      </c>
      <c r="S216" t="s">
        <v>1719</v>
      </c>
      <c r="T216" t="s">
        <v>1720</v>
      </c>
      <c r="U216" t="s">
        <v>1721</v>
      </c>
      <c r="V216">
        <v>2</v>
      </c>
      <c r="W216" t="s">
        <v>48</v>
      </c>
    </row>
    <row r="217" spans="1:23">
      <c r="A217" t="s">
        <v>687</v>
      </c>
      <c r="B217" s="14">
        <v>62</v>
      </c>
      <c r="C217" t="s">
        <v>688</v>
      </c>
      <c r="E217" t="s">
        <v>689</v>
      </c>
      <c r="F217" t="s">
        <v>1725</v>
      </c>
      <c r="G217" t="s">
        <v>36</v>
      </c>
      <c r="H217">
        <v>38.994497899999999</v>
      </c>
      <c r="I217">
        <v>-8.7339781999999992</v>
      </c>
      <c r="J217">
        <v>11716</v>
      </c>
      <c r="K217">
        <v>28</v>
      </c>
      <c r="L217">
        <v>1</v>
      </c>
      <c r="M217">
        <v>1932</v>
      </c>
      <c r="N217" s="17">
        <v>90</v>
      </c>
      <c r="O217">
        <v>2</v>
      </c>
      <c r="P217">
        <v>8478838297</v>
      </c>
      <c r="Q217" t="s">
        <v>24</v>
      </c>
      <c r="R217" t="s">
        <v>255</v>
      </c>
      <c r="S217" t="s">
        <v>1726</v>
      </c>
      <c r="T217" t="s">
        <v>1727</v>
      </c>
      <c r="U217" t="s">
        <v>1728</v>
      </c>
      <c r="V217">
        <v>2</v>
      </c>
      <c r="W217" t="s">
        <v>48</v>
      </c>
    </row>
    <row r="218" spans="1:23">
      <c r="A218" t="s">
        <v>690</v>
      </c>
      <c r="B218" s="14">
        <v>62</v>
      </c>
      <c r="C218" t="s">
        <v>691</v>
      </c>
      <c r="E218" t="s">
        <v>692</v>
      </c>
      <c r="F218" t="s">
        <v>1729</v>
      </c>
      <c r="G218" t="s">
        <v>23</v>
      </c>
      <c r="H218">
        <v>45.046326899999997</v>
      </c>
      <c r="I218">
        <v>38.800034400000001</v>
      </c>
      <c r="J218">
        <v>31400</v>
      </c>
      <c r="K218">
        <v>19</v>
      </c>
      <c r="L218">
        <v>12</v>
      </c>
      <c r="M218">
        <v>1985</v>
      </c>
      <c r="N218" s="17">
        <v>37</v>
      </c>
      <c r="O218">
        <v>4</v>
      </c>
      <c r="P218">
        <v>5495084377</v>
      </c>
      <c r="Q218" t="s">
        <v>24</v>
      </c>
      <c r="R218" t="s">
        <v>255</v>
      </c>
      <c r="S218" t="s">
        <v>1726</v>
      </c>
      <c r="T218" t="s">
        <v>1727</v>
      </c>
      <c r="U218" t="s">
        <v>1728</v>
      </c>
      <c r="V218">
        <v>7</v>
      </c>
      <c r="W218" t="s">
        <v>78</v>
      </c>
    </row>
    <row r="219" spans="1:23">
      <c r="A219" t="s">
        <v>693</v>
      </c>
      <c r="B219" s="14">
        <v>62</v>
      </c>
      <c r="C219" t="s">
        <v>411</v>
      </c>
      <c r="E219" t="s">
        <v>694</v>
      </c>
      <c r="F219" t="s">
        <v>1730</v>
      </c>
      <c r="G219" t="s">
        <v>36</v>
      </c>
      <c r="H219">
        <v>38.126124599999997</v>
      </c>
      <c r="I219">
        <v>23.870778300000001</v>
      </c>
      <c r="J219">
        <v>11037</v>
      </c>
      <c r="K219">
        <v>20</v>
      </c>
      <c r="L219">
        <v>3</v>
      </c>
      <c r="M219">
        <v>1930</v>
      </c>
      <c r="N219" s="17">
        <v>92</v>
      </c>
      <c r="O219">
        <v>2</v>
      </c>
      <c r="P219">
        <v>5166489363</v>
      </c>
      <c r="Q219" t="s">
        <v>24</v>
      </c>
      <c r="R219" t="s">
        <v>255</v>
      </c>
      <c r="S219" t="s">
        <v>1726</v>
      </c>
      <c r="T219" t="s">
        <v>1727</v>
      </c>
      <c r="U219" t="s">
        <v>1728</v>
      </c>
      <c r="V219">
        <v>1</v>
      </c>
      <c r="W219" t="s">
        <v>186</v>
      </c>
    </row>
    <row r="220" spans="1:23">
      <c r="A220" t="s">
        <v>695</v>
      </c>
      <c r="B220" s="14">
        <v>63</v>
      </c>
      <c r="C220" t="s">
        <v>696</v>
      </c>
      <c r="E220" t="s">
        <v>697</v>
      </c>
      <c r="F220" t="s">
        <v>1731</v>
      </c>
      <c r="G220" t="s">
        <v>23</v>
      </c>
      <c r="H220">
        <v>-7.3897541000000002</v>
      </c>
      <c r="I220">
        <v>108.8640607</v>
      </c>
      <c r="J220">
        <v>30181</v>
      </c>
      <c r="K220">
        <v>18</v>
      </c>
      <c r="L220">
        <v>8</v>
      </c>
      <c r="M220">
        <v>1982</v>
      </c>
      <c r="N220" s="17">
        <v>40</v>
      </c>
      <c r="O220">
        <v>7</v>
      </c>
      <c r="P220">
        <v>8029082172</v>
      </c>
      <c r="Q220" t="s">
        <v>37</v>
      </c>
      <c r="R220" t="s">
        <v>42</v>
      </c>
      <c r="S220" t="s">
        <v>1732</v>
      </c>
      <c r="T220" t="s">
        <v>1733</v>
      </c>
      <c r="U220" t="s">
        <v>1514</v>
      </c>
      <c r="V220">
        <v>2</v>
      </c>
      <c r="W220" t="s">
        <v>48</v>
      </c>
    </row>
    <row r="221" spans="1:23">
      <c r="A221" t="s">
        <v>698</v>
      </c>
      <c r="B221" s="14">
        <v>63</v>
      </c>
      <c r="C221" t="s">
        <v>54</v>
      </c>
      <c r="E221" t="s">
        <v>512</v>
      </c>
      <c r="F221" t="s">
        <v>1734</v>
      </c>
      <c r="G221" t="s">
        <v>23</v>
      </c>
      <c r="H221">
        <v>34.242622400000002</v>
      </c>
      <c r="I221">
        <v>-77.825292300000001</v>
      </c>
      <c r="J221">
        <v>11736</v>
      </c>
      <c r="K221">
        <v>17</v>
      </c>
      <c r="L221">
        <v>2</v>
      </c>
      <c r="M221">
        <v>1932</v>
      </c>
      <c r="N221" s="17">
        <v>90</v>
      </c>
      <c r="O221">
        <v>4</v>
      </c>
      <c r="P221">
        <v>9101466357</v>
      </c>
      <c r="Q221" t="s">
        <v>37</v>
      </c>
      <c r="R221" t="s">
        <v>42</v>
      </c>
      <c r="S221" t="s">
        <v>1732</v>
      </c>
      <c r="T221" t="s">
        <v>1733</v>
      </c>
      <c r="U221" t="s">
        <v>1514</v>
      </c>
      <c r="V221">
        <v>6</v>
      </c>
      <c r="W221" t="s">
        <v>43</v>
      </c>
    </row>
    <row r="222" spans="1:23">
      <c r="A222" t="s">
        <v>699</v>
      </c>
      <c r="B222" s="14">
        <v>64</v>
      </c>
      <c r="C222" t="s">
        <v>371</v>
      </c>
      <c r="E222" t="s">
        <v>700</v>
      </c>
      <c r="F222" t="s">
        <v>1735</v>
      </c>
      <c r="G222" t="s">
        <v>36</v>
      </c>
      <c r="H222">
        <v>31.558356</v>
      </c>
      <c r="I222">
        <v>106.00504599999999</v>
      </c>
      <c r="J222">
        <v>12796</v>
      </c>
      <c r="K222">
        <v>12</v>
      </c>
      <c r="L222">
        <v>1</v>
      </c>
      <c r="M222">
        <v>1935</v>
      </c>
      <c r="N222" s="17">
        <v>87</v>
      </c>
      <c r="O222">
        <v>2</v>
      </c>
      <c r="P222">
        <v>1541903440</v>
      </c>
      <c r="Q222" t="s">
        <v>97</v>
      </c>
      <c r="R222" t="s">
        <v>167</v>
      </c>
      <c r="S222" t="s">
        <v>1443</v>
      </c>
      <c r="T222" t="s">
        <v>1736</v>
      </c>
      <c r="U222" t="s">
        <v>1736</v>
      </c>
      <c r="V222">
        <v>2</v>
      </c>
      <c r="W222" t="s">
        <v>48</v>
      </c>
    </row>
    <row r="223" spans="1:23">
      <c r="A223" t="s">
        <v>701</v>
      </c>
      <c r="B223" s="14">
        <v>64</v>
      </c>
      <c r="C223" t="s">
        <v>702</v>
      </c>
      <c r="E223" t="s">
        <v>703</v>
      </c>
      <c r="F223" t="s">
        <v>1737</v>
      </c>
      <c r="G223" t="s">
        <v>23</v>
      </c>
      <c r="H223">
        <v>38.696249000000002</v>
      </c>
      <c r="I223">
        <v>-8.7098337000000008</v>
      </c>
      <c r="J223">
        <v>41496</v>
      </c>
      <c r="K223">
        <v>10</v>
      </c>
      <c r="L223">
        <v>8</v>
      </c>
      <c r="M223">
        <v>2013</v>
      </c>
      <c r="N223" s="17">
        <v>9</v>
      </c>
      <c r="O223">
        <v>1</v>
      </c>
      <c r="P223">
        <v>7092347356</v>
      </c>
      <c r="Q223" t="s">
        <v>97</v>
      </c>
      <c r="R223" t="s">
        <v>167</v>
      </c>
      <c r="S223" t="s">
        <v>1443</v>
      </c>
      <c r="T223" t="s">
        <v>1736</v>
      </c>
      <c r="U223" t="s">
        <v>1736</v>
      </c>
      <c r="V223">
        <v>6</v>
      </c>
      <c r="W223" t="s">
        <v>43</v>
      </c>
    </row>
    <row r="224" spans="1:23">
      <c r="A224" t="s">
        <v>704</v>
      </c>
      <c r="B224" s="14">
        <v>64</v>
      </c>
      <c r="C224" t="s">
        <v>705</v>
      </c>
      <c r="E224" t="s">
        <v>706</v>
      </c>
      <c r="F224" t="s">
        <v>1738</v>
      </c>
      <c r="G224" t="s">
        <v>36</v>
      </c>
      <c r="H224">
        <v>-8.2105981999999997</v>
      </c>
      <c r="I224">
        <v>112.47086849999999</v>
      </c>
      <c r="J224">
        <v>36165</v>
      </c>
      <c r="K224">
        <v>5</v>
      </c>
      <c r="L224">
        <v>1</v>
      </c>
      <c r="M224">
        <v>1999</v>
      </c>
      <c r="N224" s="17">
        <v>23</v>
      </c>
      <c r="O224">
        <v>1</v>
      </c>
      <c r="P224">
        <v>8807078969</v>
      </c>
      <c r="Q224" t="s">
        <v>97</v>
      </c>
      <c r="R224" t="s">
        <v>167</v>
      </c>
      <c r="S224" t="s">
        <v>1443</v>
      </c>
      <c r="T224" t="s">
        <v>1736</v>
      </c>
      <c r="U224" t="s">
        <v>1736</v>
      </c>
      <c r="V224">
        <v>4</v>
      </c>
      <c r="W224" t="s">
        <v>93</v>
      </c>
    </row>
    <row r="225" spans="1:23">
      <c r="A225" t="s">
        <v>707</v>
      </c>
      <c r="B225" s="14">
        <v>64</v>
      </c>
      <c r="C225" t="s">
        <v>708</v>
      </c>
      <c r="E225" t="s">
        <v>709</v>
      </c>
      <c r="F225" t="s">
        <v>1739</v>
      </c>
      <c r="G225" t="s">
        <v>36</v>
      </c>
      <c r="H225">
        <v>28.4943597</v>
      </c>
      <c r="I225">
        <v>-100.9185477</v>
      </c>
      <c r="J225">
        <v>34650</v>
      </c>
      <c r="K225">
        <v>12</v>
      </c>
      <c r="L225">
        <v>11</v>
      </c>
      <c r="M225">
        <v>1994</v>
      </c>
      <c r="N225" s="17">
        <v>28</v>
      </c>
      <c r="O225">
        <v>13</v>
      </c>
      <c r="P225">
        <v>5343369554</v>
      </c>
      <c r="Q225" t="s">
        <v>97</v>
      </c>
      <c r="R225" t="s">
        <v>167</v>
      </c>
      <c r="S225" t="s">
        <v>1443</v>
      </c>
      <c r="T225" t="s">
        <v>1736</v>
      </c>
      <c r="U225" t="s">
        <v>1736</v>
      </c>
      <c r="V225">
        <v>2</v>
      </c>
      <c r="W225" t="s">
        <v>48</v>
      </c>
    </row>
    <row r="226" spans="1:23">
      <c r="A226" t="s">
        <v>710</v>
      </c>
      <c r="B226" s="14">
        <v>64</v>
      </c>
      <c r="C226" t="s">
        <v>711</v>
      </c>
      <c r="E226" t="s">
        <v>529</v>
      </c>
      <c r="F226" t="s">
        <v>1740</v>
      </c>
      <c r="G226" t="s">
        <v>23</v>
      </c>
      <c r="H226">
        <v>14.324613599999999</v>
      </c>
      <c r="I226">
        <v>120.8590469</v>
      </c>
      <c r="J226">
        <v>30018</v>
      </c>
      <c r="K226">
        <v>8</v>
      </c>
      <c r="L226">
        <v>3</v>
      </c>
      <c r="M226">
        <v>1982</v>
      </c>
      <c r="N226" s="17">
        <v>40</v>
      </c>
      <c r="O226">
        <v>4</v>
      </c>
      <c r="P226">
        <v>8137442201</v>
      </c>
      <c r="Q226" t="s">
        <v>97</v>
      </c>
      <c r="R226" t="s">
        <v>167</v>
      </c>
      <c r="S226" t="s">
        <v>1443</v>
      </c>
      <c r="T226" t="s">
        <v>1736</v>
      </c>
      <c r="U226" t="s">
        <v>1736</v>
      </c>
      <c r="V226">
        <v>3</v>
      </c>
      <c r="W226" t="s">
        <v>26</v>
      </c>
    </row>
    <row r="227" spans="1:23">
      <c r="A227" t="s">
        <v>712</v>
      </c>
      <c r="B227" s="14">
        <v>65</v>
      </c>
      <c r="C227" t="s">
        <v>713</v>
      </c>
      <c r="E227" t="s">
        <v>714</v>
      </c>
      <c r="F227" t="s">
        <v>1741</v>
      </c>
      <c r="G227" t="s">
        <v>36</v>
      </c>
      <c r="H227">
        <v>47.931807399999997</v>
      </c>
      <c r="I227">
        <v>5.2893597000000003</v>
      </c>
      <c r="J227">
        <v>28390</v>
      </c>
      <c r="K227">
        <v>22</v>
      </c>
      <c r="L227">
        <v>9</v>
      </c>
      <c r="M227">
        <v>1977</v>
      </c>
      <c r="N227" s="17">
        <v>45</v>
      </c>
      <c r="O227">
        <v>12</v>
      </c>
      <c r="P227">
        <v>6897481326</v>
      </c>
      <c r="Q227" t="s">
        <v>24</v>
      </c>
      <c r="R227" t="s">
        <v>60</v>
      </c>
      <c r="S227" t="s">
        <v>1742</v>
      </c>
      <c r="T227" t="s">
        <v>1627</v>
      </c>
      <c r="U227" t="s">
        <v>1565</v>
      </c>
      <c r="V227">
        <v>6</v>
      </c>
      <c r="W227" t="s">
        <v>43</v>
      </c>
    </row>
    <row r="228" spans="1:23">
      <c r="A228" t="s">
        <v>715</v>
      </c>
      <c r="B228" s="14">
        <v>65</v>
      </c>
      <c r="C228" t="s">
        <v>716</v>
      </c>
      <c r="E228" t="s">
        <v>191</v>
      </c>
      <c r="F228" t="s">
        <v>1743</v>
      </c>
      <c r="G228" t="s">
        <v>23</v>
      </c>
      <c r="H228">
        <v>-18.2200791</v>
      </c>
      <c r="I228">
        <v>32.746368599999997</v>
      </c>
      <c r="J228">
        <v>28623</v>
      </c>
      <c r="K228">
        <v>13</v>
      </c>
      <c r="L228">
        <v>5</v>
      </c>
      <c r="M228">
        <v>1978</v>
      </c>
      <c r="N228" s="17">
        <v>44</v>
      </c>
      <c r="O228">
        <v>7</v>
      </c>
      <c r="P228">
        <v>6249168930</v>
      </c>
      <c r="Q228" t="s">
        <v>24</v>
      </c>
      <c r="R228" t="s">
        <v>60</v>
      </c>
      <c r="S228" t="s">
        <v>1742</v>
      </c>
      <c r="T228" t="s">
        <v>1627</v>
      </c>
      <c r="U228" t="s">
        <v>1565</v>
      </c>
      <c r="V228">
        <v>6</v>
      </c>
      <c r="W228" t="s">
        <v>43</v>
      </c>
    </row>
    <row r="229" spans="1:23">
      <c r="A229" t="s">
        <v>717</v>
      </c>
      <c r="B229" s="14">
        <v>66</v>
      </c>
      <c r="C229" t="s">
        <v>718</v>
      </c>
      <c r="E229" t="s">
        <v>248</v>
      </c>
      <c r="F229" t="s">
        <v>1744</v>
      </c>
      <c r="G229" t="s">
        <v>36</v>
      </c>
      <c r="H229">
        <v>41.278154299999997</v>
      </c>
      <c r="I229">
        <v>-8.7181709999999999</v>
      </c>
      <c r="J229">
        <v>15124</v>
      </c>
      <c r="K229">
        <v>28</v>
      </c>
      <c r="L229">
        <v>5</v>
      </c>
      <c r="M229">
        <v>1941</v>
      </c>
      <c r="N229" s="17">
        <v>81</v>
      </c>
      <c r="O229">
        <v>6</v>
      </c>
      <c r="P229">
        <v>3931816407</v>
      </c>
      <c r="Q229" t="s">
        <v>37</v>
      </c>
      <c r="R229" t="s">
        <v>321</v>
      </c>
      <c r="S229" t="s">
        <v>1745</v>
      </c>
      <c r="T229" t="s">
        <v>1746</v>
      </c>
      <c r="U229" t="s">
        <v>1595</v>
      </c>
      <c r="V229">
        <v>4</v>
      </c>
      <c r="W229" t="s">
        <v>93</v>
      </c>
    </row>
    <row r="230" spans="1:23">
      <c r="A230" t="s">
        <v>719</v>
      </c>
      <c r="B230" s="14">
        <v>66</v>
      </c>
      <c r="C230" t="s">
        <v>720</v>
      </c>
      <c r="E230" t="s">
        <v>721</v>
      </c>
      <c r="F230" t="s">
        <v>1747</v>
      </c>
      <c r="G230" t="s">
        <v>36</v>
      </c>
      <c r="H230">
        <v>29.600950000000001</v>
      </c>
      <c r="I230">
        <v>121.685484</v>
      </c>
      <c r="J230">
        <v>29764</v>
      </c>
      <c r="K230">
        <v>27</v>
      </c>
      <c r="L230">
        <v>6</v>
      </c>
      <c r="M230">
        <v>1981</v>
      </c>
      <c r="N230" s="17">
        <v>41</v>
      </c>
      <c r="O230">
        <v>5</v>
      </c>
      <c r="P230">
        <v>8834443312</v>
      </c>
      <c r="Q230" t="s">
        <v>37</v>
      </c>
      <c r="R230" t="s">
        <v>321</v>
      </c>
      <c r="S230" t="s">
        <v>1745</v>
      </c>
      <c r="T230" t="s">
        <v>1746</v>
      </c>
      <c r="U230" t="s">
        <v>1595</v>
      </c>
      <c r="V230">
        <v>4</v>
      </c>
      <c r="W230" t="s">
        <v>93</v>
      </c>
    </row>
    <row r="231" spans="1:23">
      <c r="A231" t="s">
        <v>722</v>
      </c>
      <c r="B231" s="14">
        <v>66</v>
      </c>
      <c r="C231" t="s">
        <v>307</v>
      </c>
      <c r="E231" t="s">
        <v>723</v>
      </c>
      <c r="F231" t="s">
        <v>1748</v>
      </c>
      <c r="G231" t="s">
        <v>23</v>
      </c>
      <c r="H231">
        <v>45.521518999999998</v>
      </c>
      <c r="I231">
        <v>3.5276641999999998</v>
      </c>
      <c r="J231">
        <v>21056</v>
      </c>
      <c r="K231">
        <v>24</v>
      </c>
      <c r="L231">
        <v>8</v>
      </c>
      <c r="M231">
        <v>1957</v>
      </c>
      <c r="N231" s="17">
        <v>65</v>
      </c>
      <c r="O231">
        <v>5</v>
      </c>
      <c r="P231">
        <v>5483063697</v>
      </c>
      <c r="Q231" t="s">
        <v>37</v>
      </c>
      <c r="R231" t="s">
        <v>321</v>
      </c>
      <c r="S231" t="s">
        <v>1745</v>
      </c>
      <c r="T231" t="s">
        <v>1746</v>
      </c>
      <c r="U231" t="s">
        <v>1595</v>
      </c>
      <c r="V231">
        <v>4</v>
      </c>
      <c r="W231" t="s">
        <v>93</v>
      </c>
    </row>
    <row r="232" spans="1:23">
      <c r="A232" t="s">
        <v>724</v>
      </c>
      <c r="B232" s="14">
        <v>67</v>
      </c>
      <c r="C232" t="s">
        <v>725</v>
      </c>
      <c r="E232" t="s">
        <v>365</v>
      </c>
      <c r="F232" t="s">
        <v>1749</v>
      </c>
      <c r="G232" t="s">
        <v>23</v>
      </c>
      <c r="H232">
        <v>-7.0795247999999997</v>
      </c>
      <c r="I232">
        <v>109.0869316</v>
      </c>
      <c r="J232">
        <v>22455</v>
      </c>
      <c r="K232">
        <v>23</v>
      </c>
      <c r="L232">
        <v>6</v>
      </c>
      <c r="M232">
        <v>1961</v>
      </c>
      <c r="N232" s="17">
        <v>61</v>
      </c>
      <c r="O232">
        <v>11</v>
      </c>
      <c r="P232">
        <v>2054204665</v>
      </c>
      <c r="Q232" t="s">
        <v>97</v>
      </c>
      <c r="R232" t="s">
        <v>98</v>
      </c>
      <c r="S232" t="s">
        <v>1707</v>
      </c>
      <c r="T232" t="s">
        <v>1708</v>
      </c>
      <c r="U232" t="s">
        <v>1709</v>
      </c>
      <c r="V232">
        <v>2</v>
      </c>
      <c r="W232" t="s">
        <v>48</v>
      </c>
    </row>
    <row r="233" spans="1:23">
      <c r="A233" t="s">
        <v>726</v>
      </c>
      <c r="B233" s="14">
        <v>67</v>
      </c>
      <c r="C233" t="s">
        <v>727</v>
      </c>
      <c r="E233" t="s">
        <v>728</v>
      </c>
      <c r="F233" t="s">
        <v>1750</v>
      </c>
      <c r="G233" t="s">
        <v>23</v>
      </c>
      <c r="H233">
        <v>30.920218999999999</v>
      </c>
      <c r="I233">
        <v>103.620536</v>
      </c>
      <c r="J233">
        <v>37932</v>
      </c>
      <c r="K233">
        <v>7</v>
      </c>
      <c r="L233">
        <v>11</v>
      </c>
      <c r="M233">
        <v>2003</v>
      </c>
      <c r="N233" s="17">
        <v>19</v>
      </c>
      <c r="O233">
        <v>11</v>
      </c>
      <c r="P233">
        <v>1252163035</v>
      </c>
      <c r="Q233" t="s">
        <v>97</v>
      </c>
      <c r="R233" t="s">
        <v>98</v>
      </c>
      <c r="S233" t="s">
        <v>1707</v>
      </c>
      <c r="T233" t="s">
        <v>1708</v>
      </c>
      <c r="U233" t="s">
        <v>1709</v>
      </c>
      <c r="V233">
        <v>4</v>
      </c>
      <c r="W233" t="s">
        <v>93</v>
      </c>
    </row>
    <row r="234" spans="1:23">
      <c r="A234" t="s">
        <v>729</v>
      </c>
      <c r="B234" s="14">
        <v>67</v>
      </c>
      <c r="C234" t="s">
        <v>329</v>
      </c>
      <c r="E234" t="s">
        <v>730</v>
      </c>
      <c r="F234" t="s">
        <v>1751</v>
      </c>
      <c r="G234" t="s">
        <v>23</v>
      </c>
      <c r="H234">
        <v>25.656484299999999</v>
      </c>
      <c r="I234">
        <v>-100.36944010000001</v>
      </c>
      <c r="J234">
        <v>12462</v>
      </c>
      <c r="K234">
        <v>12</v>
      </c>
      <c r="L234">
        <v>2</v>
      </c>
      <c r="M234">
        <v>1934</v>
      </c>
      <c r="N234" s="17">
        <v>88</v>
      </c>
      <c r="O234">
        <v>11</v>
      </c>
      <c r="P234">
        <v>2253636460</v>
      </c>
      <c r="Q234" t="s">
        <v>97</v>
      </c>
      <c r="R234" t="s">
        <v>98</v>
      </c>
      <c r="S234" t="s">
        <v>1707</v>
      </c>
      <c r="T234" t="s">
        <v>1708</v>
      </c>
      <c r="U234" t="s">
        <v>1709</v>
      </c>
      <c r="V234">
        <v>5</v>
      </c>
      <c r="W234" t="s">
        <v>86</v>
      </c>
    </row>
    <row r="235" spans="1:23">
      <c r="A235" t="s">
        <v>731</v>
      </c>
      <c r="B235" s="14">
        <v>67</v>
      </c>
      <c r="C235" t="s">
        <v>134</v>
      </c>
      <c r="D235" t="s">
        <v>732</v>
      </c>
      <c r="E235" t="s">
        <v>733</v>
      </c>
      <c r="F235" t="s">
        <v>1752</v>
      </c>
      <c r="G235" t="s">
        <v>36</v>
      </c>
      <c r="H235">
        <v>6.9280156000000002</v>
      </c>
      <c r="I235">
        <v>79.890830800000003</v>
      </c>
      <c r="J235">
        <v>38457</v>
      </c>
      <c r="K235">
        <v>15</v>
      </c>
      <c r="L235">
        <v>4</v>
      </c>
      <c r="M235">
        <v>2005</v>
      </c>
      <c r="N235" s="17">
        <v>17</v>
      </c>
      <c r="O235">
        <v>2</v>
      </c>
      <c r="P235">
        <v>4076262967</v>
      </c>
      <c r="Q235" t="s">
        <v>97</v>
      </c>
      <c r="R235" t="s">
        <v>98</v>
      </c>
      <c r="S235" t="s">
        <v>1707</v>
      </c>
      <c r="T235" t="s">
        <v>1708</v>
      </c>
      <c r="U235" t="s">
        <v>1709</v>
      </c>
      <c r="V235">
        <v>6</v>
      </c>
      <c r="W235" t="s">
        <v>43</v>
      </c>
    </row>
    <row r="236" spans="1:23">
      <c r="A236" t="s">
        <v>734</v>
      </c>
      <c r="B236" s="14">
        <v>68</v>
      </c>
      <c r="C236" t="s">
        <v>735</v>
      </c>
      <c r="E236" t="s">
        <v>301</v>
      </c>
      <c r="F236" t="s">
        <v>1753</v>
      </c>
      <c r="G236" t="s">
        <v>36</v>
      </c>
      <c r="H236">
        <v>-4.6210966999999998</v>
      </c>
      <c r="I236">
        <v>55.427780200000001</v>
      </c>
      <c r="J236">
        <v>33118</v>
      </c>
      <c r="K236">
        <v>2</v>
      </c>
      <c r="L236">
        <v>9</v>
      </c>
      <c r="M236">
        <v>1990</v>
      </c>
      <c r="N236" s="17">
        <v>32</v>
      </c>
      <c r="O236">
        <v>5</v>
      </c>
      <c r="P236">
        <v>5421676109</v>
      </c>
      <c r="Q236" t="s">
        <v>31</v>
      </c>
      <c r="R236" t="s">
        <v>172</v>
      </c>
      <c r="S236" t="s">
        <v>1754</v>
      </c>
      <c r="T236" t="s">
        <v>1755</v>
      </c>
      <c r="U236" t="s">
        <v>1681</v>
      </c>
      <c r="V236">
        <v>6</v>
      </c>
      <c r="W236" t="s">
        <v>43</v>
      </c>
    </row>
    <row r="237" spans="1:23">
      <c r="A237" t="s">
        <v>736</v>
      </c>
      <c r="B237" s="14">
        <v>68</v>
      </c>
      <c r="C237" t="s">
        <v>737</v>
      </c>
      <c r="D237" t="s">
        <v>738</v>
      </c>
      <c r="E237" t="s">
        <v>739</v>
      </c>
      <c r="F237" t="s">
        <v>1756</v>
      </c>
      <c r="G237" t="s">
        <v>36</v>
      </c>
      <c r="H237">
        <v>45.459257700000002</v>
      </c>
      <c r="I237">
        <v>75.205031199999993</v>
      </c>
      <c r="J237">
        <v>42505</v>
      </c>
      <c r="K237">
        <v>15</v>
      </c>
      <c r="L237">
        <v>5</v>
      </c>
      <c r="M237">
        <v>2016</v>
      </c>
      <c r="N237" s="17">
        <v>6</v>
      </c>
      <c r="O237">
        <v>7</v>
      </c>
      <c r="P237">
        <v>3049070674</v>
      </c>
      <c r="Q237" t="s">
        <v>31</v>
      </c>
      <c r="R237" t="s">
        <v>172</v>
      </c>
      <c r="S237" t="s">
        <v>1754</v>
      </c>
      <c r="T237" t="s">
        <v>1755</v>
      </c>
      <c r="U237" t="s">
        <v>1681</v>
      </c>
      <c r="V237">
        <v>6</v>
      </c>
      <c r="W237" t="s">
        <v>43</v>
      </c>
    </row>
    <row r="238" spans="1:23">
      <c r="A238" t="s">
        <v>740</v>
      </c>
      <c r="B238" s="14">
        <v>69</v>
      </c>
      <c r="C238" t="s">
        <v>340</v>
      </c>
      <c r="E238" t="s">
        <v>741</v>
      </c>
      <c r="F238" t="s">
        <v>1757</v>
      </c>
      <c r="G238" t="s">
        <v>36</v>
      </c>
      <c r="H238">
        <v>-8.5127229999999994</v>
      </c>
      <c r="I238">
        <v>115.09064480000001</v>
      </c>
      <c r="J238">
        <v>37807</v>
      </c>
      <c r="K238">
        <v>5</v>
      </c>
      <c r="L238">
        <v>7</v>
      </c>
      <c r="M238">
        <v>2003</v>
      </c>
      <c r="N238" s="17">
        <v>19</v>
      </c>
      <c r="O238">
        <v>11</v>
      </c>
      <c r="P238">
        <v>5195716890</v>
      </c>
      <c r="Q238" t="s">
        <v>24</v>
      </c>
      <c r="R238" t="s">
        <v>25</v>
      </c>
      <c r="S238" t="s">
        <v>1758</v>
      </c>
      <c r="T238" t="s">
        <v>1709</v>
      </c>
      <c r="U238" t="s">
        <v>1759</v>
      </c>
      <c r="V238">
        <v>3</v>
      </c>
      <c r="W238" t="s">
        <v>26</v>
      </c>
    </row>
    <row r="239" spans="1:23">
      <c r="A239" t="s">
        <v>742</v>
      </c>
      <c r="B239" s="14">
        <v>69</v>
      </c>
      <c r="C239" t="s">
        <v>743</v>
      </c>
      <c r="E239" t="s">
        <v>438</v>
      </c>
      <c r="F239" t="s">
        <v>1760</v>
      </c>
      <c r="G239" t="s">
        <v>23</v>
      </c>
      <c r="H239">
        <v>-22.441248099999999</v>
      </c>
      <c r="I239">
        <v>-43.458031400000003</v>
      </c>
      <c r="J239">
        <v>22811</v>
      </c>
      <c r="K239">
        <v>14</v>
      </c>
      <c r="L239">
        <v>6</v>
      </c>
      <c r="M239">
        <v>1962</v>
      </c>
      <c r="N239" s="17">
        <v>60</v>
      </c>
      <c r="O239">
        <v>9</v>
      </c>
      <c r="P239">
        <v>5627473493</v>
      </c>
      <c r="Q239" t="s">
        <v>24</v>
      </c>
      <c r="R239" t="s">
        <v>25</v>
      </c>
      <c r="S239" t="s">
        <v>1758</v>
      </c>
      <c r="T239" t="s">
        <v>1709</v>
      </c>
      <c r="U239" t="s">
        <v>1759</v>
      </c>
      <c r="V239">
        <v>6</v>
      </c>
      <c r="W239" t="s">
        <v>43</v>
      </c>
    </row>
    <row r="240" spans="1:23">
      <c r="A240" t="s">
        <v>744</v>
      </c>
      <c r="B240" s="14">
        <v>69</v>
      </c>
      <c r="C240" t="s">
        <v>745</v>
      </c>
      <c r="E240" t="s">
        <v>746</v>
      </c>
      <c r="F240" t="s">
        <v>1761</v>
      </c>
      <c r="G240" t="s">
        <v>36</v>
      </c>
      <c r="H240">
        <v>34.266449999999999</v>
      </c>
      <c r="I240">
        <v>108.960747</v>
      </c>
      <c r="J240">
        <v>22341</v>
      </c>
      <c r="K240">
        <v>1</v>
      </c>
      <c r="L240">
        <v>3</v>
      </c>
      <c r="M240">
        <v>1961</v>
      </c>
      <c r="N240" s="17">
        <v>61</v>
      </c>
      <c r="O240">
        <v>1</v>
      </c>
      <c r="P240">
        <v>8348092043</v>
      </c>
      <c r="Q240" t="s">
        <v>24</v>
      </c>
      <c r="R240" t="s">
        <v>25</v>
      </c>
      <c r="S240" t="s">
        <v>1758</v>
      </c>
      <c r="T240" t="s">
        <v>1709</v>
      </c>
      <c r="U240" t="s">
        <v>1759</v>
      </c>
      <c r="V240">
        <v>6</v>
      </c>
      <c r="W240" t="s">
        <v>43</v>
      </c>
    </row>
    <row r="241" spans="1:23">
      <c r="A241" t="s">
        <v>747</v>
      </c>
      <c r="B241" s="14">
        <v>70</v>
      </c>
      <c r="C241" t="s">
        <v>748</v>
      </c>
      <c r="E241" t="s">
        <v>749</v>
      </c>
      <c r="F241" t="s">
        <v>1762</v>
      </c>
      <c r="G241" t="s">
        <v>23</v>
      </c>
      <c r="H241">
        <v>-15.8003597</v>
      </c>
      <c r="I241">
        <v>-70.343508799999995</v>
      </c>
      <c r="J241">
        <v>17747</v>
      </c>
      <c r="K241">
        <v>2</v>
      </c>
      <c r="L241">
        <v>8</v>
      </c>
      <c r="M241">
        <v>1948</v>
      </c>
      <c r="N241" s="17">
        <v>74</v>
      </c>
      <c r="O241">
        <v>1</v>
      </c>
      <c r="P241">
        <v>8739081809</v>
      </c>
      <c r="Q241" t="s">
        <v>97</v>
      </c>
      <c r="R241" t="s">
        <v>289</v>
      </c>
      <c r="S241" t="s">
        <v>1763</v>
      </c>
      <c r="T241" t="s">
        <v>1764</v>
      </c>
      <c r="U241" t="s">
        <v>1765</v>
      </c>
      <c r="V241">
        <v>3</v>
      </c>
      <c r="W241" t="s">
        <v>26</v>
      </c>
    </row>
    <row r="242" spans="1:23">
      <c r="A242" t="s">
        <v>750</v>
      </c>
      <c r="B242" s="14">
        <v>70</v>
      </c>
      <c r="C242" t="s">
        <v>751</v>
      </c>
      <c r="E242" t="s">
        <v>752</v>
      </c>
      <c r="F242" t="s">
        <v>1766</v>
      </c>
      <c r="G242" t="s">
        <v>36</v>
      </c>
      <c r="H242">
        <v>13.613140899999999</v>
      </c>
      <c r="I242">
        <v>-87.750498899999997</v>
      </c>
      <c r="J242">
        <v>13202</v>
      </c>
      <c r="K242">
        <v>22</v>
      </c>
      <c r="L242">
        <v>2</v>
      </c>
      <c r="M242">
        <v>1936</v>
      </c>
      <c r="N242" s="17">
        <v>86</v>
      </c>
      <c r="O242">
        <v>4</v>
      </c>
      <c r="P242">
        <v>4114865779</v>
      </c>
      <c r="Q242" t="s">
        <v>97</v>
      </c>
      <c r="R242" t="s">
        <v>289</v>
      </c>
      <c r="S242" t="s">
        <v>1763</v>
      </c>
      <c r="T242" t="s">
        <v>1764</v>
      </c>
      <c r="U242" t="s">
        <v>1765</v>
      </c>
      <c r="V242">
        <v>7</v>
      </c>
      <c r="W242" t="s">
        <v>78</v>
      </c>
    </row>
    <row r="243" spans="1:23">
      <c r="A243" t="s">
        <v>753</v>
      </c>
      <c r="B243" s="14">
        <v>70</v>
      </c>
      <c r="C243" t="s">
        <v>754</v>
      </c>
      <c r="E243" t="s">
        <v>755</v>
      </c>
      <c r="F243" t="s">
        <v>1767</v>
      </c>
      <c r="G243" t="s">
        <v>36</v>
      </c>
      <c r="H243">
        <v>29.343221</v>
      </c>
      <c r="I243">
        <v>106.427649</v>
      </c>
      <c r="J243">
        <v>32646</v>
      </c>
      <c r="K243">
        <v>18</v>
      </c>
      <c r="L243">
        <v>5</v>
      </c>
      <c r="M243">
        <v>1989</v>
      </c>
      <c r="N243" s="17">
        <v>33</v>
      </c>
      <c r="O243">
        <v>1</v>
      </c>
      <c r="P243">
        <v>7126646064</v>
      </c>
      <c r="Q243" t="s">
        <v>97</v>
      </c>
      <c r="R243" t="s">
        <v>289</v>
      </c>
      <c r="S243" t="s">
        <v>1763</v>
      </c>
      <c r="T243" t="s">
        <v>1764</v>
      </c>
      <c r="U243" t="s">
        <v>1765</v>
      </c>
      <c r="V243">
        <v>5</v>
      </c>
      <c r="W243" t="s">
        <v>86</v>
      </c>
    </row>
    <row r="244" spans="1:23">
      <c r="A244" t="s">
        <v>756</v>
      </c>
      <c r="B244" s="14">
        <v>71</v>
      </c>
      <c r="C244" t="s">
        <v>757</v>
      </c>
      <c r="E244" t="s">
        <v>76</v>
      </c>
      <c r="F244" t="s">
        <v>1768</v>
      </c>
      <c r="G244" t="s">
        <v>23</v>
      </c>
      <c r="H244">
        <v>17.723560500000001</v>
      </c>
      <c r="I244">
        <v>-64.775566900000001</v>
      </c>
      <c r="J244">
        <v>38290</v>
      </c>
      <c r="K244">
        <v>30</v>
      </c>
      <c r="L244">
        <v>10</v>
      </c>
      <c r="M244">
        <v>2004</v>
      </c>
      <c r="N244" s="17">
        <v>18</v>
      </c>
      <c r="O244">
        <v>5</v>
      </c>
      <c r="P244">
        <v>1615533954</v>
      </c>
      <c r="Q244" t="s">
        <v>31</v>
      </c>
      <c r="R244" t="s">
        <v>52</v>
      </c>
      <c r="S244" t="s">
        <v>1769</v>
      </c>
      <c r="T244" t="s">
        <v>1770</v>
      </c>
      <c r="U244" t="s">
        <v>1770</v>
      </c>
      <c r="V244">
        <v>7</v>
      </c>
      <c r="W244" t="s">
        <v>78</v>
      </c>
    </row>
    <row r="245" spans="1:23">
      <c r="A245" t="s">
        <v>758</v>
      </c>
      <c r="B245" s="14">
        <v>71</v>
      </c>
      <c r="C245" t="s">
        <v>759</v>
      </c>
      <c r="E245" t="s">
        <v>760</v>
      </c>
      <c r="F245" t="s">
        <v>1771</v>
      </c>
      <c r="G245" t="s">
        <v>23</v>
      </c>
      <c r="H245">
        <v>5.1537930000000003</v>
      </c>
      <c r="I245">
        <v>-75.03631</v>
      </c>
      <c r="J245">
        <v>10925</v>
      </c>
      <c r="K245">
        <v>28</v>
      </c>
      <c r="L245">
        <v>11</v>
      </c>
      <c r="M245">
        <v>1929</v>
      </c>
      <c r="N245" s="17">
        <v>93</v>
      </c>
      <c r="O245">
        <v>10</v>
      </c>
      <c r="P245">
        <v>9053793025</v>
      </c>
      <c r="Q245" t="s">
        <v>31</v>
      </c>
      <c r="R245" t="s">
        <v>52</v>
      </c>
      <c r="S245" t="s">
        <v>1769</v>
      </c>
      <c r="T245" t="s">
        <v>1770</v>
      </c>
      <c r="U245" t="s">
        <v>1770</v>
      </c>
      <c r="V245">
        <v>2</v>
      </c>
      <c r="W245" t="s">
        <v>48</v>
      </c>
    </row>
    <row r="246" spans="1:23">
      <c r="A246" t="s">
        <v>761</v>
      </c>
      <c r="B246" s="14">
        <v>72</v>
      </c>
      <c r="C246" t="s">
        <v>762</v>
      </c>
      <c r="E246" t="s">
        <v>763</v>
      </c>
      <c r="F246" t="s">
        <v>1772</v>
      </c>
      <c r="G246" t="s">
        <v>23</v>
      </c>
      <c r="H246">
        <v>-6.9923999999999999</v>
      </c>
      <c r="I246">
        <v>113.38590000000001</v>
      </c>
      <c r="J246">
        <v>38210</v>
      </c>
      <c r="K246">
        <v>11</v>
      </c>
      <c r="L246">
        <v>8</v>
      </c>
      <c r="M246">
        <v>2004</v>
      </c>
      <c r="N246" s="17">
        <v>18</v>
      </c>
      <c r="O246">
        <v>6</v>
      </c>
      <c r="P246">
        <v>7391405868</v>
      </c>
      <c r="Q246" t="s">
        <v>24</v>
      </c>
      <c r="R246" t="s">
        <v>118</v>
      </c>
      <c r="S246" t="s">
        <v>1773</v>
      </c>
      <c r="T246" t="s">
        <v>1774</v>
      </c>
      <c r="U246" t="s">
        <v>125</v>
      </c>
      <c r="V246">
        <v>2</v>
      </c>
      <c r="W246" t="s">
        <v>48</v>
      </c>
    </row>
    <row r="247" spans="1:23">
      <c r="A247" t="s">
        <v>764</v>
      </c>
      <c r="B247" s="14">
        <v>72</v>
      </c>
      <c r="C247" t="s">
        <v>765</v>
      </c>
      <c r="D247" t="s">
        <v>766</v>
      </c>
      <c r="E247" t="s">
        <v>767</v>
      </c>
      <c r="F247" t="s">
        <v>1775</v>
      </c>
      <c r="G247" t="s">
        <v>36</v>
      </c>
      <c r="H247">
        <v>26.458254</v>
      </c>
      <c r="I247">
        <v>114.786182</v>
      </c>
      <c r="J247">
        <v>19679</v>
      </c>
      <c r="K247">
        <v>16</v>
      </c>
      <c r="L247">
        <v>11</v>
      </c>
      <c r="M247">
        <v>1953</v>
      </c>
      <c r="N247" s="17">
        <v>69</v>
      </c>
      <c r="O247">
        <v>7</v>
      </c>
      <c r="P247">
        <v>6035087127</v>
      </c>
      <c r="Q247" t="s">
        <v>24</v>
      </c>
      <c r="R247" t="s">
        <v>118</v>
      </c>
      <c r="S247" t="s">
        <v>1773</v>
      </c>
      <c r="T247" t="s">
        <v>1774</v>
      </c>
      <c r="U247" t="s">
        <v>125</v>
      </c>
      <c r="V247">
        <v>2</v>
      </c>
      <c r="W247" t="s">
        <v>48</v>
      </c>
    </row>
    <row r="248" spans="1:23">
      <c r="A248" t="s">
        <v>768</v>
      </c>
      <c r="B248" s="14">
        <v>72</v>
      </c>
      <c r="C248" t="s">
        <v>769</v>
      </c>
      <c r="D248" t="s">
        <v>718</v>
      </c>
      <c r="E248" t="s">
        <v>770</v>
      </c>
      <c r="F248" t="s">
        <v>1776</v>
      </c>
      <c r="G248" t="s">
        <v>36</v>
      </c>
      <c r="H248">
        <v>56.031038000000002</v>
      </c>
      <c r="I248">
        <v>47.295758200000002</v>
      </c>
      <c r="J248">
        <v>34385</v>
      </c>
      <c r="K248">
        <v>20</v>
      </c>
      <c r="L248">
        <v>2</v>
      </c>
      <c r="M248">
        <v>1994</v>
      </c>
      <c r="N248" s="17">
        <v>28</v>
      </c>
      <c r="O248">
        <v>8</v>
      </c>
      <c r="P248">
        <v>9215717576</v>
      </c>
      <c r="Q248" t="s">
        <v>24</v>
      </c>
      <c r="R248" t="s">
        <v>118</v>
      </c>
      <c r="S248" t="s">
        <v>1773</v>
      </c>
      <c r="T248" t="s">
        <v>1774</v>
      </c>
      <c r="U248" t="s">
        <v>125</v>
      </c>
      <c r="V248">
        <v>3</v>
      </c>
      <c r="W248" t="s">
        <v>26</v>
      </c>
    </row>
    <row r="249" spans="1:23">
      <c r="A249" t="s">
        <v>771</v>
      </c>
      <c r="B249" s="14">
        <v>73</v>
      </c>
      <c r="C249" t="s">
        <v>772</v>
      </c>
      <c r="E249" t="s">
        <v>659</v>
      </c>
      <c r="F249" t="s">
        <v>1777</v>
      </c>
      <c r="G249" t="s">
        <v>23</v>
      </c>
      <c r="H249">
        <v>56.190882799999997</v>
      </c>
      <c r="I249">
        <v>14.776605</v>
      </c>
      <c r="J249">
        <v>24411</v>
      </c>
      <c r="K249">
        <v>31</v>
      </c>
      <c r="L249">
        <v>10</v>
      </c>
      <c r="M249">
        <v>1966</v>
      </c>
      <c r="N249" s="17">
        <v>56</v>
      </c>
      <c r="O249">
        <v>12</v>
      </c>
      <c r="P249">
        <v>1027680963</v>
      </c>
      <c r="Q249" t="s">
        <v>72</v>
      </c>
      <c r="R249" t="s">
        <v>82</v>
      </c>
      <c r="S249" t="s">
        <v>1445</v>
      </c>
      <c r="T249" t="s">
        <v>1778</v>
      </c>
      <c r="U249" t="s">
        <v>1779</v>
      </c>
      <c r="V249">
        <v>5</v>
      </c>
      <c r="W249" t="s">
        <v>86</v>
      </c>
    </row>
    <row r="250" spans="1:23">
      <c r="A250" t="s">
        <v>773</v>
      </c>
      <c r="B250" s="14">
        <v>73</v>
      </c>
      <c r="C250" t="s">
        <v>774</v>
      </c>
      <c r="E250" t="s">
        <v>775</v>
      </c>
      <c r="F250" t="s">
        <v>1780</v>
      </c>
      <c r="G250" t="s">
        <v>36</v>
      </c>
      <c r="H250">
        <v>37.089146800000002</v>
      </c>
      <c r="I250">
        <v>138.7453592</v>
      </c>
      <c r="J250">
        <v>11124</v>
      </c>
      <c r="K250">
        <v>15</v>
      </c>
      <c r="L250">
        <v>6</v>
      </c>
      <c r="M250">
        <v>1930</v>
      </c>
      <c r="N250" s="17">
        <v>92</v>
      </c>
      <c r="O250">
        <v>5</v>
      </c>
      <c r="P250">
        <v>1159113828</v>
      </c>
      <c r="Q250" t="s">
        <v>72</v>
      </c>
      <c r="R250" t="s">
        <v>82</v>
      </c>
      <c r="S250" t="s">
        <v>1445</v>
      </c>
      <c r="T250" t="s">
        <v>1778</v>
      </c>
      <c r="U250" t="s">
        <v>1779</v>
      </c>
      <c r="V250">
        <v>7</v>
      </c>
      <c r="W250" t="s">
        <v>78</v>
      </c>
    </row>
    <row r="251" spans="1:23">
      <c r="A251" t="s">
        <v>776</v>
      </c>
      <c r="B251" s="14">
        <v>74</v>
      </c>
      <c r="C251" t="s">
        <v>751</v>
      </c>
      <c r="E251" t="s">
        <v>777</v>
      </c>
      <c r="F251" t="s">
        <v>1781</v>
      </c>
      <c r="G251" t="s">
        <v>23</v>
      </c>
      <c r="H251">
        <v>-8.5774000000000008</v>
      </c>
      <c r="I251">
        <v>119.0069</v>
      </c>
      <c r="J251">
        <v>20179</v>
      </c>
      <c r="K251">
        <v>31</v>
      </c>
      <c r="L251">
        <v>3</v>
      </c>
      <c r="M251">
        <v>1955</v>
      </c>
      <c r="N251" s="17">
        <v>67</v>
      </c>
      <c r="O251">
        <v>12</v>
      </c>
      <c r="P251">
        <v>5888939028</v>
      </c>
      <c r="Q251" t="s">
        <v>97</v>
      </c>
      <c r="R251" t="s">
        <v>125</v>
      </c>
      <c r="S251" t="s">
        <v>1565</v>
      </c>
      <c r="T251" t="s">
        <v>1782</v>
      </c>
      <c r="U251" t="s">
        <v>1783</v>
      </c>
      <c r="V251">
        <v>7</v>
      </c>
      <c r="W251" t="s">
        <v>78</v>
      </c>
    </row>
    <row r="252" spans="1:23">
      <c r="A252" t="s">
        <v>778</v>
      </c>
      <c r="B252" s="14">
        <v>74</v>
      </c>
      <c r="C252" t="s">
        <v>779</v>
      </c>
      <c r="E252" t="s">
        <v>780</v>
      </c>
      <c r="F252" t="s">
        <v>1784</v>
      </c>
      <c r="G252" t="s">
        <v>36</v>
      </c>
      <c r="H252">
        <v>47.081511999999996</v>
      </c>
      <c r="I252">
        <v>29.8505301</v>
      </c>
      <c r="J252">
        <v>29984</v>
      </c>
      <c r="K252">
        <v>2</v>
      </c>
      <c r="L252">
        <v>2</v>
      </c>
      <c r="M252">
        <v>1982</v>
      </c>
      <c r="N252" s="17">
        <v>40</v>
      </c>
      <c r="O252">
        <v>8</v>
      </c>
      <c r="P252">
        <v>1069724458</v>
      </c>
      <c r="Q252" t="s">
        <v>97</v>
      </c>
      <c r="R252" t="s">
        <v>125</v>
      </c>
      <c r="S252" t="s">
        <v>1565</v>
      </c>
      <c r="T252" t="s">
        <v>1782</v>
      </c>
      <c r="U252" t="s">
        <v>1783</v>
      </c>
      <c r="V252">
        <v>4</v>
      </c>
      <c r="W252" t="s">
        <v>93</v>
      </c>
    </row>
    <row r="253" spans="1:23">
      <c r="A253" t="s">
        <v>781</v>
      </c>
      <c r="B253" s="14">
        <v>74</v>
      </c>
      <c r="C253" t="s">
        <v>782</v>
      </c>
      <c r="E253" t="s">
        <v>783</v>
      </c>
      <c r="F253" t="s">
        <v>1785</v>
      </c>
      <c r="G253" t="s">
        <v>36</v>
      </c>
      <c r="H253">
        <v>22.055724399999999</v>
      </c>
      <c r="I253">
        <v>106.61586800000001</v>
      </c>
      <c r="J253">
        <v>37770</v>
      </c>
      <c r="K253">
        <v>29</v>
      </c>
      <c r="L253">
        <v>5</v>
      </c>
      <c r="M253">
        <v>2003</v>
      </c>
      <c r="N253" s="17">
        <v>19</v>
      </c>
      <c r="O253">
        <v>1</v>
      </c>
      <c r="P253">
        <v>6892269663</v>
      </c>
      <c r="Q253" t="s">
        <v>97</v>
      </c>
      <c r="R253" t="s">
        <v>125</v>
      </c>
      <c r="S253" t="s">
        <v>1565</v>
      </c>
      <c r="T253" t="s">
        <v>1782</v>
      </c>
      <c r="U253" t="s">
        <v>1783</v>
      </c>
      <c r="V253">
        <v>3</v>
      </c>
      <c r="W253" t="s">
        <v>26</v>
      </c>
    </row>
    <row r="254" spans="1:23">
      <c r="A254" t="s">
        <v>784</v>
      </c>
      <c r="B254" s="14">
        <v>74</v>
      </c>
      <c r="C254" t="s">
        <v>134</v>
      </c>
      <c r="D254" t="s">
        <v>785</v>
      </c>
      <c r="E254" t="s">
        <v>786</v>
      </c>
      <c r="F254" t="s">
        <v>1786</v>
      </c>
      <c r="G254" t="s">
        <v>36</v>
      </c>
      <c r="H254">
        <v>29.270311</v>
      </c>
      <c r="I254">
        <v>88.880492000000004</v>
      </c>
      <c r="J254">
        <v>30415</v>
      </c>
      <c r="K254">
        <v>9</v>
      </c>
      <c r="L254">
        <v>4</v>
      </c>
      <c r="M254">
        <v>1983</v>
      </c>
      <c r="N254" s="17">
        <v>39</v>
      </c>
      <c r="O254">
        <v>6</v>
      </c>
      <c r="P254">
        <v>8933214045</v>
      </c>
      <c r="Q254" t="s">
        <v>97</v>
      </c>
      <c r="R254" t="s">
        <v>125</v>
      </c>
      <c r="S254" t="s">
        <v>1565</v>
      </c>
      <c r="T254" t="s">
        <v>1782</v>
      </c>
      <c r="U254" t="s">
        <v>1783</v>
      </c>
      <c r="V254">
        <v>4</v>
      </c>
      <c r="W254" t="s">
        <v>93</v>
      </c>
    </row>
    <row r="255" spans="1:23">
      <c r="A255" t="s">
        <v>787</v>
      </c>
      <c r="B255" s="14">
        <v>74</v>
      </c>
      <c r="C255" t="s">
        <v>788</v>
      </c>
      <c r="E255" t="s">
        <v>789</v>
      </c>
      <c r="F255" t="s">
        <v>1787</v>
      </c>
      <c r="G255" t="s">
        <v>36</v>
      </c>
      <c r="H255">
        <v>36.935163699999997</v>
      </c>
      <c r="I255">
        <v>139.98540869999999</v>
      </c>
      <c r="J255">
        <v>27094</v>
      </c>
      <c r="K255">
        <v>6</v>
      </c>
      <c r="L255">
        <v>3</v>
      </c>
      <c r="M255">
        <v>1974</v>
      </c>
      <c r="N255" s="17">
        <v>48</v>
      </c>
      <c r="O255">
        <v>1</v>
      </c>
      <c r="P255">
        <v>5228302796</v>
      </c>
      <c r="Q255" t="s">
        <v>97</v>
      </c>
      <c r="R255" t="s">
        <v>125</v>
      </c>
      <c r="S255" t="s">
        <v>1565</v>
      </c>
      <c r="T255" t="s">
        <v>1782</v>
      </c>
      <c r="U255" t="s">
        <v>1783</v>
      </c>
      <c r="V255">
        <v>1</v>
      </c>
      <c r="W255" t="s">
        <v>186</v>
      </c>
    </row>
    <row r="256" spans="1:23">
      <c r="A256" t="s">
        <v>790</v>
      </c>
      <c r="B256" s="14">
        <v>75</v>
      </c>
      <c r="C256" t="s">
        <v>791</v>
      </c>
      <c r="E256" t="s">
        <v>448</v>
      </c>
      <c r="F256" t="s">
        <v>1788</v>
      </c>
      <c r="G256" t="s">
        <v>36</v>
      </c>
      <c r="H256">
        <v>-6.8708334999999998</v>
      </c>
      <c r="I256">
        <v>110.66158849999999</v>
      </c>
      <c r="J256">
        <v>42622</v>
      </c>
      <c r="K256">
        <v>9</v>
      </c>
      <c r="L256">
        <v>9</v>
      </c>
      <c r="M256">
        <v>2016</v>
      </c>
      <c r="N256" s="17">
        <v>6</v>
      </c>
      <c r="O256">
        <v>6</v>
      </c>
      <c r="P256">
        <v>3493976157</v>
      </c>
      <c r="Q256" t="s">
        <v>31</v>
      </c>
      <c r="R256" t="s">
        <v>32</v>
      </c>
      <c r="S256" t="s">
        <v>1789</v>
      </c>
      <c r="T256" t="s">
        <v>1790</v>
      </c>
      <c r="U256" t="s">
        <v>1381</v>
      </c>
      <c r="V256">
        <v>6</v>
      </c>
      <c r="W256" t="s">
        <v>43</v>
      </c>
    </row>
    <row r="257" spans="1:23">
      <c r="A257" t="s">
        <v>792</v>
      </c>
      <c r="B257" s="14">
        <v>75</v>
      </c>
      <c r="C257" t="s">
        <v>793</v>
      </c>
      <c r="E257" t="s">
        <v>794</v>
      </c>
      <c r="F257" t="s">
        <v>1791</v>
      </c>
      <c r="G257" t="s">
        <v>36</v>
      </c>
      <c r="H257">
        <v>42.910775399999999</v>
      </c>
      <c r="I257">
        <v>21.195627300000002</v>
      </c>
      <c r="J257">
        <v>44417</v>
      </c>
      <c r="K257">
        <v>9</v>
      </c>
      <c r="L257">
        <v>8</v>
      </c>
      <c r="M257">
        <v>2021</v>
      </c>
      <c r="N257" s="17">
        <v>1</v>
      </c>
      <c r="O257">
        <v>5</v>
      </c>
      <c r="P257">
        <v>3662404697</v>
      </c>
      <c r="Q257" t="s">
        <v>31</v>
      </c>
      <c r="R257" t="s">
        <v>32</v>
      </c>
      <c r="S257" t="s">
        <v>1789</v>
      </c>
      <c r="T257" t="s">
        <v>1790</v>
      </c>
      <c r="U257" t="s">
        <v>1381</v>
      </c>
      <c r="V257">
        <v>6</v>
      </c>
      <c r="W257" t="s">
        <v>43</v>
      </c>
    </row>
    <row r="258" spans="1:23">
      <c r="A258" t="s">
        <v>795</v>
      </c>
      <c r="B258" s="14">
        <v>75</v>
      </c>
      <c r="C258" t="s">
        <v>796</v>
      </c>
      <c r="E258" t="s">
        <v>797</v>
      </c>
      <c r="F258" t="s">
        <v>1792</v>
      </c>
      <c r="G258" t="s">
        <v>36</v>
      </c>
      <c r="H258">
        <v>33.237625999999999</v>
      </c>
      <c r="I258">
        <v>72.270843999999997</v>
      </c>
      <c r="J258">
        <v>28077</v>
      </c>
      <c r="K258">
        <v>13</v>
      </c>
      <c r="L258">
        <v>11</v>
      </c>
      <c r="M258">
        <v>1976</v>
      </c>
      <c r="N258" s="17">
        <v>46</v>
      </c>
      <c r="O258">
        <v>8</v>
      </c>
      <c r="P258">
        <v>9184871405</v>
      </c>
      <c r="Q258" t="s">
        <v>31</v>
      </c>
      <c r="R258" t="s">
        <v>32</v>
      </c>
      <c r="S258" t="s">
        <v>1789</v>
      </c>
      <c r="T258" t="s">
        <v>1790</v>
      </c>
      <c r="U258" t="s">
        <v>1381</v>
      </c>
      <c r="V258">
        <v>7</v>
      </c>
      <c r="W258" t="s">
        <v>78</v>
      </c>
    </row>
    <row r="259" spans="1:23">
      <c r="A259" t="s">
        <v>798</v>
      </c>
      <c r="B259" s="14">
        <v>75</v>
      </c>
      <c r="C259" t="s">
        <v>799</v>
      </c>
      <c r="D259" t="s">
        <v>800</v>
      </c>
      <c r="E259" t="s">
        <v>767</v>
      </c>
      <c r="F259" t="s">
        <v>1793</v>
      </c>
      <c r="G259" t="s">
        <v>23</v>
      </c>
      <c r="H259">
        <v>32.5443894</v>
      </c>
      <c r="I259">
        <v>73.1990129</v>
      </c>
      <c r="J259">
        <v>34889</v>
      </c>
      <c r="K259">
        <v>9</v>
      </c>
      <c r="L259">
        <v>7</v>
      </c>
      <c r="M259">
        <v>1995</v>
      </c>
      <c r="N259" s="17">
        <v>27</v>
      </c>
      <c r="O259">
        <v>7</v>
      </c>
      <c r="P259">
        <v>7778184797</v>
      </c>
      <c r="Q259" t="s">
        <v>31</v>
      </c>
      <c r="R259" t="s">
        <v>32</v>
      </c>
      <c r="S259" t="s">
        <v>1789</v>
      </c>
      <c r="T259" t="s">
        <v>1790</v>
      </c>
      <c r="U259" t="s">
        <v>1381</v>
      </c>
      <c r="V259">
        <v>2</v>
      </c>
      <c r="W259" t="s">
        <v>48</v>
      </c>
    </row>
    <row r="260" spans="1:23">
      <c r="A260" t="s">
        <v>801</v>
      </c>
      <c r="B260" s="14">
        <v>76</v>
      </c>
      <c r="C260" t="s">
        <v>459</v>
      </c>
      <c r="D260" t="s">
        <v>802</v>
      </c>
      <c r="E260" t="s">
        <v>124</v>
      </c>
      <c r="F260" t="s">
        <v>1794</v>
      </c>
      <c r="G260" t="s">
        <v>36</v>
      </c>
      <c r="H260">
        <v>7.7013470999999996</v>
      </c>
      <c r="I260">
        <v>-72.544144500000002</v>
      </c>
      <c r="J260">
        <v>29910</v>
      </c>
      <c r="K260">
        <v>20</v>
      </c>
      <c r="L260">
        <v>11</v>
      </c>
      <c r="M260">
        <v>1981</v>
      </c>
      <c r="N260" s="17">
        <v>41</v>
      </c>
      <c r="O260">
        <v>9</v>
      </c>
      <c r="P260">
        <v>2072015948</v>
      </c>
      <c r="Q260" t="s">
        <v>37</v>
      </c>
      <c r="R260" t="s">
        <v>42</v>
      </c>
      <c r="S260" t="s">
        <v>1732</v>
      </c>
      <c r="T260" t="s">
        <v>1733</v>
      </c>
      <c r="U260" t="s">
        <v>1514</v>
      </c>
      <c r="V260">
        <v>7</v>
      </c>
      <c r="W260" t="s">
        <v>78</v>
      </c>
    </row>
    <row r="261" spans="1:23">
      <c r="A261" t="s">
        <v>803</v>
      </c>
      <c r="B261" s="14">
        <v>76</v>
      </c>
      <c r="C261" t="s">
        <v>804</v>
      </c>
      <c r="E261" t="s">
        <v>805</v>
      </c>
      <c r="F261" t="s">
        <v>1795</v>
      </c>
      <c r="G261" t="s">
        <v>23</v>
      </c>
      <c r="H261">
        <v>-6.5979999999999999</v>
      </c>
      <c r="I261">
        <v>106.2248</v>
      </c>
      <c r="J261">
        <v>13166</v>
      </c>
      <c r="K261">
        <v>17</v>
      </c>
      <c r="L261">
        <v>1</v>
      </c>
      <c r="M261">
        <v>1936</v>
      </c>
      <c r="N261" s="17">
        <v>86</v>
      </c>
      <c r="O261">
        <v>10</v>
      </c>
      <c r="P261">
        <v>5052457866</v>
      </c>
      <c r="Q261" t="s">
        <v>37</v>
      </c>
      <c r="R261" t="s">
        <v>42</v>
      </c>
      <c r="S261" t="s">
        <v>1732</v>
      </c>
      <c r="T261" t="s">
        <v>1733</v>
      </c>
      <c r="U261" t="s">
        <v>1514</v>
      </c>
      <c r="V261">
        <v>5</v>
      </c>
      <c r="W261" t="s">
        <v>86</v>
      </c>
    </row>
    <row r="262" spans="1:23">
      <c r="A262" t="s">
        <v>806</v>
      </c>
      <c r="B262" s="14">
        <v>77</v>
      </c>
      <c r="C262" t="s">
        <v>807</v>
      </c>
      <c r="E262" t="s">
        <v>808</v>
      </c>
      <c r="F262" t="s">
        <v>1796</v>
      </c>
      <c r="G262" t="s">
        <v>23</v>
      </c>
      <c r="H262">
        <v>-8.2994000000000003</v>
      </c>
      <c r="I262">
        <v>123.2655</v>
      </c>
      <c r="J262">
        <v>22980</v>
      </c>
      <c r="K262">
        <v>30</v>
      </c>
      <c r="L262">
        <v>11</v>
      </c>
      <c r="M262">
        <v>1962</v>
      </c>
      <c r="N262" s="17">
        <v>60</v>
      </c>
      <c r="O262">
        <v>5</v>
      </c>
      <c r="P262">
        <v>4165217900</v>
      </c>
      <c r="Q262" t="s">
        <v>97</v>
      </c>
      <c r="R262" t="s">
        <v>176</v>
      </c>
      <c r="S262" t="s">
        <v>1415</v>
      </c>
      <c r="T262" t="s">
        <v>1797</v>
      </c>
      <c r="U262" t="s">
        <v>1798</v>
      </c>
      <c r="V262">
        <v>3</v>
      </c>
      <c r="W262" t="s">
        <v>26</v>
      </c>
    </row>
    <row r="263" spans="1:23">
      <c r="A263" t="s">
        <v>809</v>
      </c>
      <c r="B263" s="14">
        <v>77</v>
      </c>
      <c r="C263" t="s">
        <v>219</v>
      </c>
      <c r="E263" t="s">
        <v>810</v>
      </c>
      <c r="F263" t="s">
        <v>1799</v>
      </c>
      <c r="G263" t="s">
        <v>36</v>
      </c>
      <c r="H263">
        <v>23.076232999999998</v>
      </c>
      <c r="I263">
        <v>113.86913</v>
      </c>
      <c r="J263">
        <v>38838</v>
      </c>
      <c r="K263">
        <v>1</v>
      </c>
      <c r="L263">
        <v>5</v>
      </c>
      <c r="M263">
        <v>2006</v>
      </c>
      <c r="N263" s="17">
        <v>16</v>
      </c>
      <c r="O263">
        <v>7</v>
      </c>
      <c r="P263">
        <v>6904849993</v>
      </c>
      <c r="Q263" t="s">
        <v>97</v>
      </c>
      <c r="R263" t="s">
        <v>176</v>
      </c>
      <c r="S263" t="s">
        <v>1415</v>
      </c>
      <c r="T263" t="s">
        <v>1797</v>
      </c>
      <c r="U263" t="s">
        <v>1798</v>
      </c>
      <c r="V263">
        <v>6</v>
      </c>
      <c r="W263" t="s">
        <v>43</v>
      </c>
    </row>
    <row r="264" spans="1:23">
      <c r="A264" t="s">
        <v>811</v>
      </c>
      <c r="B264" s="14">
        <v>77</v>
      </c>
      <c r="C264" t="s">
        <v>812</v>
      </c>
      <c r="E264" t="s">
        <v>355</v>
      </c>
      <c r="F264" t="s">
        <v>1800</v>
      </c>
      <c r="G264" t="s">
        <v>36</v>
      </c>
      <c r="H264">
        <v>-10.724600000000001</v>
      </c>
      <c r="I264">
        <v>123.0979</v>
      </c>
      <c r="J264">
        <v>19792</v>
      </c>
      <c r="K264">
        <v>9</v>
      </c>
      <c r="L264">
        <v>3</v>
      </c>
      <c r="M264">
        <v>1954</v>
      </c>
      <c r="N264" s="17">
        <v>68</v>
      </c>
      <c r="O264">
        <v>10</v>
      </c>
      <c r="P264">
        <v>1276488515</v>
      </c>
      <c r="Q264" t="s">
        <v>97</v>
      </c>
      <c r="R264" t="s">
        <v>176</v>
      </c>
      <c r="S264" t="s">
        <v>1415</v>
      </c>
      <c r="T264" t="s">
        <v>1797</v>
      </c>
      <c r="U264" t="s">
        <v>1798</v>
      </c>
      <c r="V264">
        <v>3</v>
      </c>
      <c r="W264" t="s">
        <v>26</v>
      </c>
    </row>
    <row r="265" spans="1:23">
      <c r="A265" t="s">
        <v>813</v>
      </c>
      <c r="B265" s="14">
        <v>78</v>
      </c>
      <c r="C265" t="s">
        <v>814</v>
      </c>
      <c r="E265" t="s">
        <v>815</v>
      </c>
      <c r="F265" t="s">
        <v>1801</v>
      </c>
      <c r="G265" t="s">
        <v>36</v>
      </c>
      <c r="H265">
        <v>50.370096799999999</v>
      </c>
      <c r="I265">
        <v>13.794744</v>
      </c>
      <c r="J265">
        <v>8920</v>
      </c>
      <c r="K265">
        <v>2</v>
      </c>
      <c r="L265">
        <v>6</v>
      </c>
      <c r="M265">
        <v>1924</v>
      </c>
      <c r="N265" s="17">
        <v>98</v>
      </c>
      <c r="O265">
        <v>4</v>
      </c>
      <c r="P265">
        <v>1793305885</v>
      </c>
      <c r="Q265" t="s">
        <v>31</v>
      </c>
      <c r="R265" t="s">
        <v>52</v>
      </c>
      <c r="S265" t="s">
        <v>1490</v>
      </c>
      <c r="T265" t="s">
        <v>1491</v>
      </c>
      <c r="U265" t="s">
        <v>1492</v>
      </c>
      <c r="V265">
        <v>4</v>
      </c>
      <c r="W265" t="s">
        <v>93</v>
      </c>
    </row>
    <row r="266" spans="1:23">
      <c r="A266" t="s">
        <v>816</v>
      </c>
      <c r="B266" s="14">
        <v>78</v>
      </c>
      <c r="C266" t="s">
        <v>817</v>
      </c>
      <c r="E266" t="s">
        <v>818</v>
      </c>
      <c r="F266" t="s">
        <v>1802</v>
      </c>
      <c r="G266" t="s">
        <v>36</v>
      </c>
      <c r="H266">
        <v>50.525460000000002</v>
      </c>
      <c r="I266">
        <v>42.664585099999996</v>
      </c>
      <c r="J266">
        <v>33914</v>
      </c>
      <c r="K266">
        <v>6</v>
      </c>
      <c r="L266">
        <v>11</v>
      </c>
      <c r="M266">
        <v>1992</v>
      </c>
      <c r="N266" s="17">
        <v>30</v>
      </c>
      <c r="O266">
        <v>13</v>
      </c>
      <c r="P266">
        <v>9605157781</v>
      </c>
      <c r="Q266" t="s">
        <v>31</v>
      </c>
      <c r="R266" t="s">
        <v>52</v>
      </c>
      <c r="S266" t="s">
        <v>1490</v>
      </c>
      <c r="T266" t="s">
        <v>1491</v>
      </c>
      <c r="U266" t="s">
        <v>1492</v>
      </c>
      <c r="V266">
        <v>4</v>
      </c>
      <c r="W266" t="s">
        <v>93</v>
      </c>
    </row>
    <row r="267" spans="1:23">
      <c r="A267" t="s">
        <v>819</v>
      </c>
      <c r="B267" s="14">
        <v>78</v>
      </c>
      <c r="C267" t="s">
        <v>820</v>
      </c>
      <c r="E267" t="s">
        <v>821</v>
      </c>
      <c r="F267" t="s">
        <v>1803</v>
      </c>
      <c r="G267" t="s">
        <v>23</v>
      </c>
      <c r="H267">
        <v>55.951056999999999</v>
      </c>
      <c r="I267">
        <v>40.860024099999997</v>
      </c>
      <c r="J267">
        <v>10965</v>
      </c>
      <c r="K267">
        <v>7</v>
      </c>
      <c r="L267">
        <v>1</v>
      </c>
      <c r="M267">
        <v>1930</v>
      </c>
      <c r="N267" s="17">
        <v>92</v>
      </c>
      <c r="O267">
        <v>6</v>
      </c>
      <c r="P267">
        <v>2078213996</v>
      </c>
      <c r="Q267" t="s">
        <v>31</v>
      </c>
      <c r="R267" t="s">
        <v>52</v>
      </c>
      <c r="S267" t="s">
        <v>1490</v>
      </c>
      <c r="T267" t="s">
        <v>1491</v>
      </c>
      <c r="U267" t="s">
        <v>1492</v>
      </c>
      <c r="V267">
        <v>3</v>
      </c>
      <c r="W267" t="s">
        <v>26</v>
      </c>
    </row>
    <row r="268" spans="1:23">
      <c r="A268" t="s">
        <v>822</v>
      </c>
      <c r="B268" s="14">
        <v>78</v>
      </c>
      <c r="C268" t="s">
        <v>823</v>
      </c>
      <c r="E268" t="s">
        <v>824</v>
      </c>
      <c r="F268" t="s">
        <v>1804</v>
      </c>
      <c r="G268" t="s">
        <v>36</v>
      </c>
      <c r="H268">
        <v>22.362731</v>
      </c>
      <c r="I268">
        <v>113.55269800000001</v>
      </c>
      <c r="J268">
        <v>36252</v>
      </c>
      <c r="K268">
        <v>2</v>
      </c>
      <c r="L268">
        <v>4</v>
      </c>
      <c r="M268">
        <v>1999</v>
      </c>
      <c r="N268" s="17">
        <v>23</v>
      </c>
      <c r="O268">
        <v>1</v>
      </c>
      <c r="P268">
        <v>7956065267</v>
      </c>
      <c r="Q268" t="s">
        <v>31</v>
      </c>
      <c r="R268" t="s">
        <v>52</v>
      </c>
      <c r="S268" t="s">
        <v>1490</v>
      </c>
      <c r="T268" t="s">
        <v>1491</v>
      </c>
      <c r="U268" t="s">
        <v>1492</v>
      </c>
      <c r="V268">
        <v>2</v>
      </c>
      <c r="W268" t="s">
        <v>48</v>
      </c>
    </row>
    <row r="269" spans="1:23">
      <c r="A269" t="s">
        <v>825</v>
      </c>
      <c r="B269" s="14">
        <v>78</v>
      </c>
      <c r="C269" t="s">
        <v>826</v>
      </c>
      <c r="E269" t="s">
        <v>216</v>
      </c>
      <c r="F269" t="s">
        <v>1805</v>
      </c>
      <c r="G269" t="s">
        <v>36</v>
      </c>
      <c r="H269">
        <v>13.9314921</v>
      </c>
      <c r="I269">
        <v>122.09150820000001</v>
      </c>
      <c r="J269">
        <v>32847</v>
      </c>
      <c r="K269">
        <v>5</v>
      </c>
      <c r="L269">
        <v>12</v>
      </c>
      <c r="M269">
        <v>1989</v>
      </c>
      <c r="N269" s="17">
        <v>33</v>
      </c>
      <c r="O269">
        <v>6</v>
      </c>
      <c r="P269">
        <v>2312088214</v>
      </c>
      <c r="Q269" t="s">
        <v>31</v>
      </c>
      <c r="R269" t="s">
        <v>52</v>
      </c>
      <c r="S269" t="s">
        <v>1490</v>
      </c>
      <c r="T269" t="s">
        <v>1491</v>
      </c>
      <c r="U269" t="s">
        <v>1492</v>
      </c>
      <c r="V269">
        <v>6</v>
      </c>
      <c r="W269" t="s">
        <v>43</v>
      </c>
    </row>
    <row r="270" spans="1:23">
      <c r="A270" t="s">
        <v>827</v>
      </c>
      <c r="B270" s="14">
        <v>79</v>
      </c>
      <c r="C270" t="s">
        <v>828</v>
      </c>
      <c r="E270" t="s">
        <v>829</v>
      </c>
      <c r="F270" t="s">
        <v>1806</v>
      </c>
      <c r="G270" t="s">
        <v>36</v>
      </c>
      <c r="H270">
        <v>36.085889299999998</v>
      </c>
      <c r="I270">
        <v>36.5040446</v>
      </c>
      <c r="J270">
        <v>36321</v>
      </c>
      <c r="K270">
        <v>10</v>
      </c>
      <c r="L270">
        <v>6</v>
      </c>
      <c r="M270">
        <v>1999</v>
      </c>
      <c r="N270" s="17">
        <v>23</v>
      </c>
      <c r="O270">
        <v>13</v>
      </c>
      <c r="P270">
        <v>8539561328</v>
      </c>
      <c r="Q270" t="s">
        <v>97</v>
      </c>
      <c r="R270" t="s">
        <v>176</v>
      </c>
      <c r="S270" t="s">
        <v>1807</v>
      </c>
      <c r="T270" t="s">
        <v>1808</v>
      </c>
      <c r="U270" t="s">
        <v>1809</v>
      </c>
      <c r="V270">
        <v>7</v>
      </c>
      <c r="W270" t="s">
        <v>78</v>
      </c>
    </row>
    <row r="271" spans="1:23">
      <c r="A271" t="s">
        <v>830</v>
      </c>
      <c r="B271" s="14">
        <v>79</v>
      </c>
      <c r="C271" t="s">
        <v>831</v>
      </c>
      <c r="E271" t="s">
        <v>832</v>
      </c>
      <c r="F271" t="s">
        <v>1810</v>
      </c>
      <c r="G271" t="s">
        <v>36</v>
      </c>
      <c r="H271">
        <v>59.317812799999999</v>
      </c>
      <c r="I271">
        <v>18.028550200000002</v>
      </c>
      <c r="J271">
        <v>37339</v>
      </c>
      <c r="K271">
        <v>24</v>
      </c>
      <c r="L271">
        <v>3</v>
      </c>
      <c r="M271">
        <v>2002</v>
      </c>
      <c r="N271" s="17">
        <v>20</v>
      </c>
      <c r="O271">
        <v>5</v>
      </c>
      <c r="P271">
        <v>9354264322</v>
      </c>
      <c r="Q271" t="s">
        <v>97</v>
      </c>
      <c r="R271" t="s">
        <v>176</v>
      </c>
      <c r="S271" t="s">
        <v>1807</v>
      </c>
      <c r="T271" t="s">
        <v>1808</v>
      </c>
      <c r="U271" t="s">
        <v>1809</v>
      </c>
      <c r="V271">
        <v>7</v>
      </c>
      <c r="W271" t="s">
        <v>78</v>
      </c>
    </row>
    <row r="272" spans="1:23">
      <c r="A272" t="s">
        <v>833</v>
      </c>
      <c r="B272" s="14">
        <v>80</v>
      </c>
      <c r="C272" t="s">
        <v>834</v>
      </c>
      <c r="E272" t="s">
        <v>835</v>
      </c>
      <c r="F272" t="s">
        <v>1811</v>
      </c>
      <c r="G272" t="s">
        <v>36</v>
      </c>
      <c r="H272">
        <v>49.704084999999999</v>
      </c>
      <c r="I272">
        <v>14.2493409</v>
      </c>
      <c r="J272">
        <v>13509</v>
      </c>
      <c r="K272">
        <v>25</v>
      </c>
      <c r="L272">
        <v>12</v>
      </c>
      <c r="M272">
        <v>1936</v>
      </c>
      <c r="N272" s="17">
        <v>86</v>
      </c>
      <c r="O272">
        <v>12</v>
      </c>
      <c r="P272">
        <v>1313743498</v>
      </c>
      <c r="Q272" t="s">
        <v>24</v>
      </c>
      <c r="R272" t="s">
        <v>60</v>
      </c>
      <c r="S272" t="s">
        <v>1812</v>
      </c>
      <c r="T272" t="s">
        <v>1680</v>
      </c>
      <c r="U272" t="s">
        <v>1813</v>
      </c>
      <c r="V272">
        <v>7</v>
      </c>
      <c r="W272" t="s">
        <v>78</v>
      </c>
    </row>
    <row r="273" spans="1:23">
      <c r="A273" t="s">
        <v>836</v>
      </c>
      <c r="B273" s="14">
        <v>80</v>
      </c>
      <c r="C273" t="s">
        <v>837</v>
      </c>
      <c r="D273" t="s">
        <v>838</v>
      </c>
      <c r="E273" t="s">
        <v>535</v>
      </c>
      <c r="F273" t="s">
        <v>1814</v>
      </c>
      <c r="G273" t="s">
        <v>23</v>
      </c>
      <c r="H273">
        <v>28.135929999999998</v>
      </c>
      <c r="I273">
        <v>121.23180499999999</v>
      </c>
      <c r="J273">
        <v>41989</v>
      </c>
      <c r="K273">
        <v>16</v>
      </c>
      <c r="L273">
        <v>12</v>
      </c>
      <c r="M273">
        <v>2014</v>
      </c>
      <c r="N273" s="17">
        <v>8</v>
      </c>
      <c r="O273">
        <v>4</v>
      </c>
      <c r="P273">
        <v>2527990351</v>
      </c>
      <c r="Q273" t="s">
        <v>24</v>
      </c>
      <c r="R273" t="s">
        <v>60</v>
      </c>
      <c r="S273" t="s">
        <v>1812</v>
      </c>
      <c r="T273" t="s">
        <v>1680</v>
      </c>
      <c r="U273" t="s">
        <v>1813</v>
      </c>
      <c r="V273">
        <v>6</v>
      </c>
      <c r="W273" t="s">
        <v>43</v>
      </c>
    </row>
    <row r="274" spans="1:23">
      <c r="A274" t="s">
        <v>839</v>
      </c>
      <c r="B274" s="14">
        <v>80</v>
      </c>
      <c r="C274" t="s">
        <v>840</v>
      </c>
      <c r="E274" t="s">
        <v>616</v>
      </c>
      <c r="F274" t="s">
        <v>1815</v>
      </c>
      <c r="G274" t="s">
        <v>36</v>
      </c>
      <c r="H274">
        <v>59.269030100000002</v>
      </c>
      <c r="I274">
        <v>17.675785999999999</v>
      </c>
      <c r="J274">
        <v>13810</v>
      </c>
      <c r="K274">
        <v>22</v>
      </c>
      <c r="L274">
        <v>10</v>
      </c>
      <c r="M274">
        <v>1937</v>
      </c>
      <c r="N274" s="17">
        <v>85</v>
      </c>
      <c r="O274">
        <v>12</v>
      </c>
      <c r="P274">
        <v>2175859104</v>
      </c>
      <c r="Q274" t="s">
        <v>24</v>
      </c>
      <c r="R274" t="s">
        <v>60</v>
      </c>
      <c r="S274" t="s">
        <v>1812</v>
      </c>
      <c r="T274" t="s">
        <v>1680</v>
      </c>
      <c r="U274" t="s">
        <v>1813</v>
      </c>
      <c r="V274">
        <v>7</v>
      </c>
      <c r="W274" t="s">
        <v>78</v>
      </c>
    </row>
    <row r="275" spans="1:23">
      <c r="A275" t="s">
        <v>841</v>
      </c>
      <c r="B275" s="14">
        <v>80</v>
      </c>
      <c r="C275" t="s">
        <v>842</v>
      </c>
      <c r="E275" t="s">
        <v>843</v>
      </c>
      <c r="F275" t="s">
        <v>1816</v>
      </c>
      <c r="G275" t="s">
        <v>36</v>
      </c>
      <c r="H275">
        <v>-17.905183900000001</v>
      </c>
      <c r="I275">
        <v>15.9758633</v>
      </c>
      <c r="J275">
        <v>10031</v>
      </c>
      <c r="K275">
        <v>18</v>
      </c>
      <c r="L275">
        <v>6</v>
      </c>
      <c r="M275">
        <v>1927</v>
      </c>
      <c r="N275" s="17">
        <v>95</v>
      </c>
      <c r="O275">
        <v>10</v>
      </c>
      <c r="P275">
        <v>8722032047</v>
      </c>
      <c r="Q275" t="s">
        <v>24</v>
      </c>
      <c r="R275" t="s">
        <v>60</v>
      </c>
      <c r="S275" t="s">
        <v>1812</v>
      </c>
      <c r="T275" t="s">
        <v>1680</v>
      </c>
      <c r="U275" t="s">
        <v>1813</v>
      </c>
      <c r="V275">
        <v>3</v>
      </c>
      <c r="W275" t="s">
        <v>26</v>
      </c>
    </row>
    <row r="276" spans="1:23">
      <c r="A276" t="s">
        <v>844</v>
      </c>
      <c r="B276" s="14">
        <v>81</v>
      </c>
      <c r="C276" t="s">
        <v>845</v>
      </c>
      <c r="E276" t="s">
        <v>846</v>
      </c>
      <c r="F276" t="s">
        <v>1817</v>
      </c>
      <c r="G276" t="s">
        <v>36</v>
      </c>
      <c r="H276">
        <v>56.42</v>
      </c>
      <c r="I276">
        <v>53.767778</v>
      </c>
      <c r="J276">
        <v>32116</v>
      </c>
      <c r="K276">
        <v>5</v>
      </c>
      <c r="L276">
        <v>12</v>
      </c>
      <c r="M276">
        <v>1987</v>
      </c>
      <c r="N276" s="17">
        <v>35</v>
      </c>
      <c r="O276">
        <v>3</v>
      </c>
      <c r="P276">
        <v>7307993583</v>
      </c>
      <c r="Q276" t="s">
        <v>37</v>
      </c>
      <c r="R276" t="s">
        <v>321</v>
      </c>
      <c r="S276" t="s">
        <v>1818</v>
      </c>
      <c r="T276" t="s">
        <v>1819</v>
      </c>
      <c r="U276" t="s">
        <v>1820</v>
      </c>
      <c r="V276">
        <v>1</v>
      </c>
      <c r="W276" t="s">
        <v>186</v>
      </c>
    </row>
    <row r="277" spans="1:23">
      <c r="A277" t="s">
        <v>847</v>
      </c>
      <c r="B277" s="14">
        <v>81</v>
      </c>
      <c r="C277" t="s">
        <v>848</v>
      </c>
      <c r="E277" t="s">
        <v>849</v>
      </c>
      <c r="F277" t="s">
        <v>1821</v>
      </c>
      <c r="G277" t="s">
        <v>36</v>
      </c>
      <c r="H277">
        <v>44.3660736</v>
      </c>
      <c r="I277">
        <v>19.8379835</v>
      </c>
      <c r="J277">
        <v>13885</v>
      </c>
      <c r="K277">
        <v>5</v>
      </c>
      <c r="L277">
        <v>1</v>
      </c>
      <c r="M277">
        <v>1938</v>
      </c>
      <c r="N277" s="17">
        <v>84</v>
      </c>
      <c r="O277">
        <v>8</v>
      </c>
      <c r="P277">
        <v>9938339474</v>
      </c>
      <c r="Q277" t="s">
        <v>37</v>
      </c>
      <c r="R277" t="s">
        <v>321</v>
      </c>
      <c r="S277" t="s">
        <v>1818</v>
      </c>
      <c r="T277" t="s">
        <v>1819</v>
      </c>
      <c r="U277" t="s">
        <v>1820</v>
      </c>
      <c r="V277">
        <v>4</v>
      </c>
      <c r="W277" t="s">
        <v>93</v>
      </c>
    </row>
    <row r="278" spans="1:23">
      <c r="A278" t="s">
        <v>850</v>
      </c>
      <c r="B278" s="14">
        <v>81</v>
      </c>
      <c r="C278" t="s">
        <v>851</v>
      </c>
      <c r="E278" t="s">
        <v>852</v>
      </c>
      <c r="F278" t="s">
        <v>1822</v>
      </c>
      <c r="G278" t="s">
        <v>36</v>
      </c>
      <c r="H278">
        <v>46.076507300000003</v>
      </c>
      <c r="I278">
        <v>-66.729910799999999</v>
      </c>
      <c r="J278">
        <v>26749</v>
      </c>
      <c r="K278">
        <v>26</v>
      </c>
      <c r="L278">
        <v>3</v>
      </c>
      <c r="M278">
        <v>1973</v>
      </c>
      <c r="N278" s="17">
        <v>49</v>
      </c>
      <c r="O278">
        <v>5</v>
      </c>
      <c r="P278">
        <v>2236136863</v>
      </c>
      <c r="Q278" t="s">
        <v>37</v>
      </c>
      <c r="R278" t="s">
        <v>321</v>
      </c>
      <c r="S278" t="s">
        <v>1818</v>
      </c>
      <c r="T278" t="s">
        <v>1819</v>
      </c>
      <c r="U278" t="s">
        <v>1820</v>
      </c>
      <c r="V278">
        <v>4</v>
      </c>
      <c r="W278" t="s">
        <v>93</v>
      </c>
    </row>
    <row r="279" spans="1:23">
      <c r="A279" t="s">
        <v>853</v>
      </c>
      <c r="B279" s="14">
        <v>82</v>
      </c>
      <c r="C279" t="s">
        <v>854</v>
      </c>
      <c r="E279" t="s">
        <v>292</v>
      </c>
      <c r="F279" t="s">
        <v>1823</v>
      </c>
      <c r="G279" t="s">
        <v>23</v>
      </c>
      <c r="H279">
        <v>50.381520899999998</v>
      </c>
      <c r="I279">
        <v>24.0089352</v>
      </c>
      <c r="J279">
        <v>28371</v>
      </c>
      <c r="K279">
        <v>3</v>
      </c>
      <c r="L279">
        <v>9</v>
      </c>
      <c r="M279">
        <v>1977</v>
      </c>
      <c r="N279" s="17">
        <v>45</v>
      </c>
      <c r="O279">
        <v>11</v>
      </c>
      <c r="P279">
        <v>3471501815</v>
      </c>
      <c r="Q279" t="s">
        <v>31</v>
      </c>
      <c r="R279" t="s">
        <v>110</v>
      </c>
      <c r="S279" t="s">
        <v>1824</v>
      </c>
      <c r="T279" t="s">
        <v>1825</v>
      </c>
      <c r="U279" t="s">
        <v>1381</v>
      </c>
      <c r="V279">
        <v>4</v>
      </c>
      <c r="W279" t="s">
        <v>93</v>
      </c>
    </row>
    <row r="280" spans="1:23">
      <c r="A280" t="s">
        <v>855</v>
      </c>
      <c r="B280" s="14">
        <v>82</v>
      </c>
      <c r="C280" t="s">
        <v>856</v>
      </c>
      <c r="E280" t="s">
        <v>416</v>
      </c>
      <c r="F280" t="s">
        <v>1826</v>
      </c>
      <c r="G280" t="s">
        <v>36</v>
      </c>
      <c r="H280">
        <v>37.819968600000003</v>
      </c>
      <c r="I280">
        <v>140.55401459999999</v>
      </c>
      <c r="J280">
        <v>16917</v>
      </c>
      <c r="K280">
        <v>25</v>
      </c>
      <c r="L280">
        <v>4</v>
      </c>
      <c r="M280">
        <v>1946</v>
      </c>
      <c r="N280" s="17">
        <v>76</v>
      </c>
      <c r="O280">
        <v>5</v>
      </c>
      <c r="P280">
        <v>7205425166</v>
      </c>
      <c r="Q280" t="s">
        <v>31</v>
      </c>
      <c r="R280" t="s">
        <v>110</v>
      </c>
      <c r="S280" t="s">
        <v>1824</v>
      </c>
      <c r="T280" t="s">
        <v>1825</v>
      </c>
      <c r="U280" t="s">
        <v>1381</v>
      </c>
      <c r="V280">
        <v>3</v>
      </c>
      <c r="W280" t="s">
        <v>26</v>
      </c>
    </row>
    <row r="281" spans="1:23">
      <c r="A281" t="s">
        <v>857</v>
      </c>
      <c r="B281" s="14">
        <v>82</v>
      </c>
      <c r="C281" t="s">
        <v>858</v>
      </c>
      <c r="E281" t="s">
        <v>859</v>
      </c>
      <c r="F281" t="s">
        <v>1827</v>
      </c>
      <c r="G281" t="s">
        <v>36</v>
      </c>
      <c r="H281">
        <v>58.200789499999999</v>
      </c>
      <c r="I281">
        <v>15.9976985</v>
      </c>
      <c r="J281">
        <v>30405</v>
      </c>
      <c r="K281">
        <v>30</v>
      </c>
      <c r="L281">
        <v>3</v>
      </c>
      <c r="M281">
        <v>1983</v>
      </c>
      <c r="N281" s="17">
        <v>39</v>
      </c>
      <c r="O281">
        <v>6</v>
      </c>
      <c r="P281">
        <v>5364995870</v>
      </c>
      <c r="Q281" t="s">
        <v>31</v>
      </c>
      <c r="R281" t="s">
        <v>110</v>
      </c>
      <c r="S281" t="s">
        <v>1824</v>
      </c>
      <c r="T281" t="s">
        <v>1825</v>
      </c>
      <c r="U281" t="s">
        <v>1381</v>
      </c>
      <c r="V281">
        <v>7</v>
      </c>
      <c r="W281" t="s">
        <v>78</v>
      </c>
    </row>
    <row r="282" spans="1:23">
      <c r="A282" t="s">
        <v>860</v>
      </c>
      <c r="B282" s="14">
        <v>82</v>
      </c>
      <c r="C282" t="s">
        <v>861</v>
      </c>
      <c r="D282" t="s">
        <v>134</v>
      </c>
      <c r="E282" t="s">
        <v>862</v>
      </c>
      <c r="F282" t="s">
        <v>1828</v>
      </c>
      <c r="G282" t="s">
        <v>36</v>
      </c>
      <c r="H282">
        <v>32.556936</v>
      </c>
      <c r="I282">
        <v>120.68165500000001</v>
      </c>
      <c r="J282">
        <v>43513</v>
      </c>
      <c r="K282">
        <v>17</v>
      </c>
      <c r="L282">
        <v>2</v>
      </c>
      <c r="M282">
        <v>2019</v>
      </c>
      <c r="N282" s="17">
        <v>3</v>
      </c>
      <c r="O282">
        <v>3</v>
      </c>
      <c r="P282">
        <v>1308725894</v>
      </c>
      <c r="Q282" t="s">
        <v>31</v>
      </c>
      <c r="R282" t="s">
        <v>110</v>
      </c>
      <c r="S282" t="s">
        <v>1824</v>
      </c>
      <c r="T282" t="s">
        <v>1825</v>
      </c>
      <c r="U282" t="s">
        <v>1381</v>
      </c>
      <c r="V282">
        <v>6</v>
      </c>
      <c r="W282" t="s">
        <v>43</v>
      </c>
    </row>
    <row r="283" spans="1:23">
      <c r="A283" t="s">
        <v>863</v>
      </c>
      <c r="B283" s="14">
        <v>82</v>
      </c>
      <c r="C283" t="s">
        <v>864</v>
      </c>
      <c r="E283" t="s">
        <v>865</v>
      </c>
      <c r="F283" t="s">
        <v>1829</v>
      </c>
      <c r="G283" t="s">
        <v>23</v>
      </c>
      <c r="H283">
        <v>49.501226600000003</v>
      </c>
      <c r="I283">
        <v>14.545567500000001</v>
      </c>
      <c r="J283">
        <v>28166</v>
      </c>
      <c r="K283">
        <v>10</v>
      </c>
      <c r="L283">
        <v>2</v>
      </c>
      <c r="M283">
        <v>1977</v>
      </c>
      <c r="N283" s="17">
        <v>45</v>
      </c>
      <c r="O283">
        <v>12</v>
      </c>
      <c r="P283">
        <v>7726360892</v>
      </c>
      <c r="Q283" t="s">
        <v>31</v>
      </c>
      <c r="R283" t="s">
        <v>110</v>
      </c>
      <c r="S283" t="s">
        <v>1824</v>
      </c>
      <c r="T283" t="s">
        <v>1825</v>
      </c>
      <c r="U283" t="s">
        <v>1381</v>
      </c>
      <c r="V283">
        <v>6</v>
      </c>
      <c r="W283" t="s">
        <v>43</v>
      </c>
    </row>
    <row r="284" spans="1:23">
      <c r="A284" t="s">
        <v>866</v>
      </c>
      <c r="B284" s="14">
        <v>83</v>
      </c>
      <c r="C284" t="s">
        <v>867</v>
      </c>
      <c r="E284" t="s">
        <v>381</v>
      </c>
      <c r="F284" t="s">
        <v>1830</v>
      </c>
      <c r="G284" t="s">
        <v>23</v>
      </c>
      <c r="H284">
        <v>49.364850199999999</v>
      </c>
      <c r="I284">
        <v>16.647755199999999</v>
      </c>
      <c r="J284">
        <v>18851</v>
      </c>
      <c r="K284">
        <v>11</v>
      </c>
      <c r="L284">
        <v>8</v>
      </c>
      <c r="M284">
        <v>1951</v>
      </c>
      <c r="N284" s="17">
        <v>71</v>
      </c>
      <c r="O284">
        <v>11</v>
      </c>
      <c r="P284">
        <v>8985214256</v>
      </c>
      <c r="Q284" t="s">
        <v>24</v>
      </c>
      <c r="R284" t="s">
        <v>118</v>
      </c>
      <c r="S284" t="s">
        <v>118</v>
      </c>
      <c r="T284" t="s">
        <v>1831</v>
      </c>
      <c r="U284" t="s">
        <v>1832</v>
      </c>
      <c r="V284">
        <v>4</v>
      </c>
      <c r="W284" t="s">
        <v>93</v>
      </c>
    </row>
    <row r="285" spans="1:23">
      <c r="A285" t="s">
        <v>868</v>
      </c>
      <c r="B285" s="14">
        <v>83</v>
      </c>
      <c r="C285" t="s">
        <v>869</v>
      </c>
      <c r="E285" t="s">
        <v>870</v>
      </c>
      <c r="F285" t="s">
        <v>1833</v>
      </c>
      <c r="G285" t="s">
        <v>36</v>
      </c>
      <c r="H285">
        <v>-32.9413658</v>
      </c>
      <c r="I285">
        <v>-60.652833000000001</v>
      </c>
      <c r="J285">
        <v>23501</v>
      </c>
      <c r="K285">
        <v>4</v>
      </c>
      <c r="L285">
        <v>5</v>
      </c>
      <c r="M285">
        <v>1964</v>
      </c>
      <c r="N285" s="17">
        <v>58</v>
      </c>
      <c r="O285">
        <v>8</v>
      </c>
      <c r="P285">
        <v>4193472001</v>
      </c>
      <c r="Q285" t="s">
        <v>24</v>
      </c>
      <c r="R285" t="s">
        <v>118</v>
      </c>
      <c r="S285" t="s">
        <v>118</v>
      </c>
      <c r="T285" t="s">
        <v>1831</v>
      </c>
      <c r="U285" t="s">
        <v>1832</v>
      </c>
      <c r="V285">
        <v>4</v>
      </c>
      <c r="W285" t="s">
        <v>93</v>
      </c>
    </row>
    <row r="286" spans="1:23">
      <c r="A286" t="s">
        <v>871</v>
      </c>
      <c r="B286" s="14">
        <v>83</v>
      </c>
      <c r="C286" t="s">
        <v>767</v>
      </c>
      <c r="E286" t="s">
        <v>872</v>
      </c>
      <c r="F286" t="s">
        <v>1834</v>
      </c>
      <c r="G286" t="s">
        <v>36</v>
      </c>
      <c r="H286">
        <v>-14.29034</v>
      </c>
      <c r="I286">
        <v>-178.16551000000001</v>
      </c>
      <c r="J286">
        <v>22280</v>
      </c>
      <c r="K286">
        <v>30</v>
      </c>
      <c r="L286">
        <v>12</v>
      </c>
      <c r="M286">
        <v>1960</v>
      </c>
      <c r="N286" s="17">
        <v>62</v>
      </c>
      <c r="O286">
        <v>12</v>
      </c>
      <c r="P286">
        <v>1584634377</v>
      </c>
      <c r="Q286" t="s">
        <v>24</v>
      </c>
      <c r="R286" t="s">
        <v>118</v>
      </c>
      <c r="S286" t="s">
        <v>118</v>
      </c>
      <c r="T286" t="s">
        <v>1831</v>
      </c>
      <c r="U286" t="s">
        <v>1832</v>
      </c>
      <c r="V286">
        <v>6</v>
      </c>
      <c r="W286" t="s">
        <v>43</v>
      </c>
    </row>
    <row r="287" spans="1:23">
      <c r="A287" t="s">
        <v>873</v>
      </c>
      <c r="B287" s="14">
        <v>83</v>
      </c>
      <c r="C287" t="s">
        <v>865</v>
      </c>
      <c r="E287" t="s">
        <v>874</v>
      </c>
      <c r="F287" t="s">
        <v>1835</v>
      </c>
      <c r="G287" t="s">
        <v>36</v>
      </c>
      <c r="H287">
        <v>39.993178</v>
      </c>
      <c r="I287">
        <v>116.46842700000001</v>
      </c>
      <c r="J287">
        <v>16946</v>
      </c>
      <c r="K287">
        <v>24</v>
      </c>
      <c r="L287">
        <v>5</v>
      </c>
      <c r="M287">
        <v>1946</v>
      </c>
      <c r="N287" s="17">
        <v>76</v>
      </c>
      <c r="O287">
        <v>1</v>
      </c>
      <c r="P287">
        <v>6856315736</v>
      </c>
      <c r="Q287" t="s">
        <v>24</v>
      </c>
      <c r="R287" t="s">
        <v>118</v>
      </c>
      <c r="S287" t="s">
        <v>118</v>
      </c>
      <c r="T287" t="s">
        <v>1831</v>
      </c>
      <c r="U287" t="s">
        <v>1832</v>
      </c>
      <c r="V287">
        <v>7</v>
      </c>
      <c r="W287" t="s">
        <v>78</v>
      </c>
    </row>
    <row r="288" spans="1:23">
      <c r="A288" t="s">
        <v>875</v>
      </c>
      <c r="B288" s="14">
        <v>84</v>
      </c>
      <c r="C288" t="s">
        <v>224</v>
      </c>
      <c r="E288" t="s">
        <v>876</v>
      </c>
      <c r="F288" t="s">
        <v>1836</v>
      </c>
      <c r="G288" t="s">
        <v>36</v>
      </c>
      <c r="H288">
        <v>36.091743399999999</v>
      </c>
      <c r="I288">
        <v>140.11396160000001</v>
      </c>
      <c r="J288">
        <v>19725</v>
      </c>
      <c r="K288">
        <v>1</v>
      </c>
      <c r="L288">
        <v>1</v>
      </c>
      <c r="M288">
        <v>1954</v>
      </c>
      <c r="N288" s="17">
        <v>68</v>
      </c>
      <c r="O288">
        <v>4</v>
      </c>
      <c r="P288">
        <v>9601613257</v>
      </c>
      <c r="Q288" t="s">
        <v>97</v>
      </c>
      <c r="R288" t="s">
        <v>167</v>
      </c>
      <c r="S288" t="s">
        <v>1837</v>
      </c>
      <c r="T288" t="s">
        <v>1838</v>
      </c>
      <c r="U288" t="s">
        <v>1839</v>
      </c>
      <c r="V288">
        <v>5</v>
      </c>
      <c r="W288" t="s">
        <v>86</v>
      </c>
    </row>
    <row r="289" spans="1:23">
      <c r="A289" t="s">
        <v>877</v>
      </c>
      <c r="B289" s="14">
        <v>84</v>
      </c>
      <c r="C289" t="s">
        <v>878</v>
      </c>
      <c r="E289" t="s">
        <v>879</v>
      </c>
      <c r="F289" t="s">
        <v>1840</v>
      </c>
      <c r="G289" t="s">
        <v>36</v>
      </c>
      <c r="H289">
        <v>33.259034999999997</v>
      </c>
      <c r="I289">
        <v>117.15877999999999</v>
      </c>
      <c r="J289">
        <v>27359</v>
      </c>
      <c r="K289">
        <v>26</v>
      </c>
      <c r="L289">
        <v>11</v>
      </c>
      <c r="M289">
        <v>1974</v>
      </c>
      <c r="N289" s="17">
        <v>48</v>
      </c>
      <c r="O289">
        <v>2</v>
      </c>
      <c r="P289">
        <v>8746969823</v>
      </c>
      <c r="Q289" t="s">
        <v>97</v>
      </c>
      <c r="R289" t="s">
        <v>167</v>
      </c>
      <c r="S289" t="s">
        <v>1837</v>
      </c>
      <c r="T289" t="s">
        <v>1838</v>
      </c>
      <c r="U289" t="s">
        <v>1839</v>
      </c>
      <c r="V289">
        <v>5</v>
      </c>
      <c r="W289" t="s">
        <v>86</v>
      </c>
    </row>
    <row r="290" spans="1:23">
      <c r="A290" t="s">
        <v>880</v>
      </c>
      <c r="B290" s="14">
        <v>84</v>
      </c>
      <c r="C290" t="s">
        <v>881</v>
      </c>
      <c r="E290" t="s">
        <v>650</v>
      </c>
      <c r="F290" t="s">
        <v>1841</v>
      </c>
      <c r="G290" t="s">
        <v>23</v>
      </c>
      <c r="H290">
        <v>22.925131</v>
      </c>
      <c r="I290">
        <v>113.3681177</v>
      </c>
      <c r="J290">
        <v>13966</v>
      </c>
      <c r="K290">
        <v>27</v>
      </c>
      <c r="L290">
        <v>3</v>
      </c>
      <c r="M290">
        <v>1938</v>
      </c>
      <c r="N290" s="17">
        <v>84</v>
      </c>
      <c r="O290">
        <v>13</v>
      </c>
      <c r="P290">
        <v>3722763967</v>
      </c>
      <c r="Q290" t="s">
        <v>97</v>
      </c>
      <c r="R290" t="s">
        <v>167</v>
      </c>
      <c r="S290" t="s">
        <v>1837</v>
      </c>
      <c r="T290" t="s">
        <v>1838</v>
      </c>
      <c r="U290" t="s">
        <v>1839</v>
      </c>
      <c r="V290">
        <v>3</v>
      </c>
      <c r="W290" t="s">
        <v>26</v>
      </c>
    </row>
    <row r="291" spans="1:23">
      <c r="A291" t="s">
        <v>882</v>
      </c>
      <c r="B291" s="14">
        <v>85</v>
      </c>
      <c r="C291" t="s">
        <v>883</v>
      </c>
      <c r="E291" t="s">
        <v>884</v>
      </c>
      <c r="F291" t="s">
        <v>1842</v>
      </c>
      <c r="G291" t="s">
        <v>36</v>
      </c>
      <c r="H291">
        <v>-8.0888877000000008</v>
      </c>
      <c r="I291">
        <v>111.4514369</v>
      </c>
      <c r="J291">
        <v>26411</v>
      </c>
      <c r="K291">
        <v>22</v>
      </c>
      <c r="L291">
        <v>4</v>
      </c>
      <c r="M291">
        <v>1972</v>
      </c>
      <c r="N291" s="17">
        <v>50</v>
      </c>
      <c r="O291">
        <v>5</v>
      </c>
      <c r="P291">
        <v>9031378624</v>
      </c>
      <c r="Q291" t="s">
        <v>37</v>
      </c>
      <c r="R291" t="s">
        <v>64</v>
      </c>
      <c r="S291" t="s">
        <v>1843</v>
      </c>
      <c r="T291" t="s">
        <v>1844</v>
      </c>
      <c r="U291" t="s">
        <v>1845</v>
      </c>
      <c r="V291">
        <v>7</v>
      </c>
      <c r="W291" t="s">
        <v>78</v>
      </c>
    </row>
    <row r="292" spans="1:23">
      <c r="A292" t="s">
        <v>885</v>
      </c>
      <c r="B292" s="14">
        <v>85</v>
      </c>
      <c r="C292" t="s">
        <v>134</v>
      </c>
      <c r="D292" t="s">
        <v>108</v>
      </c>
      <c r="E292" t="s">
        <v>886</v>
      </c>
      <c r="F292" t="s">
        <v>1846</v>
      </c>
      <c r="G292" t="s">
        <v>36</v>
      </c>
      <c r="H292">
        <v>31.945398999999998</v>
      </c>
      <c r="I292">
        <v>35.072502</v>
      </c>
      <c r="J292">
        <v>19028</v>
      </c>
      <c r="K292">
        <v>4</v>
      </c>
      <c r="L292">
        <v>2</v>
      </c>
      <c r="M292">
        <v>1952</v>
      </c>
      <c r="N292" s="17">
        <v>70</v>
      </c>
      <c r="O292">
        <v>1</v>
      </c>
      <c r="P292">
        <v>1535266772</v>
      </c>
      <c r="Q292" t="s">
        <v>37</v>
      </c>
      <c r="R292" t="s">
        <v>64</v>
      </c>
      <c r="S292" t="s">
        <v>1843</v>
      </c>
      <c r="T292" t="s">
        <v>1844</v>
      </c>
      <c r="U292" t="s">
        <v>1845</v>
      </c>
      <c r="V292">
        <v>4</v>
      </c>
      <c r="W292" t="s">
        <v>93</v>
      </c>
    </row>
    <row r="293" spans="1:23">
      <c r="A293" t="s">
        <v>887</v>
      </c>
      <c r="B293" s="14">
        <v>85</v>
      </c>
      <c r="C293" t="s">
        <v>888</v>
      </c>
      <c r="E293" t="s">
        <v>268</v>
      </c>
      <c r="F293" t="s">
        <v>1847</v>
      </c>
      <c r="G293" t="s">
        <v>36</v>
      </c>
      <c r="H293">
        <v>-3.2826575999999998</v>
      </c>
      <c r="I293">
        <v>-42.941698000000002</v>
      </c>
      <c r="J293">
        <v>11805</v>
      </c>
      <c r="K293">
        <v>26</v>
      </c>
      <c r="L293">
        <v>4</v>
      </c>
      <c r="M293">
        <v>1932</v>
      </c>
      <c r="N293" s="17">
        <v>90</v>
      </c>
      <c r="O293">
        <v>2</v>
      </c>
      <c r="P293">
        <v>6513939129</v>
      </c>
      <c r="Q293" t="s">
        <v>37</v>
      </c>
      <c r="R293" t="s">
        <v>64</v>
      </c>
      <c r="S293" t="s">
        <v>1843</v>
      </c>
      <c r="T293" t="s">
        <v>1844</v>
      </c>
      <c r="U293" t="s">
        <v>1845</v>
      </c>
      <c r="V293">
        <v>7</v>
      </c>
      <c r="W293" t="s">
        <v>78</v>
      </c>
    </row>
    <row r="294" spans="1:23">
      <c r="A294" t="s">
        <v>889</v>
      </c>
      <c r="B294" s="14">
        <v>86</v>
      </c>
      <c r="C294" t="s">
        <v>890</v>
      </c>
      <c r="E294" t="s">
        <v>891</v>
      </c>
      <c r="F294" t="s">
        <v>1848</v>
      </c>
      <c r="G294" t="s">
        <v>36</v>
      </c>
      <c r="H294">
        <v>-33.868819700000003</v>
      </c>
      <c r="I294">
        <v>151.2092955</v>
      </c>
      <c r="J294">
        <v>29382</v>
      </c>
      <c r="K294">
        <v>10</v>
      </c>
      <c r="L294">
        <v>6</v>
      </c>
      <c r="M294">
        <v>1980</v>
      </c>
      <c r="N294" s="17">
        <v>42</v>
      </c>
      <c r="O294">
        <v>7</v>
      </c>
      <c r="P294">
        <v>1856234742</v>
      </c>
      <c r="Q294" t="s">
        <v>72</v>
      </c>
      <c r="R294" t="s">
        <v>82</v>
      </c>
      <c r="S294" t="s">
        <v>1849</v>
      </c>
      <c r="T294" t="s">
        <v>1850</v>
      </c>
      <c r="U294" t="s">
        <v>1851</v>
      </c>
      <c r="V294">
        <v>4</v>
      </c>
      <c r="W294" t="s">
        <v>93</v>
      </c>
    </row>
    <row r="295" spans="1:23">
      <c r="A295" t="s">
        <v>892</v>
      </c>
      <c r="B295" s="14">
        <v>86</v>
      </c>
      <c r="C295" t="s">
        <v>104</v>
      </c>
      <c r="E295" t="s">
        <v>509</v>
      </c>
      <c r="F295" t="s">
        <v>1852</v>
      </c>
      <c r="G295" t="s">
        <v>36</v>
      </c>
      <c r="H295">
        <v>10.5534497</v>
      </c>
      <c r="I295">
        <v>34.282442899999999</v>
      </c>
      <c r="J295">
        <v>15887</v>
      </c>
      <c r="K295">
        <v>30</v>
      </c>
      <c r="L295">
        <v>6</v>
      </c>
      <c r="M295">
        <v>1943</v>
      </c>
      <c r="N295" s="17">
        <v>79</v>
      </c>
      <c r="O295">
        <v>4</v>
      </c>
      <c r="P295">
        <v>3587576819</v>
      </c>
      <c r="Q295" t="s">
        <v>72</v>
      </c>
      <c r="R295" t="s">
        <v>82</v>
      </c>
      <c r="S295" t="s">
        <v>1849</v>
      </c>
      <c r="T295" t="s">
        <v>1850</v>
      </c>
      <c r="U295" t="s">
        <v>1851</v>
      </c>
      <c r="V295">
        <v>1</v>
      </c>
      <c r="W295" t="s">
        <v>186</v>
      </c>
    </row>
    <row r="296" spans="1:23">
      <c r="A296" t="s">
        <v>893</v>
      </c>
      <c r="B296" s="14">
        <v>86</v>
      </c>
      <c r="C296" t="s">
        <v>894</v>
      </c>
      <c r="E296" t="s">
        <v>895</v>
      </c>
      <c r="F296" t="s">
        <v>1853</v>
      </c>
      <c r="G296" t="s">
        <v>36</v>
      </c>
      <c r="H296">
        <v>45.524695899999998</v>
      </c>
      <c r="I296">
        <v>13.831120800000001</v>
      </c>
      <c r="J296">
        <v>24854</v>
      </c>
      <c r="K296">
        <v>17</v>
      </c>
      <c r="L296">
        <v>1</v>
      </c>
      <c r="M296">
        <v>1968</v>
      </c>
      <c r="N296" s="17">
        <v>54</v>
      </c>
      <c r="O296">
        <v>4</v>
      </c>
      <c r="P296">
        <v>5041989398</v>
      </c>
      <c r="Q296" t="s">
        <v>72</v>
      </c>
      <c r="R296" t="s">
        <v>82</v>
      </c>
      <c r="S296" t="s">
        <v>1849</v>
      </c>
      <c r="T296" t="s">
        <v>1850</v>
      </c>
      <c r="U296" t="s">
        <v>1851</v>
      </c>
      <c r="V296">
        <v>4</v>
      </c>
      <c r="W296" t="s">
        <v>93</v>
      </c>
    </row>
    <row r="297" spans="1:23">
      <c r="A297" t="s">
        <v>896</v>
      </c>
      <c r="B297" s="14">
        <v>86</v>
      </c>
      <c r="C297" t="s">
        <v>134</v>
      </c>
      <c r="D297" t="s">
        <v>897</v>
      </c>
      <c r="E297" t="s">
        <v>898</v>
      </c>
      <c r="F297" t="s">
        <v>1854</v>
      </c>
      <c r="G297" t="s">
        <v>36</v>
      </c>
      <c r="H297">
        <v>49.567069699999998</v>
      </c>
      <c r="I297">
        <v>6.1544927999999999</v>
      </c>
      <c r="J297">
        <v>9149</v>
      </c>
      <c r="K297">
        <v>17</v>
      </c>
      <c r="L297">
        <v>1</v>
      </c>
      <c r="M297">
        <v>1925</v>
      </c>
      <c r="N297" s="17">
        <v>97</v>
      </c>
      <c r="O297">
        <v>5</v>
      </c>
      <c r="P297">
        <v>4646754140</v>
      </c>
      <c r="Q297" t="s">
        <v>72</v>
      </c>
      <c r="R297" t="s">
        <v>82</v>
      </c>
      <c r="S297" t="s">
        <v>1849</v>
      </c>
      <c r="T297" t="s">
        <v>1850</v>
      </c>
      <c r="U297" t="s">
        <v>1851</v>
      </c>
      <c r="V297">
        <v>7</v>
      </c>
      <c r="W297" t="s">
        <v>78</v>
      </c>
    </row>
    <row r="298" spans="1:23">
      <c r="A298" t="s">
        <v>899</v>
      </c>
      <c r="B298" s="14">
        <v>86</v>
      </c>
      <c r="C298" t="s">
        <v>900</v>
      </c>
      <c r="E298" t="s">
        <v>901</v>
      </c>
      <c r="F298" t="s">
        <v>1855</v>
      </c>
      <c r="G298" t="s">
        <v>23</v>
      </c>
      <c r="H298">
        <v>42.916789999999999</v>
      </c>
      <c r="I298">
        <v>-81.416460000000001</v>
      </c>
      <c r="J298">
        <v>31176</v>
      </c>
      <c r="K298">
        <v>9</v>
      </c>
      <c r="L298">
        <v>5</v>
      </c>
      <c r="M298">
        <v>1985</v>
      </c>
      <c r="N298" s="17">
        <v>37</v>
      </c>
      <c r="O298">
        <v>5</v>
      </c>
      <c r="P298">
        <v>2923517209</v>
      </c>
      <c r="Q298" t="s">
        <v>72</v>
      </c>
      <c r="R298" t="s">
        <v>82</v>
      </c>
      <c r="S298" t="s">
        <v>1849</v>
      </c>
      <c r="T298" t="s">
        <v>1850</v>
      </c>
      <c r="U298" t="s">
        <v>1851</v>
      </c>
      <c r="V298">
        <v>1</v>
      </c>
      <c r="W298" t="s">
        <v>186</v>
      </c>
    </row>
    <row r="299" spans="1:23">
      <c r="A299" t="s">
        <v>902</v>
      </c>
      <c r="B299" s="14">
        <v>87</v>
      </c>
      <c r="C299" t="s">
        <v>903</v>
      </c>
      <c r="E299" t="s">
        <v>904</v>
      </c>
      <c r="F299" t="s">
        <v>1856</v>
      </c>
      <c r="G299" t="s">
        <v>36</v>
      </c>
      <c r="H299">
        <v>39.506149899999997</v>
      </c>
      <c r="I299">
        <v>20.265533900000001</v>
      </c>
      <c r="J299">
        <v>23063</v>
      </c>
      <c r="K299">
        <v>21</v>
      </c>
      <c r="L299">
        <v>2</v>
      </c>
      <c r="M299">
        <v>1963</v>
      </c>
      <c r="N299" s="17">
        <v>59</v>
      </c>
      <c r="O299">
        <v>6</v>
      </c>
      <c r="P299">
        <v>1335313003</v>
      </c>
      <c r="Q299" t="s">
        <v>37</v>
      </c>
      <c r="R299" t="s">
        <v>321</v>
      </c>
      <c r="S299" t="s">
        <v>1857</v>
      </c>
      <c r="T299" t="s">
        <v>1858</v>
      </c>
      <c r="U299" t="s">
        <v>1859</v>
      </c>
      <c r="V299">
        <v>1</v>
      </c>
      <c r="W299" t="s">
        <v>186</v>
      </c>
    </row>
    <row r="300" spans="1:23">
      <c r="A300" t="s">
        <v>905</v>
      </c>
      <c r="B300" s="14">
        <v>87</v>
      </c>
      <c r="C300" t="s">
        <v>906</v>
      </c>
      <c r="E300" t="s">
        <v>907</v>
      </c>
      <c r="F300" t="s">
        <v>1860</v>
      </c>
      <c r="G300" t="s">
        <v>36</v>
      </c>
      <c r="H300">
        <v>51.085543999999999</v>
      </c>
      <c r="I300">
        <v>13.6276849</v>
      </c>
      <c r="J300">
        <v>40919</v>
      </c>
      <c r="K300">
        <v>11</v>
      </c>
      <c r="L300">
        <v>1</v>
      </c>
      <c r="M300">
        <v>2012</v>
      </c>
      <c r="N300" s="17">
        <v>10</v>
      </c>
      <c r="O300">
        <v>6</v>
      </c>
      <c r="P300">
        <v>7259250394</v>
      </c>
      <c r="Q300" t="s">
        <v>37</v>
      </c>
      <c r="R300" t="s">
        <v>321</v>
      </c>
      <c r="S300" t="s">
        <v>1857</v>
      </c>
      <c r="T300" t="s">
        <v>1858</v>
      </c>
      <c r="U300" t="s">
        <v>1859</v>
      </c>
      <c r="V300">
        <v>6</v>
      </c>
      <c r="W300" t="s">
        <v>43</v>
      </c>
    </row>
    <row r="301" spans="1:23">
      <c r="A301" t="s">
        <v>908</v>
      </c>
      <c r="B301" s="14">
        <v>87</v>
      </c>
      <c r="C301" t="s">
        <v>909</v>
      </c>
      <c r="E301" t="s">
        <v>910</v>
      </c>
      <c r="F301" t="s">
        <v>1861</v>
      </c>
      <c r="G301" t="s">
        <v>36</v>
      </c>
      <c r="H301">
        <v>29.932442000000002</v>
      </c>
      <c r="I301">
        <v>114.36947000000001</v>
      </c>
      <c r="J301">
        <v>13931</v>
      </c>
      <c r="K301">
        <v>20</v>
      </c>
      <c r="L301">
        <v>2</v>
      </c>
      <c r="M301">
        <v>1938</v>
      </c>
      <c r="N301" s="17">
        <v>84</v>
      </c>
      <c r="O301">
        <v>3</v>
      </c>
      <c r="P301">
        <v>9015539671</v>
      </c>
      <c r="Q301" t="s">
        <v>37</v>
      </c>
      <c r="R301" t="s">
        <v>321</v>
      </c>
      <c r="S301" t="s">
        <v>1857</v>
      </c>
      <c r="T301" t="s">
        <v>1858</v>
      </c>
      <c r="U301" t="s">
        <v>1859</v>
      </c>
      <c r="V301">
        <v>1</v>
      </c>
      <c r="W301" t="s">
        <v>186</v>
      </c>
    </row>
    <row r="302" spans="1:23">
      <c r="A302" t="s">
        <v>911</v>
      </c>
      <c r="B302" s="14">
        <v>87</v>
      </c>
      <c r="C302" t="s">
        <v>912</v>
      </c>
      <c r="E302" t="s">
        <v>913</v>
      </c>
      <c r="F302" t="s">
        <v>1862</v>
      </c>
      <c r="G302" t="s">
        <v>36</v>
      </c>
      <c r="H302">
        <v>43.844727800000001</v>
      </c>
      <c r="I302">
        <v>4.3520437999999997</v>
      </c>
      <c r="J302">
        <v>21841</v>
      </c>
      <c r="K302">
        <v>18</v>
      </c>
      <c r="L302">
        <v>10</v>
      </c>
      <c r="M302">
        <v>1959</v>
      </c>
      <c r="N302" s="17">
        <v>63</v>
      </c>
      <c r="O302">
        <v>6</v>
      </c>
      <c r="P302">
        <v>2598327590</v>
      </c>
      <c r="Q302" t="s">
        <v>37</v>
      </c>
      <c r="R302" t="s">
        <v>321</v>
      </c>
      <c r="S302" t="s">
        <v>1857</v>
      </c>
      <c r="T302" t="s">
        <v>1858</v>
      </c>
      <c r="U302" t="s">
        <v>1859</v>
      </c>
      <c r="V302">
        <v>1</v>
      </c>
      <c r="W302" t="s">
        <v>186</v>
      </c>
    </row>
    <row r="303" spans="1:23">
      <c r="A303" t="s">
        <v>914</v>
      </c>
      <c r="B303" s="14">
        <v>88</v>
      </c>
      <c r="C303" t="s">
        <v>915</v>
      </c>
      <c r="E303" t="s">
        <v>808</v>
      </c>
      <c r="F303" t="s">
        <v>1863</v>
      </c>
      <c r="G303" t="s">
        <v>36</v>
      </c>
      <c r="H303">
        <v>22.618813100000001</v>
      </c>
      <c r="I303">
        <v>-83.706628899999998</v>
      </c>
      <c r="J303">
        <v>31676</v>
      </c>
      <c r="K303">
        <v>21</v>
      </c>
      <c r="L303">
        <v>9</v>
      </c>
      <c r="M303">
        <v>1986</v>
      </c>
      <c r="N303" s="17">
        <v>36</v>
      </c>
      <c r="O303">
        <v>13</v>
      </c>
      <c r="P303">
        <v>5089160197</v>
      </c>
      <c r="Q303" t="s">
        <v>24</v>
      </c>
      <c r="R303" t="s">
        <v>160</v>
      </c>
      <c r="S303" t="s">
        <v>1864</v>
      </c>
      <c r="T303" t="s">
        <v>1865</v>
      </c>
      <c r="U303" t="s">
        <v>1866</v>
      </c>
      <c r="V303">
        <v>7</v>
      </c>
      <c r="W303" t="s">
        <v>78</v>
      </c>
    </row>
    <row r="304" spans="1:23">
      <c r="A304" t="s">
        <v>916</v>
      </c>
      <c r="B304" s="14">
        <v>88</v>
      </c>
      <c r="C304" t="s">
        <v>917</v>
      </c>
      <c r="D304" t="s">
        <v>918</v>
      </c>
      <c r="E304" t="s">
        <v>919</v>
      </c>
      <c r="F304" t="s">
        <v>1867</v>
      </c>
      <c r="G304" t="s">
        <v>36</v>
      </c>
      <c r="H304">
        <v>39.210740000000001</v>
      </c>
      <c r="I304">
        <v>101.66898</v>
      </c>
      <c r="J304">
        <v>37269</v>
      </c>
      <c r="K304">
        <v>13</v>
      </c>
      <c r="L304">
        <v>1</v>
      </c>
      <c r="M304">
        <v>2002</v>
      </c>
      <c r="N304" s="17">
        <v>20</v>
      </c>
      <c r="O304">
        <v>4</v>
      </c>
      <c r="P304">
        <v>2352742887</v>
      </c>
      <c r="Q304" t="s">
        <v>24</v>
      </c>
      <c r="R304" t="s">
        <v>160</v>
      </c>
      <c r="S304" t="s">
        <v>1864</v>
      </c>
      <c r="T304" t="s">
        <v>1865</v>
      </c>
      <c r="U304" t="s">
        <v>1866</v>
      </c>
      <c r="V304">
        <v>4</v>
      </c>
      <c r="W304" t="s">
        <v>93</v>
      </c>
    </row>
    <row r="305" spans="1:23">
      <c r="A305" t="s">
        <v>920</v>
      </c>
      <c r="B305" s="14">
        <v>88</v>
      </c>
      <c r="C305" t="s">
        <v>601</v>
      </c>
      <c r="E305" t="s">
        <v>921</v>
      </c>
      <c r="F305" t="s">
        <v>1868</v>
      </c>
      <c r="G305" t="s">
        <v>36</v>
      </c>
      <c r="H305">
        <v>34.199478999999997</v>
      </c>
      <c r="I305">
        <v>119.57836399999999</v>
      </c>
      <c r="J305">
        <v>22651</v>
      </c>
      <c r="K305">
        <v>5</v>
      </c>
      <c r="L305">
        <v>1</v>
      </c>
      <c r="M305">
        <v>1962</v>
      </c>
      <c r="N305" s="17">
        <v>60</v>
      </c>
      <c r="O305">
        <v>1</v>
      </c>
      <c r="P305">
        <v>9955515088</v>
      </c>
      <c r="Q305" t="s">
        <v>24</v>
      </c>
      <c r="R305" t="s">
        <v>160</v>
      </c>
      <c r="S305" t="s">
        <v>1864</v>
      </c>
      <c r="T305" t="s">
        <v>1865</v>
      </c>
      <c r="U305" t="s">
        <v>1866</v>
      </c>
      <c r="V305">
        <v>1</v>
      </c>
      <c r="W305" t="s">
        <v>186</v>
      </c>
    </row>
    <row r="306" spans="1:23">
      <c r="A306" t="s">
        <v>922</v>
      </c>
      <c r="B306" s="14">
        <v>89</v>
      </c>
      <c r="C306" t="s">
        <v>260</v>
      </c>
      <c r="E306" t="s">
        <v>923</v>
      </c>
      <c r="F306" t="s">
        <v>1869</v>
      </c>
      <c r="G306" t="s">
        <v>23</v>
      </c>
      <c r="H306">
        <v>43.432018100000001</v>
      </c>
      <c r="I306">
        <v>6.7329388999999997</v>
      </c>
      <c r="J306">
        <v>40442</v>
      </c>
      <c r="K306">
        <v>21</v>
      </c>
      <c r="L306">
        <v>9</v>
      </c>
      <c r="M306">
        <v>2010</v>
      </c>
      <c r="N306" s="17">
        <v>12</v>
      </c>
      <c r="O306">
        <v>1</v>
      </c>
      <c r="P306">
        <v>4299613068</v>
      </c>
      <c r="Q306" t="s">
        <v>31</v>
      </c>
      <c r="R306" t="s">
        <v>137</v>
      </c>
      <c r="S306" t="s">
        <v>1870</v>
      </c>
      <c r="T306" t="s">
        <v>1375</v>
      </c>
      <c r="U306" t="s">
        <v>1871</v>
      </c>
      <c r="V306">
        <v>6</v>
      </c>
      <c r="W306" t="s">
        <v>43</v>
      </c>
    </row>
    <row r="307" spans="1:23">
      <c r="A307" t="s">
        <v>924</v>
      </c>
      <c r="B307" s="14">
        <v>89</v>
      </c>
      <c r="C307" t="s">
        <v>925</v>
      </c>
      <c r="E307" t="s">
        <v>926</v>
      </c>
      <c r="F307" t="s">
        <v>1872</v>
      </c>
      <c r="G307" t="s">
        <v>23</v>
      </c>
      <c r="H307">
        <v>37.291670000000003</v>
      </c>
      <c r="I307">
        <v>127.50778</v>
      </c>
      <c r="J307">
        <v>26460</v>
      </c>
      <c r="K307">
        <v>10</v>
      </c>
      <c r="L307">
        <v>6</v>
      </c>
      <c r="M307">
        <v>1972</v>
      </c>
      <c r="N307" s="17">
        <v>50</v>
      </c>
      <c r="O307">
        <v>8</v>
      </c>
      <c r="P307">
        <v>3175144384</v>
      </c>
      <c r="Q307" t="s">
        <v>31</v>
      </c>
      <c r="R307" t="s">
        <v>137</v>
      </c>
      <c r="S307" t="s">
        <v>1870</v>
      </c>
      <c r="T307" t="s">
        <v>1375</v>
      </c>
      <c r="U307" t="s">
        <v>1871</v>
      </c>
      <c r="V307">
        <v>1</v>
      </c>
      <c r="W307" t="s">
        <v>186</v>
      </c>
    </row>
    <row r="308" spans="1:23">
      <c r="A308" t="s">
        <v>927</v>
      </c>
      <c r="B308" s="14">
        <v>89</v>
      </c>
      <c r="C308" t="s">
        <v>928</v>
      </c>
      <c r="D308" t="s">
        <v>929</v>
      </c>
      <c r="E308" t="s">
        <v>728</v>
      </c>
      <c r="F308" t="s">
        <v>1873</v>
      </c>
      <c r="G308" t="s">
        <v>36</v>
      </c>
      <c r="H308">
        <v>45.323811999999997</v>
      </c>
      <c r="I308">
        <v>133.4113691</v>
      </c>
      <c r="J308">
        <v>16079</v>
      </c>
      <c r="K308">
        <v>8</v>
      </c>
      <c r="L308">
        <v>1</v>
      </c>
      <c r="M308">
        <v>1944</v>
      </c>
      <c r="N308" s="17">
        <v>78</v>
      </c>
      <c r="O308">
        <v>9</v>
      </c>
      <c r="P308">
        <v>5892109608</v>
      </c>
      <c r="Q308" t="s">
        <v>31</v>
      </c>
      <c r="R308" t="s">
        <v>137</v>
      </c>
      <c r="S308" t="s">
        <v>1870</v>
      </c>
      <c r="T308" t="s">
        <v>1375</v>
      </c>
      <c r="U308" t="s">
        <v>1871</v>
      </c>
      <c r="V308">
        <v>3</v>
      </c>
      <c r="W308" t="s">
        <v>26</v>
      </c>
    </row>
    <row r="309" spans="1:23">
      <c r="A309" t="s">
        <v>930</v>
      </c>
      <c r="B309" s="14">
        <v>89</v>
      </c>
      <c r="C309" t="s">
        <v>708</v>
      </c>
      <c r="E309" t="s">
        <v>334</v>
      </c>
      <c r="F309" t="s">
        <v>1874</v>
      </c>
      <c r="G309" t="s">
        <v>36</v>
      </c>
      <c r="H309">
        <v>57.881740999999998</v>
      </c>
      <c r="I309">
        <v>11.936494700000001</v>
      </c>
      <c r="J309">
        <v>41830</v>
      </c>
      <c r="K309">
        <v>10</v>
      </c>
      <c r="L309">
        <v>7</v>
      </c>
      <c r="M309">
        <v>2014</v>
      </c>
      <c r="N309" s="17">
        <v>8</v>
      </c>
      <c r="O309">
        <v>10</v>
      </c>
      <c r="P309">
        <v>7013917985</v>
      </c>
      <c r="Q309" t="s">
        <v>31</v>
      </c>
      <c r="R309" t="s">
        <v>137</v>
      </c>
      <c r="S309" t="s">
        <v>1870</v>
      </c>
      <c r="T309" t="s">
        <v>1375</v>
      </c>
      <c r="U309" t="s">
        <v>1871</v>
      </c>
      <c r="V309">
        <v>6</v>
      </c>
      <c r="W309" t="s">
        <v>43</v>
      </c>
    </row>
    <row r="310" spans="1:23">
      <c r="A310" t="s">
        <v>931</v>
      </c>
      <c r="B310" s="14">
        <v>90</v>
      </c>
      <c r="C310" t="s">
        <v>932</v>
      </c>
      <c r="E310" t="s">
        <v>105</v>
      </c>
      <c r="F310" t="s">
        <v>1875</v>
      </c>
      <c r="G310" t="s">
        <v>36</v>
      </c>
      <c r="H310">
        <v>-4.1710664</v>
      </c>
      <c r="I310">
        <v>139.44151679999999</v>
      </c>
      <c r="J310">
        <v>11986</v>
      </c>
      <c r="K310">
        <v>24</v>
      </c>
      <c r="L310">
        <v>10</v>
      </c>
      <c r="M310">
        <v>1932</v>
      </c>
      <c r="N310" s="17">
        <v>90</v>
      </c>
      <c r="O310">
        <v>11</v>
      </c>
      <c r="P310">
        <v>3142499563</v>
      </c>
      <c r="Q310" t="s">
        <v>37</v>
      </c>
      <c r="R310" t="s">
        <v>38</v>
      </c>
      <c r="S310" t="s">
        <v>1876</v>
      </c>
      <c r="T310" t="s">
        <v>1877</v>
      </c>
      <c r="U310" t="s">
        <v>1878</v>
      </c>
      <c r="V310">
        <v>4</v>
      </c>
      <c r="W310" t="s">
        <v>93</v>
      </c>
    </row>
    <row r="311" spans="1:23">
      <c r="A311" t="s">
        <v>933</v>
      </c>
      <c r="B311" s="14">
        <v>90</v>
      </c>
      <c r="C311" t="s">
        <v>934</v>
      </c>
      <c r="E311" t="s">
        <v>935</v>
      </c>
      <c r="F311" t="s">
        <v>1879</v>
      </c>
      <c r="G311" t="s">
        <v>36</v>
      </c>
      <c r="H311">
        <v>7.9047780999999997</v>
      </c>
      <c r="I311">
        <v>98.351284100000001</v>
      </c>
      <c r="J311">
        <v>43260</v>
      </c>
      <c r="K311">
        <v>9</v>
      </c>
      <c r="L311">
        <v>6</v>
      </c>
      <c r="M311">
        <v>2018</v>
      </c>
      <c r="N311" s="17">
        <v>4</v>
      </c>
      <c r="O311">
        <v>11</v>
      </c>
      <c r="P311">
        <v>3861355233</v>
      </c>
      <c r="Q311" t="s">
        <v>37</v>
      </c>
      <c r="R311" t="s">
        <v>38</v>
      </c>
      <c r="S311" t="s">
        <v>1876</v>
      </c>
      <c r="T311" t="s">
        <v>1877</v>
      </c>
      <c r="U311" t="s">
        <v>1878</v>
      </c>
      <c r="V311">
        <v>6</v>
      </c>
      <c r="W311" t="s">
        <v>43</v>
      </c>
    </row>
    <row r="312" spans="1:23">
      <c r="A312" t="s">
        <v>936</v>
      </c>
      <c r="B312" s="14">
        <v>90</v>
      </c>
      <c r="C312" t="s">
        <v>364</v>
      </c>
      <c r="E312" t="s">
        <v>228</v>
      </c>
      <c r="F312" t="s">
        <v>1880</v>
      </c>
      <c r="G312" t="s">
        <v>36</v>
      </c>
      <c r="H312">
        <v>16.772617400000001</v>
      </c>
      <c r="I312">
        <v>-93.190519199999997</v>
      </c>
      <c r="J312">
        <v>37969</v>
      </c>
      <c r="K312">
        <v>14</v>
      </c>
      <c r="L312">
        <v>12</v>
      </c>
      <c r="M312">
        <v>2003</v>
      </c>
      <c r="N312" s="17">
        <v>19</v>
      </c>
      <c r="O312">
        <v>11</v>
      </c>
      <c r="P312">
        <v>8307596173</v>
      </c>
      <c r="Q312" t="s">
        <v>37</v>
      </c>
      <c r="R312" t="s">
        <v>38</v>
      </c>
      <c r="S312" t="s">
        <v>1876</v>
      </c>
      <c r="T312" t="s">
        <v>1877</v>
      </c>
      <c r="U312" t="s">
        <v>1878</v>
      </c>
      <c r="V312">
        <v>5</v>
      </c>
      <c r="W312" t="s">
        <v>86</v>
      </c>
    </row>
    <row r="313" spans="1:23">
      <c r="A313" t="s">
        <v>937</v>
      </c>
      <c r="B313" s="14">
        <v>91</v>
      </c>
      <c r="C313" t="s">
        <v>938</v>
      </c>
      <c r="E313" t="s">
        <v>506</v>
      </c>
      <c r="F313" t="s">
        <v>1881</v>
      </c>
      <c r="G313" t="s">
        <v>23</v>
      </c>
      <c r="H313">
        <v>13.7832268</v>
      </c>
      <c r="I313">
        <v>120.9891643</v>
      </c>
      <c r="J313">
        <v>16449</v>
      </c>
      <c r="K313">
        <v>12</v>
      </c>
      <c r="L313">
        <v>1</v>
      </c>
      <c r="M313">
        <v>1945</v>
      </c>
      <c r="N313" s="17">
        <v>77</v>
      </c>
      <c r="O313">
        <v>13</v>
      </c>
      <c r="P313">
        <v>1062626835</v>
      </c>
      <c r="Q313" t="s">
        <v>31</v>
      </c>
      <c r="R313" t="s">
        <v>137</v>
      </c>
      <c r="S313" t="s">
        <v>1882</v>
      </c>
      <c r="T313" t="s">
        <v>1883</v>
      </c>
      <c r="U313" t="s">
        <v>1884</v>
      </c>
      <c r="V313">
        <v>4</v>
      </c>
      <c r="W313" t="s">
        <v>93</v>
      </c>
    </row>
    <row r="314" spans="1:23">
      <c r="A314" t="s">
        <v>939</v>
      </c>
      <c r="B314" s="14">
        <v>91</v>
      </c>
      <c r="C314" t="s">
        <v>940</v>
      </c>
      <c r="E314" t="s">
        <v>941</v>
      </c>
      <c r="F314" t="s">
        <v>1885</v>
      </c>
      <c r="G314" t="s">
        <v>36</v>
      </c>
      <c r="H314">
        <v>40.993339599999999</v>
      </c>
      <c r="I314">
        <v>21.418889400000001</v>
      </c>
      <c r="J314">
        <v>14931</v>
      </c>
      <c r="K314">
        <v>16</v>
      </c>
      <c r="L314">
        <v>11</v>
      </c>
      <c r="M314">
        <v>1940</v>
      </c>
      <c r="N314" s="17">
        <v>82</v>
      </c>
      <c r="O314">
        <v>5</v>
      </c>
      <c r="P314">
        <v>4588441647</v>
      </c>
      <c r="Q314" t="s">
        <v>31</v>
      </c>
      <c r="R314" t="s">
        <v>137</v>
      </c>
      <c r="S314" t="s">
        <v>1882</v>
      </c>
      <c r="T314" t="s">
        <v>1883</v>
      </c>
      <c r="U314" t="s">
        <v>1884</v>
      </c>
      <c r="V314">
        <v>3</v>
      </c>
      <c r="W314" t="s">
        <v>26</v>
      </c>
    </row>
    <row r="315" spans="1:23">
      <c r="A315" t="s">
        <v>942</v>
      </c>
      <c r="B315" s="14">
        <v>91</v>
      </c>
      <c r="C315" t="s">
        <v>384</v>
      </c>
      <c r="E315" t="s">
        <v>943</v>
      </c>
      <c r="F315" t="s">
        <v>1886</v>
      </c>
      <c r="G315" t="s">
        <v>36</v>
      </c>
      <c r="H315">
        <v>36.091366999999998</v>
      </c>
      <c r="I315">
        <v>120.49429499999999</v>
      </c>
      <c r="J315">
        <v>32949</v>
      </c>
      <c r="K315">
        <v>17</v>
      </c>
      <c r="L315">
        <v>3</v>
      </c>
      <c r="M315">
        <v>1990</v>
      </c>
      <c r="N315" s="17">
        <v>32</v>
      </c>
      <c r="O315">
        <v>8</v>
      </c>
      <c r="P315">
        <v>9891232291</v>
      </c>
      <c r="Q315" t="s">
        <v>31</v>
      </c>
      <c r="R315" t="s">
        <v>137</v>
      </c>
      <c r="S315" t="s">
        <v>1882</v>
      </c>
      <c r="T315" t="s">
        <v>1883</v>
      </c>
      <c r="U315" t="s">
        <v>1884</v>
      </c>
      <c r="V315">
        <v>5</v>
      </c>
      <c r="W315" t="s">
        <v>86</v>
      </c>
    </row>
    <row r="316" spans="1:23">
      <c r="A316" t="s">
        <v>944</v>
      </c>
      <c r="B316" s="14">
        <v>91</v>
      </c>
      <c r="C316" t="s">
        <v>945</v>
      </c>
      <c r="E316" t="s">
        <v>946</v>
      </c>
      <c r="F316" t="s">
        <v>1887</v>
      </c>
      <c r="G316" t="s">
        <v>36</v>
      </c>
      <c r="H316">
        <v>35.904442000000003</v>
      </c>
      <c r="I316">
        <v>115.110483</v>
      </c>
      <c r="J316">
        <v>42269</v>
      </c>
      <c r="K316">
        <v>22</v>
      </c>
      <c r="L316">
        <v>9</v>
      </c>
      <c r="M316">
        <v>2015</v>
      </c>
      <c r="N316" s="17">
        <v>7</v>
      </c>
      <c r="O316">
        <v>4</v>
      </c>
      <c r="P316">
        <v>5903061412</v>
      </c>
      <c r="Q316" t="s">
        <v>31</v>
      </c>
      <c r="R316" t="s">
        <v>137</v>
      </c>
      <c r="S316" t="s">
        <v>1882</v>
      </c>
      <c r="T316" t="s">
        <v>1883</v>
      </c>
      <c r="U316" t="s">
        <v>1884</v>
      </c>
      <c r="V316">
        <v>6</v>
      </c>
      <c r="W316" t="s">
        <v>43</v>
      </c>
    </row>
    <row r="317" spans="1:23">
      <c r="A317" t="s">
        <v>947</v>
      </c>
      <c r="B317" s="14">
        <v>92</v>
      </c>
      <c r="C317" t="s">
        <v>948</v>
      </c>
      <c r="E317" t="s">
        <v>949</v>
      </c>
      <c r="F317" t="s">
        <v>1888</v>
      </c>
      <c r="G317" t="s">
        <v>36</v>
      </c>
      <c r="H317">
        <v>26.660609999999998</v>
      </c>
      <c r="I317">
        <v>119.52629899999999</v>
      </c>
      <c r="J317">
        <v>21976</v>
      </c>
      <c r="K317">
        <v>1</v>
      </c>
      <c r="L317">
        <v>3</v>
      </c>
      <c r="M317">
        <v>1960</v>
      </c>
      <c r="N317" s="17">
        <v>62</v>
      </c>
      <c r="O317">
        <v>7</v>
      </c>
      <c r="P317">
        <v>9621755431</v>
      </c>
      <c r="Q317" t="s">
        <v>72</v>
      </c>
      <c r="R317" t="s">
        <v>82</v>
      </c>
      <c r="S317" t="s">
        <v>82</v>
      </c>
      <c r="T317" t="s">
        <v>129</v>
      </c>
      <c r="U317" t="s">
        <v>1889</v>
      </c>
      <c r="V317">
        <v>7</v>
      </c>
      <c r="W317" t="s">
        <v>78</v>
      </c>
    </row>
    <row r="318" spans="1:23">
      <c r="A318" t="s">
        <v>950</v>
      </c>
      <c r="B318" s="14">
        <v>92</v>
      </c>
      <c r="C318" t="s">
        <v>237</v>
      </c>
      <c r="E318" t="s">
        <v>951</v>
      </c>
      <c r="F318" t="s">
        <v>1890</v>
      </c>
      <c r="G318" t="s">
        <v>36</v>
      </c>
      <c r="H318">
        <v>2.6131896999999999</v>
      </c>
      <c r="I318">
        <v>-75.391503700000001</v>
      </c>
      <c r="J318">
        <v>43866</v>
      </c>
      <c r="K318">
        <v>5</v>
      </c>
      <c r="L318">
        <v>2</v>
      </c>
      <c r="M318">
        <v>2020</v>
      </c>
      <c r="N318" s="17">
        <v>2</v>
      </c>
      <c r="O318">
        <v>12</v>
      </c>
      <c r="P318">
        <v>2224041656</v>
      </c>
      <c r="Q318" t="s">
        <v>72</v>
      </c>
      <c r="R318" t="s">
        <v>82</v>
      </c>
      <c r="S318" t="s">
        <v>82</v>
      </c>
      <c r="T318" t="s">
        <v>129</v>
      </c>
      <c r="U318" t="s">
        <v>1889</v>
      </c>
      <c r="V318">
        <v>6</v>
      </c>
      <c r="W318" t="s">
        <v>43</v>
      </c>
    </row>
    <row r="319" spans="1:23">
      <c r="A319" t="s">
        <v>952</v>
      </c>
      <c r="B319" s="14">
        <v>92</v>
      </c>
      <c r="C319" t="s">
        <v>953</v>
      </c>
      <c r="E319" t="s">
        <v>669</v>
      </c>
      <c r="F319" t="s">
        <v>1891</v>
      </c>
      <c r="G319" t="s">
        <v>36</v>
      </c>
      <c r="H319">
        <v>42.835279999999997</v>
      </c>
      <c r="I319">
        <v>22.651669999999999</v>
      </c>
      <c r="J319">
        <v>25605</v>
      </c>
      <c r="K319">
        <v>6</v>
      </c>
      <c r="L319">
        <v>2</v>
      </c>
      <c r="M319">
        <v>1970</v>
      </c>
      <c r="N319" s="17">
        <v>52</v>
      </c>
      <c r="O319">
        <v>8</v>
      </c>
      <c r="P319">
        <v>2138728353</v>
      </c>
      <c r="Q319" t="s">
        <v>72</v>
      </c>
      <c r="R319" t="s">
        <v>82</v>
      </c>
      <c r="S319" t="s">
        <v>82</v>
      </c>
      <c r="T319" t="s">
        <v>129</v>
      </c>
      <c r="U319" t="s">
        <v>1889</v>
      </c>
      <c r="V319">
        <v>7</v>
      </c>
      <c r="W319" t="s">
        <v>78</v>
      </c>
    </row>
    <row r="320" spans="1:23">
      <c r="A320" t="s">
        <v>954</v>
      </c>
      <c r="B320" s="14">
        <v>93</v>
      </c>
      <c r="C320" t="s">
        <v>865</v>
      </c>
      <c r="E320" t="s">
        <v>955</v>
      </c>
      <c r="F320" t="s">
        <v>1892</v>
      </c>
      <c r="G320" t="s">
        <v>36</v>
      </c>
      <c r="H320">
        <v>31.896090000000001</v>
      </c>
      <c r="I320">
        <v>35.081780000000002</v>
      </c>
      <c r="J320">
        <v>19826</v>
      </c>
      <c r="K320">
        <v>12</v>
      </c>
      <c r="L320">
        <v>4</v>
      </c>
      <c r="M320">
        <v>1954</v>
      </c>
      <c r="N320" s="17">
        <v>68</v>
      </c>
      <c r="O320">
        <v>1</v>
      </c>
      <c r="P320">
        <v>5491308731</v>
      </c>
      <c r="Q320" t="s">
        <v>31</v>
      </c>
      <c r="R320" t="s">
        <v>137</v>
      </c>
      <c r="S320" t="s">
        <v>1893</v>
      </c>
      <c r="T320" t="s">
        <v>1894</v>
      </c>
      <c r="U320" t="s">
        <v>1895</v>
      </c>
      <c r="V320">
        <v>3</v>
      </c>
      <c r="W320" t="s">
        <v>26</v>
      </c>
    </row>
    <row r="321" spans="1:23">
      <c r="A321" t="s">
        <v>956</v>
      </c>
      <c r="B321" s="14">
        <v>93</v>
      </c>
      <c r="C321" t="s">
        <v>957</v>
      </c>
      <c r="E321" t="s">
        <v>958</v>
      </c>
      <c r="F321" t="s">
        <v>1896</v>
      </c>
      <c r="G321" t="s">
        <v>36</v>
      </c>
      <c r="H321">
        <v>6.3188031999999996</v>
      </c>
      <c r="I321">
        <v>16.375814500000001</v>
      </c>
      <c r="J321">
        <v>9532</v>
      </c>
      <c r="K321">
        <v>4</v>
      </c>
      <c r="L321">
        <v>2</v>
      </c>
      <c r="M321">
        <v>1926</v>
      </c>
      <c r="N321" s="17">
        <v>96</v>
      </c>
      <c r="O321">
        <v>10</v>
      </c>
      <c r="P321">
        <v>1983044668</v>
      </c>
      <c r="Q321" t="s">
        <v>31</v>
      </c>
      <c r="R321" t="s">
        <v>137</v>
      </c>
      <c r="S321" t="s">
        <v>1893</v>
      </c>
      <c r="T321" t="s">
        <v>1894</v>
      </c>
      <c r="U321" t="s">
        <v>1895</v>
      </c>
      <c r="V321">
        <v>2</v>
      </c>
      <c r="W321" t="s">
        <v>48</v>
      </c>
    </row>
    <row r="322" spans="1:23">
      <c r="A322" t="s">
        <v>959</v>
      </c>
      <c r="B322" s="14">
        <v>93</v>
      </c>
      <c r="C322" t="s">
        <v>960</v>
      </c>
      <c r="E322" t="s">
        <v>254</v>
      </c>
      <c r="F322" t="s">
        <v>1897</v>
      </c>
      <c r="G322" t="s">
        <v>36</v>
      </c>
      <c r="H322">
        <v>50.565844499999997</v>
      </c>
      <c r="I322">
        <v>14.6542767</v>
      </c>
      <c r="J322">
        <v>30009</v>
      </c>
      <c r="K322">
        <v>27</v>
      </c>
      <c r="L322">
        <v>2</v>
      </c>
      <c r="M322">
        <v>1982</v>
      </c>
      <c r="N322" s="17">
        <v>40</v>
      </c>
      <c r="O322">
        <v>9</v>
      </c>
      <c r="P322">
        <v>4395977957</v>
      </c>
      <c r="Q322" t="s">
        <v>31</v>
      </c>
      <c r="R322" t="s">
        <v>137</v>
      </c>
      <c r="S322" t="s">
        <v>1893</v>
      </c>
      <c r="T322" t="s">
        <v>1894</v>
      </c>
      <c r="U322" t="s">
        <v>1895</v>
      </c>
      <c r="V322">
        <v>1</v>
      </c>
      <c r="W322" t="s">
        <v>186</v>
      </c>
    </row>
    <row r="323" spans="1:23">
      <c r="A323" t="s">
        <v>961</v>
      </c>
      <c r="B323" s="14">
        <v>93</v>
      </c>
      <c r="C323" t="s">
        <v>574</v>
      </c>
      <c r="E323" t="s">
        <v>962</v>
      </c>
      <c r="F323" t="s">
        <v>1898</v>
      </c>
      <c r="G323" t="s">
        <v>36</v>
      </c>
      <c r="H323">
        <v>8.4866223999999999</v>
      </c>
      <c r="I323">
        <v>-82.664546900000005</v>
      </c>
      <c r="J323">
        <v>39482</v>
      </c>
      <c r="K323">
        <v>4</v>
      </c>
      <c r="L323">
        <v>2</v>
      </c>
      <c r="M323">
        <v>2008</v>
      </c>
      <c r="N323" s="17">
        <v>14</v>
      </c>
      <c r="O323">
        <v>9</v>
      </c>
      <c r="P323">
        <v>5964542240</v>
      </c>
      <c r="Q323" t="s">
        <v>31</v>
      </c>
      <c r="R323" t="s">
        <v>137</v>
      </c>
      <c r="S323" t="s">
        <v>1893</v>
      </c>
      <c r="T323" t="s">
        <v>1894</v>
      </c>
      <c r="U323" t="s">
        <v>1895</v>
      </c>
      <c r="V323">
        <v>6</v>
      </c>
      <c r="W323" t="s">
        <v>43</v>
      </c>
    </row>
    <row r="324" spans="1:23">
      <c r="A324" t="s">
        <v>963</v>
      </c>
      <c r="B324" s="14">
        <v>94</v>
      </c>
      <c r="C324" t="s">
        <v>964</v>
      </c>
      <c r="E324" t="s">
        <v>965</v>
      </c>
      <c r="F324" t="s">
        <v>1899</v>
      </c>
      <c r="G324" t="s">
        <v>36</v>
      </c>
      <c r="H324">
        <v>14.5618599</v>
      </c>
      <c r="I324">
        <v>121.0130439</v>
      </c>
      <c r="J324">
        <v>24940</v>
      </c>
      <c r="K324">
        <v>12</v>
      </c>
      <c r="L324">
        <v>4</v>
      </c>
      <c r="M324">
        <v>1968</v>
      </c>
      <c r="N324" s="17">
        <v>54</v>
      </c>
      <c r="O324">
        <v>12</v>
      </c>
      <c r="P324">
        <v>5299466509</v>
      </c>
      <c r="Q324" t="s">
        <v>37</v>
      </c>
      <c r="R324" t="s">
        <v>321</v>
      </c>
      <c r="S324" t="s">
        <v>1900</v>
      </c>
      <c r="T324" t="s">
        <v>1901</v>
      </c>
      <c r="U324" t="s">
        <v>1608</v>
      </c>
      <c r="V324">
        <v>2</v>
      </c>
      <c r="W324" t="s">
        <v>48</v>
      </c>
    </row>
    <row r="325" spans="1:23">
      <c r="A325" t="s">
        <v>966</v>
      </c>
      <c r="B325" s="14">
        <v>94</v>
      </c>
      <c r="C325" t="s">
        <v>967</v>
      </c>
      <c r="D325" t="s">
        <v>968</v>
      </c>
      <c r="E325" t="s">
        <v>598</v>
      </c>
      <c r="F325" t="s">
        <v>1902</v>
      </c>
      <c r="G325" t="s">
        <v>36</v>
      </c>
      <c r="H325">
        <v>50.597639999999998</v>
      </c>
      <c r="I325">
        <v>28.443000000000001</v>
      </c>
      <c r="J325">
        <v>16352</v>
      </c>
      <c r="K325">
        <v>7</v>
      </c>
      <c r="L325">
        <v>10</v>
      </c>
      <c r="M325">
        <v>1944</v>
      </c>
      <c r="N325" s="17">
        <v>78</v>
      </c>
      <c r="O325">
        <v>9</v>
      </c>
      <c r="P325">
        <v>6261476101</v>
      </c>
      <c r="Q325" t="s">
        <v>37</v>
      </c>
      <c r="R325" t="s">
        <v>321</v>
      </c>
      <c r="S325" t="s">
        <v>1900</v>
      </c>
      <c r="T325" t="s">
        <v>1901</v>
      </c>
      <c r="U325" t="s">
        <v>1608</v>
      </c>
      <c r="V325">
        <v>1</v>
      </c>
      <c r="W325" t="s">
        <v>186</v>
      </c>
    </row>
    <row r="326" spans="1:23">
      <c r="A326" t="s">
        <v>969</v>
      </c>
      <c r="B326" s="14">
        <v>94</v>
      </c>
      <c r="C326" t="s">
        <v>146</v>
      </c>
      <c r="E326" t="s">
        <v>970</v>
      </c>
      <c r="F326" t="s">
        <v>1903</v>
      </c>
      <c r="G326" t="s">
        <v>36</v>
      </c>
      <c r="H326">
        <v>39.914372999999998</v>
      </c>
      <c r="I326">
        <v>116.454205</v>
      </c>
      <c r="J326">
        <v>24628</v>
      </c>
      <c r="K326">
        <v>5</v>
      </c>
      <c r="L326">
        <v>6</v>
      </c>
      <c r="M326">
        <v>1967</v>
      </c>
      <c r="N326" s="17">
        <v>55</v>
      </c>
      <c r="O326">
        <v>2</v>
      </c>
      <c r="P326">
        <v>8259146291</v>
      </c>
      <c r="Q326" t="s">
        <v>37</v>
      </c>
      <c r="R326" t="s">
        <v>321</v>
      </c>
      <c r="S326" t="s">
        <v>1900</v>
      </c>
      <c r="T326" t="s">
        <v>1901</v>
      </c>
      <c r="U326" t="s">
        <v>1608</v>
      </c>
      <c r="V326">
        <v>1</v>
      </c>
      <c r="W326" t="s">
        <v>186</v>
      </c>
    </row>
    <row r="327" spans="1:23">
      <c r="A327" t="s">
        <v>971</v>
      </c>
      <c r="B327" s="14">
        <v>94</v>
      </c>
      <c r="C327" t="s">
        <v>972</v>
      </c>
      <c r="E327" t="s">
        <v>973</v>
      </c>
      <c r="F327" t="s">
        <v>1904</v>
      </c>
      <c r="G327" t="s">
        <v>36</v>
      </c>
      <c r="H327">
        <v>34.532294999999998</v>
      </c>
      <c r="I327">
        <v>108.83189400000001</v>
      </c>
      <c r="J327">
        <v>19590</v>
      </c>
      <c r="K327">
        <v>19</v>
      </c>
      <c r="L327">
        <v>8</v>
      </c>
      <c r="M327">
        <v>1953</v>
      </c>
      <c r="N327" s="17">
        <v>69</v>
      </c>
      <c r="O327">
        <v>12</v>
      </c>
      <c r="P327">
        <v>8184653038</v>
      </c>
      <c r="Q327" t="s">
        <v>37</v>
      </c>
      <c r="R327" t="s">
        <v>321</v>
      </c>
      <c r="S327" t="s">
        <v>1900</v>
      </c>
      <c r="T327" t="s">
        <v>1901</v>
      </c>
      <c r="U327" t="s">
        <v>1608</v>
      </c>
      <c r="V327">
        <v>3</v>
      </c>
      <c r="W327" t="s">
        <v>26</v>
      </c>
    </row>
    <row r="328" spans="1:23">
      <c r="A328" t="s">
        <v>974</v>
      </c>
      <c r="B328" s="14">
        <v>95</v>
      </c>
      <c r="C328" t="s">
        <v>975</v>
      </c>
      <c r="E328" t="s">
        <v>976</v>
      </c>
      <c r="F328" t="s">
        <v>1905</v>
      </c>
      <c r="G328" t="s">
        <v>36</v>
      </c>
      <c r="H328">
        <v>49.462961900000003</v>
      </c>
      <c r="I328">
        <v>17.1804834</v>
      </c>
      <c r="J328">
        <v>16191</v>
      </c>
      <c r="K328">
        <v>29</v>
      </c>
      <c r="L328">
        <v>4</v>
      </c>
      <c r="M328">
        <v>1944</v>
      </c>
      <c r="N328" s="17">
        <v>78</v>
      </c>
      <c r="O328">
        <v>3</v>
      </c>
      <c r="P328">
        <v>3579790108</v>
      </c>
      <c r="Q328" t="s">
        <v>72</v>
      </c>
      <c r="R328" t="s">
        <v>82</v>
      </c>
      <c r="S328" t="s">
        <v>1565</v>
      </c>
      <c r="T328" t="s">
        <v>1906</v>
      </c>
      <c r="U328" t="s">
        <v>1907</v>
      </c>
      <c r="V328">
        <v>2</v>
      </c>
      <c r="W328" t="s">
        <v>48</v>
      </c>
    </row>
    <row r="329" spans="1:23">
      <c r="A329" t="s">
        <v>977</v>
      </c>
      <c r="B329" s="14">
        <v>95</v>
      </c>
      <c r="C329" t="s">
        <v>978</v>
      </c>
      <c r="E329" t="s">
        <v>636</v>
      </c>
      <c r="F329" t="s">
        <v>1908</v>
      </c>
      <c r="G329" t="s">
        <v>23</v>
      </c>
      <c r="H329">
        <v>18.452137100000002</v>
      </c>
      <c r="I329">
        <v>-72.286710499999998</v>
      </c>
      <c r="J329">
        <v>22471</v>
      </c>
      <c r="K329">
        <v>9</v>
      </c>
      <c r="L329">
        <v>7</v>
      </c>
      <c r="M329">
        <v>1961</v>
      </c>
      <c r="N329" s="17">
        <v>61</v>
      </c>
      <c r="O329">
        <v>13</v>
      </c>
      <c r="P329">
        <v>3358589417</v>
      </c>
      <c r="Q329" t="s">
        <v>72</v>
      </c>
      <c r="R329" t="s">
        <v>82</v>
      </c>
      <c r="S329" t="s">
        <v>1565</v>
      </c>
      <c r="T329" t="s">
        <v>1906</v>
      </c>
      <c r="U329" t="s">
        <v>1907</v>
      </c>
      <c r="V329">
        <v>5</v>
      </c>
      <c r="W329" t="s">
        <v>86</v>
      </c>
    </row>
    <row r="330" spans="1:23">
      <c r="A330" t="s">
        <v>979</v>
      </c>
      <c r="B330" s="14">
        <v>95</v>
      </c>
      <c r="C330" t="s">
        <v>980</v>
      </c>
      <c r="E330" t="s">
        <v>242</v>
      </c>
      <c r="F330" t="s">
        <v>1909</v>
      </c>
      <c r="G330" t="s">
        <v>36</v>
      </c>
      <c r="H330">
        <v>33.959384999999997</v>
      </c>
      <c r="I330">
        <v>119.563316</v>
      </c>
      <c r="J330">
        <v>13632</v>
      </c>
      <c r="K330">
        <v>27</v>
      </c>
      <c r="L330">
        <v>4</v>
      </c>
      <c r="M330">
        <v>1937</v>
      </c>
      <c r="N330" s="17">
        <v>85</v>
      </c>
      <c r="O330">
        <v>5</v>
      </c>
      <c r="P330">
        <v>1116235524</v>
      </c>
      <c r="Q330" t="s">
        <v>72</v>
      </c>
      <c r="R330" t="s">
        <v>82</v>
      </c>
      <c r="S330" t="s">
        <v>1565</v>
      </c>
      <c r="T330" t="s">
        <v>1906</v>
      </c>
      <c r="U330" t="s">
        <v>1907</v>
      </c>
      <c r="V330">
        <v>4</v>
      </c>
      <c r="W330" t="s">
        <v>93</v>
      </c>
    </row>
    <row r="331" spans="1:23">
      <c r="A331" t="s">
        <v>981</v>
      </c>
      <c r="B331" s="14">
        <v>96</v>
      </c>
      <c r="C331" t="s">
        <v>982</v>
      </c>
      <c r="E331" t="s">
        <v>983</v>
      </c>
      <c r="F331" t="s">
        <v>1910</v>
      </c>
      <c r="G331" t="s">
        <v>36</v>
      </c>
      <c r="H331">
        <v>28.398949999999999</v>
      </c>
      <c r="I331">
        <v>113.02064</v>
      </c>
      <c r="J331">
        <v>10001</v>
      </c>
      <c r="K331">
        <v>19</v>
      </c>
      <c r="L331">
        <v>5</v>
      </c>
      <c r="M331">
        <v>1927</v>
      </c>
      <c r="N331" s="17">
        <v>95</v>
      </c>
      <c r="O331">
        <v>5</v>
      </c>
      <c r="P331">
        <v>7935394791</v>
      </c>
      <c r="Q331" t="s">
        <v>97</v>
      </c>
      <c r="R331" t="s">
        <v>129</v>
      </c>
      <c r="S331" t="s">
        <v>1911</v>
      </c>
      <c r="T331" t="s">
        <v>1912</v>
      </c>
      <c r="U331" t="s">
        <v>1642</v>
      </c>
      <c r="V331">
        <v>3</v>
      </c>
      <c r="W331" t="s">
        <v>26</v>
      </c>
    </row>
    <row r="332" spans="1:23">
      <c r="A332" t="s">
        <v>984</v>
      </c>
      <c r="B332" s="14">
        <v>96</v>
      </c>
      <c r="C332" t="s">
        <v>985</v>
      </c>
      <c r="E332" t="s">
        <v>55</v>
      </c>
      <c r="F332" t="s">
        <v>1913</v>
      </c>
      <c r="G332" t="s">
        <v>36</v>
      </c>
      <c r="H332">
        <v>39.982717999999998</v>
      </c>
      <c r="I332">
        <v>117.078294</v>
      </c>
      <c r="J332">
        <v>34729</v>
      </c>
      <c r="K332">
        <v>30</v>
      </c>
      <c r="L332">
        <v>1</v>
      </c>
      <c r="M332">
        <v>1995</v>
      </c>
      <c r="N332" s="17">
        <v>27</v>
      </c>
      <c r="O332">
        <v>1</v>
      </c>
      <c r="P332">
        <v>5835783358</v>
      </c>
      <c r="Q332" t="s">
        <v>97</v>
      </c>
      <c r="R332" t="s">
        <v>129</v>
      </c>
      <c r="S332" t="s">
        <v>1911</v>
      </c>
      <c r="T332" t="s">
        <v>1912</v>
      </c>
      <c r="U332" t="s">
        <v>1642</v>
      </c>
      <c r="V332">
        <v>2</v>
      </c>
      <c r="W332" t="s">
        <v>48</v>
      </c>
    </row>
    <row r="333" spans="1:23">
      <c r="A333" t="s">
        <v>986</v>
      </c>
      <c r="B333" s="14">
        <v>96</v>
      </c>
      <c r="C333" t="s">
        <v>987</v>
      </c>
      <c r="E333" t="s">
        <v>697</v>
      </c>
      <c r="F333" t="s">
        <v>1914</v>
      </c>
      <c r="G333" t="s">
        <v>36</v>
      </c>
      <c r="H333">
        <v>45.973565299999997</v>
      </c>
      <c r="I333">
        <v>134.1872425</v>
      </c>
      <c r="J333">
        <v>21704</v>
      </c>
      <c r="K333">
        <v>3</v>
      </c>
      <c r="L333">
        <v>6</v>
      </c>
      <c r="M333">
        <v>1959</v>
      </c>
      <c r="N333" s="17">
        <v>63</v>
      </c>
      <c r="O333">
        <v>6</v>
      </c>
      <c r="P333">
        <v>1294472731</v>
      </c>
      <c r="Q333" t="s">
        <v>97</v>
      </c>
      <c r="R333" t="s">
        <v>129</v>
      </c>
      <c r="S333" t="s">
        <v>1911</v>
      </c>
      <c r="T333" t="s">
        <v>1912</v>
      </c>
      <c r="U333" t="s">
        <v>1642</v>
      </c>
      <c r="V333">
        <v>4</v>
      </c>
      <c r="W333" t="s">
        <v>93</v>
      </c>
    </row>
    <row r="334" spans="1:23">
      <c r="A334" t="s">
        <v>988</v>
      </c>
      <c r="B334" s="14">
        <v>97</v>
      </c>
      <c r="C334" t="s">
        <v>989</v>
      </c>
      <c r="E334" t="s">
        <v>923</v>
      </c>
      <c r="F334" t="s">
        <v>1915</v>
      </c>
      <c r="G334" t="s">
        <v>36</v>
      </c>
      <c r="H334">
        <v>6.1071457000000002</v>
      </c>
      <c r="I334">
        <v>-3.8553506999999998</v>
      </c>
      <c r="J334">
        <v>13336</v>
      </c>
      <c r="K334">
        <v>5</v>
      </c>
      <c r="L334">
        <v>7</v>
      </c>
      <c r="M334">
        <v>1936</v>
      </c>
      <c r="N334" s="17">
        <v>86</v>
      </c>
      <c r="O334">
        <v>13</v>
      </c>
      <c r="P334">
        <v>3418185338</v>
      </c>
      <c r="Q334" t="s">
        <v>97</v>
      </c>
      <c r="R334" t="s">
        <v>289</v>
      </c>
      <c r="S334" t="s">
        <v>1916</v>
      </c>
      <c r="T334" t="s">
        <v>1917</v>
      </c>
      <c r="U334" t="s">
        <v>1918</v>
      </c>
      <c r="V334">
        <v>7</v>
      </c>
      <c r="W334" t="s">
        <v>78</v>
      </c>
    </row>
    <row r="335" spans="1:23">
      <c r="A335" t="s">
        <v>990</v>
      </c>
      <c r="B335" s="14">
        <v>97</v>
      </c>
      <c r="C335" t="s">
        <v>991</v>
      </c>
      <c r="E335" t="s">
        <v>992</v>
      </c>
      <c r="F335" t="s">
        <v>1919</v>
      </c>
      <c r="G335" t="s">
        <v>36</v>
      </c>
      <c r="H335">
        <v>17.421448300000002</v>
      </c>
      <c r="I335">
        <v>102.5642447</v>
      </c>
      <c r="J335">
        <v>34943</v>
      </c>
      <c r="K335">
        <v>1</v>
      </c>
      <c r="L335">
        <v>9</v>
      </c>
      <c r="M335">
        <v>1995</v>
      </c>
      <c r="N335" s="17">
        <v>27</v>
      </c>
      <c r="O335">
        <v>5</v>
      </c>
      <c r="P335">
        <v>9319608910</v>
      </c>
      <c r="Q335" t="s">
        <v>97</v>
      </c>
      <c r="R335" t="s">
        <v>289</v>
      </c>
      <c r="S335" t="s">
        <v>1916</v>
      </c>
      <c r="T335" t="s">
        <v>1917</v>
      </c>
      <c r="U335" t="s">
        <v>1918</v>
      </c>
      <c r="V335">
        <v>7</v>
      </c>
      <c r="W335" t="s">
        <v>78</v>
      </c>
    </row>
    <row r="336" spans="1:23">
      <c r="A336" t="s">
        <v>993</v>
      </c>
      <c r="B336" s="14">
        <v>97</v>
      </c>
      <c r="C336" t="s">
        <v>75</v>
      </c>
      <c r="D336" t="s">
        <v>994</v>
      </c>
      <c r="E336" t="s">
        <v>995</v>
      </c>
      <c r="F336" t="s">
        <v>1920</v>
      </c>
      <c r="G336" t="s">
        <v>36</v>
      </c>
      <c r="H336">
        <v>30.272155999999999</v>
      </c>
      <c r="I336">
        <v>109.48817200000001</v>
      </c>
      <c r="J336">
        <v>42711</v>
      </c>
      <c r="K336">
        <v>7</v>
      </c>
      <c r="L336">
        <v>12</v>
      </c>
      <c r="M336">
        <v>2016</v>
      </c>
      <c r="N336" s="17">
        <v>6</v>
      </c>
      <c r="O336">
        <v>3</v>
      </c>
      <c r="P336">
        <v>1757427260</v>
      </c>
      <c r="Q336" t="s">
        <v>97</v>
      </c>
      <c r="R336" t="s">
        <v>289</v>
      </c>
      <c r="S336" t="s">
        <v>1916</v>
      </c>
      <c r="T336" t="s">
        <v>1917</v>
      </c>
      <c r="U336" t="s">
        <v>1918</v>
      </c>
      <c r="V336">
        <v>6</v>
      </c>
      <c r="W336" t="s">
        <v>43</v>
      </c>
    </row>
    <row r="337" spans="1:23">
      <c r="A337" t="s">
        <v>996</v>
      </c>
      <c r="B337" s="14">
        <v>97</v>
      </c>
      <c r="C337" t="s">
        <v>997</v>
      </c>
      <c r="D337" t="s">
        <v>998</v>
      </c>
      <c r="E337" t="s">
        <v>317</v>
      </c>
      <c r="F337" t="s">
        <v>1921</v>
      </c>
      <c r="G337" t="s">
        <v>36</v>
      </c>
      <c r="H337">
        <v>17.125336999999998</v>
      </c>
      <c r="I337">
        <v>121.28715200000001</v>
      </c>
      <c r="J337">
        <v>28479</v>
      </c>
      <c r="K337">
        <v>20</v>
      </c>
      <c r="L337">
        <v>12</v>
      </c>
      <c r="M337">
        <v>1977</v>
      </c>
      <c r="N337" s="17">
        <v>45</v>
      </c>
      <c r="O337">
        <v>2</v>
      </c>
      <c r="P337">
        <v>7065858620</v>
      </c>
      <c r="Q337" t="s">
        <v>97</v>
      </c>
      <c r="R337" t="s">
        <v>289</v>
      </c>
      <c r="S337" t="s">
        <v>1916</v>
      </c>
      <c r="T337" t="s">
        <v>1917</v>
      </c>
      <c r="U337" t="s">
        <v>1918</v>
      </c>
      <c r="V337">
        <v>3</v>
      </c>
      <c r="W337" t="s">
        <v>26</v>
      </c>
    </row>
    <row r="338" spans="1:23">
      <c r="A338" t="s">
        <v>999</v>
      </c>
      <c r="B338" s="14">
        <v>98</v>
      </c>
      <c r="C338" t="s">
        <v>95</v>
      </c>
      <c r="E338" t="s">
        <v>1000</v>
      </c>
      <c r="F338" t="s">
        <v>1922</v>
      </c>
      <c r="G338" t="s">
        <v>36</v>
      </c>
      <c r="H338">
        <v>7.7916349</v>
      </c>
      <c r="I338">
        <v>122.7785327</v>
      </c>
      <c r="J338">
        <v>19432</v>
      </c>
      <c r="K338">
        <v>14</v>
      </c>
      <c r="L338">
        <v>3</v>
      </c>
      <c r="M338">
        <v>1953</v>
      </c>
      <c r="N338" s="17">
        <v>69</v>
      </c>
      <c r="O338">
        <v>10</v>
      </c>
      <c r="P338">
        <v>2344031896</v>
      </c>
      <c r="Q338" t="s">
        <v>24</v>
      </c>
      <c r="R338" t="s">
        <v>47</v>
      </c>
      <c r="S338" t="s">
        <v>1923</v>
      </c>
      <c r="T338" t="s">
        <v>1831</v>
      </c>
      <c r="U338" t="s">
        <v>1831</v>
      </c>
      <c r="V338">
        <v>5</v>
      </c>
      <c r="W338" t="s">
        <v>86</v>
      </c>
    </row>
    <row r="339" spans="1:23">
      <c r="A339" t="s">
        <v>1001</v>
      </c>
      <c r="B339" s="14">
        <v>98</v>
      </c>
      <c r="C339" t="s">
        <v>1002</v>
      </c>
      <c r="E339" t="s">
        <v>1003</v>
      </c>
      <c r="F339" t="s">
        <v>1924</v>
      </c>
      <c r="G339" t="s">
        <v>36</v>
      </c>
      <c r="H339">
        <v>-6.9579773999999999</v>
      </c>
      <c r="I339">
        <v>-76.417259400000006</v>
      </c>
      <c r="J339">
        <v>36966</v>
      </c>
      <c r="K339">
        <v>16</v>
      </c>
      <c r="L339">
        <v>3</v>
      </c>
      <c r="M339">
        <v>2001</v>
      </c>
      <c r="N339" s="17">
        <v>21</v>
      </c>
      <c r="O339">
        <v>8</v>
      </c>
      <c r="P339">
        <v>4027766993</v>
      </c>
      <c r="Q339" t="s">
        <v>24</v>
      </c>
      <c r="R339" t="s">
        <v>47</v>
      </c>
      <c r="S339" t="s">
        <v>1923</v>
      </c>
      <c r="T339" t="s">
        <v>1831</v>
      </c>
      <c r="U339" t="s">
        <v>1831</v>
      </c>
      <c r="V339">
        <v>1</v>
      </c>
      <c r="W339" t="s">
        <v>186</v>
      </c>
    </row>
    <row r="340" spans="1:23">
      <c r="A340" t="s">
        <v>1004</v>
      </c>
      <c r="B340" s="14">
        <v>98</v>
      </c>
      <c r="C340" t="s">
        <v>1005</v>
      </c>
      <c r="E340" t="s">
        <v>1006</v>
      </c>
      <c r="F340" t="s">
        <v>1925</v>
      </c>
      <c r="G340" t="s">
        <v>23</v>
      </c>
      <c r="H340">
        <v>50.321897800000002</v>
      </c>
      <c r="I340">
        <v>15.875375200000001</v>
      </c>
      <c r="J340">
        <v>20305</v>
      </c>
      <c r="K340">
        <v>4</v>
      </c>
      <c r="L340">
        <v>8</v>
      </c>
      <c r="M340">
        <v>1955</v>
      </c>
      <c r="N340" s="17">
        <v>67</v>
      </c>
      <c r="O340">
        <v>8</v>
      </c>
      <c r="P340">
        <v>9245319277</v>
      </c>
      <c r="Q340" t="s">
        <v>24</v>
      </c>
      <c r="R340" t="s">
        <v>47</v>
      </c>
      <c r="S340" t="s">
        <v>1923</v>
      </c>
      <c r="T340" t="s">
        <v>1831</v>
      </c>
      <c r="U340" t="s">
        <v>1831</v>
      </c>
      <c r="V340">
        <v>3</v>
      </c>
      <c r="W340" t="s">
        <v>26</v>
      </c>
    </row>
    <row r="341" spans="1:23">
      <c r="A341" t="s">
        <v>1007</v>
      </c>
      <c r="B341" s="14">
        <v>98</v>
      </c>
      <c r="C341" t="s">
        <v>1008</v>
      </c>
      <c r="E341" t="s">
        <v>665</v>
      </c>
      <c r="F341" t="s">
        <v>1926</v>
      </c>
      <c r="G341" t="s">
        <v>23</v>
      </c>
      <c r="H341">
        <v>50.175270099999999</v>
      </c>
      <c r="I341">
        <v>13.433137200000001</v>
      </c>
      <c r="J341">
        <v>28437</v>
      </c>
      <c r="K341">
        <v>8</v>
      </c>
      <c r="L341">
        <v>11</v>
      </c>
      <c r="M341">
        <v>1977</v>
      </c>
      <c r="N341" s="17">
        <v>45</v>
      </c>
      <c r="O341">
        <v>6</v>
      </c>
      <c r="P341">
        <v>5211860521</v>
      </c>
      <c r="Q341" t="s">
        <v>24</v>
      </c>
      <c r="R341" t="s">
        <v>47</v>
      </c>
      <c r="S341" t="s">
        <v>1923</v>
      </c>
      <c r="T341" t="s">
        <v>1831</v>
      </c>
      <c r="U341" t="s">
        <v>1831</v>
      </c>
      <c r="V341">
        <v>3</v>
      </c>
      <c r="W341" t="s">
        <v>26</v>
      </c>
    </row>
    <row r="342" spans="1:23">
      <c r="A342" t="s">
        <v>1009</v>
      </c>
      <c r="B342" s="14">
        <v>99</v>
      </c>
      <c r="C342" t="s">
        <v>1010</v>
      </c>
      <c r="E342" t="s">
        <v>28</v>
      </c>
      <c r="F342" t="s">
        <v>1927</v>
      </c>
      <c r="G342" t="s">
        <v>23</v>
      </c>
      <c r="H342">
        <v>-21.831565699999999</v>
      </c>
      <c r="I342">
        <v>46.936804700000003</v>
      </c>
      <c r="J342">
        <v>30031</v>
      </c>
      <c r="K342">
        <v>21</v>
      </c>
      <c r="L342">
        <v>3</v>
      </c>
      <c r="M342">
        <v>1982</v>
      </c>
      <c r="N342" s="17">
        <v>40</v>
      </c>
      <c r="O342">
        <v>10</v>
      </c>
      <c r="P342">
        <v>3794882453</v>
      </c>
      <c r="Q342" t="s">
        <v>72</v>
      </c>
      <c r="R342" t="s">
        <v>77</v>
      </c>
      <c r="S342" t="s">
        <v>1928</v>
      </c>
      <c r="T342" t="s">
        <v>1929</v>
      </c>
      <c r="U342" t="s">
        <v>1930</v>
      </c>
      <c r="V342">
        <v>4</v>
      </c>
      <c r="W342" t="s">
        <v>93</v>
      </c>
    </row>
    <row r="343" spans="1:23">
      <c r="A343" t="s">
        <v>1011</v>
      </c>
      <c r="B343" s="14">
        <v>99</v>
      </c>
      <c r="C343" t="s">
        <v>1012</v>
      </c>
      <c r="E343" t="s">
        <v>901</v>
      </c>
      <c r="F343" t="s">
        <v>1931</v>
      </c>
      <c r="G343" t="s">
        <v>36</v>
      </c>
      <c r="H343">
        <v>22.996513</v>
      </c>
      <c r="I343">
        <v>113.82360300000001</v>
      </c>
      <c r="J343">
        <v>31597</v>
      </c>
      <c r="K343">
        <v>4</v>
      </c>
      <c r="L343">
        <v>7</v>
      </c>
      <c r="M343">
        <v>1986</v>
      </c>
      <c r="N343" s="17">
        <v>36</v>
      </c>
      <c r="O343">
        <v>10</v>
      </c>
      <c r="P343">
        <v>8882114162</v>
      </c>
      <c r="Q343" t="s">
        <v>72</v>
      </c>
      <c r="R343" t="s">
        <v>77</v>
      </c>
      <c r="S343" t="s">
        <v>1928</v>
      </c>
      <c r="T343" t="s">
        <v>1929</v>
      </c>
      <c r="U343" t="s">
        <v>1930</v>
      </c>
      <c r="V343">
        <v>4</v>
      </c>
      <c r="W343" t="s">
        <v>93</v>
      </c>
    </row>
    <row r="344" spans="1:23">
      <c r="A344" t="s">
        <v>1013</v>
      </c>
      <c r="B344" s="14">
        <v>99</v>
      </c>
      <c r="C344" t="s">
        <v>268</v>
      </c>
      <c r="E344" t="s">
        <v>1014</v>
      </c>
      <c r="F344" t="s">
        <v>1932</v>
      </c>
      <c r="G344" t="s">
        <v>36</v>
      </c>
      <c r="H344">
        <v>14.5716986</v>
      </c>
      <c r="I344">
        <v>121.02694099999999</v>
      </c>
      <c r="J344">
        <v>18836</v>
      </c>
      <c r="K344">
        <v>27</v>
      </c>
      <c r="L344">
        <v>7</v>
      </c>
      <c r="M344">
        <v>1951</v>
      </c>
      <c r="N344" s="17">
        <v>71</v>
      </c>
      <c r="O344">
        <v>9</v>
      </c>
      <c r="P344">
        <v>7722065005</v>
      </c>
      <c r="Q344" t="s">
        <v>72</v>
      </c>
      <c r="R344" t="s">
        <v>77</v>
      </c>
      <c r="S344" t="s">
        <v>1928</v>
      </c>
      <c r="T344" t="s">
        <v>1929</v>
      </c>
      <c r="U344" t="s">
        <v>1930</v>
      </c>
      <c r="V344">
        <v>3</v>
      </c>
      <c r="W344" t="s">
        <v>26</v>
      </c>
    </row>
    <row r="345" spans="1:23">
      <c r="A345" t="s">
        <v>1015</v>
      </c>
      <c r="B345" s="14">
        <v>100</v>
      </c>
      <c r="C345" t="s">
        <v>1016</v>
      </c>
      <c r="E345" t="s">
        <v>1017</v>
      </c>
      <c r="F345" t="s">
        <v>1933</v>
      </c>
      <c r="G345" t="s">
        <v>36</v>
      </c>
      <c r="H345">
        <v>44.8278003</v>
      </c>
      <c r="I345">
        <v>14.731816500000001</v>
      </c>
      <c r="J345">
        <v>36073</v>
      </c>
      <c r="K345">
        <v>5</v>
      </c>
      <c r="L345">
        <v>10</v>
      </c>
      <c r="M345">
        <v>1998</v>
      </c>
      <c r="N345" s="17">
        <v>24</v>
      </c>
      <c r="O345">
        <v>5</v>
      </c>
      <c r="P345">
        <v>4196990241</v>
      </c>
      <c r="Q345" t="s">
        <v>72</v>
      </c>
      <c r="R345" t="s">
        <v>82</v>
      </c>
      <c r="S345" t="s">
        <v>1934</v>
      </c>
      <c r="T345" t="s">
        <v>1935</v>
      </c>
      <c r="U345" t="s">
        <v>1936</v>
      </c>
      <c r="V345">
        <v>5</v>
      </c>
      <c r="W345" t="s">
        <v>86</v>
      </c>
    </row>
    <row r="346" spans="1:23">
      <c r="A346" t="s">
        <v>1018</v>
      </c>
      <c r="B346" s="14">
        <v>100</v>
      </c>
      <c r="C346" t="s">
        <v>63</v>
      </c>
      <c r="D346" t="s">
        <v>793</v>
      </c>
      <c r="E346" t="s">
        <v>572</v>
      </c>
      <c r="F346" t="s">
        <v>1937</v>
      </c>
      <c r="G346" t="s">
        <v>36</v>
      </c>
      <c r="H346">
        <v>26.885704</v>
      </c>
      <c r="I346">
        <v>120.00514699999999</v>
      </c>
      <c r="J346">
        <v>12924</v>
      </c>
      <c r="K346">
        <v>20</v>
      </c>
      <c r="L346">
        <v>5</v>
      </c>
      <c r="M346">
        <v>1935</v>
      </c>
      <c r="N346" s="17">
        <v>87</v>
      </c>
      <c r="O346">
        <v>3</v>
      </c>
      <c r="P346">
        <v>9315382799</v>
      </c>
      <c r="Q346" t="s">
        <v>72</v>
      </c>
      <c r="R346" t="s">
        <v>82</v>
      </c>
      <c r="S346" t="s">
        <v>1934</v>
      </c>
      <c r="T346" t="s">
        <v>1935</v>
      </c>
      <c r="U346" t="s">
        <v>1936</v>
      </c>
      <c r="V346">
        <v>3</v>
      </c>
      <c r="W346" t="s">
        <v>26</v>
      </c>
    </row>
    <row r="347" spans="1:23">
      <c r="A347" t="s">
        <v>1019</v>
      </c>
      <c r="B347" s="14">
        <v>100</v>
      </c>
      <c r="C347" t="s">
        <v>288</v>
      </c>
      <c r="E347" t="s">
        <v>295</v>
      </c>
      <c r="F347" t="s">
        <v>1938</v>
      </c>
      <c r="G347" t="s">
        <v>36</v>
      </c>
      <c r="H347">
        <v>-34.039150200000002</v>
      </c>
      <c r="I347">
        <v>-54.776910800000003</v>
      </c>
      <c r="J347">
        <v>29069</v>
      </c>
      <c r="K347">
        <v>2</v>
      </c>
      <c r="L347">
        <v>8</v>
      </c>
      <c r="M347">
        <v>1979</v>
      </c>
      <c r="N347" s="17">
        <v>43</v>
      </c>
      <c r="O347">
        <v>5</v>
      </c>
      <c r="P347">
        <v>9817037600</v>
      </c>
      <c r="Q347" t="s">
        <v>72</v>
      </c>
      <c r="R347" t="s">
        <v>82</v>
      </c>
      <c r="S347" t="s">
        <v>1934</v>
      </c>
      <c r="T347" t="s">
        <v>1935</v>
      </c>
      <c r="U347" t="s">
        <v>1936</v>
      </c>
      <c r="V347">
        <v>4</v>
      </c>
      <c r="W347" t="s">
        <v>93</v>
      </c>
    </row>
    <row r="348" spans="1:23">
      <c r="A348" t="s">
        <v>1020</v>
      </c>
      <c r="B348" s="14">
        <v>100</v>
      </c>
      <c r="C348" t="s">
        <v>1021</v>
      </c>
      <c r="E348" t="s">
        <v>1022</v>
      </c>
      <c r="F348" t="s">
        <v>1939</v>
      </c>
      <c r="G348" t="s">
        <v>36</v>
      </c>
      <c r="H348">
        <v>53.773769999999999</v>
      </c>
      <c r="I348">
        <v>50.163839000000003</v>
      </c>
      <c r="J348">
        <v>33548</v>
      </c>
      <c r="K348">
        <v>6</v>
      </c>
      <c r="L348">
        <v>11</v>
      </c>
      <c r="M348">
        <v>1991</v>
      </c>
      <c r="N348" s="17">
        <v>31</v>
      </c>
      <c r="O348">
        <v>7</v>
      </c>
      <c r="P348">
        <v>1736283571</v>
      </c>
      <c r="Q348" t="s">
        <v>72</v>
      </c>
      <c r="R348" t="s">
        <v>82</v>
      </c>
      <c r="S348" t="s">
        <v>1934</v>
      </c>
      <c r="T348" t="s">
        <v>1935</v>
      </c>
      <c r="U348" t="s">
        <v>1936</v>
      </c>
      <c r="V348">
        <v>2</v>
      </c>
      <c r="W348" t="s">
        <v>48</v>
      </c>
    </row>
    <row r="349" spans="1:23">
      <c r="A349" t="s">
        <v>1023</v>
      </c>
      <c r="B349" s="14">
        <v>101</v>
      </c>
      <c r="C349" t="s">
        <v>192</v>
      </c>
      <c r="D349" t="s">
        <v>1024</v>
      </c>
      <c r="E349" t="s">
        <v>1025</v>
      </c>
      <c r="F349" t="s">
        <v>1940</v>
      </c>
      <c r="G349" t="s">
        <v>36</v>
      </c>
      <c r="H349">
        <v>28.4380408</v>
      </c>
      <c r="I349">
        <v>-11.098737399999999</v>
      </c>
      <c r="J349">
        <v>12979</v>
      </c>
      <c r="K349">
        <v>14</v>
      </c>
      <c r="L349">
        <v>7</v>
      </c>
      <c r="M349">
        <v>1935</v>
      </c>
      <c r="N349" s="17">
        <v>87</v>
      </c>
      <c r="O349">
        <v>7</v>
      </c>
      <c r="P349">
        <v>4565058976</v>
      </c>
      <c r="Q349" t="s">
        <v>72</v>
      </c>
      <c r="R349" t="s">
        <v>73</v>
      </c>
      <c r="S349" t="s">
        <v>1619</v>
      </c>
      <c r="T349" t="s">
        <v>1941</v>
      </c>
      <c r="U349" t="s">
        <v>1942</v>
      </c>
      <c r="V349">
        <v>7</v>
      </c>
      <c r="W349" t="s">
        <v>78</v>
      </c>
    </row>
    <row r="350" spans="1:23">
      <c r="A350" t="s">
        <v>1026</v>
      </c>
      <c r="B350" s="14">
        <v>101</v>
      </c>
      <c r="C350" t="s">
        <v>1027</v>
      </c>
      <c r="E350" t="s">
        <v>865</v>
      </c>
      <c r="F350" t="s">
        <v>1943</v>
      </c>
      <c r="G350" t="s">
        <v>36</v>
      </c>
      <c r="H350">
        <v>-6.4185423999999998</v>
      </c>
      <c r="I350">
        <v>106.8502879</v>
      </c>
      <c r="J350">
        <v>9232</v>
      </c>
      <c r="K350">
        <v>10</v>
      </c>
      <c r="L350">
        <v>4</v>
      </c>
      <c r="M350">
        <v>1925</v>
      </c>
      <c r="N350" s="17">
        <v>97</v>
      </c>
      <c r="O350">
        <v>5</v>
      </c>
      <c r="P350">
        <v>9877606104</v>
      </c>
      <c r="Q350" t="s">
        <v>72</v>
      </c>
      <c r="R350" t="s">
        <v>73</v>
      </c>
      <c r="S350" t="s">
        <v>1619</v>
      </c>
      <c r="T350" t="s">
        <v>1941</v>
      </c>
      <c r="U350" t="s">
        <v>1942</v>
      </c>
      <c r="V350">
        <v>6</v>
      </c>
      <c r="W350" t="s">
        <v>43</v>
      </c>
    </row>
    <row r="351" spans="1:23">
      <c r="A351" t="s">
        <v>1028</v>
      </c>
      <c r="B351" s="14">
        <v>101</v>
      </c>
      <c r="C351" t="s">
        <v>1029</v>
      </c>
      <c r="E351" t="s">
        <v>1030</v>
      </c>
      <c r="F351" t="s">
        <v>1944</v>
      </c>
      <c r="G351" t="s">
        <v>36</v>
      </c>
      <c r="H351">
        <v>-34.679347</v>
      </c>
      <c r="I351">
        <v>-58.376272200000002</v>
      </c>
      <c r="J351">
        <v>12940</v>
      </c>
      <c r="K351">
        <v>5</v>
      </c>
      <c r="L351">
        <v>6</v>
      </c>
      <c r="M351">
        <v>1935</v>
      </c>
      <c r="N351" s="17">
        <v>87</v>
      </c>
      <c r="O351">
        <v>13</v>
      </c>
      <c r="P351">
        <v>3683066541</v>
      </c>
      <c r="Q351" t="s">
        <v>72</v>
      </c>
      <c r="R351" t="s">
        <v>73</v>
      </c>
      <c r="S351" t="s">
        <v>1619</v>
      </c>
      <c r="T351" t="s">
        <v>1941</v>
      </c>
      <c r="U351" t="s">
        <v>1942</v>
      </c>
      <c r="V351">
        <v>1</v>
      </c>
      <c r="W351" t="s">
        <v>186</v>
      </c>
    </row>
    <row r="352" spans="1:23">
      <c r="A352" t="s">
        <v>1031</v>
      </c>
      <c r="B352" s="14">
        <v>101</v>
      </c>
      <c r="C352" t="s">
        <v>134</v>
      </c>
      <c r="D352" t="s">
        <v>431</v>
      </c>
      <c r="E352" t="s">
        <v>1032</v>
      </c>
      <c r="F352" t="s">
        <v>1945</v>
      </c>
      <c r="G352" t="s">
        <v>36</v>
      </c>
      <c r="H352">
        <v>42.9979838</v>
      </c>
      <c r="I352">
        <v>-76.137793500000001</v>
      </c>
      <c r="J352">
        <v>21983</v>
      </c>
      <c r="K352">
        <v>8</v>
      </c>
      <c r="L352">
        <v>3</v>
      </c>
      <c r="M352">
        <v>1960</v>
      </c>
      <c r="N352" s="17">
        <v>62</v>
      </c>
      <c r="O352">
        <v>11</v>
      </c>
      <c r="P352">
        <v>3151790470</v>
      </c>
      <c r="Q352" t="s">
        <v>72</v>
      </c>
      <c r="R352" t="s">
        <v>73</v>
      </c>
      <c r="S352" t="s">
        <v>1619</v>
      </c>
      <c r="T352" t="s">
        <v>1941</v>
      </c>
      <c r="U352" t="s">
        <v>1942</v>
      </c>
      <c r="V352">
        <v>5</v>
      </c>
      <c r="W352" t="s">
        <v>86</v>
      </c>
    </row>
    <row r="353" spans="1:23">
      <c r="A353" t="s">
        <v>1033</v>
      </c>
      <c r="B353" s="14">
        <v>102</v>
      </c>
      <c r="C353" t="s">
        <v>1034</v>
      </c>
      <c r="E353" t="s">
        <v>639</v>
      </c>
      <c r="F353" t="s">
        <v>1946</v>
      </c>
      <c r="G353" t="s">
        <v>36</v>
      </c>
      <c r="H353">
        <v>6.7496638999999998</v>
      </c>
      <c r="I353">
        <v>11.8036596</v>
      </c>
      <c r="J353">
        <v>17204</v>
      </c>
      <c r="K353">
        <v>6</v>
      </c>
      <c r="L353">
        <v>2</v>
      </c>
      <c r="M353">
        <v>1947</v>
      </c>
      <c r="N353" s="17">
        <v>75</v>
      </c>
      <c r="O353">
        <v>10</v>
      </c>
      <c r="P353">
        <v>6798261369</v>
      </c>
      <c r="Q353" t="s">
        <v>31</v>
      </c>
      <c r="R353" t="s">
        <v>172</v>
      </c>
      <c r="S353" t="s">
        <v>1947</v>
      </c>
      <c r="T353" t="s">
        <v>1948</v>
      </c>
      <c r="U353" t="s">
        <v>1949</v>
      </c>
      <c r="V353">
        <v>5</v>
      </c>
      <c r="W353" t="s">
        <v>86</v>
      </c>
    </row>
    <row r="354" spans="1:23">
      <c r="A354" t="s">
        <v>1035</v>
      </c>
      <c r="B354" s="14">
        <v>102</v>
      </c>
      <c r="C354" t="s">
        <v>1036</v>
      </c>
      <c r="E354" t="s">
        <v>219</v>
      </c>
      <c r="F354" t="s">
        <v>1950</v>
      </c>
      <c r="G354" t="s">
        <v>36</v>
      </c>
      <c r="H354">
        <v>34.744422299999997</v>
      </c>
      <c r="I354">
        <v>60.779545200000001</v>
      </c>
      <c r="J354">
        <v>13164</v>
      </c>
      <c r="K354">
        <v>15</v>
      </c>
      <c r="L354">
        <v>1</v>
      </c>
      <c r="M354">
        <v>1936</v>
      </c>
      <c r="N354" s="17">
        <v>86</v>
      </c>
      <c r="O354">
        <v>12</v>
      </c>
      <c r="P354">
        <v>8332015157</v>
      </c>
      <c r="Q354" t="s">
        <v>31</v>
      </c>
      <c r="R354" t="s">
        <v>172</v>
      </c>
      <c r="S354" t="s">
        <v>1947</v>
      </c>
      <c r="T354" t="s">
        <v>1948</v>
      </c>
      <c r="U354" t="s">
        <v>1949</v>
      </c>
      <c r="V354">
        <v>7</v>
      </c>
      <c r="W354" t="s">
        <v>78</v>
      </c>
    </row>
    <row r="355" spans="1:23">
      <c r="A355" t="s">
        <v>1037</v>
      </c>
      <c r="B355" s="14">
        <v>102</v>
      </c>
      <c r="C355" t="s">
        <v>418</v>
      </c>
      <c r="E355" t="s">
        <v>1038</v>
      </c>
      <c r="F355" t="s">
        <v>1951</v>
      </c>
      <c r="G355" t="s">
        <v>36</v>
      </c>
      <c r="H355">
        <v>53.429099999999998</v>
      </c>
      <c r="I355">
        <v>85.900599999999997</v>
      </c>
      <c r="J355">
        <v>12466</v>
      </c>
      <c r="K355">
        <v>16</v>
      </c>
      <c r="L355">
        <v>2</v>
      </c>
      <c r="M355">
        <v>1934</v>
      </c>
      <c r="N355" s="17">
        <v>88</v>
      </c>
      <c r="O355">
        <v>7</v>
      </c>
      <c r="P355">
        <v>2013817013</v>
      </c>
      <c r="Q355" t="s">
        <v>31</v>
      </c>
      <c r="R355" t="s">
        <v>172</v>
      </c>
      <c r="S355" t="s">
        <v>1947</v>
      </c>
      <c r="T355" t="s">
        <v>1948</v>
      </c>
      <c r="U355" t="s">
        <v>1949</v>
      </c>
      <c r="V355">
        <v>6</v>
      </c>
      <c r="W355" t="s">
        <v>43</v>
      </c>
    </row>
    <row r="356" spans="1:23">
      <c r="A356" t="s">
        <v>1039</v>
      </c>
      <c r="B356" s="14">
        <v>102</v>
      </c>
      <c r="C356" t="s">
        <v>41</v>
      </c>
      <c r="E356" t="s">
        <v>324</v>
      </c>
      <c r="F356" t="s">
        <v>1952</v>
      </c>
      <c r="G356" t="s">
        <v>36</v>
      </c>
      <c r="H356">
        <v>-42.760241200000003</v>
      </c>
      <c r="I356">
        <v>-65.0604467</v>
      </c>
      <c r="J356">
        <v>31720</v>
      </c>
      <c r="K356">
        <v>4</v>
      </c>
      <c r="L356">
        <v>11</v>
      </c>
      <c r="M356">
        <v>1986</v>
      </c>
      <c r="N356" s="17">
        <v>36</v>
      </c>
      <c r="O356">
        <v>3</v>
      </c>
      <c r="P356">
        <v>9857793225</v>
      </c>
      <c r="Q356" t="s">
        <v>31</v>
      </c>
      <c r="R356" t="s">
        <v>172</v>
      </c>
      <c r="S356" t="s">
        <v>1947</v>
      </c>
      <c r="T356" t="s">
        <v>1948</v>
      </c>
      <c r="U356" t="s">
        <v>1949</v>
      </c>
      <c r="V356">
        <v>7</v>
      </c>
      <c r="W356" t="s">
        <v>78</v>
      </c>
    </row>
    <row r="357" spans="1:23">
      <c r="A357" t="s">
        <v>1040</v>
      </c>
      <c r="B357" s="14">
        <v>103</v>
      </c>
      <c r="C357" t="s">
        <v>1041</v>
      </c>
      <c r="E357" t="s">
        <v>1042</v>
      </c>
      <c r="F357" t="s">
        <v>1953</v>
      </c>
      <c r="G357" t="s">
        <v>36</v>
      </c>
      <c r="H357">
        <v>49.452179999999998</v>
      </c>
      <c r="I357">
        <v>-123.2376</v>
      </c>
      <c r="J357">
        <v>19927</v>
      </c>
      <c r="K357">
        <v>22</v>
      </c>
      <c r="L357">
        <v>7</v>
      </c>
      <c r="M357">
        <v>1954</v>
      </c>
      <c r="N357" s="17">
        <v>68</v>
      </c>
      <c r="O357">
        <v>7</v>
      </c>
      <c r="P357">
        <v>7368687470</v>
      </c>
      <c r="Q357" t="s">
        <v>72</v>
      </c>
      <c r="R357" t="s">
        <v>73</v>
      </c>
      <c r="S357" t="s">
        <v>1954</v>
      </c>
      <c r="T357" t="s">
        <v>1955</v>
      </c>
      <c r="U357" t="s">
        <v>1956</v>
      </c>
      <c r="V357">
        <v>6</v>
      </c>
      <c r="W357" t="s">
        <v>43</v>
      </c>
    </row>
    <row r="358" spans="1:23">
      <c r="A358" t="s">
        <v>1043</v>
      </c>
      <c r="B358" s="14">
        <v>103</v>
      </c>
      <c r="C358" t="s">
        <v>63</v>
      </c>
      <c r="E358" t="s">
        <v>379</v>
      </c>
      <c r="F358" t="s">
        <v>1957</v>
      </c>
      <c r="G358" t="s">
        <v>36</v>
      </c>
      <c r="H358">
        <v>-17.722003999999998</v>
      </c>
      <c r="I358">
        <v>-48.158560100000003</v>
      </c>
      <c r="J358">
        <v>39159</v>
      </c>
      <c r="K358">
        <v>18</v>
      </c>
      <c r="L358">
        <v>3</v>
      </c>
      <c r="M358">
        <v>2007</v>
      </c>
      <c r="N358" s="17">
        <v>15</v>
      </c>
      <c r="O358">
        <v>13</v>
      </c>
      <c r="P358">
        <v>4836106541</v>
      </c>
      <c r="Q358" t="s">
        <v>72</v>
      </c>
      <c r="R358" t="s">
        <v>73</v>
      </c>
      <c r="S358" t="s">
        <v>1954</v>
      </c>
      <c r="T358" t="s">
        <v>1955</v>
      </c>
      <c r="U358" t="s">
        <v>1956</v>
      </c>
      <c r="V358">
        <v>6</v>
      </c>
      <c r="W358" t="s">
        <v>43</v>
      </c>
    </row>
    <row r="359" spans="1:23">
      <c r="A359" t="s">
        <v>1044</v>
      </c>
      <c r="B359" s="14">
        <v>103</v>
      </c>
      <c r="C359" t="s">
        <v>169</v>
      </c>
      <c r="E359" t="s">
        <v>1045</v>
      </c>
      <c r="F359" t="s">
        <v>1958</v>
      </c>
      <c r="G359" t="s">
        <v>36</v>
      </c>
      <c r="H359">
        <v>55.771190300000001</v>
      </c>
      <c r="I359">
        <v>37.623201100000003</v>
      </c>
      <c r="J359">
        <v>28794</v>
      </c>
      <c r="K359">
        <v>31</v>
      </c>
      <c r="L359">
        <v>10</v>
      </c>
      <c r="M359">
        <v>1978</v>
      </c>
      <c r="N359" s="17">
        <v>44</v>
      </c>
      <c r="O359">
        <v>13</v>
      </c>
      <c r="P359">
        <v>8047703547</v>
      </c>
      <c r="Q359" t="s">
        <v>72</v>
      </c>
      <c r="R359" t="s">
        <v>73</v>
      </c>
      <c r="S359" t="s">
        <v>1954</v>
      </c>
      <c r="T359" t="s">
        <v>1955</v>
      </c>
      <c r="U359" t="s">
        <v>1956</v>
      </c>
      <c r="V359">
        <v>2</v>
      </c>
      <c r="W359" t="s">
        <v>48</v>
      </c>
    </row>
    <row r="360" spans="1:23">
      <c r="A360" t="s">
        <v>1046</v>
      </c>
      <c r="B360" s="14">
        <v>103</v>
      </c>
      <c r="C360" t="s">
        <v>563</v>
      </c>
      <c r="E360" t="s">
        <v>1047</v>
      </c>
      <c r="F360" t="s">
        <v>1959</v>
      </c>
      <c r="G360" t="s">
        <v>36</v>
      </c>
      <c r="H360">
        <v>39.688315699999997</v>
      </c>
      <c r="I360">
        <v>-8.9436389999999992</v>
      </c>
      <c r="J360">
        <v>22557</v>
      </c>
      <c r="K360">
        <v>3</v>
      </c>
      <c r="L360">
        <v>10</v>
      </c>
      <c r="M360">
        <v>1961</v>
      </c>
      <c r="N360" s="17">
        <v>61</v>
      </c>
      <c r="O360">
        <v>7</v>
      </c>
      <c r="P360">
        <v>5176400262</v>
      </c>
      <c r="Q360" t="s">
        <v>72</v>
      </c>
      <c r="R360" t="s">
        <v>73</v>
      </c>
      <c r="S360" t="s">
        <v>1954</v>
      </c>
      <c r="T360" t="s">
        <v>1955</v>
      </c>
      <c r="U360" t="s">
        <v>1956</v>
      </c>
      <c r="V360">
        <v>6</v>
      </c>
      <c r="W360" t="s">
        <v>43</v>
      </c>
    </row>
    <row r="361" spans="1:23">
      <c r="A361" t="s">
        <v>1048</v>
      </c>
      <c r="B361" s="14">
        <v>104</v>
      </c>
      <c r="C361" t="s">
        <v>1049</v>
      </c>
      <c r="E361" t="s">
        <v>288</v>
      </c>
      <c r="F361" t="s">
        <v>1960</v>
      </c>
      <c r="G361" t="s">
        <v>36</v>
      </c>
      <c r="H361">
        <v>41.764459899999999</v>
      </c>
      <c r="I361">
        <v>-72.672952199999997</v>
      </c>
      <c r="J361">
        <v>11283</v>
      </c>
      <c r="K361">
        <v>21</v>
      </c>
      <c r="L361">
        <v>11</v>
      </c>
      <c r="M361">
        <v>1930</v>
      </c>
      <c r="N361" s="17">
        <v>92</v>
      </c>
      <c r="O361">
        <v>11</v>
      </c>
      <c r="P361">
        <v>8601092682</v>
      </c>
      <c r="Q361" t="s">
        <v>24</v>
      </c>
      <c r="R361" t="s">
        <v>113</v>
      </c>
      <c r="S361" t="s">
        <v>1635</v>
      </c>
      <c r="T361" t="s">
        <v>1595</v>
      </c>
      <c r="U361" t="s">
        <v>1961</v>
      </c>
      <c r="V361">
        <v>3</v>
      </c>
      <c r="W361" t="s">
        <v>26</v>
      </c>
    </row>
    <row r="362" spans="1:23">
      <c r="A362" t="s">
        <v>1050</v>
      </c>
      <c r="B362" s="14">
        <v>104</v>
      </c>
      <c r="C362" t="s">
        <v>1051</v>
      </c>
      <c r="E362" t="s">
        <v>1052</v>
      </c>
      <c r="F362" t="s">
        <v>1962</v>
      </c>
      <c r="G362" t="s">
        <v>23</v>
      </c>
      <c r="H362">
        <v>10.3826093</v>
      </c>
      <c r="I362">
        <v>124.9206233</v>
      </c>
      <c r="J362">
        <v>19430</v>
      </c>
      <c r="K362">
        <v>12</v>
      </c>
      <c r="L362">
        <v>3</v>
      </c>
      <c r="M362">
        <v>1953</v>
      </c>
      <c r="N362" s="17">
        <v>69</v>
      </c>
      <c r="O362">
        <v>13</v>
      </c>
      <c r="P362">
        <v>9112627574</v>
      </c>
      <c r="Q362" t="s">
        <v>24</v>
      </c>
      <c r="R362" t="s">
        <v>113</v>
      </c>
      <c r="S362" t="s">
        <v>1635</v>
      </c>
      <c r="T362" t="s">
        <v>1595</v>
      </c>
      <c r="U362" t="s">
        <v>1961</v>
      </c>
      <c r="V362">
        <v>1</v>
      </c>
      <c r="W362" t="s">
        <v>186</v>
      </c>
    </row>
    <row r="363" spans="1:23">
      <c r="A363" t="s">
        <v>1053</v>
      </c>
      <c r="B363" s="14">
        <v>104</v>
      </c>
      <c r="C363" t="s">
        <v>384</v>
      </c>
      <c r="D363" t="s">
        <v>1054</v>
      </c>
      <c r="E363" t="s">
        <v>503</v>
      </c>
      <c r="F363" t="s">
        <v>1963</v>
      </c>
      <c r="G363" t="s">
        <v>23</v>
      </c>
      <c r="H363">
        <v>15.732691600000001</v>
      </c>
      <c r="I363">
        <v>120.4346499</v>
      </c>
      <c r="J363">
        <v>33055</v>
      </c>
      <c r="K363">
        <v>1</v>
      </c>
      <c r="L363">
        <v>7</v>
      </c>
      <c r="M363">
        <v>1990</v>
      </c>
      <c r="N363" s="17">
        <v>32</v>
      </c>
      <c r="O363">
        <v>5</v>
      </c>
      <c r="P363">
        <v>8418821817</v>
      </c>
      <c r="Q363" t="s">
        <v>24</v>
      </c>
      <c r="R363" t="s">
        <v>113</v>
      </c>
      <c r="S363" t="s">
        <v>1635</v>
      </c>
      <c r="T363" t="s">
        <v>1595</v>
      </c>
      <c r="U363" t="s">
        <v>1961</v>
      </c>
      <c r="V363">
        <v>7</v>
      </c>
      <c r="W363" t="s">
        <v>78</v>
      </c>
    </row>
    <row r="364" spans="1:23">
      <c r="A364" t="s">
        <v>1055</v>
      </c>
      <c r="B364" s="14">
        <v>104</v>
      </c>
      <c r="C364" t="s">
        <v>1056</v>
      </c>
      <c r="E364" t="s">
        <v>96</v>
      </c>
      <c r="F364" t="s">
        <v>1964</v>
      </c>
      <c r="G364" t="s">
        <v>36</v>
      </c>
      <c r="H364">
        <v>36.1473783</v>
      </c>
      <c r="I364">
        <v>136.1682227</v>
      </c>
      <c r="J364">
        <v>10120</v>
      </c>
      <c r="K364">
        <v>15</v>
      </c>
      <c r="L364">
        <v>9</v>
      </c>
      <c r="M364">
        <v>1927</v>
      </c>
      <c r="N364" s="17">
        <v>95</v>
      </c>
      <c r="O364">
        <v>9</v>
      </c>
      <c r="P364">
        <v>2446687683</v>
      </c>
      <c r="Q364" t="s">
        <v>24</v>
      </c>
      <c r="R364" t="s">
        <v>113</v>
      </c>
      <c r="S364" t="s">
        <v>1635</v>
      </c>
      <c r="T364" t="s">
        <v>1595</v>
      </c>
      <c r="U364" t="s">
        <v>1961</v>
      </c>
      <c r="V364">
        <v>1</v>
      </c>
      <c r="W364" t="s">
        <v>186</v>
      </c>
    </row>
    <row r="365" spans="1:23">
      <c r="A365" t="s">
        <v>1057</v>
      </c>
      <c r="B365" s="14">
        <v>104</v>
      </c>
      <c r="C365" t="s">
        <v>1058</v>
      </c>
      <c r="E365" t="s">
        <v>28</v>
      </c>
      <c r="F365" t="s">
        <v>1965</v>
      </c>
      <c r="G365" t="s">
        <v>36</v>
      </c>
      <c r="H365">
        <v>34.158996999999999</v>
      </c>
      <c r="I365">
        <v>108.906994</v>
      </c>
      <c r="J365">
        <v>44504</v>
      </c>
      <c r="K365">
        <v>4</v>
      </c>
      <c r="L365">
        <v>11</v>
      </c>
      <c r="M365">
        <v>2021</v>
      </c>
      <c r="N365" s="17">
        <v>1</v>
      </c>
      <c r="O365">
        <v>13</v>
      </c>
      <c r="P365">
        <v>2882370509</v>
      </c>
      <c r="Q365" t="s">
        <v>24</v>
      </c>
      <c r="R365" t="s">
        <v>113</v>
      </c>
      <c r="S365" t="s">
        <v>1635</v>
      </c>
      <c r="T365" t="s">
        <v>1595</v>
      </c>
      <c r="U365" t="s">
        <v>1961</v>
      </c>
      <c r="V365">
        <v>6</v>
      </c>
      <c r="W365" t="s">
        <v>43</v>
      </c>
    </row>
    <row r="366" spans="1:23">
      <c r="A366" t="s">
        <v>1059</v>
      </c>
      <c r="B366" s="14">
        <v>105</v>
      </c>
      <c r="C366" t="s">
        <v>1060</v>
      </c>
      <c r="E366" t="s">
        <v>1061</v>
      </c>
      <c r="F366" t="s">
        <v>1966</v>
      </c>
      <c r="G366" t="s">
        <v>36</v>
      </c>
      <c r="H366">
        <v>43.804723000000003</v>
      </c>
      <c r="I366">
        <v>4.4019810000000001</v>
      </c>
      <c r="J366">
        <v>30940</v>
      </c>
      <c r="K366">
        <v>15</v>
      </c>
      <c r="L366">
        <v>9</v>
      </c>
      <c r="M366">
        <v>1984</v>
      </c>
      <c r="N366" s="17">
        <v>38</v>
      </c>
      <c r="O366">
        <v>4</v>
      </c>
      <c r="P366">
        <v>2247378657</v>
      </c>
      <c r="Q366" t="s">
        <v>37</v>
      </c>
      <c r="R366" t="s">
        <v>68</v>
      </c>
      <c r="S366" t="s">
        <v>1967</v>
      </c>
      <c r="T366" t="s">
        <v>1968</v>
      </c>
      <c r="U366" t="s">
        <v>1969</v>
      </c>
      <c r="V366">
        <v>5</v>
      </c>
      <c r="W366" t="s">
        <v>86</v>
      </c>
    </row>
    <row r="367" spans="1:23">
      <c r="A367" t="s">
        <v>1062</v>
      </c>
      <c r="B367" s="14">
        <v>105</v>
      </c>
      <c r="C367" t="s">
        <v>1063</v>
      </c>
      <c r="D367" t="s">
        <v>1064</v>
      </c>
      <c r="E367" t="s">
        <v>879</v>
      </c>
      <c r="F367" t="s">
        <v>1970</v>
      </c>
      <c r="G367" t="s">
        <v>36</v>
      </c>
      <c r="H367">
        <v>8.8469760999999991</v>
      </c>
      <c r="I367">
        <v>7.0605998000000003</v>
      </c>
      <c r="J367">
        <v>21904</v>
      </c>
      <c r="K367">
        <v>20</v>
      </c>
      <c r="L367">
        <v>12</v>
      </c>
      <c r="M367">
        <v>1959</v>
      </c>
      <c r="N367" s="17">
        <v>63</v>
      </c>
      <c r="O367">
        <v>7</v>
      </c>
      <c r="P367">
        <v>8988998267</v>
      </c>
      <c r="Q367" t="s">
        <v>37</v>
      </c>
      <c r="R367" t="s">
        <v>68</v>
      </c>
      <c r="S367" t="s">
        <v>1967</v>
      </c>
      <c r="T367" t="s">
        <v>1968</v>
      </c>
      <c r="U367" t="s">
        <v>1969</v>
      </c>
      <c r="V367">
        <v>7</v>
      </c>
      <c r="W367" t="s">
        <v>78</v>
      </c>
    </row>
    <row r="368" spans="1:23">
      <c r="A368" t="s">
        <v>1065</v>
      </c>
      <c r="B368" s="14">
        <v>106</v>
      </c>
      <c r="C368" t="s">
        <v>1066</v>
      </c>
      <c r="E368" t="s">
        <v>1067</v>
      </c>
      <c r="F368" t="s">
        <v>1971</v>
      </c>
      <c r="G368" t="s">
        <v>36</v>
      </c>
      <c r="H368">
        <v>50.019808400000002</v>
      </c>
      <c r="I368">
        <v>33.941672599999997</v>
      </c>
      <c r="J368">
        <v>39912</v>
      </c>
      <c r="K368">
        <v>9</v>
      </c>
      <c r="L368">
        <v>4</v>
      </c>
      <c r="M368">
        <v>2009</v>
      </c>
      <c r="N368" s="17">
        <v>13</v>
      </c>
      <c r="O368">
        <v>10</v>
      </c>
      <c r="P368">
        <v>3593934022</v>
      </c>
      <c r="Q368" t="s">
        <v>31</v>
      </c>
      <c r="R368" t="s">
        <v>52</v>
      </c>
      <c r="S368" t="s">
        <v>1380</v>
      </c>
      <c r="T368" t="s">
        <v>1380</v>
      </c>
      <c r="U368" t="s">
        <v>1972</v>
      </c>
      <c r="V368">
        <v>6</v>
      </c>
      <c r="W368" t="s">
        <v>43</v>
      </c>
    </row>
    <row r="369" spans="1:23">
      <c r="A369" t="s">
        <v>1068</v>
      </c>
      <c r="B369" s="14">
        <v>107</v>
      </c>
      <c r="C369" t="s">
        <v>1069</v>
      </c>
      <c r="E369" t="s">
        <v>1006</v>
      </c>
      <c r="F369" t="s">
        <v>1973</v>
      </c>
      <c r="G369" t="s">
        <v>23</v>
      </c>
      <c r="H369">
        <v>-10.5411</v>
      </c>
      <c r="I369">
        <v>123.28749999999999</v>
      </c>
      <c r="J369">
        <v>29658</v>
      </c>
      <c r="K369">
        <v>13</v>
      </c>
      <c r="L369">
        <v>3</v>
      </c>
      <c r="M369">
        <v>1981</v>
      </c>
      <c r="N369" s="17">
        <v>41</v>
      </c>
      <c r="O369">
        <v>12</v>
      </c>
      <c r="P369">
        <v>8238385109</v>
      </c>
      <c r="Q369" t="s">
        <v>97</v>
      </c>
      <c r="R369" t="s">
        <v>125</v>
      </c>
      <c r="S369" t="s">
        <v>1974</v>
      </c>
      <c r="T369" t="s">
        <v>1975</v>
      </c>
      <c r="U369" t="s">
        <v>1976</v>
      </c>
      <c r="V369">
        <v>3</v>
      </c>
      <c r="W369" t="s">
        <v>26</v>
      </c>
    </row>
    <row r="370" spans="1:23">
      <c r="A370" t="s">
        <v>1070</v>
      </c>
      <c r="B370" s="14">
        <v>107</v>
      </c>
      <c r="C370" t="s">
        <v>1071</v>
      </c>
      <c r="E370" t="s">
        <v>1072</v>
      </c>
      <c r="F370" t="s">
        <v>1977</v>
      </c>
      <c r="G370" t="s">
        <v>36</v>
      </c>
      <c r="H370">
        <v>8.6427566999999996</v>
      </c>
      <c r="I370">
        <v>124.770152</v>
      </c>
      <c r="J370">
        <v>41610</v>
      </c>
      <c r="K370">
        <v>2</v>
      </c>
      <c r="L370">
        <v>12</v>
      </c>
      <c r="M370">
        <v>2013</v>
      </c>
      <c r="N370" s="17">
        <v>9</v>
      </c>
      <c r="O370">
        <v>9</v>
      </c>
      <c r="P370">
        <v>1138926642</v>
      </c>
      <c r="Q370" t="s">
        <v>97</v>
      </c>
      <c r="R370" t="s">
        <v>125</v>
      </c>
      <c r="S370" t="s">
        <v>1974</v>
      </c>
      <c r="T370" t="s">
        <v>1975</v>
      </c>
      <c r="U370" t="s">
        <v>1976</v>
      </c>
      <c r="V370">
        <v>6</v>
      </c>
      <c r="W370" t="s">
        <v>43</v>
      </c>
    </row>
    <row r="371" spans="1:23">
      <c r="A371" t="s">
        <v>1073</v>
      </c>
      <c r="B371" s="14">
        <v>107</v>
      </c>
      <c r="C371" t="s">
        <v>1074</v>
      </c>
      <c r="E371" t="s">
        <v>975</v>
      </c>
      <c r="F371" t="s">
        <v>1978</v>
      </c>
      <c r="G371" t="s">
        <v>23</v>
      </c>
      <c r="H371">
        <v>32.11871</v>
      </c>
      <c r="I371">
        <v>35.129582999999997</v>
      </c>
      <c r="J371">
        <v>19296</v>
      </c>
      <c r="K371">
        <v>29</v>
      </c>
      <c r="L371">
        <v>10</v>
      </c>
      <c r="M371">
        <v>1952</v>
      </c>
      <c r="N371" s="17">
        <v>70</v>
      </c>
      <c r="O371">
        <v>6</v>
      </c>
      <c r="P371">
        <v>3608560651</v>
      </c>
      <c r="Q371" t="s">
        <v>97</v>
      </c>
      <c r="R371" t="s">
        <v>125</v>
      </c>
      <c r="S371" t="s">
        <v>1974</v>
      </c>
      <c r="T371" t="s">
        <v>1975</v>
      </c>
      <c r="U371" t="s">
        <v>1976</v>
      </c>
      <c r="V371">
        <v>1</v>
      </c>
      <c r="W371" t="s">
        <v>186</v>
      </c>
    </row>
    <row r="372" spans="1:23">
      <c r="A372" t="s">
        <v>1075</v>
      </c>
      <c r="B372" s="14">
        <v>108</v>
      </c>
      <c r="C372" t="s">
        <v>1076</v>
      </c>
      <c r="E372" t="s">
        <v>1077</v>
      </c>
      <c r="F372" t="s">
        <v>1979</v>
      </c>
      <c r="G372" t="s">
        <v>23</v>
      </c>
      <c r="H372">
        <v>55.677178300000001</v>
      </c>
      <c r="I372">
        <v>13.0856744</v>
      </c>
      <c r="J372">
        <v>28055</v>
      </c>
      <c r="K372">
        <v>22</v>
      </c>
      <c r="L372">
        <v>10</v>
      </c>
      <c r="M372">
        <v>1976</v>
      </c>
      <c r="N372" s="17">
        <v>46</v>
      </c>
      <c r="O372">
        <v>6</v>
      </c>
      <c r="P372">
        <v>2613106768</v>
      </c>
      <c r="Q372" t="s">
        <v>97</v>
      </c>
      <c r="R372" t="s">
        <v>176</v>
      </c>
      <c r="S372" t="s">
        <v>1807</v>
      </c>
      <c r="T372" t="s">
        <v>1808</v>
      </c>
      <c r="U372" t="s">
        <v>1809</v>
      </c>
      <c r="V372">
        <v>2</v>
      </c>
      <c r="W372" t="s">
        <v>48</v>
      </c>
    </row>
    <row r="373" spans="1:23">
      <c r="A373" t="s">
        <v>1078</v>
      </c>
      <c r="B373" s="14">
        <v>108</v>
      </c>
      <c r="C373" t="s">
        <v>1079</v>
      </c>
      <c r="E373" t="s">
        <v>1080</v>
      </c>
      <c r="F373" t="s">
        <v>1980</v>
      </c>
      <c r="G373" t="s">
        <v>36</v>
      </c>
      <c r="H373">
        <v>-6.4166670000000003</v>
      </c>
      <c r="I373">
        <v>-77.883332899999999</v>
      </c>
      <c r="J373">
        <v>23768</v>
      </c>
      <c r="K373">
        <v>26</v>
      </c>
      <c r="L373">
        <v>1</v>
      </c>
      <c r="M373">
        <v>1965</v>
      </c>
      <c r="N373" s="17">
        <v>57</v>
      </c>
      <c r="O373">
        <v>9</v>
      </c>
      <c r="P373">
        <v>1411070358</v>
      </c>
      <c r="Q373" t="s">
        <v>97</v>
      </c>
      <c r="R373" t="s">
        <v>176</v>
      </c>
      <c r="S373" t="s">
        <v>1807</v>
      </c>
      <c r="T373" t="s">
        <v>1808</v>
      </c>
      <c r="U373" t="s">
        <v>1809</v>
      </c>
      <c r="V373">
        <v>3</v>
      </c>
      <c r="W373" t="s">
        <v>26</v>
      </c>
    </row>
    <row r="374" spans="1:23">
      <c r="A374" t="s">
        <v>1081</v>
      </c>
      <c r="B374" s="14">
        <v>108</v>
      </c>
      <c r="C374" t="s">
        <v>1082</v>
      </c>
      <c r="E374" t="s">
        <v>1083</v>
      </c>
      <c r="F374" t="s">
        <v>1981</v>
      </c>
      <c r="G374" t="s">
        <v>36</v>
      </c>
      <c r="H374">
        <v>10.222709500000001</v>
      </c>
      <c r="I374">
        <v>12.051835000000001</v>
      </c>
      <c r="J374">
        <v>18141</v>
      </c>
      <c r="K374">
        <v>31</v>
      </c>
      <c r="L374">
        <v>8</v>
      </c>
      <c r="M374">
        <v>1949</v>
      </c>
      <c r="N374" s="17">
        <v>73</v>
      </c>
      <c r="O374">
        <v>12</v>
      </c>
      <c r="P374">
        <v>7729489547</v>
      </c>
      <c r="Q374" t="s">
        <v>97</v>
      </c>
      <c r="R374" t="s">
        <v>176</v>
      </c>
      <c r="S374" t="s">
        <v>1807</v>
      </c>
      <c r="T374" t="s">
        <v>1808</v>
      </c>
      <c r="U374" t="s">
        <v>1809</v>
      </c>
      <c r="V374">
        <v>6</v>
      </c>
      <c r="W374" t="s">
        <v>43</v>
      </c>
    </row>
    <row r="375" spans="1:23">
      <c r="A375" t="s">
        <v>1084</v>
      </c>
      <c r="B375" s="14">
        <v>108</v>
      </c>
      <c r="C375" t="s">
        <v>1085</v>
      </c>
      <c r="E375" t="s">
        <v>258</v>
      </c>
      <c r="F375" t="s">
        <v>1982</v>
      </c>
      <c r="G375" t="s">
        <v>36</v>
      </c>
      <c r="H375">
        <v>18.424763599999999</v>
      </c>
      <c r="I375">
        <v>-72.7703001</v>
      </c>
      <c r="J375">
        <v>10708</v>
      </c>
      <c r="K375">
        <v>25</v>
      </c>
      <c r="L375">
        <v>4</v>
      </c>
      <c r="M375">
        <v>1929</v>
      </c>
      <c r="N375" s="17">
        <v>93</v>
      </c>
      <c r="O375">
        <v>2</v>
      </c>
      <c r="P375">
        <v>1417713511</v>
      </c>
      <c r="Q375" t="s">
        <v>97</v>
      </c>
      <c r="R375" t="s">
        <v>176</v>
      </c>
      <c r="S375" t="s">
        <v>1807</v>
      </c>
      <c r="T375" t="s">
        <v>1808</v>
      </c>
      <c r="U375" t="s">
        <v>1809</v>
      </c>
      <c r="V375">
        <v>2</v>
      </c>
      <c r="W375" t="s">
        <v>48</v>
      </c>
    </row>
    <row r="376" spans="1:23">
      <c r="A376" t="s">
        <v>1086</v>
      </c>
      <c r="B376" s="14">
        <v>109</v>
      </c>
      <c r="C376" t="s">
        <v>1087</v>
      </c>
      <c r="E376" t="s">
        <v>1088</v>
      </c>
      <c r="F376" t="s">
        <v>1983</v>
      </c>
      <c r="G376" t="s">
        <v>36</v>
      </c>
      <c r="H376">
        <v>42.418024000000003</v>
      </c>
      <c r="I376">
        <v>20.794942800000001</v>
      </c>
      <c r="J376">
        <v>30558</v>
      </c>
      <c r="K376">
        <v>30</v>
      </c>
      <c r="L376">
        <v>8</v>
      </c>
      <c r="M376">
        <v>1983</v>
      </c>
      <c r="N376" s="17">
        <v>39</v>
      </c>
      <c r="O376">
        <v>11</v>
      </c>
      <c r="P376">
        <v>2354622270</v>
      </c>
      <c r="Q376" t="s">
        <v>37</v>
      </c>
      <c r="R376" t="s">
        <v>38</v>
      </c>
      <c r="S376" t="s">
        <v>1984</v>
      </c>
      <c r="T376" t="s">
        <v>1985</v>
      </c>
      <c r="U376" t="s">
        <v>1430</v>
      </c>
      <c r="V376">
        <v>6</v>
      </c>
      <c r="W376" t="s">
        <v>43</v>
      </c>
    </row>
    <row r="377" spans="1:23">
      <c r="A377" t="s">
        <v>1089</v>
      </c>
      <c r="B377" s="14">
        <v>109</v>
      </c>
      <c r="C377" t="s">
        <v>1090</v>
      </c>
      <c r="E377" t="s">
        <v>462</v>
      </c>
      <c r="F377" t="s">
        <v>1986</v>
      </c>
      <c r="G377" t="s">
        <v>23</v>
      </c>
      <c r="H377">
        <v>57.673599500000002</v>
      </c>
      <c r="I377">
        <v>12.009821799999999</v>
      </c>
      <c r="J377">
        <v>28158</v>
      </c>
      <c r="K377">
        <v>2</v>
      </c>
      <c r="L377">
        <v>2</v>
      </c>
      <c r="M377">
        <v>1977</v>
      </c>
      <c r="N377" s="17">
        <v>45</v>
      </c>
      <c r="O377">
        <v>6</v>
      </c>
      <c r="P377">
        <v>5179234567</v>
      </c>
      <c r="Q377" t="s">
        <v>37</v>
      </c>
      <c r="R377" t="s">
        <v>38</v>
      </c>
      <c r="S377" t="s">
        <v>1984</v>
      </c>
      <c r="T377" t="s">
        <v>1985</v>
      </c>
      <c r="U377" t="s">
        <v>1430</v>
      </c>
      <c r="V377">
        <v>3</v>
      </c>
      <c r="W377" t="s">
        <v>26</v>
      </c>
    </row>
    <row r="378" spans="1:23">
      <c r="A378" t="s">
        <v>1091</v>
      </c>
      <c r="B378" s="14">
        <v>109</v>
      </c>
      <c r="C378" t="s">
        <v>1092</v>
      </c>
      <c r="E378" t="s">
        <v>1093</v>
      </c>
      <c r="F378" t="s">
        <v>1987</v>
      </c>
      <c r="G378" t="s">
        <v>36</v>
      </c>
      <c r="H378">
        <v>47.3036891</v>
      </c>
      <c r="I378">
        <v>2.6981495999999998</v>
      </c>
      <c r="J378">
        <v>39964</v>
      </c>
      <c r="K378">
        <v>31</v>
      </c>
      <c r="L378">
        <v>5</v>
      </c>
      <c r="M378">
        <v>2009</v>
      </c>
      <c r="N378" s="17">
        <v>13</v>
      </c>
      <c r="O378">
        <v>3</v>
      </c>
      <c r="P378">
        <v>3152552593</v>
      </c>
      <c r="Q378" t="s">
        <v>37</v>
      </c>
      <c r="R378" t="s">
        <v>38</v>
      </c>
      <c r="S378" t="s">
        <v>1984</v>
      </c>
      <c r="T378" t="s">
        <v>1985</v>
      </c>
      <c r="U378" t="s">
        <v>1430</v>
      </c>
      <c r="V378">
        <v>6</v>
      </c>
      <c r="W378" t="s">
        <v>43</v>
      </c>
    </row>
    <row r="379" spans="1:23">
      <c r="A379" t="s">
        <v>1094</v>
      </c>
      <c r="B379" s="14">
        <v>109</v>
      </c>
      <c r="C379" t="s">
        <v>1095</v>
      </c>
      <c r="E379" t="s">
        <v>835</v>
      </c>
      <c r="F379" t="s">
        <v>1988</v>
      </c>
      <c r="G379" t="s">
        <v>36</v>
      </c>
      <c r="H379">
        <v>13.8752119</v>
      </c>
      <c r="I379">
        <v>121.21512559999999</v>
      </c>
      <c r="J379">
        <v>25473</v>
      </c>
      <c r="K379">
        <v>27</v>
      </c>
      <c r="L379">
        <v>9</v>
      </c>
      <c r="M379">
        <v>1969</v>
      </c>
      <c r="N379" s="17">
        <v>53</v>
      </c>
      <c r="O379">
        <v>6</v>
      </c>
      <c r="P379">
        <v>9425637256</v>
      </c>
      <c r="Q379" t="s">
        <v>37</v>
      </c>
      <c r="R379" t="s">
        <v>38</v>
      </c>
      <c r="S379" t="s">
        <v>1984</v>
      </c>
      <c r="T379" t="s">
        <v>1985</v>
      </c>
      <c r="U379" t="s">
        <v>1430</v>
      </c>
      <c r="V379">
        <v>1</v>
      </c>
      <c r="W379" t="s">
        <v>186</v>
      </c>
    </row>
    <row r="380" spans="1:23">
      <c r="A380" t="s">
        <v>1096</v>
      </c>
      <c r="B380" s="14">
        <v>109</v>
      </c>
      <c r="C380" t="s">
        <v>1097</v>
      </c>
      <c r="E380" t="s">
        <v>41</v>
      </c>
      <c r="F380" t="s">
        <v>1989</v>
      </c>
      <c r="G380" t="s">
        <v>36</v>
      </c>
      <c r="H380">
        <v>48.197340400000002</v>
      </c>
      <c r="I380">
        <v>16.3587247</v>
      </c>
      <c r="J380">
        <v>38610</v>
      </c>
      <c r="K380">
        <v>15</v>
      </c>
      <c r="L380">
        <v>9</v>
      </c>
      <c r="M380">
        <v>2005</v>
      </c>
      <c r="N380" s="17">
        <v>17</v>
      </c>
      <c r="O380">
        <v>1</v>
      </c>
      <c r="P380">
        <v>5665411983</v>
      </c>
      <c r="Q380" t="s">
        <v>37</v>
      </c>
      <c r="R380" t="s">
        <v>38</v>
      </c>
      <c r="S380" t="s">
        <v>1984</v>
      </c>
      <c r="T380" t="s">
        <v>1985</v>
      </c>
      <c r="U380" t="s">
        <v>1430</v>
      </c>
      <c r="V380">
        <v>6</v>
      </c>
      <c r="W380" t="s">
        <v>43</v>
      </c>
    </row>
    <row r="381" spans="1:23">
      <c r="A381" t="s">
        <v>1098</v>
      </c>
      <c r="B381" s="14">
        <v>110</v>
      </c>
      <c r="C381" t="s">
        <v>1099</v>
      </c>
      <c r="E381" t="s">
        <v>538</v>
      </c>
      <c r="F381" t="s">
        <v>1990</v>
      </c>
      <c r="G381" t="s">
        <v>23</v>
      </c>
      <c r="H381">
        <v>15.4004052</v>
      </c>
      <c r="I381">
        <v>119.93039330000001</v>
      </c>
      <c r="J381">
        <v>27533</v>
      </c>
      <c r="K381">
        <v>19</v>
      </c>
      <c r="L381">
        <v>5</v>
      </c>
      <c r="M381">
        <v>1975</v>
      </c>
      <c r="N381" s="17">
        <v>47</v>
      </c>
      <c r="O381">
        <v>5</v>
      </c>
      <c r="P381">
        <v>8772772207</v>
      </c>
      <c r="Q381" t="s">
        <v>97</v>
      </c>
      <c r="R381" t="s">
        <v>129</v>
      </c>
      <c r="S381" t="s">
        <v>1991</v>
      </c>
      <c r="T381" t="s">
        <v>1992</v>
      </c>
      <c r="U381" t="s">
        <v>1621</v>
      </c>
      <c r="V381">
        <v>3</v>
      </c>
      <c r="W381" t="s">
        <v>26</v>
      </c>
    </row>
    <row r="382" spans="1:23">
      <c r="A382" t="s">
        <v>1100</v>
      </c>
      <c r="B382" s="14">
        <v>110</v>
      </c>
      <c r="C382" t="s">
        <v>1101</v>
      </c>
      <c r="E382" t="s">
        <v>463</v>
      </c>
      <c r="F382" t="s">
        <v>1993</v>
      </c>
      <c r="G382" t="s">
        <v>23</v>
      </c>
      <c r="H382">
        <v>31.2194021</v>
      </c>
      <c r="I382">
        <v>107.5185474</v>
      </c>
      <c r="J382">
        <v>32382</v>
      </c>
      <c r="K382">
        <v>27</v>
      </c>
      <c r="L382">
        <v>8</v>
      </c>
      <c r="M382">
        <v>1988</v>
      </c>
      <c r="N382" s="17">
        <v>34</v>
      </c>
      <c r="O382">
        <v>8</v>
      </c>
      <c r="P382">
        <v>3543622206</v>
      </c>
      <c r="Q382" t="s">
        <v>97</v>
      </c>
      <c r="R382" t="s">
        <v>129</v>
      </c>
      <c r="S382" t="s">
        <v>1991</v>
      </c>
      <c r="T382" t="s">
        <v>1992</v>
      </c>
      <c r="U382" t="s">
        <v>1621</v>
      </c>
      <c r="V382">
        <v>1</v>
      </c>
      <c r="W382" t="s">
        <v>186</v>
      </c>
    </row>
    <row r="383" spans="1:23">
      <c r="A383" t="s">
        <v>1102</v>
      </c>
      <c r="B383" s="14">
        <v>111</v>
      </c>
      <c r="C383" t="s">
        <v>1103</v>
      </c>
      <c r="E383" t="s">
        <v>1104</v>
      </c>
      <c r="F383" t="s">
        <v>1994</v>
      </c>
      <c r="G383" t="s">
        <v>36</v>
      </c>
      <c r="H383">
        <v>44.840524000000002</v>
      </c>
      <c r="I383">
        <v>82.353656000000001</v>
      </c>
      <c r="J383">
        <v>8366</v>
      </c>
      <c r="K383">
        <v>26</v>
      </c>
      <c r="L383">
        <v>11</v>
      </c>
      <c r="M383">
        <v>1922</v>
      </c>
      <c r="N383" s="17">
        <v>100</v>
      </c>
      <c r="O383">
        <v>7</v>
      </c>
      <c r="P383">
        <v>3258379988</v>
      </c>
      <c r="Q383" t="s">
        <v>31</v>
      </c>
      <c r="R383" t="s">
        <v>110</v>
      </c>
      <c r="S383" t="s">
        <v>1995</v>
      </c>
      <c r="T383" t="s">
        <v>1996</v>
      </c>
      <c r="U383" t="s">
        <v>1425</v>
      </c>
      <c r="V383">
        <v>3</v>
      </c>
      <c r="W383" t="s">
        <v>26</v>
      </c>
    </row>
    <row r="384" spans="1:23">
      <c r="A384" t="s">
        <v>1105</v>
      </c>
      <c r="B384" s="14">
        <v>111</v>
      </c>
      <c r="C384" t="s">
        <v>1106</v>
      </c>
      <c r="E384" t="s">
        <v>1107</v>
      </c>
      <c r="F384" t="s">
        <v>1997</v>
      </c>
      <c r="G384" t="s">
        <v>36</v>
      </c>
      <c r="H384">
        <v>-6.9100633</v>
      </c>
      <c r="I384">
        <v>107.71476970000001</v>
      </c>
      <c r="J384">
        <v>29191</v>
      </c>
      <c r="K384">
        <v>2</v>
      </c>
      <c r="L384">
        <v>12</v>
      </c>
      <c r="M384">
        <v>1979</v>
      </c>
      <c r="N384" s="17">
        <v>43</v>
      </c>
      <c r="O384">
        <v>12</v>
      </c>
      <c r="P384">
        <v>5792043660</v>
      </c>
      <c r="Q384" t="s">
        <v>31</v>
      </c>
      <c r="R384" t="s">
        <v>110</v>
      </c>
      <c r="S384" t="s">
        <v>1995</v>
      </c>
      <c r="T384" t="s">
        <v>1996</v>
      </c>
      <c r="U384" t="s">
        <v>1425</v>
      </c>
      <c r="V384">
        <v>7</v>
      </c>
      <c r="W384" t="s">
        <v>78</v>
      </c>
    </row>
    <row r="385" spans="1:23">
      <c r="A385" t="s">
        <v>1108</v>
      </c>
      <c r="B385" s="14">
        <v>111</v>
      </c>
      <c r="C385" t="s">
        <v>972</v>
      </c>
      <c r="E385" t="s">
        <v>407</v>
      </c>
      <c r="F385" t="s">
        <v>1998</v>
      </c>
      <c r="G385" t="s">
        <v>36</v>
      </c>
      <c r="H385">
        <v>15.8278</v>
      </c>
      <c r="I385">
        <v>120.49467660000001</v>
      </c>
      <c r="J385">
        <v>36475</v>
      </c>
      <c r="K385">
        <v>11</v>
      </c>
      <c r="L385">
        <v>11</v>
      </c>
      <c r="M385">
        <v>1999</v>
      </c>
      <c r="N385" s="17">
        <v>23</v>
      </c>
      <c r="O385">
        <v>11</v>
      </c>
      <c r="P385">
        <v>3403120914</v>
      </c>
      <c r="Q385" t="s">
        <v>31</v>
      </c>
      <c r="R385" t="s">
        <v>110</v>
      </c>
      <c r="S385" t="s">
        <v>1995</v>
      </c>
      <c r="T385" t="s">
        <v>1996</v>
      </c>
      <c r="U385" t="s">
        <v>1425</v>
      </c>
      <c r="V385">
        <v>3</v>
      </c>
      <c r="W385" t="s">
        <v>26</v>
      </c>
    </row>
    <row r="386" spans="1:23">
      <c r="A386" t="s">
        <v>1109</v>
      </c>
      <c r="B386" s="14">
        <v>111</v>
      </c>
      <c r="C386" t="s">
        <v>978</v>
      </c>
      <c r="D386" t="s">
        <v>21</v>
      </c>
      <c r="E386" t="s">
        <v>964</v>
      </c>
      <c r="F386" t="s">
        <v>1999</v>
      </c>
      <c r="G386" t="s">
        <v>23</v>
      </c>
      <c r="H386">
        <v>37.242286300000004</v>
      </c>
      <c r="I386">
        <v>-121.73094519999999</v>
      </c>
      <c r="J386">
        <v>19458</v>
      </c>
      <c r="K386">
        <v>9</v>
      </c>
      <c r="L386">
        <v>4</v>
      </c>
      <c r="M386">
        <v>1953</v>
      </c>
      <c r="N386" s="17">
        <v>69</v>
      </c>
      <c r="O386">
        <v>3</v>
      </c>
      <c r="P386">
        <v>4081073642</v>
      </c>
      <c r="Q386" t="s">
        <v>31</v>
      </c>
      <c r="R386" t="s">
        <v>110</v>
      </c>
      <c r="S386" t="s">
        <v>1995</v>
      </c>
      <c r="T386" t="s">
        <v>1996</v>
      </c>
      <c r="U386" t="s">
        <v>1425</v>
      </c>
      <c r="V386">
        <v>7</v>
      </c>
      <c r="W386" t="s">
        <v>78</v>
      </c>
    </row>
    <row r="387" spans="1:23">
      <c r="A387" t="s">
        <v>1110</v>
      </c>
      <c r="B387" s="14">
        <v>111</v>
      </c>
      <c r="C387" t="s">
        <v>250</v>
      </c>
      <c r="E387" t="s">
        <v>159</v>
      </c>
      <c r="F387" t="s">
        <v>2000</v>
      </c>
      <c r="G387" t="s">
        <v>36</v>
      </c>
      <c r="H387">
        <v>9.9477872999999999</v>
      </c>
      <c r="I387">
        <v>-84.059266699999995</v>
      </c>
      <c r="J387">
        <v>35897</v>
      </c>
      <c r="K387">
        <v>12</v>
      </c>
      <c r="L387">
        <v>4</v>
      </c>
      <c r="M387">
        <v>1998</v>
      </c>
      <c r="N387" s="17">
        <v>24</v>
      </c>
      <c r="O387">
        <v>12</v>
      </c>
      <c r="P387">
        <v>3332286416</v>
      </c>
      <c r="Q387" t="s">
        <v>31</v>
      </c>
      <c r="R387" t="s">
        <v>110</v>
      </c>
      <c r="S387" t="s">
        <v>1995</v>
      </c>
      <c r="T387" t="s">
        <v>1996</v>
      </c>
      <c r="U387" t="s">
        <v>1425</v>
      </c>
      <c r="V387">
        <v>7</v>
      </c>
      <c r="W387" t="s">
        <v>78</v>
      </c>
    </row>
    <row r="388" spans="1:23">
      <c r="A388" t="s">
        <v>1111</v>
      </c>
      <c r="B388" s="14">
        <v>112</v>
      </c>
      <c r="C388" t="s">
        <v>145</v>
      </c>
      <c r="E388" t="s">
        <v>832</v>
      </c>
      <c r="F388" t="s">
        <v>2001</v>
      </c>
      <c r="G388" t="s">
        <v>23</v>
      </c>
      <c r="H388">
        <v>14.867009400000001</v>
      </c>
      <c r="I388">
        <v>-88.772244400000005</v>
      </c>
      <c r="J388">
        <v>39806</v>
      </c>
      <c r="K388">
        <v>24</v>
      </c>
      <c r="L388">
        <v>12</v>
      </c>
      <c r="M388">
        <v>2008</v>
      </c>
      <c r="N388" s="17">
        <v>14</v>
      </c>
      <c r="O388">
        <v>7</v>
      </c>
      <c r="P388">
        <v>3868246493</v>
      </c>
      <c r="Q388" t="s">
        <v>72</v>
      </c>
      <c r="R388" t="s">
        <v>82</v>
      </c>
      <c r="S388" t="s">
        <v>1934</v>
      </c>
      <c r="T388" t="s">
        <v>2002</v>
      </c>
      <c r="U388" t="s">
        <v>2003</v>
      </c>
      <c r="V388">
        <v>6</v>
      </c>
      <c r="W388" t="s">
        <v>43</v>
      </c>
    </row>
    <row r="389" spans="1:23">
      <c r="A389" t="s">
        <v>1112</v>
      </c>
      <c r="B389" s="14">
        <v>112</v>
      </c>
      <c r="C389" t="s">
        <v>1113</v>
      </c>
      <c r="E389" t="s">
        <v>300</v>
      </c>
      <c r="F389" t="s">
        <v>2004</v>
      </c>
      <c r="G389" t="s">
        <v>36</v>
      </c>
      <c r="H389">
        <v>31.364042000000001</v>
      </c>
      <c r="I389">
        <v>108.520914</v>
      </c>
      <c r="J389">
        <v>11370</v>
      </c>
      <c r="K389">
        <v>16</v>
      </c>
      <c r="L389">
        <v>2</v>
      </c>
      <c r="M389">
        <v>1931</v>
      </c>
      <c r="N389" s="17">
        <v>91</v>
      </c>
      <c r="O389">
        <v>1</v>
      </c>
      <c r="P389">
        <v>9272976586</v>
      </c>
      <c r="Q389" t="s">
        <v>72</v>
      </c>
      <c r="R389" t="s">
        <v>82</v>
      </c>
      <c r="S389" t="s">
        <v>1934</v>
      </c>
      <c r="T389" t="s">
        <v>2002</v>
      </c>
      <c r="U389" t="s">
        <v>2003</v>
      </c>
      <c r="V389">
        <v>4</v>
      </c>
      <c r="W389" t="s">
        <v>93</v>
      </c>
    </row>
    <row r="390" spans="1:23">
      <c r="A390" t="s">
        <v>1114</v>
      </c>
      <c r="B390" s="14">
        <v>112</v>
      </c>
      <c r="C390" t="s">
        <v>1115</v>
      </c>
      <c r="E390" t="s">
        <v>709</v>
      </c>
      <c r="F390" t="s">
        <v>2005</v>
      </c>
      <c r="G390" t="s">
        <v>23</v>
      </c>
      <c r="H390">
        <v>18.1145292</v>
      </c>
      <c r="I390">
        <v>121.40235869999999</v>
      </c>
      <c r="J390">
        <v>7766</v>
      </c>
      <c r="K390">
        <v>5</v>
      </c>
      <c r="L390">
        <v>4</v>
      </c>
      <c r="M390">
        <v>1921</v>
      </c>
      <c r="N390" s="17">
        <v>101</v>
      </c>
      <c r="O390">
        <v>7</v>
      </c>
      <c r="P390">
        <v>1138138606</v>
      </c>
      <c r="Q390" t="s">
        <v>72</v>
      </c>
      <c r="R390" t="s">
        <v>82</v>
      </c>
      <c r="S390" t="s">
        <v>1934</v>
      </c>
      <c r="T390" t="s">
        <v>2002</v>
      </c>
      <c r="U390" t="s">
        <v>2003</v>
      </c>
      <c r="V390">
        <v>4</v>
      </c>
      <c r="W390" t="s">
        <v>93</v>
      </c>
    </row>
    <row r="391" spans="1:23">
      <c r="A391" t="s">
        <v>1116</v>
      </c>
      <c r="B391" s="14">
        <v>112</v>
      </c>
      <c r="C391" t="s">
        <v>644</v>
      </c>
      <c r="E391" t="s">
        <v>360</v>
      </c>
      <c r="F391" t="s">
        <v>2006</v>
      </c>
      <c r="G391" t="s">
        <v>23</v>
      </c>
      <c r="H391">
        <v>36.089488000000003</v>
      </c>
      <c r="I391">
        <v>97.863213999999999</v>
      </c>
      <c r="J391">
        <v>27876</v>
      </c>
      <c r="K391">
        <v>26</v>
      </c>
      <c r="L391">
        <v>4</v>
      </c>
      <c r="M391">
        <v>1976</v>
      </c>
      <c r="N391" s="17">
        <v>46</v>
      </c>
      <c r="O391">
        <v>12</v>
      </c>
      <c r="P391">
        <v>9224441103</v>
      </c>
      <c r="Q391" t="s">
        <v>72</v>
      </c>
      <c r="R391" t="s">
        <v>82</v>
      </c>
      <c r="S391" t="s">
        <v>1934</v>
      </c>
      <c r="T391" t="s">
        <v>2002</v>
      </c>
      <c r="U391" t="s">
        <v>2003</v>
      </c>
      <c r="V391">
        <v>5</v>
      </c>
      <c r="W391" t="s">
        <v>86</v>
      </c>
    </row>
    <row r="392" spans="1:23">
      <c r="A392" t="s">
        <v>1117</v>
      </c>
      <c r="B392" s="14">
        <v>112</v>
      </c>
      <c r="C392" t="s">
        <v>1118</v>
      </c>
      <c r="E392" t="s">
        <v>1119</v>
      </c>
      <c r="F392" t="s">
        <v>2007</v>
      </c>
      <c r="G392" t="s">
        <v>36</v>
      </c>
      <c r="H392">
        <v>35.924514000000002</v>
      </c>
      <c r="I392">
        <v>114.35776300000001</v>
      </c>
      <c r="J392">
        <v>12931</v>
      </c>
      <c r="K392">
        <v>27</v>
      </c>
      <c r="L392">
        <v>5</v>
      </c>
      <c r="M392">
        <v>1935</v>
      </c>
      <c r="N392" s="17">
        <v>87</v>
      </c>
      <c r="O392">
        <v>5</v>
      </c>
      <c r="P392">
        <v>7641001506</v>
      </c>
      <c r="Q392" t="s">
        <v>72</v>
      </c>
      <c r="R392" t="s">
        <v>82</v>
      </c>
      <c r="S392" t="s">
        <v>1934</v>
      </c>
      <c r="T392" t="s">
        <v>2002</v>
      </c>
      <c r="U392" t="s">
        <v>2003</v>
      </c>
      <c r="V392">
        <v>2</v>
      </c>
      <c r="W392" t="s">
        <v>48</v>
      </c>
    </row>
    <row r="393" spans="1:23">
      <c r="A393" t="s">
        <v>1120</v>
      </c>
      <c r="B393" s="14">
        <v>113</v>
      </c>
      <c r="C393" t="s">
        <v>926</v>
      </c>
      <c r="D393" t="s">
        <v>534</v>
      </c>
      <c r="E393" t="s">
        <v>1121</v>
      </c>
      <c r="F393" t="s">
        <v>2008</v>
      </c>
      <c r="G393" t="s">
        <v>36</v>
      </c>
      <c r="H393">
        <v>29.830962</v>
      </c>
      <c r="I393">
        <v>104.84882899999999</v>
      </c>
      <c r="J393">
        <v>38520</v>
      </c>
      <c r="K393">
        <v>17</v>
      </c>
      <c r="L393">
        <v>6</v>
      </c>
      <c r="M393">
        <v>2005</v>
      </c>
      <c r="N393" s="17">
        <v>17</v>
      </c>
      <c r="O393">
        <v>2</v>
      </c>
      <c r="P393">
        <v>6356613484</v>
      </c>
      <c r="Q393" t="s">
        <v>24</v>
      </c>
      <c r="R393" t="s">
        <v>143</v>
      </c>
      <c r="S393" t="s">
        <v>2009</v>
      </c>
      <c r="T393" t="s">
        <v>2010</v>
      </c>
      <c r="U393" t="s">
        <v>2011</v>
      </c>
      <c r="V393">
        <v>6</v>
      </c>
      <c r="W393" t="s">
        <v>43</v>
      </c>
    </row>
    <row r="394" spans="1:23">
      <c r="A394" t="s">
        <v>1122</v>
      </c>
      <c r="B394" s="14">
        <v>113</v>
      </c>
      <c r="C394" t="s">
        <v>174</v>
      </c>
      <c r="E394" t="s">
        <v>349</v>
      </c>
      <c r="F394" t="s">
        <v>2012</v>
      </c>
      <c r="G394" t="s">
        <v>36</v>
      </c>
      <c r="H394">
        <v>24.565521</v>
      </c>
      <c r="I394">
        <v>117.936238</v>
      </c>
      <c r="J394">
        <v>18669</v>
      </c>
      <c r="K394">
        <v>10</v>
      </c>
      <c r="L394">
        <v>2</v>
      </c>
      <c r="M394">
        <v>1951</v>
      </c>
      <c r="N394" s="17">
        <v>71</v>
      </c>
      <c r="O394">
        <v>4</v>
      </c>
      <c r="P394">
        <v>2179083161</v>
      </c>
      <c r="Q394" t="s">
        <v>24</v>
      </c>
      <c r="R394" t="s">
        <v>143</v>
      </c>
      <c r="S394" t="s">
        <v>2009</v>
      </c>
      <c r="T394" t="s">
        <v>2010</v>
      </c>
      <c r="U394" t="s">
        <v>2011</v>
      </c>
      <c r="V394">
        <v>3</v>
      </c>
      <c r="W394" t="s">
        <v>26</v>
      </c>
    </row>
    <row r="395" spans="1:23">
      <c r="A395" t="s">
        <v>1123</v>
      </c>
      <c r="B395" s="14">
        <v>113</v>
      </c>
      <c r="C395" t="s">
        <v>244</v>
      </c>
      <c r="E395" t="s">
        <v>373</v>
      </c>
      <c r="F395" t="s">
        <v>2013</v>
      </c>
      <c r="G395" t="s">
        <v>23</v>
      </c>
      <c r="H395">
        <v>-7.3697672000000001</v>
      </c>
      <c r="I395">
        <v>112.5125893</v>
      </c>
      <c r="J395">
        <v>14878</v>
      </c>
      <c r="K395">
        <v>24</v>
      </c>
      <c r="L395">
        <v>9</v>
      </c>
      <c r="M395">
        <v>1940</v>
      </c>
      <c r="N395" s="17">
        <v>82</v>
      </c>
      <c r="O395">
        <v>1</v>
      </c>
      <c r="P395">
        <v>4338092938</v>
      </c>
      <c r="Q395" t="s">
        <v>24</v>
      </c>
      <c r="R395" t="s">
        <v>143</v>
      </c>
      <c r="S395" t="s">
        <v>2009</v>
      </c>
      <c r="T395" t="s">
        <v>2010</v>
      </c>
      <c r="U395" t="s">
        <v>2011</v>
      </c>
      <c r="V395">
        <v>5</v>
      </c>
      <c r="W395" t="s">
        <v>86</v>
      </c>
    </row>
    <row r="396" spans="1:23">
      <c r="A396" t="s">
        <v>1124</v>
      </c>
      <c r="B396" s="14">
        <v>113</v>
      </c>
      <c r="C396" t="s">
        <v>1125</v>
      </c>
      <c r="E396" t="s">
        <v>1126</v>
      </c>
      <c r="F396" t="s">
        <v>2014</v>
      </c>
      <c r="G396" t="s">
        <v>36</v>
      </c>
      <c r="H396">
        <v>-7.5450261999999997</v>
      </c>
      <c r="I396">
        <v>111.65563880000001</v>
      </c>
      <c r="J396">
        <v>24914</v>
      </c>
      <c r="K396">
        <v>17</v>
      </c>
      <c r="L396">
        <v>3</v>
      </c>
      <c r="M396">
        <v>1968</v>
      </c>
      <c r="N396" s="17">
        <v>54</v>
      </c>
      <c r="O396">
        <v>4</v>
      </c>
      <c r="P396">
        <v>5948178890</v>
      </c>
      <c r="Q396" t="s">
        <v>24</v>
      </c>
      <c r="R396" t="s">
        <v>143</v>
      </c>
      <c r="S396" t="s">
        <v>2009</v>
      </c>
      <c r="T396" t="s">
        <v>2010</v>
      </c>
      <c r="U396" t="s">
        <v>2011</v>
      </c>
      <c r="V396">
        <v>2</v>
      </c>
      <c r="W396" t="s">
        <v>48</v>
      </c>
    </row>
    <row r="397" spans="1:23">
      <c r="A397" t="s">
        <v>1127</v>
      </c>
      <c r="B397" s="14">
        <v>114</v>
      </c>
      <c r="C397" t="s">
        <v>301</v>
      </c>
      <c r="D397" t="s">
        <v>1128</v>
      </c>
      <c r="E397" t="s">
        <v>682</v>
      </c>
      <c r="F397" t="s">
        <v>2015</v>
      </c>
      <c r="G397" t="s">
        <v>36</v>
      </c>
      <c r="H397">
        <v>-16.022249200000001</v>
      </c>
      <c r="I397">
        <v>-49.800486599999999</v>
      </c>
      <c r="J397">
        <v>36536</v>
      </c>
      <c r="K397">
        <v>11</v>
      </c>
      <c r="L397">
        <v>1</v>
      </c>
      <c r="M397">
        <v>2000</v>
      </c>
      <c r="N397" s="17">
        <v>22</v>
      </c>
      <c r="O397">
        <v>4</v>
      </c>
      <c r="P397">
        <v>6245360303</v>
      </c>
      <c r="Q397" t="s">
        <v>37</v>
      </c>
      <c r="R397" t="s">
        <v>64</v>
      </c>
      <c r="S397" t="s">
        <v>2016</v>
      </c>
      <c r="T397" t="s">
        <v>2017</v>
      </c>
      <c r="U397" t="s">
        <v>2018</v>
      </c>
      <c r="V397">
        <v>2</v>
      </c>
      <c r="W397" t="s">
        <v>48</v>
      </c>
    </row>
    <row r="398" spans="1:23">
      <c r="A398" t="s">
        <v>1129</v>
      </c>
      <c r="B398" s="14">
        <v>114</v>
      </c>
      <c r="C398" t="s">
        <v>1130</v>
      </c>
      <c r="E398" t="s">
        <v>1131</v>
      </c>
      <c r="F398" t="s">
        <v>2019</v>
      </c>
      <c r="G398" t="s">
        <v>36</v>
      </c>
      <c r="H398">
        <v>33.606146199999998</v>
      </c>
      <c r="I398">
        <v>-117.8912117</v>
      </c>
      <c r="J398">
        <v>31708</v>
      </c>
      <c r="K398">
        <v>23</v>
      </c>
      <c r="L398">
        <v>10</v>
      </c>
      <c r="M398">
        <v>1986</v>
      </c>
      <c r="N398" s="17">
        <v>36</v>
      </c>
      <c r="O398">
        <v>11</v>
      </c>
      <c r="P398">
        <v>7149980486</v>
      </c>
      <c r="Q398" t="s">
        <v>37</v>
      </c>
      <c r="R398" t="s">
        <v>64</v>
      </c>
      <c r="S398" t="s">
        <v>2016</v>
      </c>
      <c r="T398" t="s">
        <v>2017</v>
      </c>
      <c r="U398" t="s">
        <v>2018</v>
      </c>
      <c r="V398">
        <v>7</v>
      </c>
      <c r="W398" t="s">
        <v>78</v>
      </c>
    </row>
    <row r="399" spans="1:23">
      <c r="A399" t="s">
        <v>1132</v>
      </c>
      <c r="B399" s="14">
        <v>114</v>
      </c>
      <c r="C399" t="s">
        <v>1133</v>
      </c>
      <c r="E399" t="s">
        <v>672</v>
      </c>
      <c r="F399" t="s">
        <v>2020</v>
      </c>
      <c r="G399" t="s">
        <v>36</v>
      </c>
      <c r="H399">
        <v>18.786300900000001</v>
      </c>
      <c r="I399">
        <v>-69.653167400000001</v>
      </c>
      <c r="J399">
        <v>16237</v>
      </c>
      <c r="K399">
        <v>14</v>
      </c>
      <c r="L399">
        <v>6</v>
      </c>
      <c r="M399">
        <v>1944</v>
      </c>
      <c r="N399" s="17">
        <v>78</v>
      </c>
      <c r="O399">
        <v>6</v>
      </c>
      <c r="P399">
        <v>6989973938</v>
      </c>
      <c r="Q399" t="s">
        <v>37</v>
      </c>
      <c r="R399" t="s">
        <v>64</v>
      </c>
      <c r="S399" t="s">
        <v>2016</v>
      </c>
      <c r="T399" t="s">
        <v>2017</v>
      </c>
      <c r="U399" t="s">
        <v>2018</v>
      </c>
      <c r="V399">
        <v>2</v>
      </c>
      <c r="W399" t="s">
        <v>48</v>
      </c>
    </row>
    <row r="400" spans="1:23">
      <c r="A400" t="s">
        <v>1134</v>
      </c>
      <c r="B400" s="14">
        <v>114</v>
      </c>
      <c r="C400" t="s">
        <v>1135</v>
      </c>
      <c r="E400" t="s">
        <v>1136</v>
      </c>
      <c r="F400" t="s">
        <v>2021</v>
      </c>
      <c r="G400" t="s">
        <v>36</v>
      </c>
      <c r="H400">
        <v>41.2529921</v>
      </c>
      <c r="I400">
        <v>-7.9536382000000003</v>
      </c>
      <c r="J400">
        <v>16766</v>
      </c>
      <c r="K400">
        <v>25</v>
      </c>
      <c r="L400">
        <v>11</v>
      </c>
      <c r="M400">
        <v>1945</v>
      </c>
      <c r="N400" s="17">
        <v>77</v>
      </c>
      <c r="O400">
        <v>10</v>
      </c>
      <c r="P400">
        <v>1626501110</v>
      </c>
      <c r="Q400" t="s">
        <v>37</v>
      </c>
      <c r="R400" t="s">
        <v>64</v>
      </c>
      <c r="S400" t="s">
        <v>2016</v>
      </c>
      <c r="T400" t="s">
        <v>2017</v>
      </c>
      <c r="U400" t="s">
        <v>2018</v>
      </c>
      <c r="V400">
        <v>5</v>
      </c>
      <c r="W400" t="s">
        <v>86</v>
      </c>
    </row>
    <row r="401" spans="1:23">
      <c r="A401" t="s">
        <v>1137</v>
      </c>
      <c r="B401" s="14">
        <v>115</v>
      </c>
      <c r="C401" t="s">
        <v>381</v>
      </c>
      <c r="E401" t="s">
        <v>1000</v>
      </c>
      <c r="F401" t="s">
        <v>2022</v>
      </c>
      <c r="G401" t="s">
        <v>36</v>
      </c>
      <c r="H401">
        <v>49.853089699999998</v>
      </c>
      <c r="I401">
        <v>20.9063169</v>
      </c>
      <c r="J401">
        <v>30637</v>
      </c>
      <c r="K401">
        <v>17</v>
      </c>
      <c r="L401">
        <v>11</v>
      </c>
      <c r="M401">
        <v>1983</v>
      </c>
      <c r="N401" s="17">
        <v>39</v>
      </c>
      <c r="O401">
        <v>7</v>
      </c>
      <c r="P401">
        <v>7279448347</v>
      </c>
      <c r="Q401" t="s">
        <v>72</v>
      </c>
      <c r="R401" t="s">
        <v>77</v>
      </c>
      <c r="S401" t="s">
        <v>1928</v>
      </c>
      <c r="T401" t="s">
        <v>1928</v>
      </c>
      <c r="U401" t="s">
        <v>1681</v>
      </c>
      <c r="V401">
        <v>1</v>
      </c>
      <c r="W401" t="s">
        <v>186</v>
      </c>
    </row>
    <row r="402" spans="1:23">
      <c r="A402" t="s">
        <v>1138</v>
      </c>
      <c r="B402" s="14">
        <v>115</v>
      </c>
      <c r="C402" t="s">
        <v>375</v>
      </c>
      <c r="E402" t="s">
        <v>274</v>
      </c>
      <c r="F402" t="s">
        <v>2023</v>
      </c>
      <c r="G402" t="s">
        <v>36</v>
      </c>
      <c r="H402">
        <v>46.405013500000003</v>
      </c>
      <c r="I402">
        <v>15.794723400000001</v>
      </c>
      <c r="J402">
        <v>37215</v>
      </c>
      <c r="K402">
        <v>20</v>
      </c>
      <c r="L402">
        <v>11</v>
      </c>
      <c r="M402">
        <v>2001</v>
      </c>
      <c r="N402" s="17">
        <v>21</v>
      </c>
      <c r="O402">
        <v>1</v>
      </c>
      <c r="P402">
        <v>9981565801</v>
      </c>
      <c r="Q402" t="s">
        <v>72</v>
      </c>
      <c r="R402" t="s">
        <v>77</v>
      </c>
      <c r="S402" t="s">
        <v>1928</v>
      </c>
      <c r="T402" t="s">
        <v>1928</v>
      </c>
      <c r="U402" t="s">
        <v>1681</v>
      </c>
      <c r="V402">
        <v>2</v>
      </c>
      <c r="W402" t="s">
        <v>48</v>
      </c>
    </row>
    <row r="403" spans="1:23">
      <c r="A403" t="s">
        <v>1139</v>
      </c>
      <c r="B403" s="14">
        <v>115</v>
      </c>
      <c r="C403" t="s">
        <v>1140</v>
      </c>
      <c r="E403" t="s">
        <v>531</v>
      </c>
      <c r="F403" t="s">
        <v>2024</v>
      </c>
      <c r="G403" t="s">
        <v>36</v>
      </c>
      <c r="H403">
        <v>43.149794300000003</v>
      </c>
      <c r="I403">
        <v>141.28526780000001</v>
      </c>
      <c r="J403">
        <v>38854</v>
      </c>
      <c r="K403">
        <v>17</v>
      </c>
      <c r="L403">
        <v>5</v>
      </c>
      <c r="M403">
        <v>2006</v>
      </c>
      <c r="N403" s="17">
        <v>16</v>
      </c>
      <c r="O403">
        <v>13</v>
      </c>
      <c r="P403">
        <v>7169420096</v>
      </c>
      <c r="Q403" t="s">
        <v>72</v>
      </c>
      <c r="R403" t="s">
        <v>77</v>
      </c>
      <c r="S403" t="s">
        <v>1928</v>
      </c>
      <c r="T403" t="s">
        <v>1928</v>
      </c>
      <c r="U403" t="s">
        <v>1681</v>
      </c>
      <c r="V403">
        <v>6</v>
      </c>
      <c r="W403" t="s">
        <v>43</v>
      </c>
    </row>
    <row r="404" spans="1:23">
      <c r="A404" t="s">
        <v>1141</v>
      </c>
      <c r="B404" s="14">
        <v>116</v>
      </c>
      <c r="C404" t="s">
        <v>1142</v>
      </c>
      <c r="E404" t="s">
        <v>1143</v>
      </c>
      <c r="F404" t="s">
        <v>2025</v>
      </c>
      <c r="G404" t="s">
        <v>36</v>
      </c>
      <c r="H404">
        <v>17.7127202</v>
      </c>
      <c r="I404">
        <v>121.4424473</v>
      </c>
      <c r="J404">
        <v>26675</v>
      </c>
      <c r="K404">
        <v>11</v>
      </c>
      <c r="L404">
        <v>1</v>
      </c>
      <c r="M404">
        <v>1973</v>
      </c>
      <c r="N404" s="17">
        <v>49</v>
      </c>
      <c r="O404">
        <v>11</v>
      </c>
      <c r="P404">
        <v>8516854275</v>
      </c>
      <c r="Q404" t="s">
        <v>24</v>
      </c>
      <c r="R404" t="s">
        <v>160</v>
      </c>
      <c r="S404" t="s">
        <v>2026</v>
      </c>
      <c r="T404" t="s">
        <v>2027</v>
      </c>
      <c r="U404" t="s">
        <v>2028</v>
      </c>
      <c r="V404">
        <v>2</v>
      </c>
      <c r="W404" t="s">
        <v>48</v>
      </c>
    </row>
    <row r="405" spans="1:23">
      <c r="A405" t="s">
        <v>1144</v>
      </c>
      <c r="B405" s="14">
        <v>116</v>
      </c>
      <c r="C405" t="s">
        <v>1145</v>
      </c>
      <c r="E405" t="s">
        <v>1146</v>
      </c>
      <c r="F405" t="s">
        <v>2029</v>
      </c>
      <c r="G405" t="s">
        <v>36</v>
      </c>
      <c r="H405">
        <v>13.471246799999999</v>
      </c>
      <c r="I405">
        <v>101.0978724</v>
      </c>
      <c r="J405">
        <v>29938</v>
      </c>
      <c r="K405">
        <v>18</v>
      </c>
      <c r="L405">
        <v>12</v>
      </c>
      <c r="M405">
        <v>1981</v>
      </c>
      <c r="N405" s="17">
        <v>41</v>
      </c>
      <c r="O405">
        <v>11</v>
      </c>
      <c r="P405">
        <v>2837205468</v>
      </c>
      <c r="Q405" t="s">
        <v>24</v>
      </c>
      <c r="R405" t="s">
        <v>160</v>
      </c>
      <c r="S405" t="s">
        <v>2026</v>
      </c>
      <c r="T405" t="s">
        <v>2027</v>
      </c>
      <c r="U405" t="s">
        <v>2028</v>
      </c>
      <c r="V405">
        <v>4</v>
      </c>
      <c r="W405" t="s">
        <v>93</v>
      </c>
    </row>
    <row r="406" spans="1:23">
      <c r="A406" t="s">
        <v>1147</v>
      </c>
      <c r="B406" s="14">
        <v>116</v>
      </c>
      <c r="C406" t="s">
        <v>1148</v>
      </c>
      <c r="E406" t="s">
        <v>424</v>
      </c>
      <c r="F406" t="s">
        <v>2030</v>
      </c>
      <c r="G406" t="s">
        <v>36</v>
      </c>
      <c r="H406">
        <v>46.848565299999997</v>
      </c>
      <c r="I406">
        <v>34.380424699999999</v>
      </c>
      <c r="J406">
        <v>24496</v>
      </c>
      <c r="K406">
        <v>24</v>
      </c>
      <c r="L406">
        <v>1</v>
      </c>
      <c r="M406">
        <v>1967</v>
      </c>
      <c r="N406" s="17">
        <v>55</v>
      </c>
      <c r="O406">
        <v>7</v>
      </c>
      <c r="P406">
        <v>6996074114</v>
      </c>
      <c r="Q406" t="s">
        <v>24</v>
      </c>
      <c r="R406" t="s">
        <v>160</v>
      </c>
      <c r="S406" t="s">
        <v>2026</v>
      </c>
      <c r="T406" t="s">
        <v>2027</v>
      </c>
      <c r="U406" t="s">
        <v>2028</v>
      </c>
      <c r="V406">
        <v>2</v>
      </c>
      <c r="W406" t="s">
        <v>48</v>
      </c>
    </row>
    <row r="407" spans="1:23">
      <c r="A407" t="s">
        <v>1149</v>
      </c>
      <c r="B407" s="14">
        <v>117</v>
      </c>
      <c r="C407" t="s">
        <v>1150</v>
      </c>
      <c r="E407" t="s">
        <v>692</v>
      </c>
      <c r="F407" t="s">
        <v>2031</v>
      </c>
      <c r="G407" t="s">
        <v>36</v>
      </c>
      <c r="H407">
        <v>38.042606200000002</v>
      </c>
      <c r="I407">
        <v>23.7536323</v>
      </c>
      <c r="J407">
        <v>36110</v>
      </c>
      <c r="K407">
        <v>11</v>
      </c>
      <c r="L407">
        <v>11</v>
      </c>
      <c r="M407">
        <v>1998</v>
      </c>
      <c r="N407" s="17">
        <v>24</v>
      </c>
      <c r="O407">
        <v>2</v>
      </c>
      <c r="P407">
        <v>7755249603</v>
      </c>
      <c r="Q407" t="s">
        <v>97</v>
      </c>
      <c r="R407" t="s">
        <v>289</v>
      </c>
      <c r="S407" t="s">
        <v>2032</v>
      </c>
      <c r="T407" t="s">
        <v>2033</v>
      </c>
      <c r="U407" t="s">
        <v>2034</v>
      </c>
      <c r="V407">
        <v>2</v>
      </c>
      <c r="W407" t="s">
        <v>48</v>
      </c>
    </row>
    <row r="408" spans="1:23">
      <c r="A408" t="s">
        <v>1151</v>
      </c>
      <c r="B408" s="14">
        <v>117</v>
      </c>
      <c r="C408" t="s">
        <v>1152</v>
      </c>
      <c r="E408" t="s">
        <v>1153</v>
      </c>
      <c r="F408" t="s">
        <v>2035</v>
      </c>
      <c r="G408" t="s">
        <v>36</v>
      </c>
      <c r="H408">
        <v>31.067672999999999</v>
      </c>
      <c r="I408">
        <v>121.567646</v>
      </c>
      <c r="J408">
        <v>24557</v>
      </c>
      <c r="K408">
        <v>26</v>
      </c>
      <c r="L408">
        <v>3</v>
      </c>
      <c r="M408">
        <v>1967</v>
      </c>
      <c r="N408" s="17">
        <v>55</v>
      </c>
      <c r="O408">
        <v>3</v>
      </c>
      <c r="P408">
        <v>5017299948</v>
      </c>
      <c r="Q408" t="s">
        <v>97</v>
      </c>
      <c r="R408" t="s">
        <v>289</v>
      </c>
      <c r="S408" t="s">
        <v>2032</v>
      </c>
      <c r="T408" t="s">
        <v>2033</v>
      </c>
      <c r="U408" t="s">
        <v>2034</v>
      </c>
      <c r="V408">
        <v>6</v>
      </c>
      <c r="W408" t="s">
        <v>43</v>
      </c>
    </row>
    <row r="409" spans="1:23">
      <c r="A409" t="s">
        <v>1154</v>
      </c>
      <c r="B409" s="14">
        <v>117</v>
      </c>
      <c r="C409" t="s">
        <v>964</v>
      </c>
      <c r="E409" t="s">
        <v>1155</v>
      </c>
      <c r="F409" t="s">
        <v>2036</v>
      </c>
      <c r="G409" t="s">
        <v>36</v>
      </c>
      <c r="H409">
        <v>29.338873</v>
      </c>
      <c r="I409">
        <v>110.52544899999999</v>
      </c>
      <c r="J409">
        <v>7769</v>
      </c>
      <c r="K409">
        <v>8</v>
      </c>
      <c r="L409">
        <v>4</v>
      </c>
      <c r="M409">
        <v>1921</v>
      </c>
      <c r="N409" s="17">
        <v>101</v>
      </c>
      <c r="O409">
        <v>12</v>
      </c>
      <c r="P409">
        <v>4331867615</v>
      </c>
      <c r="Q409" t="s">
        <v>97</v>
      </c>
      <c r="R409" t="s">
        <v>289</v>
      </c>
      <c r="S409" t="s">
        <v>2032</v>
      </c>
      <c r="T409" t="s">
        <v>2033</v>
      </c>
      <c r="U409" t="s">
        <v>2034</v>
      </c>
      <c r="V409">
        <v>7</v>
      </c>
      <c r="W409" t="s">
        <v>78</v>
      </c>
    </row>
    <row r="410" spans="1:23">
      <c r="A410" t="s">
        <v>1156</v>
      </c>
      <c r="B410" s="14">
        <v>117</v>
      </c>
      <c r="C410" t="s">
        <v>403</v>
      </c>
      <c r="D410" t="s">
        <v>1157</v>
      </c>
      <c r="E410" t="s">
        <v>1158</v>
      </c>
      <c r="F410" t="s">
        <v>2037</v>
      </c>
      <c r="G410" t="s">
        <v>36</v>
      </c>
      <c r="H410">
        <v>40.427681999999997</v>
      </c>
      <c r="I410">
        <v>-8.6947028</v>
      </c>
      <c r="J410">
        <v>24079</v>
      </c>
      <c r="K410">
        <v>3</v>
      </c>
      <c r="L410">
        <v>12</v>
      </c>
      <c r="M410">
        <v>1965</v>
      </c>
      <c r="N410" s="17">
        <v>57</v>
      </c>
      <c r="O410">
        <v>7</v>
      </c>
      <c r="P410">
        <v>1752759347</v>
      </c>
      <c r="Q410" t="s">
        <v>97</v>
      </c>
      <c r="R410" t="s">
        <v>289</v>
      </c>
      <c r="S410" t="s">
        <v>2032</v>
      </c>
      <c r="T410" t="s">
        <v>2033</v>
      </c>
      <c r="U410" t="s">
        <v>2034</v>
      </c>
      <c r="V410">
        <v>2</v>
      </c>
      <c r="W410" t="s">
        <v>48</v>
      </c>
    </row>
    <row r="411" spans="1:23">
      <c r="A411" t="s">
        <v>1159</v>
      </c>
      <c r="B411" s="14">
        <v>117</v>
      </c>
      <c r="C411" t="s">
        <v>1160</v>
      </c>
      <c r="E411" t="s">
        <v>242</v>
      </c>
      <c r="F411" t="s">
        <v>2038</v>
      </c>
      <c r="G411" t="s">
        <v>23</v>
      </c>
      <c r="H411">
        <v>49.585649400000001</v>
      </c>
      <c r="I411">
        <v>18.7194407</v>
      </c>
      <c r="J411">
        <v>21477</v>
      </c>
      <c r="K411">
        <v>19</v>
      </c>
      <c r="L411">
        <v>10</v>
      </c>
      <c r="M411">
        <v>1958</v>
      </c>
      <c r="N411" s="17">
        <v>64</v>
      </c>
      <c r="O411">
        <v>12</v>
      </c>
      <c r="P411">
        <v>7462853399</v>
      </c>
      <c r="Q411" t="s">
        <v>97</v>
      </c>
      <c r="R411" t="s">
        <v>289</v>
      </c>
      <c r="S411" t="s">
        <v>2032</v>
      </c>
      <c r="T411" t="s">
        <v>2033</v>
      </c>
      <c r="U411" t="s">
        <v>2034</v>
      </c>
      <c r="V411">
        <v>7</v>
      </c>
      <c r="W411" t="s">
        <v>78</v>
      </c>
    </row>
    <row r="412" spans="1:23">
      <c r="A412" t="s">
        <v>1161</v>
      </c>
      <c r="B412" s="14">
        <v>118</v>
      </c>
      <c r="C412" t="s">
        <v>1162</v>
      </c>
      <c r="E412" t="s">
        <v>1163</v>
      </c>
      <c r="F412" t="s">
        <v>2039</v>
      </c>
      <c r="G412" t="s">
        <v>36</v>
      </c>
      <c r="H412">
        <v>43.411002000000003</v>
      </c>
      <c r="I412">
        <v>5.0434979000000002</v>
      </c>
      <c r="J412">
        <v>12483</v>
      </c>
      <c r="K412">
        <v>5</v>
      </c>
      <c r="L412">
        <v>3</v>
      </c>
      <c r="M412">
        <v>1934</v>
      </c>
      <c r="N412" s="17">
        <v>88</v>
      </c>
      <c r="O412">
        <v>13</v>
      </c>
      <c r="P412">
        <v>9063441717</v>
      </c>
      <c r="Q412" t="s">
        <v>72</v>
      </c>
      <c r="R412" t="s">
        <v>73</v>
      </c>
      <c r="S412" t="s">
        <v>2040</v>
      </c>
      <c r="T412" t="s">
        <v>2033</v>
      </c>
      <c r="U412" t="s">
        <v>2041</v>
      </c>
      <c r="V412">
        <v>4</v>
      </c>
      <c r="W412" t="s">
        <v>93</v>
      </c>
    </row>
    <row r="413" spans="1:23">
      <c r="A413" t="s">
        <v>1164</v>
      </c>
      <c r="B413" s="14">
        <v>118</v>
      </c>
      <c r="C413" t="s">
        <v>1165</v>
      </c>
      <c r="E413" t="s">
        <v>1166</v>
      </c>
      <c r="F413" t="s">
        <v>2042</v>
      </c>
      <c r="G413" t="s">
        <v>36</v>
      </c>
      <c r="H413">
        <v>-31.646394000000001</v>
      </c>
      <c r="I413">
        <v>-63.760258999999998</v>
      </c>
      <c r="J413">
        <v>43279</v>
      </c>
      <c r="K413">
        <v>28</v>
      </c>
      <c r="L413">
        <v>6</v>
      </c>
      <c r="M413">
        <v>2018</v>
      </c>
      <c r="N413" s="17">
        <v>4</v>
      </c>
      <c r="O413">
        <v>10</v>
      </c>
      <c r="P413">
        <v>7749969399</v>
      </c>
      <c r="Q413" t="s">
        <v>72</v>
      </c>
      <c r="R413" t="s">
        <v>73</v>
      </c>
      <c r="S413" t="s">
        <v>2040</v>
      </c>
      <c r="T413" t="s">
        <v>2033</v>
      </c>
      <c r="U413" t="s">
        <v>2041</v>
      </c>
      <c r="V413">
        <v>6</v>
      </c>
      <c r="W413" t="s">
        <v>43</v>
      </c>
    </row>
    <row r="414" spans="1:23">
      <c r="A414" t="s">
        <v>1167</v>
      </c>
      <c r="B414" s="14">
        <v>118</v>
      </c>
      <c r="C414" t="s">
        <v>1168</v>
      </c>
      <c r="E414" t="s">
        <v>1169</v>
      </c>
      <c r="F414" t="s">
        <v>2043</v>
      </c>
      <c r="G414" t="s">
        <v>36</v>
      </c>
      <c r="H414">
        <v>7.9855625000000003</v>
      </c>
      <c r="I414">
        <v>125.1375831</v>
      </c>
      <c r="J414">
        <v>16928</v>
      </c>
      <c r="K414">
        <v>6</v>
      </c>
      <c r="L414">
        <v>5</v>
      </c>
      <c r="M414">
        <v>1946</v>
      </c>
      <c r="N414" s="17">
        <v>76</v>
      </c>
      <c r="O414">
        <v>5</v>
      </c>
      <c r="P414">
        <v>4163740840</v>
      </c>
      <c r="Q414" t="s">
        <v>72</v>
      </c>
      <c r="R414" t="s">
        <v>73</v>
      </c>
      <c r="S414" t="s">
        <v>2040</v>
      </c>
      <c r="T414" t="s">
        <v>2033</v>
      </c>
      <c r="U414" t="s">
        <v>2041</v>
      </c>
      <c r="V414">
        <v>5</v>
      </c>
      <c r="W414" t="s">
        <v>86</v>
      </c>
    </row>
    <row r="415" spans="1:23">
      <c r="A415" t="s">
        <v>1170</v>
      </c>
      <c r="B415" s="14">
        <v>118</v>
      </c>
      <c r="C415" t="s">
        <v>1171</v>
      </c>
      <c r="E415" t="s">
        <v>426</v>
      </c>
      <c r="F415" t="s">
        <v>2044</v>
      </c>
      <c r="G415" t="s">
        <v>23</v>
      </c>
      <c r="H415">
        <v>14.729958399999999</v>
      </c>
      <c r="I415">
        <v>121.05045200000001</v>
      </c>
      <c r="J415">
        <v>32703</v>
      </c>
      <c r="K415">
        <v>14</v>
      </c>
      <c r="L415">
        <v>7</v>
      </c>
      <c r="M415">
        <v>1989</v>
      </c>
      <c r="N415" s="17">
        <v>33</v>
      </c>
      <c r="O415">
        <v>10</v>
      </c>
      <c r="P415">
        <v>7346120570</v>
      </c>
      <c r="Q415" t="s">
        <v>72</v>
      </c>
      <c r="R415" t="s">
        <v>73</v>
      </c>
      <c r="S415" t="s">
        <v>2040</v>
      </c>
      <c r="T415" t="s">
        <v>2033</v>
      </c>
      <c r="U415" t="s">
        <v>2041</v>
      </c>
      <c r="V415">
        <v>5</v>
      </c>
      <c r="W415" t="s">
        <v>86</v>
      </c>
    </row>
    <row r="416" spans="1:23">
      <c r="A416" t="s">
        <v>1172</v>
      </c>
      <c r="B416" s="14">
        <v>119</v>
      </c>
      <c r="C416" t="s">
        <v>1173</v>
      </c>
      <c r="E416" t="s">
        <v>1174</v>
      </c>
      <c r="F416" t="s">
        <v>2045</v>
      </c>
      <c r="G416" t="s">
        <v>36</v>
      </c>
      <c r="H416">
        <v>31.778022</v>
      </c>
      <c r="I416">
        <v>104.745823</v>
      </c>
      <c r="J416">
        <v>27006</v>
      </c>
      <c r="K416">
        <v>8</v>
      </c>
      <c r="L416">
        <v>12</v>
      </c>
      <c r="M416">
        <v>1973</v>
      </c>
      <c r="N416" s="17">
        <v>49</v>
      </c>
      <c r="O416">
        <v>7</v>
      </c>
      <c r="P416">
        <v>2274458322</v>
      </c>
      <c r="Q416" t="s">
        <v>97</v>
      </c>
      <c r="R416" t="s">
        <v>125</v>
      </c>
      <c r="S416" t="s">
        <v>125</v>
      </c>
      <c r="T416" t="s">
        <v>2046</v>
      </c>
      <c r="U416" t="s">
        <v>2047</v>
      </c>
      <c r="V416">
        <v>3</v>
      </c>
      <c r="W416" t="s">
        <v>26</v>
      </c>
    </row>
    <row r="417" spans="1:23">
      <c r="A417" t="s">
        <v>1175</v>
      </c>
      <c r="B417" s="14">
        <v>119</v>
      </c>
      <c r="C417" t="s">
        <v>1176</v>
      </c>
      <c r="D417" t="s">
        <v>1177</v>
      </c>
      <c r="E417" t="s">
        <v>368</v>
      </c>
      <c r="F417" t="s">
        <v>2048</v>
      </c>
      <c r="G417" t="s">
        <v>36</v>
      </c>
      <c r="H417">
        <v>-10.099944499999999</v>
      </c>
      <c r="I417">
        <v>123.8132141</v>
      </c>
      <c r="J417">
        <v>27703</v>
      </c>
      <c r="K417">
        <v>5</v>
      </c>
      <c r="L417">
        <v>11</v>
      </c>
      <c r="M417">
        <v>1975</v>
      </c>
      <c r="N417" s="17">
        <v>47</v>
      </c>
      <c r="O417">
        <v>1</v>
      </c>
      <c r="P417">
        <v>8735571454</v>
      </c>
      <c r="Q417" t="s">
        <v>97</v>
      </c>
      <c r="R417" t="s">
        <v>125</v>
      </c>
      <c r="S417" t="s">
        <v>125</v>
      </c>
      <c r="T417" t="s">
        <v>2046</v>
      </c>
      <c r="U417" t="s">
        <v>2047</v>
      </c>
      <c r="V417">
        <v>1</v>
      </c>
      <c r="W417" t="s">
        <v>186</v>
      </c>
    </row>
    <row r="418" spans="1:23">
      <c r="A418" t="s">
        <v>1178</v>
      </c>
      <c r="B418" s="14">
        <v>119</v>
      </c>
      <c r="C418" t="s">
        <v>29</v>
      </c>
      <c r="E418" t="s">
        <v>780</v>
      </c>
      <c r="F418" t="s">
        <v>2049</v>
      </c>
      <c r="G418" t="s">
        <v>23</v>
      </c>
      <c r="H418">
        <v>54.859346199999997</v>
      </c>
      <c r="I418">
        <v>24.454949500000001</v>
      </c>
      <c r="J418">
        <v>33072</v>
      </c>
      <c r="K418">
        <v>18</v>
      </c>
      <c r="L418">
        <v>7</v>
      </c>
      <c r="M418">
        <v>1990</v>
      </c>
      <c r="N418" s="17">
        <v>32</v>
      </c>
      <c r="O418">
        <v>7</v>
      </c>
      <c r="P418">
        <v>9176135711</v>
      </c>
      <c r="Q418" t="s">
        <v>97</v>
      </c>
      <c r="R418" t="s">
        <v>125</v>
      </c>
      <c r="S418" t="s">
        <v>125</v>
      </c>
      <c r="T418" t="s">
        <v>2046</v>
      </c>
      <c r="U418" t="s">
        <v>2047</v>
      </c>
      <c r="V418">
        <v>6</v>
      </c>
      <c r="W418" t="s">
        <v>43</v>
      </c>
    </row>
    <row r="419" spans="1:23">
      <c r="A419" t="s">
        <v>1179</v>
      </c>
      <c r="B419" s="14">
        <v>119</v>
      </c>
      <c r="C419" t="s">
        <v>134</v>
      </c>
      <c r="D419" t="s">
        <v>1095</v>
      </c>
      <c r="E419" t="s">
        <v>1180</v>
      </c>
      <c r="F419" t="s">
        <v>2050</v>
      </c>
      <c r="G419" t="s">
        <v>36</v>
      </c>
      <c r="H419">
        <v>14.3597816</v>
      </c>
      <c r="I419">
        <v>-87.902830699999996</v>
      </c>
      <c r="J419">
        <v>24991</v>
      </c>
      <c r="K419">
        <v>2</v>
      </c>
      <c r="L419">
        <v>6</v>
      </c>
      <c r="M419">
        <v>1968</v>
      </c>
      <c r="N419" s="17">
        <v>54</v>
      </c>
      <c r="O419">
        <v>2</v>
      </c>
      <c r="P419">
        <v>6045461494</v>
      </c>
      <c r="Q419" t="s">
        <v>97</v>
      </c>
      <c r="R419" t="s">
        <v>125</v>
      </c>
      <c r="S419" t="s">
        <v>125</v>
      </c>
      <c r="T419" t="s">
        <v>2046</v>
      </c>
      <c r="U419" t="s">
        <v>2047</v>
      </c>
      <c r="V419">
        <v>7</v>
      </c>
      <c r="W419" t="s">
        <v>78</v>
      </c>
    </row>
    <row r="420" spans="1:23">
      <c r="A420" t="s">
        <v>1181</v>
      </c>
      <c r="B420" s="14">
        <v>120</v>
      </c>
      <c r="C420" t="s">
        <v>1182</v>
      </c>
      <c r="E420" t="s">
        <v>1183</v>
      </c>
      <c r="F420" t="s">
        <v>2051</v>
      </c>
      <c r="G420" t="s">
        <v>36</v>
      </c>
      <c r="H420">
        <v>-7.0787823999999997</v>
      </c>
      <c r="I420">
        <v>-35.587669699999999</v>
      </c>
      <c r="J420">
        <v>21314</v>
      </c>
      <c r="K420">
        <v>9</v>
      </c>
      <c r="L420">
        <v>5</v>
      </c>
      <c r="M420">
        <v>1958</v>
      </c>
      <c r="N420" s="17">
        <v>64</v>
      </c>
      <c r="O420">
        <v>5</v>
      </c>
      <c r="P420">
        <v>2154207366</v>
      </c>
      <c r="Q420" t="s">
        <v>37</v>
      </c>
      <c r="R420" t="s">
        <v>64</v>
      </c>
      <c r="S420" t="s">
        <v>1450</v>
      </c>
      <c r="T420" t="s">
        <v>1451</v>
      </c>
      <c r="U420" t="s">
        <v>1452</v>
      </c>
      <c r="V420">
        <v>7</v>
      </c>
      <c r="W420" t="s">
        <v>78</v>
      </c>
    </row>
    <row r="421" spans="1:23">
      <c r="A421" t="s">
        <v>1184</v>
      </c>
      <c r="B421" s="14">
        <v>120</v>
      </c>
      <c r="C421" t="s">
        <v>767</v>
      </c>
      <c r="E421" t="s">
        <v>1185</v>
      </c>
      <c r="F421" t="s">
        <v>2052</v>
      </c>
      <c r="G421" t="s">
        <v>23</v>
      </c>
      <c r="H421">
        <v>37.8909637</v>
      </c>
      <c r="I421">
        <v>139.31673050000001</v>
      </c>
      <c r="J421">
        <v>20176</v>
      </c>
      <c r="K421">
        <v>28</v>
      </c>
      <c r="L421">
        <v>3</v>
      </c>
      <c r="M421">
        <v>1955</v>
      </c>
      <c r="N421" s="17">
        <v>67</v>
      </c>
      <c r="O421">
        <v>6</v>
      </c>
      <c r="P421">
        <v>3928375767</v>
      </c>
      <c r="Q421" t="s">
        <v>37</v>
      </c>
      <c r="R421" t="s">
        <v>64</v>
      </c>
      <c r="S421" t="s">
        <v>1450</v>
      </c>
      <c r="T421" t="s">
        <v>1451</v>
      </c>
      <c r="U421" t="s">
        <v>1452</v>
      </c>
      <c r="V421">
        <v>6</v>
      </c>
      <c r="W421" t="s">
        <v>43</v>
      </c>
    </row>
    <row r="422" spans="1:23">
      <c r="A422" t="s">
        <v>1186</v>
      </c>
      <c r="B422" s="14">
        <v>121</v>
      </c>
      <c r="C422" t="s">
        <v>1187</v>
      </c>
      <c r="E422" t="s">
        <v>1188</v>
      </c>
      <c r="F422" t="s">
        <v>2053</v>
      </c>
      <c r="G422" t="s">
        <v>36</v>
      </c>
      <c r="H422">
        <v>14.192999800000001</v>
      </c>
      <c r="I422">
        <v>121.13173519999999</v>
      </c>
      <c r="J422">
        <v>37524</v>
      </c>
      <c r="K422">
        <v>25</v>
      </c>
      <c r="L422">
        <v>9</v>
      </c>
      <c r="M422">
        <v>2002</v>
      </c>
      <c r="N422" s="17">
        <v>20</v>
      </c>
      <c r="O422">
        <v>4</v>
      </c>
      <c r="P422">
        <v>6047102411</v>
      </c>
      <c r="Q422" t="s">
        <v>72</v>
      </c>
      <c r="R422" t="s">
        <v>82</v>
      </c>
      <c r="S422" t="s">
        <v>2054</v>
      </c>
      <c r="T422" t="s">
        <v>2055</v>
      </c>
      <c r="U422" t="s">
        <v>2056</v>
      </c>
      <c r="V422">
        <v>5</v>
      </c>
      <c r="W422" t="s">
        <v>86</v>
      </c>
    </row>
    <row r="423" spans="1:23">
      <c r="A423" t="s">
        <v>1189</v>
      </c>
      <c r="B423" s="14">
        <v>121</v>
      </c>
      <c r="C423" t="s">
        <v>1190</v>
      </c>
      <c r="E423" t="s">
        <v>1191</v>
      </c>
      <c r="F423" t="s">
        <v>2057</v>
      </c>
      <c r="G423" t="s">
        <v>23</v>
      </c>
      <c r="H423">
        <v>-6.8099748</v>
      </c>
      <c r="I423">
        <v>105.8583873</v>
      </c>
      <c r="J423">
        <v>37459</v>
      </c>
      <c r="K423">
        <v>22</v>
      </c>
      <c r="L423">
        <v>7</v>
      </c>
      <c r="M423">
        <v>2002</v>
      </c>
      <c r="N423" s="17">
        <v>20</v>
      </c>
      <c r="O423">
        <v>7</v>
      </c>
      <c r="P423">
        <v>7936424967</v>
      </c>
      <c r="Q423" t="s">
        <v>72</v>
      </c>
      <c r="R423" t="s">
        <v>82</v>
      </c>
      <c r="S423" t="s">
        <v>2054</v>
      </c>
      <c r="T423" t="s">
        <v>2055</v>
      </c>
      <c r="U423" t="s">
        <v>2056</v>
      </c>
      <c r="V423">
        <v>4</v>
      </c>
      <c r="W423" t="s">
        <v>93</v>
      </c>
    </row>
    <row r="424" spans="1:23">
      <c r="A424" t="s">
        <v>1192</v>
      </c>
      <c r="B424" s="14">
        <v>122</v>
      </c>
      <c r="C424" t="s">
        <v>1180</v>
      </c>
      <c r="E424" t="s">
        <v>1193</v>
      </c>
      <c r="F424" t="s">
        <v>2058</v>
      </c>
      <c r="G424" t="s">
        <v>36</v>
      </c>
      <c r="H424">
        <v>9.1968447999999992</v>
      </c>
      <c r="I424">
        <v>-75.876633299999995</v>
      </c>
      <c r="J424">
        <v>31038</v>
      </c>
      <c r="K424">
        <v>22</v>
      </c>
      <c r="L424">
        <v>12</v>
      </c>
      <c r="M424">
        <v>1984</v>
      </c>
      <c r="N424" s="17">
        <v>38</v>
      </c>
      <c r="O424">
        <v>4</v>
      </c>
      <c r="P424">
        <v>8433795861</v>
      </c>
      <c r="Q424" t="s">
        <v>37</v>
      </c>
      <c r="R424" t="s">
        <v>38</v>
      </c>
      <c r="S424" t="s">
        <v>1470</v>
      </c>
      <c r="T424" t="s">
        <v>2059</v>
      </c>
      <c r="U424" t="s">
        <v>2060</v>
      </c>
      <c r="V424">
        <v>1</v>
      </c>
      <c r="W424" t="s">
        <v>186</v>
      </c>
    </row>
    <row r="425" spans="1:23">
      <c r="A425" t="s">
        <v>1194</v>
      </c>
      <c r="B425" s="14">
        <v>122</v>
      </c>
      <c r="C425" t="s">
        <v>1195</v>
      </c>
      <c r="D425" t="s">
        <v>1196</v>
      </c>
      <c r="E425" t="s">
        <v>1197</v>
      </c>
      <c r="F425" t="s">
        <v>2061</v>
      </c>
      <c r="G425" t="s">
        <v>36</v>
      </c>
      <c r="H425">
        <v>36.813372000000001</v>
      </c>
      <c r="I425">
        <v>121.620148</v>
      </c>
      <c r="J425">
        <v>11481</v>
      </c>
      <c r="K425">
        <v>7</v>
      </c>
      <c r="L425">
        <v>6</v>
      </c>
      <c r="M425">
        <v>1931</v>
      </c>
      <c r="N425" s="17">
        <v>91</v>
      </c>
      <c r="O425">
        <v>9</v>
      </c>
      <c r="P425">
        <v>9978902379</v>
      </c>
      <c r="Q425" t="s">
        <v>37</v>
      </c>
      <c r="R425" t="s">
        <v>38</v>
      </c>
      <c r="S425" t="s">
        <v>1470</v>
      </c>
      <c r="T425" t="s">
        <v>2059</v>
      </c>
      <c r="U425" t="s">
        <v>2060</v>
      </c>
      <c r="V425">
        <v>1</v>
      </c>
      <c r="W425" t="s">
        <v>186</v>
      </c>
    </row>
    <row r="426" spans="1:23">
      <c r="A426" t="s">
        <v>1198</v>
      </c>
      <c r="B426" s="14">
        <v>122</v>
      </c>
      <c r="C426" t="s">
        <v>1199</v>
      </c>
      <c r="E426" t="s">
        <v>1200</v>
      </c>
      <c r="F426" t="s">
        <v>2062</v>
      </c>
      <c r="G426" t="s">
        <v>36</v>
      </c>
      <c r="H426">
        <v>50.373642799999999</v>
      </c>
      <c r="I426">
        <v>16.168589900000001</v>
      </c>
      <c r="J426">
        <v>24225</v>
      </c>
      <c r="K426">
        <v>28</v>
      </c>
      <c r="L426">
        <v>4</v>
      </c>
      <c r="M426">
        <v>1966</v>
      </c>
      <c r="N426" s="17">
        <v>56</v>
      </c>
      <c r="O426">
        <v>9</v>
      </c>
      <c r="P426">
        <v>8034346960</v>
      </c>
      <c r="Q426" t="s">
        <v>37</v>
      </c>
      <c r="R426" t="s">
        <v>38</v>
      </c>
      <c r="S426" t="s">
        <v>1470</v>
      </c>
      <c r="T426" t="s">
        <v>2059</v>
      </c>
      <c r="U426" t="s">
        <v>2060</v>
      </c>
      <c r="V426">
        <v>3</v>
      </c>
      <c r="W426" t="s">
        <v>26</v>
      </c>
    </row>
    <row r="427" spans="1:23">
      <c r="A427" t="s">
        <v>1201</v>
      </c>
      <c r="B427" s="14">
        <v>123</v>
      </c>
      <c r="C427" t="s">
        <v>1202</v>
      </c>
      <c r="D427" t="s">
        <v>88</v>
      </c>
      <c r="E427" t="s">
        <v>1203</v>
      </c>
      <c r="F427" t="s">
        <v>2063</v>
      </c>
      <c r="G427" t="s">
        <v>36</v>
      </c>
      <c r="H427">
        <v>-7.1504031000000001</v>
      </c>
      <c r="I427">
        <v>-34.962593200000001</v>
      </c>
      <c r="J427">
        <v>38708</v>
      </c>
      <c r="K427">
        <v>22</v>
      </c>
      <c r="L427">
        <v>12</v>
      </c>
      <c r="M427">
        <v>2005</v>
      </c>
      <c r="N427" s="17">
        <v>17</v>
      </c>
      <c r="O427">
        <v>8</v>
      </c>
      <c r="P427">
        <v>8081521344</v>
      </c>
      <c r="Q427" t="s">
        <v>24</v>
      </c>
      <c r="R427" t="s">
        <v>160</v>
      </c>
      <c r="S427" t="s">
        <v>2064</v>
      </c>
      <c r="T427" t="s">
        <v>2065</v>
      </c>
      <c r="U427" t="s">
        <v>2066</v>
      </c>
      <c r="V427">
        <v>6</v>
      </c>
      <c r="W427" t="s">
        <v>43</v>
      </c>
    </row>
    <row r="428" spans="1:23">
      <c r="A428" t="s">
        <v>1204</v>
      </c>
      <c r="B428" s="14">
        <v>123</v>
      </c>
      <c r="C428" t="s">
        <v>1205</v>
      </c>
      <c r="E428" t="s">
        <v>1206</v>
      </c>
      <c r="F428" t="s">
        <v>2067</v>
      </c>
      <c r="G428" t="s">
        <v>36</v>
      </c>
      <c r="H428">
        <v>-12.058230500000001</v>
      </c>
      <c r="I428">
        <v>-77.105367299999997</v>
      </c>
      <c r="J428">
        <v>31266</v>
      </c>
      <c r="K428">
        <v>7</v>
      </c>
      <c r="L428">
        <v>8</v>
      </c>
      <c r="M428">
        <v>1985</v>
      </c>
      <c r="N428" s="17">
        <v>37</v>
      </c>
      <c r="O428">
        <v>4</v>
      </c>
      <c r="P428">
        <v>1013016214</v>
      </c>
      <c r="Q428" t="s">
        <v>24</v>
      </c>
      <c r="R428" t="s">
        <v>160</v>
      </c>
      <c r="S428" t="s">
        <v>2064</v>
      </c>
      <c r="T428" t="s">
        <v>2065</v>
      </c>
      <c r="U428" t="s">
        <v>2066</v>
      </c>
      <c r="V428">
        <v>5</v>
      </c>
      <c r="W428" t="s">
        <v>86</v>
      </c>
    </row>
    <row r="429" spans="1:23">
      <c r="A429" t="s">
        <v>1207</v>
      </c>
      <c r="B429" s="14">
        <v>123</v>
      </c>
      <c r="C429" t="s">
        <v>1208</v>
      </c>
      <c r="E429" t="s">
        <v>1209</v>
      </c>
      <c r="F429" t="s">
        <v>2068</v>
      </c>
      <c r="G429" t="s">
        <v>23</v>
      </c>
      <c r="H429">
        <v>29.9460643</v>
      </c>
      <c r="I429">
        <v>122.30329140000001</v>
      </c>
      <c r="J429">
        <v>18076</v>
      </c>
      <c r="K429">
        <v>27</v>
      </c>
      <c r="L429">
        <v>6</v>
      </c>
      <c r="M429">
        <v>1949</v>
      </c>
      <c r="N429" s="17">
        <v>73</v>
      </c>
      <c r="O429">
        <v>7</v>
      </c>
      <c r="P429">
        <v>9534392387</v>
      </c>
      <c r="Q429" t="s">
        <v>24</v>
      </c>
      <c r="R429" t="s">
        <v>160</v>
      </c>
      <c r="S429" t="s">
        <v>2064</v>
      </c>
      <c r="T429" t="s">
        <v>2065</v>
      </c>
      <c r="U429" t="s">
        <v>2066</v>
      </c>
      <c r="V429">
        <v>2</v>
      </c>
      <c r="W429" t="s">
        <v>48</v>
      </c>
    </row>
    <row r="430" spans="1:23">
      <c r="A430" t="s">
        <v>1210</v>
      </c>
      <c r="B430" s="14">
        <v>124</v>
      </c>
      <c r="C430" t="s">
        <v>900</v>
      </c>
      <c r="E430" t="s">
        <v>1211</v>
      </c>
      <c r="F430" t="s">
        <v>2069</v>
      </c>
      <c r="G430" t="s">
        <v>23</v>
      </c>
      <c r="H430">
        <v>7.7085721999999999</v>
      </c>
      <c r="I430">
        <v>122.86735539999999</v>
      </c>
      <c r="J430">
        <v>13156</v>
      </c>
      <c r="K430">
        <v>7</v>
      </c>
      <c r="L430">
        <v>1</v>
      </c>
      <c r="M430">
        <v>1936</v>
      </c>
      <c r="N430" s="17">
        <v>86</v>
      </c>
      <c r="O430">
        <v>12</v>
      </c>
      <c r="P430">
        <v>1865430883</v>
      </c>
      <c r="Q430" t="s">
        <v>24</v>
      </c>
      <c r="R430" t="s">
        <v>255</v>
      </c>
      <c r="S430" t="s">
        <v>1765</v>
      </c>
      <c r="T430" t="s">
        <v>1858</v>
      </c>
      <c r="U430" t="s">
        <v>2070</v>
      </c>
      <c r="V430">
        <v>7</v>
      </c>
      <c r="W430" t="s">
        <v>78</v>
      </c>
    </row>
    <row r="431" spans="1:23">
      <c r="A431" t="s">
        <v>1212</v>
      </c>
      <c r="B431" s="14">
        <v>124</v>
      </c>
      <c r="C431" t="s">
        <v>1213</v>
      </c>
      <c r="E431" t="s">
        <v>166</v>
      </c>
      <c r="F431" t="s">
        <v>2071</v>
      </c>
      <c r="G431" t="s">
        <v>36</v>
      </c>
      <c r="H431">
        <v>41.634448999999996</v>
      </c>
      <c r="I431">
        <v>22.466544599999999</v>
      </c>
      <c r="J431">
        <v>37319</v>
      </c>
      <c r="K431">
        <v>4</v>
      </c>
      <c r="L431">
        <v>3</v>
      </c>
      <c r="M431">
        <v>2002</v>
      </c>
      <c r="N431" s="17">
        <v>20</v>
      </c>
      <c r="O431">
        <v>10</v>
      </c>
      <c r="P431">
        <v>5688898136</v>
      </c>
      <c r="Q431" t="s">
        <v>24</v>
      </c>
      <c r="R431" t="s">
        <v>255</v>
      </c>
      <c r="S431" t="s">
        <v>1765</v>
      </c>
      <c r="T431" t="s">
        <v>1858</v>
      </c>
      <c r="U431" t="s">
        <v>2070</v>
      </c>
      <c r="V431">
        <v>6</v>
      </c>
      <c r="W431" t="s">
        <v>43</v>
      </c>
    </row>
    <row r="432" spans="1:23">
      <c r="A432" t="s">
        <v>1214</v>
      </c>
      <c r="B432" s="14">
        <v>125</v>
      </c>
      <c r="C432" t="s">
        <v>1215</v>
      </c>
      <c r="E432" t="s">
        <v>1216</v>
      </c>
      <c r="F432" t="s">
        <v>2072</v>
      </c>
      <c r="G432" t="s">
        <v>36</v>
      </c>
      <c r="H432">
        <v>7.4833299999999996</v>
      </c>
      <c r="I432">
        <v>124.25</v>
      </c>
      <c r="J432">
        <v>15449</v>
      </c>
      <c r="K432">
        <v>18</v>
      </c>
      <c r="L432">
        <v>4</v>
      </c>
      <c r="M432">
        <v>1942</v>
      </c>
      <c r="N432" s="17">
        <v>80</v>
      </c>
      <c r="O432">
        <v>12</v>
      </c>
      <c r="P432">
        <v>3189628312</v>
      </c>
      <c r="Q432" t="s">
        <v>31</v>
      </c>
      <c r="R432" t="s">
        <v>52</v>
      </c>
      <c r="S432" t="s">
        <v>1380</v>
      </c>
      <c r="T432" t="s">
        <v>1380</v>
      </c>
      <c r="U432" t="s">
        <v>1972</v>
      </c>
      <c r="V432">
        <v>4</v>
      </c>
      <c r="W432" t="s">
        <v>93</v>
      </c>
    </row>
    <row r="433" spans="1:23">
      <c r="A433" t="s">
        <v>1217</v>
      </c>
      <c r="B433" s="14">
        <v>125</v>
      </c>
      <c r="C433" t="s">
        <v>1218</v>
      </c>
      <c r="E433" t="s">
        <v>1219</v>
      </c>
      <c r="F433" t="s">
        <v>2073</v>
      </c>
      <c r="G433" t="s">
        <v>36</v>
      </c>
      <c r="H433">
        <v>62.587277</v>
      </c>
      <c r="I433">
        <v>40.610709999999997</v>
      </c>
      <c r="J433">
        <v>28128</v>
      </c>
      <c r="K433">
        <v>3</v>
      </c>
      <c r="L433">
        <v>1</v>
      </c>
      <c r="M433">
        <v>1977</v>
      </c>
      <c r="N433" s="17">
        <v>45</v>
      </c>
      <c r="O433">
        <v>5</v>
      </c>
      <c r="P433">
        <v>8194057228</v>
      </c>
      <c r="Q433" t="s">
        <v>31</v>
      </c>
      <c r="R433" t="s">
        <v>52</v>
      </c>
      <c r="S433" t="s">
        <v>1380</v>
      </c>
      <c r="T433" t="s">
        <v>1380</v>
      </c>
      <c r="U433" t="s">
        <v>1972</v>
      </c>
      <c r="V433">
        <v>1</v>
      </c>
      <c r="W433" t="s">
        <v>186</v>
      </c>
    </row>
    <row r="434" spans="1:23">
      <c r="A434" t="s">
        <v>1220</v>
      </c>
      <c r="B434" s="14">
        <v>125</v>
      </c>
      <c r="C434" t="s">
        <v>1101</v>
      </c>
      <c r="E434" t="s">
        <v>886</v>
      </c>
      <c r="F434" t="s">
        <v>2074</v>
      </c>
      <c r="G434" t="s">
        <v>23</v>
      </c>
      <c r="H434">
        <v>3.8144236999999999</v>
      </c>
      <c r="I434">
        <v>-76.247911999999999</v>
      </c>
      <c r="J434">
        <v>37106</v>
      </c>
      <c r="K434">
        <v>3</v>
      </c>
      <c r="L434">
        <v>8</v>
      </c>
      <c r="M434">
        <v>2001</v>
      </c>
      <c r="N434" s="17">
        <v>21</v>
      </c>
      <c r="O434">
        <v>12</v>
      </c>
      <c r="P434">
        <v>2333417163</v>
      </c>
      <c r="Q434" t="s">
        <v>31</v>
      </c>
      <c r="R434" t="s">
        <v>52</v>
      </c>
      <c r="S434" t="s">
        <v>1380</v>
      </c>
      <c r="T434" t="s">
        <v>1380</v>
      </c>
      <c r="U434" t="s">
        <v>1972</v>
      </c>
      <c r="V434">
        <v>7</v>
      </c>
      <c r="W434" t="s">
        <v>78</v>
      </c>
    </row>
    <row r="435" spans="1:23">
      <c r="A435" t="s">
        <v>1221</v>
      </c>
      <c r="B435" s="14">
        <v>126</v>
      </c>
      <c r="C435" t="s">
        <v>1222</v>
      </c>
      <c r="E435" t="s">
        <v>1223</v>
      </c>
      <c r="F435" t="s">
        <v>2075</v>
      </c>
      <c r="G435" t="s">
        <v>36</v>
      </c>
      <c r="H435">
        <v>-20.842005499999999</v>
      </c>
      <c r="I435">
        <v>-40.735721499999997</v>
      </c>
      <c r="J435">
        <v>33237</v>
      </c>
      <c r="K435">
        <v>30</v>
      </c>
      <c r="L435">
        <v>12</v>
      </c>
      <c r="M435">
        <v>1990</v>
      </c>
      <c r="N435" s="17">
        <v>32</v>
      </c>
      <c r="O435">
        <v>3</v>
      </c>
      <c r="P435">
        <v>2617396879</v>
      </c>
      <c r="Q435" t="s">
        <v>72</v>
      </c>
      <c r="R435" t="s">
        <v>73</v>
      </c>
      <c r="S435" t="s">
        <v>2076</v>
      </c>
      <c r="T435" t="s">
        <v>2077</v>
      </c>
      <c r="U435" t="s">
        <v>2078</v>
      </c>
      <c r="V435">
        <v>7</v>
      </c>
      <c r="W435" t="s">
        <v>78</v>
      </c>
    </row>
    <row r="436" spans="1:23">
      <c r="A436" t="s">
        <v>1224</v>
      </c>
      <c r="B436" s="14">
        <v>126</v>
      </c>
      <c r="C436" t="s">
        <v>295</v>
      </c>
      <c r="E436" t="s">
        <v>1225</v>
      </c>
      <c r="F436" t="s">
        <v>2079</v>
      </c>
      <c r="G436" t="s">
        <v>23</v>
      </c>
      <c r="H436">
        <v>22.829287000000001</v>
      </c>
      <c r="I436">
        <v>107.200654</v>
      </c>
      <c r="J436">
        <v>31104</v>
      </c>
      <c r="K436">
        <v>26</v>
      </c>
      <c r="L436">
        <v>2</v>
      </c>
      <c r="M436">
        <v>1985</v>
      </c>
      <c r="N436" s="17">
        <v>37</v>
      </c>
      <c r="O436">
        <v>12</v>
      </c>
      <c r="P436">
        <v>4547667091</v>
      </c>
      <c r="Q436" t="s">
        <v>72</v>
      </c>
      <c r="R436" t="s">
        <v>73</v>
      </c>
      <c r="S436" t="s">
        <v>2076</v>
      </c>
      <c r="T436" t="s">
        <v>2077</v>
      </c>
      <c r="U436" t="s">
        <v>2078</v>
      </c>
      <c r="V436">
        <v>7</v>
      </c>
      <c r="W436" t="s">
        <v>78</v>
      </c>
    </row>
    <row r="437" spans="1:23">
      <c r="A437" t="s">
        <v>1226</v>
      </c>
      <c r="B437" s="14">
        <v>127</v>
      </c>
      <c r="C437" t="s">
        <v>1227</v>
      </c>
      <c r="D437" t="s">
        <v>1228</v>
      </c>
      <c r="E437" t="s">
        <v>51</v>
      </c>
      <c r="F437" t="s">
        <v>2080</v>
      </c>
      <c r="G437" t="s">
        <v>36</v>
      </c>
      <c r="H437">
        <v>16.603204399999999</v>
      </c>
      <c r="I437">
        <v>95.177098000000001</v>
      </c>
      <c r="J437">
        <v>28780</v>
      </c>
      <c r="K437">
        <v>17</v>
      </c>
      <c r="L437">
        <v>10</v>
      </c>
      <c r="M437">
        <v>1978</v>
      </c>
      <c r="N437" s="17">
        <v>44</v>
      </c>
      <c r="O437">
        <v>2</v>
      </c>
      <c r="P437">
        <v>9213915957</v>
      </c>
      <c r="Q437" t="s">
        <v>97</v>
      </c>
      <c r="R437" t="s">
        <v>129</v>
      </c>
      <c r="S437" t="s">
        <v>2081</v>
      </c>
      <c r="T437" t="s">
        <v>2082</v>
      </c>
      <c r="U437" t="s">
        <v>2083</v>
      </c>
      <c r="V437">
        <v>4</v>
      </c>
      <c r="W437" t="s">
        <v>93</v>
      </c>
    </row>
    <row r="438" spans="1:23">
      <c r="A438" t="s">
        <v>1229</v>
      </c>
      <c r="B438" s="14">
        <v>127</v>
      </c>
      <c r="C438" t="s">
        <v>655</v>
      </c>
      <c r="E438" t="s">
        <v>1230</v>
      </c>
      <c r="F438" t="s">
        <v>2084</v>
      </c>
      <c r="G438" t="s">
        <v>36</v>
      </c>
      <c r="H438">
        <v>23.199183000000001</v>
      </c>
      <c r="I438">
        <v>113.256439</v>
      </c>
      <c r="J438">
        <v>27340</v>
      </c>
      <c r="K438">
        <v>7</v>
      </c>
      <c r="L438">
        <v>11</v>
      </c>
      <c r="M438">
        <v>1974</v>
      </c>
      <c r="N438" s="17">
        <v>48</v>
      </c>
      <c r="O438">
        <v>1</v>
      </c>
      <c r="P438">
        <v>3544073850</v>
      </c>
      <c r="Q438" t="s">
        <v>97</v>
      </c>
      <c r="R438" t="s">
        <v>129</v>
      </c>
      <c r="S438" t="s">
        <v>2081</v>
      </c>
      <c r="T438" t="s">
        <v>2082</v>
      </c>
      <c r="U438" t="s">
        <v>2083</v>
      </c>
      <c r="V438">
        <v>2</v>
      </c>
      <c r="W438" t="s">
        <v>48</v>
      </c>
    </row>
    <row r="439" spans="1:23">
      <c r="A439" t="s">
        <v>1231</v>
      </c>
      <c r="B439" s="14">
        <v>127</v>
      </c>
      <c r="C439" t="s">
        <v>1232</v>
      </c>
      <c r="E439" t="s">
        <v>1233</v>
      </c>
      <c r="F439" t="s">
        <v>2085</v>
      </c>
      <c r="G439" t="s">
        <v>36</v>
      </c>
      <c r="H439">
        <v>41.102449200000002</v>
      </c>
      <c r="I439">
        <v>-81.499288399999998</v>
      </c>
      <c r="J439">
        <v>39350</v>
      </c>
      <c r="K439">
        <v>25</v>
      </c>
      <c r="L439">
        <v>9</v>
      </c>
      <c r="M439">
        <v>2007</v>
      </c>
      <c r="N439" s="17">
        <v>15</v>
      </c>
      <c r="O439">
        <v>9</v>
      </c>
      <c r="P439">
        <v>3309026271</v>
      </c>
      <c r="Q439" t="s">
        <v>97</v>
      </c>
      <c r="R439" t="s">
        <v>129</v>
      </c>
      <c r="S439" t="s">
        <v>2081</v>
      </c>
      <c r="T439" t="s">
        <v>2082</v>
      </c>
      <c r="U439" t="s">
        <v>2083</v>
      </c>
      <c r="V439">
        <v>6</v>
      </c>
      <c r="W439" t="s">
        <v>43</v>
      </c>
    </row>
    <row r="440" spans="1:23">
      <c r="A440" t="s">
        <v>1234</v>
      </c>
      <c r="B440" s="14">
        <v>128</v>
      </c>
      <c r="C440" t="s">
        <v>135</v>
      </c>
      <c r="D440" t="s">
        <v>601</v>
      </c>
      <c r="E440" t="s">
        <v>926</v>
      </c>
      <c r="F440" t="s">
        <v>2086</v>
      </c>
      <c r="G440" t="s">
        <v>36</v>
      </c>
      <c r="H440">
        <v>23.084827000000001</v>
      </c>
      <c r="I440">
        <v>113.290609</v>
      </c>
      <c r="J440">
        <v>27894</v>
      </c>
      <c r="K440">
        <v>14</v>
      </c>
      <c r="L440">
        <v>5</v>
      </c>
      <c r="M440">
        <v>1976</v>
      </c>
      <c r="N440" s="17">
        <v>46</v>
      </c>
      <c r="O440">
        <v>13</v>
      </c>
      <c r="P440">
        <v>1941369417</v>
      </c>
      <c r="Q440" t="s">
        <v>37</v>
      </c>
      <c r="R440" t="s">
        <v>64</v>
      </c>
      <c r="S440" t="s">
        <v>2087</v>
      </c>
      <c r="T440" t="s">
        <v>1425</v>
      </c>
      <c r="U440" t="s">
        <v>2088</v>
      </c>
      <c r="V440">
        <v>2</v>
      </c>
      <c r="W440" t="s">
        <v>48</v>
      </c>
    </row>
    <row r="441" spans="1:23">
      <c r="A441" t="s">
        <v>1235</v>
      </c>
      <c r="B441" s="14">
        <v>128</v>
      </c>
      <c r="C441" t="s">
        <v>411</v>
      </c>
      <c r="D441" t="s">
        <v>1236</v>
      </c>
      <c r="E441" t="s">
        <v>962</v>
      </c>
      <c r="F441" t="s">
        <v>2089</v>
      </c>
      <c r="G441" t="s">
        <v>36</v>
      </c>
      <c r="H441">
        <v>38.407753</v>
      </c>
      <c r="I441">
        <v>114.01553199999999</v>
      </c>
      <c r="J441">
        <v>32943</v>
      </c>
      <c r="K441">
        <v>11</v>
      </c>
      <c r="L441">
        <v>3</v>
      </c>
      <c r="M441">
        <v>1990</v>
      </c>
      <c r="N441" s="17">
        <v>32</v>
      </c>
      <c r="O441">
        <v>7</v>
      </c>
      <c r="P441">
        <v>4772365459</v>
      </c>
      <c r="Q441" t="s">
        <v>37</v>
      </c>
      <c r="R441" t="s">
        <v>64</v>
      </c>
      <c r="S441" t="s">
        <v>2087</v>
      </c>
      <c r="T441" t="s">
        <v>1425</v>
      </c>
      <c r="U441" t="s">
        <v>2088</v>
      </c>
      <c r="V441">
        <v>6</v>
      </c>
      <c r="W441" t="s">
        <v>43</v>
      </c>
    </row>
    <row r="442" spans="1:23">
      <c r="A442" t="s">
        <v>1237</v>
      </c>
      <c r="B442" s="14">
        <v>129</v>
      </c>
      <c r="C442" t="s">
        <v>1238</v>
      </c>
      <c r="E442" t="s">
        <v>777</v>
      </c>
      <c r="F442" t="s">
        <v>2090</v>
      </c>
      <c r="G442" t="s">
        <v>36</v>
      </c>
      <c r="H442">
        <v>18.649728</v>
      </c>
      <c r="I442">
        <v>-68.602834099999995</v>
      </c>
      <c r="J442">
        <v>29529</v>
      </c>
      <c r="K442">
        <v>4</v>
      </c>
      <c r="L442">
        <v>11</v>
      </c>
      <c r="M442">
        <v>1980</v>
      </c>
      <c r="N442" s="17">
        <v>42</v>
      </c>
      <c r="O442">
        <v>13</v>
      </c>
      <c r="P442">
        <v>4285248480</v>
      </c>
      <c r="Q442" t="s">
        <v>37</v>
      </c>
      <c r="R442" t="s">
        <v>38</v>
      </c>
      <c r="S442" t="s">
        <v>1470</v>
      </c>
      <c r="T442" t="s">
        <v>2059</v>
      </c>
      <c r="U442" t="s">
        <v>2060</v>
      </c>
      <c r="V442">
        <v>1</v>
      </c>
      <c r="W442" t="s">
        <v>186</v>
      </c>
    </row>
    <row r="443" spans="1:23">
      <c r="A443" t="s">
        <v>1239</v>
      </c>
      <c r="B443" s="14">
        <v>129</v>
      </c>
      <c r="C443" t="s">
        <v>1238</v>
      </c>
      <c r="E443" t="s">
        <v>794</v>
      </c>
      <c r="F443" t="s">
        <v>2091</v>
      </c>
      <c r="G443" t="s">
        <v>36</v>
      </c>
      <c r="H443">
        <v>-3.0029840999999999</v>
      </c>
      <c r="I443">
        <v>115.9467997</v>
      </c>
      <c r="J443">
        <v>19818</v>
      </c>
      <c r="K443">
        <v>4</v>
      </c>
      <c r="L443">
        <v>4</v>
      </c>
      <c r="M443">
        <v>1954</v>
      </c>
      <c r="N443" s="17">
        <v>68</v>
      </c>
      <c r="O443">
        <v>4</v>
      </c>
      <c r="P443">
        <v>6479500165</v>
      </c>
      <c r="Q443" t="s">
        <v>37</v>
      </c>
      <c r="R443" t="s">
        <v>38</v>
      </c>
      <c r="S443" t="s">
        <v>1470</v>
      </c>
      <c r="T443" t="s">
        <v>2059</v>
      </c>
      <c r="U443" t="s">
        <v>2060</v>
      </c>
      <c r="V443">
        <v>3</v>
      </c>
      <c r="W443" t="s">
        <v>26</v>
      </c>
    </row>
    <row r="444" spans="1:23">
      <c r="A444" t="s">
        <v>1240</v>
      </c>
      <c r="B444" s="14">
        <v>129</v>
      </c>
      <c r="C444" t="s">
        <v>760</v>
      </c>
      <c r="E444" t="s">
        <v>1241</v>
      </c>
      <c r="F444" t="s">
        <v>2092</v>
      </c>
      <c r="G444" t="s">
        <v>36</v>
      </c>
      <c r="H444">
        <v>-2.4189205</v>
      </c>
      <c r="I444">
        <v>115.44966239999999</v>
      </c>
      <c r="J444">
        <v>32223</v>
      </c>
      <c r="K444">
        <v>21</v>
      </c>
      <c r="L444">
        <v>3</v>
      </c>
      <c r="M444">
        <v>1988</v>
      </c>
      <c r="N444" s="17">
        <v>34</v>
      </c>
      <c r="O444">
        <v>11</v>
      </c>
      <c r="P444">
        <v>3968732133</v>
      </c>
      <c r="Q444" t="s">
        <v>37</v>
      </c>
      <c r="R444" t="s">
        <v>38</v>
      </c>
      <c r="S444" t="s">
        <v>1470</v>
      </c>
      <c r="T444" t="s">
        <v>2059</v>
      </c>
      <c r="U444" t="s">
        <v>2060</v>
      </c>
      <c r="V444">
        <v>2</v>
      </c>
      <c r="W444" t="s">
        <v>48</v>
      </c>
    </row>
    <row r="445" spans="1:23">
      <c r="A445" t="s">
        <v>1242</v>
      </c>
      <c r="B445" s="14">
        <v>130</v>
      </c>
      <c r="C445" t="s">
        <v>1243</v>
      </c>
      <c r="E445" t="s">
        <v>1244</v>
      </c>
      <c r="F445" t="s">
        <v>2093</v>
      </c>
      <c r="G445" t="s">
        <v>36</v>
      </c>
      <c r="H445">
        <v>56.052869100000002</v>
      </c>
      <c r="I445">
        <v>12.699688800000001</v>
      </c>
      <c r="J445">
        <v>20681</v>
      </c>
      <c r="K445">
        <v>14</v>
      </c>
      <c r="L445">
        <v>8</v>
      </c>
      <c r="M445">
        <v>1956</v>
      </c>
      <c r="N445" s="17">
        <v>66</v>
      </c>
      <c r="O445">
        <v>8</v>
      </c>
      <c r="P445">
        <v>5619806568</v>
      </c>
      <c r="Q445" t="s">
        <v>24</v>
      </c>
      <c r="R445" t="s">
        <v>255</v>
      </c>
      <c r="S445" t="s">
        <v>1765</v>
      </c>
      <c r="T445" t="s">
        <v>2094</v>
      </c>
      <c r="U445" t="s">
        <v>2095</v>
      </c>
      <c r="V445">
        <v>7</v>
      </c>
      <c r="W445" t="s">
        <v>78</v>
      </c>
    </row>
    <row r="446" spans="1:23">
      <c r="A446" t="s">
        <v>1245</v>
      </c>
      <c r="B446" s="14">
        <v>130</v>
      </c>
      <c r="C446" t="s">
        <v>1246</v>
      </c>
      <c r="E446" t="s">
        <v>814</v>
      </c>
      <c r="F446" t="s">
        <v>2096</v>
      </c>
      <c r="G446" t="s">
        <v>23</v>
      </c>
      <c r="H446">
        <v>43.977193700000001</v>
      </c>
      <c r="I446">
        <v>42.974640999999998</v>
      </c>
      <c r="J446">
        <v>17915</v>
      </c>
      <c r="K446">
        <v>17</v>
      </c>
      <c r="L446">
        <v>1</v>
      </c>
      <c r="M446">
        <v>1949</v>
      </c>
      <c r="N446" s="17">
        <v>73</v>
      </c>
      <c r="O446">
        <v>5</v>
      </c>
      <c r="P446">
        <v>8927432498</v>
      </c>
      <c r="Q446" t="s">
        <v>24</v>
      </c>
      <c r="R446" t="s">
        <v>255</v>
      </c>
      <c r="S446" t="s">
        <v>1765</v>
      </c>
      <c r="T446" t="s">
        <v>2094</v>
      </c>
      <c r="U446" t="s">
        <v>2095</v>
      </c>
      <c r="V446">
        <v>5</v>
      </c>
      <c r="W446" t="s">
        <v>86</v>
      </c>
    </row>
    <row r="447" spans="1:23">
      <c r="A447" t="s">
        <v>1247</v>
      </c>
      <c r="B447" s="14">
        <v>130</v>
      </c>
      <c r="C447" t="s">
        <v>486</v>
      </c>
      <c r="E447" t="s">
        <v>1248</v>
      </c>
      <c r="F447" t="s">
        <v>2097</v>
      </c>
      <c r="G447" t="s">
        <v>36</v>
      </c>
      <c r="H447">
        <v>31.480586599999999</v>
      </c>
      <c r="I447">
        <v>-97.734795599999998</v>
      </c>
      <c r="J447">
        <v>35021</v>
      </c>
      <c r="K447">
        <v>18</v>
      </c>
      <c r="L447">
        <v>11</v>
      </c>
      <c r="M447">
        <v>1995</v>
      </c>
      <c r="N447" s="17">
        <v>27</v>
      </c>
      <c r="O447">
        <v>11</v>
      </c>
      <c r="P447">
        <v>2543130700</v>
      </c>
      <c r="Q447" t="s">
        <v>24</v>
      </c>
      <c r="R447" t="s">
        <v>255</v>
      </c>
      <c r="S447" t="s">
        <v>1765</v>
      </c>
      <c r="T447" t="s">
        <v>2094</v>
      </c>
      <c r="U447" t="s">
        <v>2095</v>
      </c>
      <c r="V447">
        <v>4</v>
      </c>
      <c r="W447" t="s">
        <v>93</v>
      </c>
    </row>
    <row r="448" spans="1:23">
      <c r="A448" t="s">
        <v>1249</v>
      </c>
      <c r="B448" s="14">
        <v>130</v>
      </c>
      <c r="C448" t="s">
        <v>1250</v>
      </c>
      <c r="E448" t="s">
        <v>1251</v>
      </c>
      <c r="F448" t="s">
        <v>2098</v>
      </c>
      <c r="G448" t="s">
        <v>36</v>
      </c>
      <c r="H448">
        <v>14.418489599999999</v>
      </c>
      <c r="I448">
        <v>-90.244054500000004</v>
      </c>
      <c r="J448">
        <v>9717</v>
      </c>
      <c r="K448">
        <v>8</v>
      </c>
      <c r="L448">
        <v>8</v>
      </c>
      <c r="M448">
        <v>1926</v>
      </c>
      <c r="N448" s="17">
        <v>96</v>
      </c>
      <c r="O448">
        <v>1</v>
      </c>
      <c r="P448">
        <v>1356458487</v>
      </c>
      <c r="Q448" t="s">
        <v>24</v>
      </c>
      <c r="R448" t="s">
        <v>255</v>
      </c>
      <c r="S448" t="s">
        <v>1765</v>
      </c>
      <c r="T448" t="s">
        <v>2094</v>
      </c>
      <c r="U448" t="s">
        <v>2095</v>
      </c>
      <c r="V448">
        <v>2</v>
      </c>
      <c r="W448" t="s">
        <v>48</v>
      </c>
    </row>
    <row r="449" spans="1:23">
      <c r="A449" t="s">
        <v>1252</v>
      </c>
      <c r="B449" s="14">
        <v>130</v>
      </c>
      <c r="C449" t="s">
        <v>812</v>
      </c>
      <c r="D449" t="s">
        <v>845</v>
      </c>
      <c r="E449" t="s">
        <v>1253</v>
      </c>
      <c r="F449" t="s">
        <v>2099</v>
      </c>
      <c r="G449" t="s">
        <v>36</v>
      </c>
      <c r="H449">
        <v>52.737473100000003</v>
      </c>
      <c r="I449">
        <v>19.991700900000001</v>
      </c>
      <c r="J449">
        <v>40305</v>
      </c>
      <c r="K449">
        <v>7</v>
      </c>
      <c r="L449">
        <v>5</v>
      </c>
      <c r="M449">
        <v>2010</v>
      </c>
      <c r="N449" s="17">
        <v>12</v>
      </c>
      <c r="O449">
        <v>4</v>
      </c>
      <c r="P449">
        <v>5166631749</v>
      </c>
      <c r="Q449" t="s">
        <v>24</v>
      </c>
      <c r="R449" t="s">
        <v>255</v>
      </c>
      <c r="S449" t="s">
        <v>1765</v>
      </c>
      <c r="T449" t="s">
        <v>2094</v>
      </c>
      <c r="U449" t="s">
        <v>2095</v>
      </c>
      <c r="V449">
        <v>6</v>
      </c>
      <c r="W449" t="s">
        <v>43</v>
      </c>
    </row>
    <row r="450" spans="1:23">
      <c r="A450" t="s">
        <v>1254</v>
      </c>
      <c r="B450" s="14">
        <v>131</v>
      </c>
      <c r="C450" t="s">
        <v>1255</v>
      </c>
      <c r="E450" t="s">
        <v>1174</v>
      </c>
      <c r="F450" t="s">
        <v>2100</v>
      </c>
      <c r="G450" t="s">
        <v>36</v>
      </c>
      <c r="H450">
        <v>0.39121319999999998</v>
      </c>
      <c r="I450">
        <v>29.8694229</v>
      </c>
      <c r="J450">
        <v>10341</v>
      </c>
      <c r="K450">
        <v>23</v>
      </c>
      <c r="L450">
        <v>4</v>
      </c>
      <c r="M450">
        <v>1928</v>
      </c>
      <c r="N450" s="17">
        <v>94</v>
      </c>
      <c r="O450">
        <v>13</v>
      </c>
      <c r="P450">
        <v>2582772249</v>
      </c>
      <c r="Q450" t="s">
        <v>31</v>
      </c>
      <c r="R450" t="s">
        <v>110</v>
      </c>
      <c r="S450" t="s">
        <v>1995</v>
      </c>
      <c r="T450" t="s">
        <v>1996</v>
      </c>
      <c r="U450" t="s">
        <v>1425</v>
      </c>
      <c r="V450">
        <v>2</v>
      </c>
      <c r="W450" t="s">
        <v>48</v>
      </c>
    </row>
    <row r="451" spans="1:23">
      <c r="A451" t="s">
        <v>1256</v>
      </c>
      <c r="B451" s="14">
        <v>131</v>
      </c>
      <c r="C451" t="s">
        <v>1257</v>
      </c>
      <c r="E451" t="s">
        <v>231</v>
      </c>
      <c r="F451" t="s">
        <v>2101</v>
      </c>
      <c r="G451" t="s">
        <v>36</v>
      </c>
      <c r="H451">
        <v>55.666548200000001</v>
      </c>
      <c r="I451">
        <v>12.556108</v>
      </c>
      <c r="J451">
        <v>14102</v>
      </c>
      <c r="K451">
        <v>10</v>
      </c>
      <c r="L451">
        <v>8</v>
      </c>
      <c r="M451">
        <v>1938</v>
      </c>
      <c r="N451" s="17">
        <v>84</v>
      </c>
      <c r="O451">
        <v>10</v>
      </c>
      <c r="P451">
        <v>8264387399</v>
      </c>
      <c r="Q451" t="s">
        <v>31</v>
      </c>
      <c r="R451" t="s">
        <v>110</v>
      </c>
      <c r="S451" t="s">
        <v>1995</v>
      </c>
      <c r="T451" t="s">
        <v>1996</v>
      </c>
      <c r="U451" t="s">
        <v>1425</v>
      </c>
      <c r="V451">
        <v>4</v>
      </c>
      <c r="W451" t="s">
        <v>93</v>
      </c>
    </row>
    <row r="452" spans="1:23">
      <c r="A452" t="s">
        <v>1258</v>
      </c>
      <c r="B452" s="14">
        <v>131</v>
      </c>
      <c r="C452" t="s">
        <v>807</v>
      </c>
      <c r="D452" t="s">
        <v>1259</v>
      </c>
      <c r="E452" t="s">
        <v>483</v>
      </c>
      <c r="F452" t="s">
        <v>2102</v>
      </c>
      <c r="G452" t="s">
        <v>23</v>
      </c>
      <c r="H452">
        <v>25.582254899999999</v>
      </c>
      <c r="I452">
        <v>-100.9086492</v>
      </c>
      <c r="J452">
        <v>32928</v>
      </c>
      <c r="K452">
        <v>24</v>
      </c>
      <c r="L452">
        <v>2</v>
      </c>
      <c r="M452">
        <v>1990</v>
      </c>
      <c r="N452" s="17">
        <v>32</v>
      </c>
      <c r="O452">
        <v>8</v>
      </c>
      <c r="P452">
        <v>1964736014</v>
      </c>
      <c r="Q452" t="s">
        <v>31</v>
      </c>
      <c r="R452" t="s">
        <v>110</v>
      </c>
      <c r="S452" t="s">
        <v>1995</v>
      </c>
      <c r="T452" t="s">
        <v>1996</v>
      </c>
      <c r="U452" t="s">
        <v>1425</v>
      </c>
      <c r="V452">
        <v>4</v>
      </c>
      <c r="W452" t="s">
        <v>93</v>
      </c>
    </row>
    <row r="453" spans="1:23">
      <c r="A453" t="s">
        <v>1260</v>
      </c>
      <c r="B453" s="14">
        <v>131</v>
      </c>
      <c r="C453" t="s">
        <v>1261</v>
      </c>
      <c r="D453" t="s">
        <v>403</v>
      </c>
      <c r="E453" t="s">
        <v>191</v>
      </c>
      <c r="F453" t="s">
        <v>2103</v>
      </c>
      <c r="G453" t="s">
        <v>36</v>
      </c>
      <c r="H453">
        <v>48.770735600000002</v>
      </c>
      <c r="I453">
        <v>2.0803619000000002</v>
      </c>
      <c r="J453">
        <v>44428</v>
      </c>
      <c r="K453">
        <v>20</v>
      </c>
      <c r="L453">
        <v>8</v>
      </c>
      <c r="M453">
        <v>2021</v>
      </c>
      <c r="N453" s="17">
        <v>1</v>
      </c>
      <c r="O453">
        <v>7</v>
      </c>
      <c r="P453">
        <v>5062964359</v>
      </c>
      <c r="Q453" t="s">
        <v>31</v>
      </c>
      <c r="R453" t="s">
        <v>110</v>
      </c>
      <c r="S453" t="s">
        <v>1995</v>
      </c>
      <c r="T453" t="s">
        <v>1996</v>
      </c>
      <c r="U453" t="s">
        <v>1425</v>
      </c>
      <c r="V453">
        <v>6</v>
      </c>
      <c r="W453" t="s">
        <v>43</v>
      </c>
    </row>
    <row r="454" spans="1:23">
      <c r="A454" t="s">
        <v>1262</v>
      </c>
      <c r="B454" s="14">
        <v>132</v>
      </c>
      <c r="C454" t="s">
        <v>1263</v>
      </c>
      <c r="E454" t="s">
        <v>30</v>
      </c>
      <c r="F454" t="s">
        <v>2104</v>
      </c>
      <c r="G454" t="s">
        <v>36</v>
      </c>
      <c r="H454">
        <v>42.710680000000004</v>
      </c>
      <c r="I454">
        <v>26.9786398</v>
      </c>
      <c r="J454">
        <v>21005</v>
      </c>
      <c r="K454">
        <v>4</v>
      </c>
      <c r="L454">
        <v>7</v>
      </c>
      <c r="M454">
        <v>1957</v>
      </c>
      <c r="N454" s="17">
        <v>65</v>
      </c>
      <c r="O454">
        <v>10</v>
      </c>
      <c r="P454">
        <v>6562069574</v>
      </c>
      <c r="Q454" t="s">
        <v>31</v>
      </c>
      <c r="R454" t="s">
        <v>32</v>
      </c>
      <c r="S454" t="s">
        <v>2105</v>
      </c>
      <c r="T454" t="s">
        <v>1917</v>
      </c>
      <c r="U454" t="s">
        <v>2106</v>
      </c>
      <c r="V454">
        <v>5</v>
      </c>
      <c r="W454" t="s">
        <v>86</v>
      </c>
    </row>
    <row r="455" spans="1:23">
      <c r="A455" t="s">
        <v>1264</v>
      </c>
      <c r="B455" s="14">
        <v>132</v>
      </c>
      <c r="C455" t="s">
        <v>1265</v>
      </c>
      <c r="D455" t="s">
        <v>1266</v>
      </c>
      <c r="E455" t="s">
        <v>552</v>
      </c>
      <c r="F455" t="s">
        <v>2107</v>
      </c>
      <c r="G455" t="s">
        <v>36</v>
      </c>
      <c r="H455">
        <v>42.322165499999997</v>
      </c>
      <c r="I455">
        <v>21.358980800000001</v>
      </c>
      <c r="J455">
        <v>10502</v>
      </c>
      <c r="K455">
        <v>1</v>
      </c>
      <c r="L455">
        <v>10</v>
      </c>
      <c r="M455">
        <v>1928</v>
      </c>
      <c r="N455" s="17">
        <v>94</v>
      </c>
      <c r="O455">
        <v>3</v>
      </c>
      <c r="P455">
        <v>2601462082</v>
      </c>
      <c r="Q455" t="s">
        <v>31</v>
      </c>
      <c r="R455" t="s">
        <v>32</v>
      </c>
      <c r="S455" t="s">
        <v>2105</v>
      </c>
      <c r="T455" t="s">
        <v>1917</v>
      </c>
      <c r="U455" t="s">
        <v>2106</v>
      </c>
      <c r="V455">
        <v>1</v>
      </c>
      <c r="W455" t="s">
        <v>186</v>
      </c>
    </row>
    <row r="456" spans="1:23">
      <c r="A456" t="s">
        <v>1267</v>
      </c>
      <c r="B456" s="14">
        <v>132</v>
      </c>
      <c r="C456" t="s">
        <v>1268</v>
      </c>
      <c r="E456" t="s">
        <v>541</v>
      </c>
      <c r="F456" t="s">
        <v>2108</v>
      </c>
      <c r="G456" t="s">
        <v>36</v>
      </c>
      <c r="H456">
        <v>8.9779832000000006</v>
      </c>
      <c r="I456">
        <v>1.1448981</v>
      </c>
      <c r="J456">
        <v>28358</v>
      </c>
      <c r="K456">
        <v>21</v>
      </c>
      <c r="L456">
        <v>8</v>
      </c>
      <c r="M456">
        <v>1977</v>
      </c>
      <c r="N456" s="17">
        <v>45</v>
      </c>
      <c r="O456">
        <v>5</v>
      </c>
      <c r="P456">
        <v>5897001478</v>
      </c>
      <c r="Q456" t="s">
        <v>31</v>
      </c>
      <c r="R456" t="s">
        <v>32</v>
      </c>
      <c r="S456" t="s">
        <v>2105</v>
      </c>
      <c r="T456" t="s">
        <v>1917</v>
      </c>
      <c r="U456" t="s">
        <v>2106</v>
      </c>
      <c r="V456">
        <v>5</v>
      </c>
      <c r="W456" t="s">
        <v>86</v>
      </c>
    </row>
    <row r="457" spans="1:23">
      <c r="A457" t="s">
        <v>1269</v>
      </c>
      <c r="B457" s="14">
        <v>132</v>
      </c>
      <c r="C457" t="s">
        <v>964</v>
      </c>
      <c r="E457" t="s">
        <v>951</v>
      </c>
      <c r="F457" t="s">
        <v>2109</v>
      </c>
      <c r="G457" t="s">
        <v>36</v>
      </c>
      <c r="H457">
        <v>30.779444000000002</v>
      </c>
      <c r="I457">
        <v>120.00922</v>
      </c>
      <c r="J457">
        <v>14394</v>
      </c>
      <c r="K457">
        <v>29</v>
      </c>
      <c r="L457">
        <v>5</v>
      </c>
      <c r="M457">
        <v>1939</v>
      </c>
      <c r="N457" s="17">
        <v>83</v>
      </c>
      <c r="O457">
        <v>1</v>
      </c>
      <c r="P457">
        <v>3631222856</v>
      </c>
      <c r="Q457" t="s">
        <v>31</v>
      </c>
      <c r="R457" t="s">
        <v>32</v>
      </c>
      <c r="S457" t="s">
        <v>2105</v>
      </c>
      <c r="T457" t="s">
        <v>1917</v>
      </c>
      <c r="U457" t="s">
        <v>2106</v>
      </c>
      <c r="V457">
        <v>3</v>
      </c>
      <c r="W457" t="s">
        <v>26</v>
      </c>
    </row>
    <row r="458" spans="1:23">
      <c r="A458" t="s">
        <v>1270</v>
      </c>
      <c r="B458" s="14">
        <v>132</v>
      </c>
      <c r="C458" t="s">
        <v>1271</v>
      </c>
      <c r="E458" t="s">
        <v>1171</v>
      </c>
      <c r="F458" t="s">
        <v>2110</v>
      </c>
      <c r="G458" t="s">
        <v>23</v>
      </c>
      <c r="H458">
        <v>22.244160000000001</v>
      </c>
      <c r="I458">
        <v>108.214158</v>
      </c>
      <c r="J458">
        <v>11521</v>
      </c>
      <c r="K458">
        <v>17</v>
      </c>
      <c r="L458">
        <v>7</v>
      </c>
      <c r="M458">
        <v>1931</v>
      </c>
      <c r="N458" s="17">
        <v>91</v>
      </c>
      <c r="O458">
        <v>12</v>
      </c>
      <c r="P458">
        <v>8437105989</v>
      </c>
      <c r="Q458" t="s">
        <v>31</v>
      </c>
      <c r="R458" t="s">
        <v>32</v>
      </c>
      <c r="S458" t="s">
        <v>2105</v>
      </c>
      <c r="T458" t="s">
        <v>1917</v>
      </c>
      <c r="U458" t="s">
        <v>2106</v>
      </c>
      <c r="V458">
        <v>3</v>
      </c>
      <c r="W458" t="s">
        <v>26</v>
      </c>
    </row>
    <row r="459" spans="1:23">
      <c r="A459" t="s">
        <v>1272</v>
      </c>
      <c r="B459" s="14">
        <v>133</v>
      </c>
      <c r="C459" t="s">
        <v>514</v>
      </c>
      <c r="E459" t="s">
        <v>1273</v>
      </c>
      <c r="F459" t="s">
        <v>2111</v>
      </c>
      <c r="G459" t="s">
        <v>36</v>
      </c>
      <c r="H459">
        <v>-22.732484700000001</v>
      </c>
      <c r="I459">
        <v>-48.572449900000002</v>
      </c>
      <c r="J459">
        <v>30733</v>
      </c>
      <c r="K459">
        <v>21</v>
      </c>
      <c r="L459">
        <v>2</v>
      </c>
      <c r="M459">
        <v>1984</v>
      </c>
      <c r="N459" s="17">
        <v>38</v>
      </c>
      <c r="O459">
        <v>5</v>
      </c>
      <c r="P459">
        <v>8249462319</v>
      </c>
      <c r="Q459" t="s">
        <v>72</v>
      </c>
      <c r="R459" t="s">
        <v>73</v>
      </c>
      <c r="S459" t="s">
        <v>2076</v>
      </c>
      <c r="T459" t="s">
        <v>2077</v>
      </c>
      <c r="U459" t="s">
        <v>2112</v>
      </c>
      <c r="V459">
        <v>4</v>
      </c>
      <c r="W459" t="s">
        <v>93</v>
      </c>
    </row>
    <row r="460" spans="1:23">
      <c r="A460" t="s">
        <v>1274</v>
      </c>
      <c r="B460" s="14">
        <v>133</v>
      </c>
      <c r="C460" t="s">
        <v>135</v>
      </c>
      <c r="E460" t="s">
        <v>1275</v>
      </c>
      <c r="F460" t="s">
        <v>2113</v>
      </c>
      <c r="G460" t="s">
        <v>36</v>
      </c>
      <c r="H460">
        <v>49.705580500000003</v>
      </c>
      <c r="I460">
        <v>18.2243639</v>
      </c>
      <c r="J460">
        <v>11419</v>
      </c>
      <c r="K460">
        <v>6</v>
      </c>
      <c r="L460">
        <v>4</v>
      </c>
      <c r="M460">
        <v>1931</v>
      </c>
      <c r="N460" s="17">
        <v>91</v>
      </c>
      <c r="O460">
        <v>10</v>
      </c>
      <c r="P460">
        <v>4597299086</v>
      </c>
      <c r="Q460" t="s">
        <v>72</v>
      </c>
      <c r="R460" t="s">
        <v>73</v>
      </c>
      <c r="S460" t="s">
        <v>2076</v>
      </c>
      <c r="T460" t="s">
        <v>2077</v>
      </c>
      <c r="U460" t="s">
        <v>2112</v>
      </c>
      <c r="V460">
        <v>6</v>
      </c>
      <c r="W460" t="s">
        <v>43</v>
      </c>
    </row>
    <row r="461" spans="1:23">
      <c r="A461" t="s">
        <v>1276</v>
      </c>
      <c r="B461" s="14">
        <v>134</v>
      </c>
      <c r="C461" t="s">
        <v>677</v>
      </c>
      <c r="E461" t="s">
        <v>221</v>
      </c>
      <c r="F461" t="s">
        <v>2114</v>
      </c>
      <c r="G461" t="s">
        <v>23</v>
      </c>
      <c r="H461">
        <v>9.9825621000000009</v>
      </c>
      <c r="I461">
        <v>-84.168523199999996</v>
      </c>
      <c r="J461">
        <v>19943</v>
      </c>
      <c r="K461">
        <v>7</v>
      </c>
      <c r="L461">
        <v>8</v>
      </c>
      <c r="M461">
        <v>1954</v>
      </c>
      <c r="N461" s="17">
        <v>68</v>
      </c>
      <c r="O461">
        <v>8</v>
      </c>
      <c r="P461">
        <v>2756003718</v>
      </c>
      <c r="Q461" t="s">
        <v>97</v>
      </c>
      <c r="R461" t="s">
        <v>125</v>
      </c>
      <c r="S461" t="s">
        <v>125</v>
      </c>
      <c r="T461" t="s">
        <v>2046</v>
      </c>
      <c r="U461" t="s">
        <v>2047</v>
      </c>
      <c r="V461">
        <v>4</v>
      </c>
      <c r="W461" t="s">
        <v>93</v>
      </c>
    </row>
    <row r="462" spans="1:23">
      <c r="A462" t="s">
        <v>1277</v>
      </c>
      <c r="B462" s="14">
        <v>134</v>
      </c>
      <c r="C462" t="s">
        <v>1278</v>
      </c>
      <c r="E462" t="s">
        <v>1279</v>
      </c>
      <c r="F462" t="s">
        <v>2115</v>
      </c>
      <c r="G462" t="s">
        <v>36</v>
      </c>
      <c r="H462">
        <v>13.943482700000001</v>
      </c>
      <c r="I462">
        <v>121.3691335</v>
      </c>
      <c r="J462">
        <v>33061</v>
      </c>
      <c r="K462">
        <v>7</v>
      </c>
      <c r="L462">
        <v>7</v>
      </c>
      <c r="M462">
        <v>1990</v>
      </c>
      <c r="N462" s="17">
        <v>32</v>
      </c>
      <c r="O462">
        <v>2</v>
      </c>
      <c r="P462">
        <v>4642296610</v>
      </c>
      <c r="Q462" t="s">
        <v>97</v>
      </c>
      <c r="R462" t="s">
        <v>125</v>
      </c>
      <c r="S462" t="s">
        <v>125</v>
      </c>
      <c r="T462" t="s">
        <v>2046</v>
      </c>
      <c r="U462" t="s">
        <v>2047</v>
      </c>
      <c r="V462">
        <v>5</v>
      </c>
      <c r="W462" t="s">
        <v>86</v>
      </c>
    </row>
    <row r="463" spans="1:23">
      <c r="A463" t="s">
        <v>1280</v>
      </c>
      <c r="B463" s="14">
        <v>135</v>
      </c>
      <c r="C463" t="s">
        <v>1281</v>
      </c>
      <c r="D463" t="s">
        <v>1282</v>
      </c>
      <c r="E463" t="s">
        <v>1283</v>
      </c>
      <c r="F463" t="s">
        <v>2116</v>
      </c>
      <c r="G463" t="s">
        <v>36</v>
      </c>
      <c r="H463">
        <v>32.940117299999997</v>
      </c>
      <c r="I463">
        <v>50.124088</v>
      </c>
      <c r="J463">
        <v>26795</v>
      </c>
      <c r="K463">
        <v>11</v>
      </c>
      <c r="L463">
        <v>5</v>
      </c>
      <c r="M463">
        <v>1973</v>
      </c>
      <c r="N463" s="17">
        <v>49</v>
      </c>
      <c r="O463">
        <v>8</v>
      </c>
      <c r="P463">
        <v>6938891174</v>
      </c>
      <c r="Q463" t="s">
        <v>24</v>
      </c>
      <c r="R463" t="s">
        <v>255</v>
      </c>
      <c r="S463" t="s">
        <v>2117</v>
      </c>
      <c r="T463" t="s">
        <v>2118</v>
      </c>
      <c r="U463" t="s">
        <v>2119</v>
      </c>
      <c r="V463">
        <v>1</v>
      </c>
      <c r="W463" t="s">
        <v>186</v>
      </c>
    </row>
    <row r="464" spans="1:23">
      <c r="A464" t="s">
        <v>1284</v>
      </c>
      <c r="B464" s="14">
        <v>135</v>
      </c>
      <c r="C464" t="s">
        <v>1285</v>
      </c>
      <c r="E464" t="s">
        <v>1286</v>
      </c>
      <c r="F464" t="s">
        <v>2120</v>
      </c>
      <c r="G464" t="s">
        <v>36</v>
      </c>
      <c r="H464">
        <v>45.817485599999998</v>
      </c>
      <c r="I464">
        <v>17.185099999999998</v>
      </c>
      <c r="J464">
        <v>34758</v>
      </c>
      <c r="K464">
        <v>28</v>
      </c>
      <c r="L464">
        <v>2</v>
      </c>
      <c r="M464">
        <v>1995</v>
      </c>
      <c r="N464" s="17">
        <v>27</v>
      </c>
      <c r="O464">
        <v>7</v>
      </c>
      <c r="P464">
        <v>4519789340</v>
      </c>
      <c r="Q464" t="s">
        <v>24</v>
      </c>
      <c r="R464" t="s">
        <v>255</v>
      </c>
      <c r="S464" t="s">
        <v>2117</v>
      </c>
      <c r="T464" t="s">
        <v>2118</v>
      </c>
      <c r="U464" t="s">
        <v>2119</v>
      </c>
      <c r="V464">
        <v>4</v>
      </c>
      <c r="W464" t="s">
        <v>93</v>
      </c>
    </row>
    <row r="465" spans="1:23">
      <c r="A465" t="s">
        <v>1287</v>
      </c>
      <c r="B465" s="14">
        <v>135</v>
      </c>
      <c r="C465" t="s">
        <v>55</v>
      </c>
      <c r="E465" t="s">
        <v>1288</v>
      </c>
      <c r="F465" t="s">
        <v>2121</v>
      </c>
      <c r="G465" t="s">
        <v>36</v>
      </c>
      <c r="H465">
        <v>17.133333199999999</v>
      </c>
      <c r="I465">
        <v>122.13333129999999</v>
      </c>
      <c r="J465">
        <v>37967</v>
      </c>
      <c r="K465">
        <v>12</v>
      </c>
      <c r="L465">
        <v>12</v>
      </c>
      <c r="M465">
        <v>2003</v>
      </c>
      <c r="N465" s="17">
        <v>19</v>
      </c>
      <c r="O465">
        <v>9</v>
      </c>
      <c r="P465">
        <v>6427648159</v>
      </c>
      <c r="Q465" t="s">
        <v>24</v>
      </c>
      <c r="R465" t="s">
        <v>255</v>
      </c>
      <c r="S465" t="s">
        <v>2117</v>
      </c>
      <c r="T465" t="s">
        <v>2118</v>
      </c>
      <c r="U465" t="s">
        <v>2119</v>
      </c>
      <c r="V465">
        <v>4</v>
      </c>
      <c r="W465" t="s">
        <v>93</v>
      </c>
    </row>
    <row r="466" spans="1:23">
      <c r="A466" t="s">
        <v>1289</v>
      </c>
      <c r="B466" s="14">
        <v>135</v>
      </c>
      <c r="C466" t="s">
        <v>1290</v>
      </c>
      <c r="E466" t="s">
        <v>1233</v>
      </c>
      <c r="F466" t="s">
        <v>2122</v>
      </c>
      <c r="G466" t="s">
        <v>23</v>
      </c>
      <c r="H466">
        <v>19.928173999999999</v>
      </c>
      <c r="I466">
        <v>110.883743</v>
      </c>
      <c r="J466">
        <v>10167</v>
      </c>
      <c r="K466">
        <v>1</v>
      </c>
      <c r="L466">
        <v>11</v>
      </c>
      <c r="M466">
        <v>1927</v>
      </c>
      <c r="N466" s="17">
        <v>95</v>
      </c>
      <c r="O466">
        <v>11</v>
      </c>
      <c r="P466">
        <v>9624113972</v>
      </c>
      <c r="Q466" t="s">
        <v>24</v>
      </c>
      <c r="R466" t="s">
        <v>255</v>
      </c>
      <c r="S466" t="s">
        <v>2117</v>
      </c>
      <c r="T466" t="s">
        <v>2118</v>
      </c>
      <c r="U466" t="s">
        <v>2119</v>
      </c>
      <c r="V466">
        <v>1</v>
      </c>
      <c r="W466" t="s">
        <v>186</v>
      </c>
    </row>
    <row r="467" spans="1:23">
      <c r="A467" t="s">
        <v>1291</v>
      </c>
      <c r="B467" s="14">
        <v>136</v>
      </c>
      <c r="C467" t="s">
        <v>1292</v>
      </c>
      <c r="E467" t="s">
        <v>204</v>
      </c>
      <c r="F467" t="s">
        <v>2123</v>
      </c>
      <c r="G467" t="s">
        <v>23</v>
      </c>
      <c r="H467">
        <v>42.079279</v>
      </c>
      <c r="I467">
        <v>-8.4835185000000006</v>
      </c>
      <c r="J467">
        <v>11157</v>
      </c>
      <c r="K467">
        <v>18</v>
      </c>
      <c r="L467">
        <v>7</v>
      </c>
      <c r="M467">
        <v>1930</v>
      </c>
      <c r="N467" s="17">
        <v>92</v>
      </c>
      <c r="O467">
        <v>3</v>
      </c>
      <c r="P467">
        <v>7382136343</v>
      </c>
      <c r="Q467" t="s">
        <v>37</v>
      </c>
      <c r="R467" t="s">
        <v>68</v>
      </c>
      <c r="S467" t="s">
        <v>1414</v>
      </c>
      <c r="T467" t="s">
        <v>1452</v>
      </c>
      <c r="U467" t="s">
        <v>2124</v>
      </c>
      <c r="V467">
        <v>4</v>
      </c>
      <c r="W467" t="s">
        <v>93</v>
      </c>
    </row>
    <row r="468" spans="1:23">
      <c r="A468" t="s">
        <v>1293</v>
      </c>
      <c r="B468" s="14">
        <v>136</v>
      </c>
      <c r="C468" t="s">
        <v>1294</v>
      </c>
      <c r="E468" t="s">
        <v>763</v>
      </c>
      <c r="F468" t="s">
        <v>2125</v>
      </c>
      <c r="G468" t="s">
        <v>23</v>
      </c>
      <c r="H468">
        <v>28.006273</v>
      </c>
      <c r="I468">
        <v>120.635515</v>
      </c>
      <c r="J468">
        <v>26180</v>
      </c>
      <c r="K468">
        <v>4</v>
      </c>
      <c r="L468">
        <v>9</v>
      </c>
      <c r="M468">
        <v>1971</v>
      </c>
      <c r="N468" s="17">
        <v>51</v>
      </c>
      <c r="O468">
        <v>2</v>
      </c>
      <c r="P468">
        <v>8694548569</v>
      </c>
      <c r="Q468" t="s">
        <v>37</v>
      </c>
      <c r="R468" t="s">
        <v>68</v>
      </c>
      <c r="S468" t="s">
        <v>1414</v>
      </c>
      <c r="T468" t="s">
        <v>1452</v>
      </c>
      <c r="U468" t="s">
        <v>2124</v>
      </c>
      <c r="V468">
        <v>3</v>
      </c>
      <c r="W468" t="s">
        <v>26</v>
      </c>
    </row>
    <row r="469" spans="1:23">
      <c r="A469" t="s">
        <v>1295</v>
      </c>
      <c r="B469" s="14">
        <v>136</v>
      </c>
      <c r="C469" t="s">
        <v>1296</v>
      </c>
      <c r="E469" t="s">
        <v>1297</v>
      </c>
      <c r="F469" t="s">
        <v>2126</v>
      </c>
      <c r="G469" t="s">
        <v>36</v>
      </c>
      <c r="H469">
        <v>15.259569000000001</v>
      </c>
      <c r="I469">
        <v>-61.374979600000003</v>
      </c>
      <c r="J469">
        <v>23578</v>
      </c>
      <c r="K469">
        <v>20</v>
      </c>
      <c r="L469">
        <v>7</v>
      </c>
      <c r="M469">
        <v>1964</v>
      </c>
      <c r="N469" s="17">
        <v>58</v>
      </c>
      <c r="O469">
        <v>9</v>
      </c>
      <c r="P469">
        <v>2118559349</v>
      </c>
      <c r="Q469" t="s">
        <v>37</v>
      </c>
      <c r="R469" t="s">
        <v>68</v>
      </c>
      <c r="S469" t="s">
        <v>1414</v>
      </c>
      <c r="T469" t="s">
        <v>1452</v>
      </c>
      <c r="U469" t="s">
        <v>2124</v>
      </c>
      <c r="V469">
        <v>1</v>
      </c>
      <c r="W469" t="s">
        <v>186</v>
      </c>
    </row>
    <row r="470" spans="1:23">
      <c r="A470" t="s">
        <v>1298</v>
      </c>
      <c r="B470" s="14">
        <v>136</v>
      </c>
      <c r="C470" t="s">
        <v>1299</v>
      </c>
      <c r="E470" t="s">
        <v>669</v>
      </c>
      <c r="F470" t="s">
        <v>2127</v>
      </c>
      <c r="G470" t="s">
        <v>23</v>
      </c>
      <c r="H470">
        <v>49.788203000000003</v>
      </c>
      <c r="I470">
        <v>19.70598</v>
      </c>
      <c r="J470">
        <v>8917</v>
      </c>
      <c r="K470">
        <v>30</v>
      </c>
      <c r="L470">
        <v>5</v>
      </c>
      <c r="M470">
        <v>1924</v>
      </c>
      <c r="N470" s="17">
        <v>98</v>
      </c>
      <c r="O470">
        <v>3</v>
      </c>
      <c r="P470">
        <v>7873339524</v>
      </c>
      <c r="Q470" t="s">
        <v>37</v>
      </c>
      <c r="R470" t="s">
        <v>68</v>
      </c>
      <c r="S470" t="s">
        <v>1414</v>
      </c>
      <c r="T470" t="s">
        <v>1452</v>
      </c>
      <c r="U470" t="s">
        <v>2124</v>
      </c>
      <c r="V470">
        <v>3</v>
      </c>
      <c r="W470" t="s">
        <v>26</v>
      </c>
    </row>
    <row r="471" spans="1:23">
      <c r="A471" t="s">
        <v>1300</v>
      </c>
      <c r="B471" s="14">
        <v>137</v>
      </c>
      <c r="C471" t="s">
        <v>1301</v>
      </c>
      <c r="E471" t="s">
        <v>555</v>
      </c>
      <c r="F471" t="s">
        <v>2128</v>
      </c>
      <c r="G471" t="s">
        <v>23</v>
      </c>
      <c r="H471">
        <v>14.578621</v>
      </c>
      <c r="I471">
        <v>121.0702405</v>
      </c>
      <c r="J471">
        <v>36493</v>
      </c>
      <c r="K471">
        <v>29</v>
      </c>
      <c r="L471">
        <v>11</v>
      </c>
      <c r="M471">
        <v>1999</v>
      </c>
      <c r="N471" s="17">
        <v>23</v>
      </c>
      <c r="O471">
        <v>7</v>
      </c>
      <c r="P471">
        <v>6894808187</v>
      </c>
      <c r="Q471" t="s">
        <v>72</v>
      </c>
      <c r="R471" t="s">
        <v>82</v>
      </c>
      <c r="S471" t="s">
        <v>2054</v>
      </c>
      <c r="T471" t="s">
        <v>2129</v>
      </c>
      <c r="U471" t="s">
        <v>2130</v>
      </c>
      <c r="V471">
        <v>3</v>
      </c>
      <c r="W471" t="s">
        <v>26</v>
      </c>
    </row>
    <row r="472" spans="1:23">
      <c r="A472" t="s">
        <v>1302</v>
      </c>
      <c r="B472" s="14">
        <v>137</v>
      </c>
      <c r="C472" t="s">
        <v>1303</v>
      </c>
      <c r="E472" t="s">
        <v>876</v>
      </c>
      <c r="F472" t="s">
        <v>2131</v>
      </c>
      <c r="G472" t="s">
        <v>36</v>
      </c>
      <c r="H472">
        <v>34.420370900000002</v>
      </c>
      <c r="I472">
        <v>73.2008084</v>
      </c>
      <c r="J472">
        <v>12166</v>
      </c>
      <c r="K472">
        <v>22</v>
      </c>
      <c r="L472">
        <v>4</v>
      </c>
      <c r="M472">
        <v>1933</v>
      </c>
      <c r="N472" s="17">
        <v>89</v>
      </c>
      <c r="O472">
        <v>8</v>
      </c>
      <c r="P472">
        <v>1063126905</v>
      </c>
      <c r="Q472" t="s">
        <v>72</v>
      </c>
      <c r="R472" t="s">
        <v>82</v>
      </c>
      <c r="S472" t="s">
        <v>2054</v>
      </c>
      <c r="T472" t="s">
        <v>2129</v>
      </c>
      <c r="U472" t="s">
        <v>2130</v>
      </c>
      <c r="V472">
        <v>3</v>
      </c>
      <c r="W472" t="s">
        <v>26</v>
      </c>
    </row>
    <row r="473" spans="1:23">
      <c r="A473" t="s">
        <v>1304</v>
      </c>
      <c r="B473" s="14">
        <v>137</v>
      </c>
      <c r="C473" t="s">
        <v>1305</v>
      </c>
      <c r="E473" t="s">
        <v>976</v>
      </c>
      <c r="F473" t="s">
        <v>2132</v>
      </c>
      <c r="G473" t="s">
        <v>36</v>
      </c>
      <c r="H473">
        <v>58.310491499999998</v>
      </c>
      <c r="I473">
        <v>112.8975082</v>
      </c>
      <c r="J473">
        <v>26310</v>
      </c>
      <c r="K473">
        <v>12</v>
      </c>
      <c r="L473">
        <v>1</v>
      </c>
      <c r="M473">
        <v>1972</v>
      </c>
      <c r="N473" s="17">
        <v>50</v>
      </c>
      <c r="O473">
        <v>10</v>
      </c>
      <c r="P473">
        <v>2291798756</v>
      </c>
      <c r="Q473" t="s">
        <v>72</v>
      </c>
      <c r="R473" t="s">
        <v>82</v>
      </c>
      <c r="S473" t="s">
        <v>2054</v>
      </c>
      <c r="T473" t="s">
        <v>2129</v>
      </c>
      <c r="U473" t="s">
        <v>2130</v>
      </c>
      <c r="V473">
        <v>1</v>
      </c>
      <c r="W473" t="s">
        <v>186</v>
      </c>
    </row>
    <row r="474" spans="1:23">
      <c r="A474" t="s">
        <v>1306</v>
      </c>
      <c r="B474" s="14">
        <v>137</v>
      </c>
      <c r="C474" t="s">
        <v>865</v>
      </c>
      <c r="E474" t="s">
        <v>1307</v>
      </c>
      <c r="F474" t="s">
        <v>2133</v>
      </c>
      <c r="G474" t="s">
        <v>36</v>
      </c>
      <c r="H474">
        <v>39.932447000000003</v>
      </c>
      <c r="I474">
        <v>116.430976</v>
      </c>
      <c r="J474">
        <v>26953</v>
      </c>
      <c r="K474">
        <v>16</v>
      </c>
      <c r="L474">
        <v>10</v>
      </c>
      <c r="M474">
        <v>1973</v>
      </c>
      <c r="N474" s="17">
        <v>49</v>
      </c>
      <c r="O474">
        <v>1</v>
      </c>
      <c r="P474">
        <v>9261527199</v>
      </c>
      <c r="Q474" t="s">
        <v>72</v>
      </c>
      <c r="R474" t="s">
        <v>82</v>
      </c>
      <c r="S474" t="s">
        <v>2054</v>
      </c>
      <c r="T474" t="s">
        <v>2129</v>
      </c>
      <c r="U474" t="s">
        <v>2130</v>
      </c>
      <c r="V474">
        <v>7</v>
      </c>
      <c r="W474" t="s">
        <v>78</v>
      </c>
    </row>
    <row r="475" spans="1:23">
      <c r="A475" t="s">
        <v>1308</v>
      </c>
      <c r="B475" s="14">
        <v>138</v>
      </c>
      <c r="C475" t="s">
        <v>696</v>
      </c>
      <c r="E475" t="s">
        <v>498</v>
      </c>
      <c r="F475" t="s">
        <v>2134</v>
      </c>
      <c r="G475" t="s">
        <v>23</v>
      </c>
      <c r="H475">
        <v>43.30706</v>
      </c>
      <c r="I475">
        <v>124.33539</v>
      </c>
      <c r="J475">
        <v>18480</v>
      </c>
      <c r="K475">
        <v>5</v>
      </c>
      <c r="L475">
        <v>8</v>
      </c>
      <c r="M475">
        <v>1950</v>
      </c>
      <c r="N475" s="17">
        <v>72</v>
      </c>
      <c r="O475">
        <v>5</v>
      </c>
      <c r="P475">
        <v>8251714761</v>
      </c>
      <c r="Q475" t="s">
        <v>37</v>
      </c>
      <c r="R475" t="s">
        <v>64</v>
      </c>
      <c r="S475" t="s">
        <v>2087</v>
      </c>
      <c r="T475" t="s">
        <v>1425</v>
      </c>
      <c r="U475" t="s">
        <v>2088</v>
      </c>
      <c r="V475">
        <v>4</v>
      </c>
      <c r="W475" t="s">
        <v>93</v>
      </c>
    </row>
    <row r="476" spans="1:23">
      <c r="A476" t="s">
        <v>1309</v>
      </c>
      <c r="B476" s="14">
        <v>138</v>
      </c>
      <c r="C476" t="s">
        <v>420</v>
      </c>
      <c r="E476" t="s">
        <v>198</v>
      </c>
      <c r="F476" t="s">
        <v>2135</v>
      </c>
      <c r="G476" t="s">
        <v>36</v>
      </c>
      <c r="H476">
        <v>45.3095043</v>
      </c>
      <c r="I476">
        <v>-74.059077900000005</v>
      </c>
      <c r="J476">
        <v>38666</v>
      </c>
      <c r="K476">
        <v>10</v>
      </c>
      <c r="L476">
        <v>11</v>
      </c>
      <c r="M476">
        <v>2005</v>
      </c>
      <c r="N476" s="17">
        <v>17</v>
      </c>
      <c r="O476">
        <v>5</v>
      </c>
      <c r="P476">
        <v>1067303780</v>
      </c>
      <c r="Q476" t="s">
        <v>37</v>
      </c>
      <c r="R476" t="s">
        <v>64</v>
      </c>
      <c r="S476" t="s">
        <v>2087</v>
      </c>
      <c r="T476" t="s">
        <v>1425</v>
      </c>
      <c r="U476" t="s">
        <v>2088</v>
      </c>
      <c r="V476">
        <v>6</v>
      </c>
      <c r="W476" t="s">
        <v>43</v>
      </c>
    </row>
    <row r="477" spans="1:23">
      <c r="A477" t="s">
        <v>1310</v>
      </c>
      <c r="B477" s="14">
        <v>139</v>
      </c>
      <c r="C477" t="s">
        <v>1311</v>
      </c>
      <c r="E477" t="s">
        <v>1312</v>
      </c>
      <c r="F477" t="s">
        <v>2136</v>
      </c>
      <c r="G477" t="s">
        <v>23</v>
      </c>
      <c r="H477">
        <v>35.315833300000001</v>
      </c>
      <c r="I477">
        <v>80.915833300000003</v>
      </c>
      <c r="J477">
        <v>33883</v>
      </c>
      <c r="K477">
        <v>6</v>
      </c>
      <c r="L477">
        <v>10</v>
      </c>
      <c r="M477">
        <v>1992</v>
      </c>
      <c r="N477" s="17">
        <v>30</v>
      </c>
      <c r="O477">
        <v>5</v>
      </c>
      <c r="P477">
        <v>6816385600</v>
      </c>
      <c r="Q477" t="s">
        <v>72</v>
      </c>
      <c r="R477" t="s">
        <v>77</v>
      </c>
      <c r="S477" t="s">
        <v>2137</v>
      </c>
      <c r="T477" t="s">
        <v>1425</v>
      </c>
      <c r="U477" t="s">
        <v>2017</v>
      </c>
      <c r="V477">
        <v>2</v>
      </c>
      <c r="W477" t="s">
        <v>48</v>
      </c>
    </row>
    <row r="478" spans="1:23">
      <c r="A478" t="s">
        <v>1313</v>
      </c>
      <c r="B478" s="14">
        <v>139</v>
      </c>
      <c r="C478" t="s">
        <v>1314</v>
      </c>
      <c r="E478" t="s">
        <v>121</v>
      </c>
      <c r="F478" t="s">
        <v>2138</v>
      </c>
      <c r="G478" t="s">
        <v>36</v>
      </c>
      <c r="H478">
        <v>41.439990000000002</v>
      </c>
      <c r="I478">
        <v>22.795359999999999</v>
      </c>
      <c r="J478">
        <v>23512</v>
      </c>
      <c r="K478">
        <v>15</v>
      </c>
      <c r="L478">
        <v>5</v>
      </c>
      <c r="M478">
        <v>1964</v>
      </c>
      <c r="N478" s="17">
        <v>58</v>
      </c>
      <c r="O478">
        <v>9</v>
      </c>
      <c r="P478">
        <v>1677111710</v>
      </c>
      <c r="Q478" t="s">
        <v>72</v>
      </c>
      <c r="R478" t="s">
        <v>77</v>
      </c>
      <c r="S478" t="s">
        <v>2137</v>
      </c>
      <c r="T478" t="s">
        <v>1425</v>
      </c>
      <c r="U478" t="s">
        <v>2017</v>
      </c>
      <c r="V478">
        <v>5</v>
      </c>
      <c r="W478" t="s">
        <v>86</v>
      </c>
    </row>
    <row r="479" spans="1:23">
      <c r="A479" t="s">
        <v>1315</v>
      </c>
      <c r="B479" s="14">
        <v>139</v>
      </c>
      <c r="C479" t="s">
        <v>1316</v>
      </c>
      <c r="E479" t="s">
        <v>1317</v>
      </c>
      <c r="F479" t="s">
        <v>2139</v>
      </c>
      <c r="G479" t="s">
        <v>23</v>
      </c>
      <c r="H479">
        <v>38.603166399999999</v>
      </c>
      <c r="I479">
        <v>-9.0785921999999992</v>
      </c>
      <c r="J479">
        <v>13111</v>
      </c>
      <c r="K479">
        <v>23</v>
      </c>
      <c r="L479">
        <v>11</v>
      </c>
      <c r="M479">
        <v>1935</v>
      </c>
      <c r="N479" s="17">
        <v>87</v>
      </c>
      <c r="O479">
        <v>9</v>
      </c>
      <c r="P479">
        <v>2142433267</v>
      </c>
      <c r="Q479" t="s">
        <v>72</v>
      </c>
      <c r="R479" t="s">
        <v>77</v>
      </c>
      <c r="S479" t="s">
        <v>2137</v>
      </c>
      <c r="T479" t="s">
        <v>1425</v>
      </c>
      <c r="U479" t="s">
        <v>2017</v>
      </c>
      <c r="V479">
        <v>3</v>
      </c>
      <c r="W479" t="s">
        <v>26</v>
      </c>
    </row>
    <row r="480" spans="1:23">
      <c r="A480" t="s">
        <v>1318</v>
      </c>
      <c r="B480" s="14">
        <v>139</v>
      </c>
      <c r="C480" t="s">
        <v>669</v>
      </c>
      <c r="D480" t="s">
        <v>134</v>
      </c>
      <c r="E480" t="s">
        <v>1319</v>
      </c>
      <c r="F480" t="s">
        <v>2140</v>
      </c>
      <c r="G480" t="s">
        <v>36</v>
      </c>
      <c r="H480">
        <v>13.906295800000001</v>
      </c>
      <c r="I480">
        <v>124.30409040000001</v>
      </c>
      <c r="J480">
        <v>36438</v>
      </c>
      <c r="K480">
        <v>5</v>
      </c>
      <c r="L480">
        <v>10</v>
      </c>
      <c r="M480">
        <v>1999</v>
      </c>
      <c r="N480" s="17">
        <v>23</v>
      </c>
      <c r="O480">
        <v>10</v>
      </c>
      <c r="P480">
        <v>1215111026</v>
      </c>
      <c r="Q480" t="s">
        <v>72</v>
      </c>
      <c r="R480" t="s">
        <v>77</v>
      </c>
      <c r="S480" t="s">
        <v>2137</v>
      </c>
      <c r="T480" t="s">
        <v>1425</v>
      </c>
      <c r="U480" t="s">
        <v>2017</v>
      </c>
      <c r="V480">
        <v>3</v>
      </c>
      <c r="W480" t="s">
        <v>26</v>
      </c>
    </row>
    <row r="481" spans="1:23">
      <c r="A481" t="s">
        <v>1320</v>
      </c>
      <c r="B481" s="14">
        <v>139</v>
      </c>
      <c r="C481" t="s">
        <v>1321</v>
      </c>
      <c r="E481" t="s">
        <v>895</v>
      </c>
      <c r="F481" t="s">
        <v>2141</v>
      </c>
      <c r="G481" t="s">
        <v>23</v>
      </c>
      <c r="H481">
        <v>-6.8055934000000002</v>
      </c>
      <c r="I481">
        <v>110.7629067</v>
      </c>
      <c r="J481">
        <v>16891</v>
      </c>
      <c r="K481">
        <v>30</v>
      </c>
      <c r="L481">
        <v>3</v>
      </c>
      <c r="M481">
        <v>1946</v>
      </c>
      <c r="N481" s="17">
        <v>76</v>
      </c>
      <c r="O481">
        <v>2</v>
      </c>
      <c r="P481">
        <v>2395276601</v>
      </c>
      <c r="Q481" t="s">
        <v>72</v>
      </c>
      <c r="R481" t="s">
        <v>77</v>
      </c>
      <c r="S481" t="s">
        <v>2137</v>
      </c>
      <c r="T481" t="s">
        <v>1425</v>
      </c>
      <c r="U481" t="s">
        <v>2017</v>
      </c>
      <c r="V481">
        <v>3</v>
      </c>
      <c r="W481" t="s">
        <v>26</v>
      </c>
    </row>
    <row r="482" spans="1:23">
      <c r="A482" t="s">
        <v>1322</v>
      </c>
      <c r="B482" s="14">
        <v>140</v>
      </c>
      <c r="C482" t="s">
        <v>1323</v>
      </c>
      <c r="D482" t="s">
        <v>1324</v>
      </c>
      <c r="E482" t="s">
        <v>394</v>
      </c>
      <c r="F482" t="s">
        <v>2142</v>
      </c>
      <c r="G482" t="s">
        <v>36</v>
      </c>
      <c r="H482">
        <v>50.585205999999999</v>
      </c>
      <c r="I482">
        <v>3.3300917999999999</v>
      </c>
      <c r="J482">
        <v>11465</v>
      </c>
      <c r="K482">
        <v>22</v>
      </c>
      <c r="L482">
        <v>5</v>
      </c>
      <c r="M482">
        <v>1931</v>
      </c>
      <c r="N482" s="17">
        <v>91</v>
      </c>
      <c r="O482">
        <v>8</v>
      </c>
      <c r="P482">
        <v>6495405919</v>
      </c>
      <c r="Q482" t="s">
        <v>97</v>
      </c>
      <c r="R482" t="s">
        <v>125</v>
      </c>
      <c r="S482" t="s">
        <v>2143</v>
      </c>
      <c r="T482" t="s">
        <v>2028</v>
      </c>
      <c r="U482" t="s">
        <v>2144</v>
      </c>
      <c r="V482">
        <v>3</v>
      </c>
      <c r="W482" t="s">
        <v>26</v>
      </c>
    </row>
    <row r="483" spans="1:23">
      <c r="A483" t="s">
        <v>1325</v>
      </c>
      <c r="B483" s="14">
        <v>140</v>
      </c>
      <c r="C483" t="s">
        <v>134</v>
      </c>
      <c r="D483" t="s">
        <v>438</v>
      </c>
      <c r="E483" t="s">
        <v>421</v>
      </c>
      <c r="F483" t="s">
        <v>2145</v>
      </c>
      <c r="G483" t="s">
        <v>36</v>
      </c>
      <c r="H483">
        <v>14.648875</v>
      </c>
      <c r="I483">
        <v>121.095063</v>
      </c>
      <c r="J483">
        <v>31841</v>
      </c>
      <c r="K483">
        <v>5</v>
      </c>
      <c r="L483">
        <v>3</v>
      </c>
      <c r="M483">
        <v>1987</v>
      </c>
      <c r="N483" s="17">
        <v>35</v>
      </c>
      <c r="O483">
        <v>8</v>
      </c>
      <c r="P483">
        <v>7396696545</v>
      </c>
      <c r="Q483" t="s">
        <v>97</v>
      </c>
      <c r="R483" t="s">
        <v>125</v>
      </c>
      <c r="S483" t="s">
        <v>2143</v>
      </c>
      <c r="T483" t="s">
        <v>2028</v>
      </c>
      <c r="U483" t="s">
        <v>2144</v>
      </c>
      <c r="V483">
        <v>1</v>
      </c>
      <c r="W483" t="s">
        <v>186</v>
      </c>
    </row>
    <row r="484" spans="1:23">
      <c r="A484" t="s">
        <v>1326</v>
      </c>
      <c r="B484" s="14">
        <v>140</v>
      </c>
      <c r="C484" t="s">
        <v>1327</v>
      </c>
      <c r="E484" t="s">
        <v>1017</v>
      </c>
      <c r="F484" t="s">
        <v>2146</v>
      </c>
      <c r="G484" t="s">
        <v>23</v>
      </c>
      <c r="H484">
        <v>0.556948</v>
      </c>
      <c r="I484">
        <v>109.374802</v>
      </c>
      <c r="J484">
        <v>12595</v>
      </c>
      <c r="K484">
        <v>25</v>
      </c>
      <c r="L484">
        <v>6</v>
      </c>
      <c r="M484">
        <v>1934</v>
      </c>
      <c r="N484" s="17">
        <v>88</v>
      </c>
      <c r="O484">
        <v>4</v>
      </c>
      <c r="P484">
        <v>3184166892</v>
      </c>
      <c r="Q484" t="s">
        <v>97</v>
      </c>
      <c r="R484" t="s">
        <v>125</v>
      </c>
      <c r="S484" t="s">
        <v>2143</v>
      </c>
      <c r="T484" t="s">
        <v>2028</v>
      </c>
      <c r="U484" t="s">
        <v>2144</v>
      </c>
      <c r="V484">
        <v>4</v>
      </c>
      <c r="W484" t="s">
        <v>93</v>
      </c>
    </row>
    <row r="485" spans="1:23">
      <c r="A485" t="s">
        <v>1328</v>
      </c>
      <c r="B485" s="14">
        <v>141</v>
      </c>
      <c r="C485" t="s">
        <v>340</v>
      </c>
      <c r="E485" t="s">
        <v>642</v>
      </c>
      <c r="F485" t="s">
        <v>2147</v>
      </c>
      <c r="G485" t="s">
        <v>36</v>
      </c>
      <c r="H485">
        <v>9.1526727999999995</v>
      </c>
      <c r="I485">
        <v>105.1960795</v>
      </c>
      <c r="J485">
        <v>14288</v>
      </c>
      <c r="K485">
        <v>12</v>
      </c>
      <c r="L485">
        <v>2</v>
      </c>
      <c r="M485">
        <v>1939</v>
      </c>
      <c r="N485" s="17">
        <v>83</v>
      </c>
      <c r="O485">
        <v>11</v>
      </c>
      <c r="P485">
        <v>9103602271</v>
      </c>
      <c r="Q485" t="s">
        <v>31</v>
      </c>
      <c r="R485" t="s">
        <v>137</v>
      </c>
      <c r="S485" t="s">
        <v>2148</v>
      </c>
      <c r="T485" t="s">
        <v>2149</v>
      </c>
      <c r="U485" t="s">
        <v>2150</v>
      </c>
      <c r="V485">
        <v>3</v>
      </c>
      <c r="W485" t="s">
        <v>26</v>
      </c>
    </row>
    <row r="486" spans="1:23">
      <c r="A486" t="s">
        <v>1329</v>
      </c>
      <c r="B486" s="14">
        <v>141</v>
      </c>
      <c r="C486" t="s">
        <v>1330</v>
      </c>
      <c r="E486" t="s">
        <v>300</v>
      </c>
      <c r="F486" t="s">
        <v>2151</v>
      </c>
      <c r="G486" t="s">
        <v>23</v>
      </c>
      <c r="H486">
        <v>36.423873</v>
      </c>
      <c r="I486">
        <v>98.150312</v>
      </c>
      <c r="J486">
        <v>34010</v>
      </c>
      <c r="K486">
        <v>10</v>
      </c>
      <c r="L486">
        <v>2</v>
      </c>
      <c r="M486">
        <v>1993</v>
      </c>
      <c r="N486" s="17">
        <v>29</v>
      </c>
      <c r="O486">
        <v>11</v>
      </c>
      <c r="P486">
        <v>4916423269</v>
      </c>
      <c r="Q486" t="s">
        <v>31</v>
      </c>
      <c r="R486" t="s">
        <v>137</v>
      </c>
      <c r="S486" t="s">
        <v>2148</v>
      </c>
      <c r="T486" t="s">
        <v>2149</v>
      </c>
      <c r="U486" t="s">
        <v>2150</v>
      </c>
      <c r="V486">
        <v>5</v>
      </c>
      <c r="W486" t="s">
        <v>86</v>
      </c>
    </row>
    <row r="487" spans="1:23">
      <c r="A487" t="s">
        <v>1331</v>
      </c>
      <c r="B487" s="14">
        <v>141</v>
      </c>
      <c r="C487" t="s">
        <v>1332</v>
      </c>
      <c r="E487" t="s">
        <v>1042</v>
      </c>
      <c r="F487" t="s">
        <v>2152</v>
      </c>
      <c r="G487" t="s">
        <v>23</v>
      </c>
      <c r="H487">
        <v>23.106401000000002</v>
      </c>
      <c r="I487">
        <v>113.459749</v>
      </c>
      <c r="J487">
        <v>16049</v>
      </c>
      <c r="K487">
        <v>9</v>
      </c>
      <c r="L487">
        <v>12</v>
      </c>
      <c r="M487">
        <v>1943</v>
      </c>
      <c r="N487" s="17">
        <v>79</v>
      </c>
      <c r="O487">
        <v>10</v>
      </c>
      <c r="P487">
        <v>8312154317</v>
      </c>
      <c r="Q487" t="s">
        <v>31</v>
      </c>
      <c r="R487" t="s">
        <v>137</v>
      </c>
      <c r="S487" t="s">
        <v>2148</v>
      </c>
      <c r="T487" t="s">
        <v>2149</v>
      </c>
      <c r="U487" t="s">
        <v>2150</v>
      </c>
      <c r="V487">
        <v>4</v>
      </c>
      <c r="W487" t="s">
        <v>93</v>
      </c>
    </row>
    <row r="488" spans="1:23">
      <c r="A488" t="s">
        <v>1333</v>
      </c>
      <c r="B488" s="14">
        <v>141</v>
      </c>
      <c r="C488" t="s">
        <v>1334</v>
      </c>
      <c r="E488" t="s">
        <v>1335</v>
      </c>
      <c r="F488" t="s">
        <v>2153</v>
      </c>
      <c r="G488" t="s">
        <v>36</v>
      </c>
      <c r="H488">
        <v>43.725099999999998</v>
      </c>
      <c r="I488">
        <v>-80.967230000000001</v>
      </c>
      <c r="J488">
        <v>42611</v>
      </c>
      <c r="K488">
        <v>29</v>
      </c>
      <c r="L488">
        <v>8</v>
      </c>
      <c r="M488">
        <v>2016</v>
      </c>
      <c r="N488" s="17">
        <v>6</v>
      </c>
      <c r="O488">
        <v>10</v>
      </c>
      <c r="P488">
        <v>1402123633</v>
      </c>
      <c r="Q488" t="s">
        <v>31</v>
      </c>
      <c r="R488" t="s">
        <v>137</v>
      </c>
      <c r="S488" t="s">
        <v>2148</v>
      </c>
      <c r="T488" t="s">
        <v>2149</v>
      </c>
      <c r="U488" t="s">
        <v>2150</v>
      </c>
      <c r="V488">
        <v>6</v>
      </c>
      <c r="W488" t="s">
        <v>43</v>
      </c>
    </row>
    <row r="489" spans="1:23">
      <c r="A489" t="s">
        <v>1336</v>
      </c>
      <c r="B489" s="14">
        <v>142</v>
      </c>
      <c r="C489" t="s">
        <v>1337</v>
      </c>
      <c r="E489" t="s">
        <v>1338</v>
      </c>
      <c r="F489" t="s">
        <v>2154</v>
      </c>
      <c r="G489" t="s">
        <v>36</v>
      </c>
      <c r="H489">
        <v>31.697835999999999</v>
      </c>
      <c r="I489">
        <v>35.228529999999999</v>
      </c>
      <c r="J489">
        <v>34847</v>
      </c>
      <c r="K489">
        <v>28</v>
      </c>
      <c r="L489">
        <v>5</v>
      </c>
      <c r="M489">
        <v>1995</v>
      </c>
      <c r="N489" s="17">
        <v>27</v>
      </c>
      <c r="O489">
        <v>1</v>
      </c>
      <c r="P489">
        <v>3716586688</v>
      </c>
      <c r="Q489" t="s">
        <v>24</v>
      </c>
      <c r="R489" t="s">
        <v>118</v>
      </c>
      <c r="S489" t="s">
        <v>2018</v>
      </c>
      <c r="T489" t="s">
        <v>2155</v>
      </c>
      <c r="U489" t="s">
        <v>2156</v>
      </c>
      <c r="V489">
        <v>2</v>
      </c>
      <c r="W489" t="s">
        <v>48</v>
      </c>
    </row>
    <row r="490" spans="1:23">
      <c r="A490" t="s">
        <v>1339</v>
      </c>
      <c r="B490" s="14">
        <v>142</v>
      </c>
      <c r="C490" t="s">
        <v>814</v>
      </c>
      <c r="E490" t="s">
        <v>1340</v>
      </c>
      <c r="F490" t="s">
        <v>2157</v>
      </c>
      <c r="G490" t="s">
        <v>36</v>
      </c>
      <c r="H490">
        <v>33.022747600000002</v>
      </c>
      <c r="I490">
        <v>-117.1382404</v>
      </c>
      <c r="J490">
        <v>7854</v>
      </c>
      <c r="K490">
        <v>2</v>
      </c>
      <c r="L490">
        <v>7</v>
      </c>
      <c r="M490">
        <v>1921</v>
      </c>
      <c r="N490" s="17">
        <v>101</v>
      </c>
      <c r="O490">
        <v>6</v>
      </c>
      <c r="P490">
        <v>7607083913</v>
      </c>
      <c r="Q490" t="s">
        <v>24</v>
      </c>
      <c r="R490" t="s">
        <v>118</v>
      </c>
      <c r="S490" t="s">
        <v>2018</v>
      </c>
      <c r="T490" t="s">
        <v>2155</v>
      </c>
      <c r="U490" t="s">
        <v>2156</v>
      </c>
      <c r="V490">
        <v>4</v>
      </c>
      <c r="W490" t="s">
        <v>93</v>
      </c>
    </row>
    <row r="491" spans="1:23">
      <c r="A491" t="s">
        <v>1341</v>
      </c>
      <c r="B491" s="14">
        <v>142</v>
      </c>
      <c r="C491" t="s">
        <v>1042</v>
      </c>
      <c r="E491" t="s">
        <v>1342</v>
      </c>
      <c r="F491" t="s">
        <v>2158</v>
      </c>
      <c r="G491" t="s">
        <v>36</v>
      </c>
      <c r="H491">
        <v>56.3448609</v>
      </c>
      <c r="I491">
        <v>25.560322899999999</v>
      </c>
      <c r="J491">
        <v>25882</v>
      </c>
      <c r="K491">
        <v>10</v>
      </c>
      <c r="L491">
        <v>11</v>
      </c>
      <c r="M491">
        <v>1970</v>
      </c>
      <c r="N491" s="17">
        <v>52</v>
      </c>
      <c r="O491">
        <v>11</v>
      </c>
      <c r="P491">
        <v>7145506814</v>
      </c>
      <c r="Q491" t="s">
        <v>24</v>
      </c>
      <c r="R491" t="s">
        <v>118</v>
      </c>
      <c r="S491" t="s">
        <v>2018</v>
      </c>
      <c r="T491" t="s">
        <v>2155</v>
      </c>
      <c r="U491" t="s">
        <v>2156</v>
      </c>
      <c r="V491">
        <v>3</v>
      </c>
      <c r="W491" t="s">
        <v>26</v>
      </c>
    </row>
    <row r="492" spans="1:23">
      <c r="A492" t="s">
        <v>1343</v>
      </c>
      <c r="B492" s="14">
        <v>142</v>
      </c>
      <c r="C492" t="s">
        <v>1344</v>
      </c>
      <c r="E492" t="s">
        <v>1345</v>
      </c>
      <c r="F492" t="s">
        <v>2159</v>
      </c>
      <c r="G492" t="s">
        <v>36</v>
      </c>
      <c r="H492">
        <v>40.8890204</v>
      </c>
      <c r="I492">
        <v>22.917536900000002</v>
      </c>
      <c r="J492">
        <v>36884</v>
      </c>
      <c r="K492">
        <v>24</v>
      </c>
      <c r="L492">
        <v>12</v>
      </c>
      <c r="M492">
        <v>2000</v>
      </c>
      <c r="N492" s="17">
        <v>22</v>
      </c>
      <c r="O492">
        <v>1</v>
      </c>
      <c r="P492">
        <v>2613558536</v>
      </c>
      <c r="Q492" t="s">
        <v>24</v>
      </c>
      <c r="R492" t="s">
        <v>118</v>
      </c>
      <c r="S492" t="s">
        <v>2018</v>
      </c>
      <c r="T492" t="s">
        <v>2155</v>
      </c>
      <c r="U492" t="s">
        <v>2156</v>
      </c>
      <c r="V492">
        <v>5</v>
      </c>
      <c r="W492" t="s">
        <v>86</v>
      </c>
    </row>
    <row r="493" spans="1:23">
      <c r="A493" t="s">
        <v>1346</v>
      </c>
      <c r="B493" s="14">
        <v>143</v>
      </c>
      <c r="C493" t="s">
        <v>1218</v>
      </c>
      <c r="E493" t="s">
        <v>1347</v>
      </c>
      <c r="F493" t="s">
        <v>2160</v>
      </c>
      <c r="G493" t="s">
        <v>36</v>
      </c>
      <c r="H493">
        <v>0.1156645</v>
      </c>
      <c r="I493">
        <v>99.9360207</v>
      </c>
      <c r="J493">
        <v>12484</v>
      </c>
      <c r="K493">
        <v>6</v>
      </c>
      <c r="L493">
        <v>3</v>
      </c>
      <c r="M493">
        <v>1934</v>
      </c>
      <c r="N493" s="17">
        <v>88</v>
      </c>
      <c r="O493">
        <v>9</v>
      </c>
      <c r="P493">
        <v>6042629245</v>
      </c>
      <c r="Q493" t="s">
        <v>24</v>
      </c>
      <c r="R493" t="s">
        <v>143</v>
      </c>
      <c r="S493" t="s">
        <v>2161</v>
      </c>
      <c r="T493" t="s">
        <v>1399</v>
      </c>
      <c r="U493" t="s">
        <v>1368</v>
      </c>
      <c r="V493">
        <v>6</v>
      </c>
      <c r="W493" t="s">
        <v>43</v>
      </c>
    </row>
    <row r="494" spans="1:23">
      <c r="A494" t="s">
        <v>1348</v>
      </c>
      <c r="B494" s="14">
        <v>143</v>
      </c>
      <c r="C494" t="s">
        <v>685</v>
      </c>
      <c r="E494" t="s">
        <v>128</v>
      </c>
      <c r="F494" t="s">
        <v>2162</v>
      </c>
      <c r="G494" t="s">
        <v>36</v>
      </c>
      <c r="H494">
        <v>43.490342900000002</v>
      </c>
      <c r="I494">
        <v>5.3378154999999996</v>
      </c>
      <c r="J494">
        <v>32289</v>
      </c>
      <c r="K494">
        <v>26</v>
      </c>
      <c r="L494">
        <v>5</v>
      </c>
      <c r="M494">
        <v>1988</v>
      </c>
      <c r="N494" s="17">
        <v>34</v>
      </c>
      <c r="O494">
        <v>7</v>
      </c>
      <c r="P494">
        <v>6092373764</v>
      </c>
      <c r="Q494" t="s">
        <v>24</v>
      </c>
      <c r="R494" t="s">
        <v>143</v>
      </c>
      <c r="S494" t="s">
        <v>2161</v>
      </c>
      <c r="T494" t="s">
        <v>1399</v>
      </c>
      <c r="U494" t="s">
        <v>1368</v>
      </c>
      <c r="V494">
        <v>3</v>
      </c>
      <c r="W494" t="s">
        <v>26</v>
      </c>
    </row>
    <row r="495" spans="1:23">
      <c r="A495" t="s">
        <v>1349</v>
      </c>
      <c r="B495" s="14">
        <v>143</v>
      </c>
      <c r="C495" t="s">
        <v>1350</v>
      </c>
      <c r="E495" t="s">
        <v>238</v>
      </c>
      <c r="F495" t="s">
        <v>2163</v>
      </c>
      <c r="G495" t="s">
        <v>36</v>
      </c>
      <c r="H495">
        <v>10.679709900000001</v>
      </c>
      <c r="I495">
        <v>122.4163734</v>
      </c>
      <c r="J495">
        <v>25352</v>
      </c>
      <c r="K495">
        <v>29</v>
      </c>
      <c r="L495">
        <v>5</v>
      </c>
      <c r="M495">
        <v>1969</v>
      </c>
      <c r="N495" s="17">
        <v>53</v>
      </c>
      <c r="O495">
        <v>13</v>
      </c>
      <c r="P495">
        <v>2811764088</v>
      </c>
      <c r="Q495" t="s">
        <v>24</v>
      </c>
      <c r="R495" t="s">
        <v>143</v>
      </c>
      <c r="S495" t="s">
        <v>2161</v>
      </c>
      <c r="T495" t="s">
        <v>1399</v>
      </c>
      <c r="U495" t="s">
        <v>1368</v>
      </c>
      <c r="V495">
        <v>4</v>
      </c>
      <c r="W495" t="s">
        <v>93</v>
      </c>
    </row>
    <row r="496" spans="1:23">
      <c r="A496" t="s">
        <v>1351</v>
      </c>
      <c r="B496" s="14">
        <v>144</v>
      </c>
      <c r="C496" t="s">
        <v>1352</v>
      </c>
      <c r="E496" t="s">
        <v>755</v>
      </c>
      <c r="F496" t="s">
        <v>2164</v>
      </c>
      <c r="G496" t="s">
        <v>23</v>
      </c>
      <c r="H496">
        <v>49.867475499999998</v>
      </c>
      <c r="I496">
        <v>6.2651155000000003</v>
      </c>
      <c r="J496">
        <v>33076</v>
      </c>
      <c r="K496">
        <v>22</v>
      </c>
      <c r="L496">
        <v>7</v>
      </c>
      <c r="M496">
        <v>1990</v>
      </c>
      <c r="N496" s="17">
        <v>32</v>
      </c>
      <c r="O496">
        <v>1</v>
      </c>
      <c r="P496">
        <v>6246735936</v>
      </c>
      <c r="Q496" t="s">
        <v>37</v>
      </c>
      <c r="R496" t="s">
        <v>321</v>
      </c>
      <c r="S496" t="s">
        <v>1745</v>
      </c>
      <c r="T496" t="s">
        <v>1746</v>
      </c>
      <c r="U496" t="s">
        <v>1595</v>
      </c>
      <c r="V496">
        <v>6</v>
      </c>
      <c r="W496" t="s">
        <v>43</v>
      </c>
    </row>
    <row r="497" spans="1:23">
      <c r="A497" t="s">
        <v>1353</v>
      </c>
      <c r="B497" s="14">
        <v>144</v>
      </c>
      <c r="C497" t="s">
        <v>709</v>
      </c>
      <c r="E497" t="s">
        <v>602</v>
      </c>
      <c r="F497" t="s">
        <v>2165</v>
      </c>
      <c r="G497" t="s">
        <v>23</v>
      </c>
      <c r="H497">
        <v>21.159612299999999</v>
      </c>
      <c r="I497">
        <v>-76.473660199999998</v>
      </c>
      <c r="J497">
        <v>37924</v>
      </c>
      <c r="K497">
        <v>30</v>
      </c>
      <c r="L497">
        <v>10</v>
      </c>
      <c r="M497">
        <v>2003</v>
      </c>
      <c r="N497" s="17">
        <v>19</v>
      </c>
      <c r="O497">
        <v>7</v>
      </c>
      <c r="P497">
        <v>9928215830</v>
      </c>
      <c r="Q497" t="s">
        <v>37</v>
      </c>
      <c r="R497" t="s">
        <v>321</v>
      </c>
      <c r="S497" t="s">
        <v>1745</v>
      </c>
      <c r="T497" t="s">
        <v>1746</v>
      </c>
      <c r="U497" t="s">
        <v>1595</v>
      </c>
      <c r="V497">
        <v>5</v>
      </c>
      <c r="W497" t="s">
        <v>86</v>
      </c>
    </row>
    <row r="498" spans="1:23">
      <c r="A498" t="s">
        <v>1354</v>
      </c>
      <c r="B498" s="14">
        <v>144</v>
      </c>
      <c r="C498" t="s">
        <v>1355</v>
      </c>
      <c r="E498" t="s">
        <v>1025</v>
      </c>
      <c r="F498" t="s">
        <v>2166</v>
      </c>
      <c r="G498" t="s">
        <v>36</v>
      </c>
      <c r="H498">
        <v>31.654375000000002</v>
      </c>
      <c r="I498">
        <v>120.752481</v>
      </c>
      <c r="J498">
        <v>21451</v>
      </c>
      <c r="K498">
        <v>23</v>
      </c>
      <c r="L498">
        <v>9</v>
      </c>
      <c r="M498">
        <v>1958</v>
      </c>
      <c r="N498" s="17">
        <v>64</v>
      </c>
      <c r="O498">
        <v>2</v>
      </c>
      <c r="P498">
        <v>5959374997</v>
      </c>
      <c r="Q498" t="s">
        <v>37</v>
      </c>
      <c r="R498" t="s">
        <v>321</v>
      </c>
      <c r="S498" t="s">
        <v>1745</v>
      </c>
      <c r="T498" t="s">
        <v>1746</v>
      </c>
      <c r="U498" t="s">
        <v>1595</v>
      </c>
      <c r="V498">
        <v>3</v>
      </c>
      <c r="W498" t="s">
        <v>26</v>
      </c>
    </row>
    <row r="499" spans="1:23">
      <c r="A499" t="s">
        <v>1356</v>
      </c>
      <c r="B499" s="14">
        <v>145</v>
      </c>
      <c r="C499" t="s">
        <v>1357</v>
      </c>
      <c r="E499" t="s">
        <v>1358</v>
      </c>
      <c r="F499" t="s">
        <v>2167</v>
      </c>
      <c r="G499" t="s">
        <v>36</v>
      </c>
      <c r="H499">
        <v>22.463604</v>
      </c>
      <c r="I499">
        <v>-79.723161200000007</v>
      </c>
      <c r="J499">
        <v>17474</v>
      </c>
      <c r="K499">
        <v>3</v>
      </c>
      <c r="L499">
        <v>11</v>
      </c>
      <c r="M499">
        <v>1947</v>
      </c>
      <c r="N499" s="17">
        <v>75</v>
      </c>
      <c r="O499">
        <v>10</v>
      </c>
      <c r="P499">
        <v>5558362470</v>
      </c>
      <c r="Q499" t="s">
        <v>72</v>
      </c>
      <c r="R499" t="s">
        <v>77</v>
      </c>
      <c r="S499" t="s">
        <v>2168</v>
      </c>
      <c r="T499" t="s">
        <v>2169</v>
      </c>
      <c r="U499" t="s">
        <v>2170</v>
      </c>
      <c r="V499">
        <v>5</v>
      </c>
      <c r="W499" t="s">
        <v>86</v>
      </c>
    </row>
    <row r="500" spans="1:23">
      <c r="A500" t="s">
        <v>1359</v>
      </c>
      <c r="B500" s="14">
        <v>145</v>
      </c>
      <c r="C500" t="s">
        <v>1360</v>
      </c>
      <c r="E500" t="s">
        <v>973</v>
      </c>
      <c r="F500" t="s">
        <v>2171</v>
      </c>
      <c r="G500" t="s">
        <v>23</v>
      </c>
      <c r="H500">
        <v>39.784756700000003</v>
      </c>
      <c r="I500">
        <v>-8.6496676000000008</v>
      </c>
      <c r="J500">
        <v>19737</v>
      </c>
      <c r="K500">
        <v>13</v>
      </c>
      <c r="L500">
        <v>1</v>
      </c>
      <c r="M500">
        <v>1954</v>
      </c>
      <c r="N500" s="17">
        <v>68</v>
      </c>
      <c r="O500">
        <v>11</v>
      </c>
      <c r="P500">
        <v>6605042659</v>
      </c>
      <c r="Q500" t="s">
        <v>72</v>
      </c>
      <c r="R500" t="s">
        <v>77</v>
      </c>
      <c r="S500" t="s">
        <v>2168</v>
      </c>
      <c r="T500" t="s">
        <v>2169</v>
      </c>
      <c r="U500" t="s">
        <v>2170</v>
      </c>
      <c r="V500">
        <v>4</v>
      </c>
      <c r="W500" t="s">
        <v>93</v>
      </c>
    </row>
    <row r="501" spans="1:23">
      <c r="A501" t="s">
        <v>1361</v>
      </c>
      <c r="B501" s="14">
        <v>145</v>
      </c>
      <c r="C501" t="s">
        <v>723</v>
      </c>
      <c r="D501" t="s">
        <v>1071</v>
      </c>
      <c r="E501" t="s">
        <v>741</v>
      </c>
      <c r="F501" t="s">
        <v>2172</v>
      </c>
      <c r="G501" t="s">
        <v>36</v>
      </c>
      <c r="H501">
        <v>59.193088899999999</v>
      </c>
      <c r="I501">
        <v>18.147540599999999</v>
      </c>
      <c r="J501">
        <v>15092</v>
      </c>
      <c r="K501">
        <v>26</v>
      </c>
      <c r="L501">
        <v>4</v>
      </c>
      <c r="M501">
        <v>1941</v>
      </c>
      <c r="N501" s="17">
        <v>81</v>
      </c>
      <c r="O501">
        <v>12</v>
      </c>
      <c r="P501">
        <v>9181213602</v>
      </c>
      <c r="Q501" t="s">
        <v>72</v>
      </c>
      <c r="R501" t="s">
        <v>77</v>
      </c>
      <c r="S501" t="s">
        <v>2168</v>
      </c>
      <c r="T501" t="s">
        <v>2169</v>
      </c>
      <c r="U501" t="s">
        <v>2170</v>
      </c>
      <c r="V501">
        <v>1</v>
      </c>
      <c r="W501" t="s">
        <v>186</v>
      </c>
    </row>
  </sheetData>
  <phoneticPr fontId="2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407A-BF58-41A1-8D91-BBE1C319517B}">
  <dimension ref="A1:AB501"/>
  <sheetViews>
    <sheetView zoomScale="70" zoomScaleNormal="70" workbookViewId="0">
      <selection sqref="A1:A1048576"/>
    </sheetView>
  </sheetViews>
  <sheetFormatPr defaultRowHeight="15.6"/>
  <cols>
    <col min="1" max="1" width="14.44140625" bestFit="1" customWidth="1"/>
    <col min="3" max="3" width="22.109375" bestFit="1" customWidth="1"/>
    <col min="4" max="4" width="14.21875" bestFit="1" customWidth="1"/>
    <col min="5" max="5" width="16.109375" bestFit="1" customWidth="1"/>
    <col min="6" max="6" width="36.109375" bestFit="1" customWidth="1"/>
    <col min="8" max="9" width="9.109375" bestFit="1" customWidth="1"/>
    <col min="15" max="15" width="13" bestFit="1" customWidth="1"/>
    <col min="16" max="16" width="11.109375" bestFit="1" customWidth="1"/>
    <col min="17" max="17" width="10.33203125" bestFit="1" customWidth="1"/>
    <col min="18" max="18" width="13.88671875" bestFit="1" customWidth="1"/>
    <col min="19" max="19" width="24.44140625" bestFit="1" customWidth="1"/>
    <col min="20" max="20" width="15.77734375" bestFit="1" customWidth="1"/>
    <col min="21" max="21" width="15.44140625" bestFit="1" customWidth="1"/>
    <col min="22" max="22" width="14" bestFit="1" customWidth="1"/>
    <col min="23" max="23" width="46.6640625" bestFit="1" customWidth="1"/>
    <col min="25" max="25" width="11.33203125" bestFit="1" customWidth="1"/>
    <col min="26" max="26" width="31.554687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1362</v>
      </c>
      <c r="T1" t="s">
        <v>1363</v>
      </c>
      <c r="U1" t="s">
        <v>1364</v>
      </c>
      <c r="V1" t="s">
        <v>18</v>
      </c>
      <c r="W1" t="s">
        <v>19</v>
      </c>
      <c r="X1" s="22" t="s">
        <v>2173</v>
      </c>
      <c r="Y1" s="22" t="s">
        <v>2174</v>
      </c>
      <c r="Z1" s="22" t="s">
        <v>2175</v>
      </c>
      <c r="AA1" s="22" t="s">
        <v>2176</v>
      </c>
      <c r="AB1" s="22" t="s">
        <v>2177</v>
      </c>
    </row>
    <row r="2" spans="1:28">
      <c r="A2" t="s">
        <v>20</v>
      </c>
      <c r="B2">
        <v>1</v>
      </c>
      <c r="C2" t="s">
        <v>21</v>
      </c>
      <c r="E2" t="s">
        <v>22</v>
      </c>
      <c r="F2" t="s">
        <v>1365</v>
      </c>
      <c r="G2" t="s">
        <v>23</v>
      </c>
      <c r="H2">
        <v>34.031901599999998</v>
      </c>
      <c r="I2">
        <v>131.01037120000001</v>
      </c>
      <c r="J2">
        <v>33550</v>
      </c>
      <c r="K2">
        <v>8</v>
      </c>
      <c r="L2">
        <v>11</v>
      </c>
      <c r="M2">
        <v>1991</v>
      </c>
      <c r="N2">
        <v>31</v>
      </c>
      <c r="O2">
        <v>8</v>
      </c>
      <c r="P2">
        <v>8443084921</v>
      </c>
      <c r="Q2" t="s">
        <v>31</v>
      </c>
      <c r="R2" t="s">
        <v>32</v>
      </c>
      <c r="S2" t="s">
        <v>1366</v>
      </c>
      <c r="T2" t="s">
        <v>1367</v>
      </c>
      <c r="U2" t="s">
        <v>1368</v>
      </c>
      <c r="V2">
        <v>3</v>
      </c>
      <c r="W2" t="s">
        <v>26</v>
      </c>
      <c r="X2" s="21">
        <v>61</v>
      </c>
      <c r="Y2" s="21"/>
      <c r="Z2" s="21" t="s">
        <v>2178</v>
      </c>
      <c r="AA2" s="21">
        <v>47.278919999999999</v>
      </c>
      <c r="AB2" s="21">
        <v>6.07097</v>
      </c>
    </row>
    <row r="3" spans="1:28">
      <c r="A3" t="s">
        <v>27</v>
      </c>
      <c r="B3">
        <v>1</v>
      </c>
      <c r="C3" t="s">
        <v>28</v>
      </c>
      <c r="D3" t="s">
        <v>29</v>
      </c>
      <c r="E3" t="s">
        <v>30</v>
      </c>
      <c r="F3" t="s">
        <v>1369</v>
      </c>
      <c r="G3" t="s">
        <v>23</v>
      </c>
      <c r="H3">
        <v>14.324613599999999</v>
      </c>
      <c r="I3">
        <v>120.8590469</v>
      </c>
      <c r="J3">
        <v>22705</v>
      </c>
      <c r="K3">
        <v>28</v>
      </c>
      <c r="L3">
        <v>2</v>
      </c>
      <c r="M3">
        <v>1962</v>
      </c>
      <c r="N3">
        <v>60</v>
      </c>
      <c r="O3">
        <v>13</v>
      </c>
      <c r="P3">
        <v>3806671234</v>
      </c>
      <c r="Q3" t="s">
        <v>31</v>
      </c>
      <c r="R3" t="s">
        <v>32</v>
      </c>
      <c r="S3" t="s">
        <v>1366</v>
      </c>
      <c r="T3" t="s">
        <v>1367</v>
      </c>
      <c r="U3" t="s">
        <v>1368</v>
      </c>
      <c r="V3">
        <v>3</v>
      </c>
      <c r="W3" t="s">
        <v>26</v>
      </c>
      <c r="X3" s="21">
        <v>61</v>
      </c>
      <c r="Y3" s="21"/>
      <c r="Z3" s="21" t="s">
        <v>2178</v>
      </c>
      <c r="AA3" s="21">
        <v>47.278919999999999</v>
      </c>
      <c r="AB3" s="21">
        <v>6.07097</v>
      </c>
    </row>
    <row r="4" spans="1:28">
      <c r="A4" t="s">
        <v>33</v>
      </c>
      <c r="B4">
        <v>1</v>
      </c>
      <c r="C4" t="s">
        <v>34</v>
      </c>
      <c r="E4" t="s">
        <v>35</v>
      </c>
      <c r="F4" t="s">
        <v>1370</v>
      </c>
      <c r="G4" t="s">
        <v>36</v>
      </c>
      <c r="H4">
        <v>47.278917999999997</v>
      </c>
      <c r="I4">
        <v>6.07097</v>
      </c>
      <c r="J4">
        <v>22462</v>
      </c>
      <c r="K4">
        <v>30</v>
      </c>
      <c r="L4">
        <v>6</v>
      </c>
      <c r="M4">
        <v>1961</v>
      </c>
      <c r="N4">
        <v>61</v>
      </c>
      <c r="O4">
        <v>4</v>
      </c>
      <c r="P4">
        <v>8986093136</v>
      </c>
      <c r="Q4" t="s">
        <v>31</v>
      </c>
      <c r="R4" t="s">
        <v>32</v>
      </c>
      <c r="S4" t="s">
        <v>1366</v>
      </c>
      <c r="T4" t="s">
        <v>1367</v>
      </c>
      <c r="U4" t="s">
        <v>1368</v>
      </c>
      <c r="V4">
        <v>3</v>
      </c>
      <c r="W4" t="s">
        <v>26</v>
      </c>
      <c r="X4" s="21">
        <v>61</v>
      </c>
      <c r="Y4" s="21">
        <v>8986093136</v>
      </c>
      <c r="Z4" s="21" t="s">
        <v>2178</v>
      </c>
      <c r="AA4" s="21">
        <v>47.278919999999999</v>
      </c>
      <c r="AB4" s="21">
        <v>6.07097</v>
      </c>
    </row>
    <row r="5" spans="1:28">
      <c r="A5" t="s">
        <v>39</v>
      </c>
      <c r="B5">
        <v>1</v>
      </c>
      <c r="C5" t="s">
        <v>40</v>
      </c>
      <c r="E5" t="s">
        <v>41</v>
      </c>
      <c r="F5" t="s">
        <v>1371</v>
      </c>
      <c r="G5" t="s">
        <v>23</v>
      </c>
      <c r="H5">
        <v>-20.0877391</v>
      </c>
      <c r="I5">
        <v>-51.096606299999998</v>
      </c>
      <c r="J5">
        <v>40890</v>
      </c>
      <c r="K5">
        <v>13</v>
      </c>
      <c r="L5">
        <v>12</v>
      </c>
      <c r="M5">
        <v>2011</v>
      </c>
      <c r="N5">
        <v>11</v>
      </c>
      <c r="O5">
        <v>5</v>
      </c>
      <c r="P5">
        <v>9356237492</v>
      </c>
      <c r="Q5" t="s">
        <v>31</v>
      </c>
      <c r="R5" t="s">
        <v>32</v>
      </c>
      <c r="S5" t="s">
        <v>1366</v>
      </c>
      <c r="T5" t="s">
        <v>1367</v>
      </c>
      <c r="U5" t="s">
        <v>1368</v>
      </c>
      <c r="V5">
        <v>6</v>
      </c>
      <c r="W5" t="s">
        <v>43</v>
      </c>
      <c r="X5" s="21">
        <v>61</v>
      </c>
      <c r="Y5" s="21"/>
      <c r="Z5" s="21" t="s">
        <v>2178</v>
      </c>
      <c r="AA5" s="21">
        <v>47.278919999999999</v>
      </c>
      <c r="AB5" s="21">
        <v>6.07097</v>
      </c>
    </row>
    <row r="6" spans="1:28">
      <c r="A6" t="s">
        <v>44</v>
      </c>
      <c r="B6">
        <v>2</v>
      </c>
      <c r="C6" t="s">
        <v>45</v>
      </c>
      <c r="E6" t="s">
        <v>46</v>
      </c>
      <c r="F6" t="s">
        <v>1372</v>
      </c>
      <c r="G6" t="s">
        <v>36</v>
      </c>
      <c r="H6">
        <v>13.7398825</v>
      </c>
      <c r="I6">
        <v>100.50852020000001</v>
      </c>
      <c r="J6">
        <v>22651</v>
      </c>
      <c r="K6">
        <v>5</v>
      </c>
      <c r="L6">
        <v>1</v>
      </c>
      <c r="M6">
        <v>1962</v>
      </c>
      <c r="N6">
        <v>60</v>
      </c>
      <c r="O6">
        <v>10</v>
      </c>
      <c r="P6">
        <v>6656909617</v>
      </c>
      <c r="Q6" t="s">
        <v>24</v>
      </c>
      <c r="R6" t="s">
        <v>47</v>
      </c>
      <c r="S6" t="s">
        <v>1373</v>
      </c>
      <c r="T6" t="s">
        <v>1374</v>
      </c>
      <c r="U6" t="s">
        <v>1375</v>
      </c>
      <c r="V6">
        <v>2</v>
      </c>
      <c r="W6" t="s">
        <v>48</v>
      </c>
      <c r="X6" s="21">
        <v>60</v>
      </c>
      <c r="Y6" s="21">
        <v>6656909617</v>
      </c>
      <c r="Z6" s="21" t="s">
        <v>2179</v>
      </c>
      <c r="AA6" s="21">
        <v>13.739879999999999</v>
      </c>
      <c r="AB6" s="21">
        <v>100.5085</v>
      </c>
    </row>
    <row r="7" spans="1:28">
      <c r="A7" t="s">
        <v>49</v>
      </c>
      <c r="B7">
        <v>2</v>
      </c>
      <c r="C7" t="s">
        <v>50</v>
      </c>
      <c r="E7" t="s">
        <v>51</v>
      </c>
      <c r="F7" t="s">
        <v>1376</v>
      </c>
      <c r="G7" t="s">
        <v>36</v>
      </c>
      <c r="H7">
        <v>-7.8748176000000001</v>
      </c>
      <c r="I7">
        <v>110.3255365</v>
      </c>
      <c r="J7">
        <v>32166</v>
      </c>
      <c r="K7">
        <v>24</v>
      </c>
      <c r="L7">
        <v>1</v>
      </c>
      <c r="M7">
        <v>1988</v>
      </c>
      <c r="N7">
        <v>34</v>
      </c>
      <c r="O7">
        <v>10</v>
      </c>
      <c r="P7">
        <v>4527924630</v>
      </c>
      <c r="Q7" t="s">
        <v>24</v>
      </c>
      <c r="R7" t="s">
        <v>47</v>
      </c>
      <c r="S7" t="s">
        <v>1373</v>
      </c>
      <c r="T7" t="s">
        <v>1374</v>
      </c>
      <c r="U7" t="s">
        <v>1375</v>
      </c>
      <c r="V7">
        <v>6</v>
      </c>
      <c r="W7" t="s">
        <v>43</v>
      </c>
      <c r="X7" s="21">
        <v>60</v>
      </c>
      <c r="Y7" s="21"/>
      <c r="Z7" s="21" t="s">
        <v>2179</v>
      </c>
      <c r="AA7" s="21">
        <v>13.739879999999999</v>
      </c>
      <c r="AB7" s="21">
        <v>100.5085</v>
      </c>
    </row>
    <row r="8" spans="1:28">
      <c r="A8" t="s">
        <v>53</v>
      </c>
      <c r="B8">
        <v>2</v>
      </c>
      <c r="C8" t="s">
        <v>54</v>
      </c>
      <c r="E8" t="s">
        <v>55</v>
      </c>
      <c r="F8" t="s">
        <v>1377</v>
      </c>
      <c r="G8" t="s">
        <v>23</v>
      </c>
      <c r="H8">
        <v>6.4968573999999997</v>
      </c>
      <c r="I8">
        <v>2.6288523000000001</v>
      </c>
      <c r="J8">
        <v>29974</v>
      </c>
      <c r="K8">
        <v>23</v>
      </c>
      <c r="L8">
        <v>1</v>
      </c>
      <c r="M8">
        <v>1982</v>
      </c>
      <c r="N8">
        <v>40</v>
      </c>
      <c r="O8">
        <v>9</v>
      </c>
      <c r="P8">
        <v>2814026385</v>
      </c>
      <c r="Q8" t="s">
        <v>24</v>
      </c>
      <c r="R8" t="s">
        <v>47</v>
      </c>
      <c r="S8" t="s">
        <v>1373</v>
      </c>
      <c r="T8" t="s">
        <v>1374</v>
      </c>
      <c r="U8" t="s">
        <v>1375</v>
      </c>
      <c r="V8">
        <v>2</v>
      </c>
      <c r="W8" t="s">
        <v>48</v>
      </c>
      <c r="X8" s="21">
        <v>60</v>
      </c>
      <c r="Y8" s="21"/>
      <c r="Z8" s="21" t="s">
        <v>2179</v>
      </c>
      <c r="AA8" s="21">
        <v>13.739879999999999</v>
      </c>
      <c r="AB8" s="21">
        <v>100.5085</v>
      </c>
    </row>
    <row r="9" spans="1:28">
      <c r="A9" t="s">
        <v>57</v>
      </c>
      <c r="B9">
        <v>3</v>
      </c>
      <c r="C9" t="s">
        <v>58</v>
      </c>
      <c r="E9" t="s">
        <v>59</v>
      </c>
      <c r="F9" t="s">
        <v>1378</v>
      </c>
      <c r="G9" t="s">
        <v>36</v>
      </c>
      <c r="H9">
        <v>15.1614193</v>
      </c>
      <c r="I9">
        <v>100.1087187</v>
      </c>
      <c r="J9">
        <v>43612</v>
      </c>
      <c r="K9">
        <v>27</v>
      </c>
      <c r="L9">
        <v>5</v>
      </c>
      <c r="M9">
        <v>2019</v>
      </c>
      <c r="N9">
        <v>3</v>
      </c>
      <c r="O9">
        <v>4</v>
      </c>
      <c r="P9">
        <v>7552817228</v>
      </c>
      <c r="Q9" t="s">
        <v>37</v>
      </c>
      <c r="R9" t="s">
        <v>68</v>
      </c>
      <c r="S9" t="s">
        <v>1379</v>
      </c>
      <c r="T9" t="s">
        <v>1380</v>
      </c>
      <c r="U9" t="s">
        <v>1381</v>
      </c>
      <c r="V9">
        <v>6</v>
      </c>
      <c r="W9" t="s">
        <v>43</v>
      </c>
      <c r="X9" s="21">
        <v>84</v>
      </c>
      <c r="Y9" s="21"/>
      <c r="Z9" s="21" t="s">
        <v>1382</v>
      </c>
      <c r="AA9" s="21">
        <v>29.325600000000001</v>
      </c>
      <c r="AB9" s="21">
        <v>107.76</v>
      </c>
    </row>
    <row r="10" spans="1:28">
      <c r="A10" t="s">
        <v>61</v>
      </c>
      <c r="B10">
        <v>3</v>
      </c>
      <c r="C10" t="s">
        <v>62</v>
      </c>
      <c r="E10" t="s">
        <v>63</v>
      </c>
      <c r="F10" t="s">
        <v>1382</v>
      </c>
      <c r="G10" t="s">
        <v>36</v>
      </c>
      <c r="H10">
        <v>29.325600999999999</v>
      </c>
      <c r="I10">
        <v>107.760025</v>
      </c>
      <c r="J10">
        <v>13985</v>
      </c>
      <c r="K10">
        <v>15</v>
      </c>
      <c r="L10">
        <v>4</v>
      </c>
      <c r="M10">
        <v>1938</v>
      </c>
      <c r="N10">
        <v>84</v>
      </c>
      <c r="O10">
        <v>7</v>
      </c>
      <c r="P10">
        <v>4651564254</v>
      </c>
      <c r="Q10" t="s">
        <v>37</v>
      </c>
      <c r="R10" t="s">
        <v>68</v>
      </c>
      <c r="S10" t="s">
        <v>1379</v>
      </c>
      <c r="T10" t="s">
        <v>1380</v>
      </c>
      <c r="U10" t="s">
        <v>1381</v>
      </c>
      <c r="V10">
        <v>3</v>
      </c>
      <c r="W10" t="s">
        <v>26</v>
      </c>
      <c r="X10" s="21">
        <v>84</v>
      </c>
      <c r="Y10" s="21">
        <v>4651564254</v>
      </c>
      <c r="Z10" s="21" t="s">
        <v>1382</v>
      </c>
      <c r="AA10" s="21">
        <v>29.325600000000001</v>
      </c>
      <c r="AB10" s="21">
        <v>107.76</v>
      </c>
    </row>
    <row r="11" spans="1:28">
      <c r="A11" t="s">
        <v>65</v>
      </c>
      <c r="B11">
        <v>3</v>
      </c>
      <c r="C11" t="s">
        <v>66</v>
      </c>
      <c r="E11" t="s">
        <v>67</v>
      </c>
      <c r="F11" t="s">
        <v>1383</v>
      </c>
      <c r="G11" t="s">
        <v>36</v>
      </c>
      <c r="H11">
        <v>40.506752499999997</v>
      </c>
      <c r="I11">
        <v>47.648964100000001</v>
      </c>
      <c r="J11">
        <v>39779</v>
      </c>
      <c r="K11">
        <v>27</v>
      </c>
      <c r="L11">
        <v>11</v>
      </c>
      <c r="M11">
        <v>2008</v>
      </c>
      <c r="N11">
        <v>14</v>
      </c>
      <c r="O11">
        <v>4</v>
      </c>
      <c r="P11">
        <v>9028717806</v>
      </c>
      <c r="Q11" t="s">
        <v>37</v>
      </c>
      <c r="R11" t="s">
        <v>68</v>
      </c>
      <c r="S11" t="s">
        <v>1379</v>
      </c>
      <c r="T11" t="s">
        <v>1380</v>
      </c>
      <c r="U11" t="s">
        <v>1381</v>
      </c>
      <c r="V11">
        <v>6</v>
      </c>
      <c r="W11" t="s">
        <v>43</v>
      </c>
      <c r="X11" s="21">
        <v>84</v>
      </c>
      <c r="Y11" s="21"/>
      <c r="Z11" s="21" t="s">
        <v>1382</v>
      </c>
      <c r="AA11" s="21">
        <v>29.325600000000001</v>
      </c>
      <c r="AB11" s="21">
        <v>107.76</v>
      </c>
    </row>
    <row r="12" spans="1:28">
      <c r="A12" t="s">
        <v>69</v>
      </c>
      <c r="B12">
        <v>3</v>
      </c>
      <c r="C12" t="s">
        <v>70</v>
      </c>
      <c r="E12" t="s">
        <v>71</v>
      </c>
      <c r="F12" t="s">
        <v>1384</v>
      </c>
      <c r="G12" t="s">
        <v>36</v>
      </c>
      <c r="H12">
        <v>14.3618606</v>
      </c>
      <c r="I12">
        <v>100.6685901</v>
      </c>
      <c r="J12">
        <v>28687</v>
      </c>
      <c r="K12">
        <v>16</v>
      </c>
      <c r="L12">
        <v>7</v>
      </c>
      <c r="M12">
        <v>1978</v>
      </c>
      <c r="N12">
        <v>44</v>
      </c>
      <c r="O12">
        <v>5</v>
      </c>
      <c r="P12">
        <v>7446365260</v>
      </c>
      <c r="Q12" t="s">
        <v>72</v>
      </c>
      <c r="R12" t="s">
        <v>73</v>
      </c>
      <c r="S12" t="s">
        <v>1385</v>
      </c>
      <c r="T12" t="s">
        <v>1386</v>
      </c>
      <c r="U12" t="s">
        <v>1387</v>
      </c>
      <c r="V12">
        <v>2</v>
      </c>
      <c r="W12" t="s">
        <v>48</v>
      </c>
      <c r="X12" s="21">
        <v>84</v>
      </c>
      <c r="Y12" s="21"/>
      <c r="Z12" s="21" t="s">
        <v>1382</v>
      </c>
      <c r="AA12" s="21">
        <v>29.325600000000001</v>
      </c>
      <c r="AB12" s="21">
        <v>107.76</v>
      </c>
    </row>
    <row r="13" spans="1:28">
      <c r="A13" t="s">
        <v>74</v>
      </c>
      <c r="B13">
        <v>4</v>
      </c>
      <c r="C13" t="s">
        <v>75</v>
      </c>
      <c r="E13" t="s">
        <v>76</v>
      </c>
      <c r="F13" t="s">
        <v>1388</v>
      </c>
      <c r="G13" t="s">
        <v>36</v>
      </c>
      <c r="H13">
        <v>31.920658</v>
      </c>
      <c r="I13">
        <v>120.284938</v>
      </c>
      <c r="J13">
        <v>10385</v>
      </c>
      <c r="K13">
        <v>6</v>
      </c>
      <c r="L13">
        <v>6</v>
      </c>
      <c r="M13">
        <v>1928</v>
      </c>
      <c r="N13">
        <v>94</v>
      </c>
      <c r="O13">
        <v>9</v>
      </c>
      <c r="P13">
        <v>4973533427</v>
      </c>
      <c r="Q13" t="s">
        <v>72</v>
      </c>
      <c r="R13" t="s">
        <v>73</v>
      </c>
      <c r="S13" t="s">
        <v>1385</v>
      </c>
      <c r="T13" t="s">
        <v>1386</v>
      </c>
      <c r="U13" t="s">
        <v>1387</v>
      </c>
      <c r="V13">
        <v>7</v>
      </c>
      <c r="W13" t="s">
        <v>78</v>
      </c>
      <c r="X13" s="21">
        <v>94</v>
      </c>
      <c r="Y13" s="21">
        <v>4973533427</v>
      </c>
      <c r="Z13" s="21" t="s">
        <v>1388</v>
      </c>
      <c r="AA13" s="21">
        <v>31.920660000000002</v>
      </c>
      <c r="AB13" s="21">
        <v>120.28489999999999</v>
      </c>
    </row>
    <row r="14" spans="1:28">
      <c r="A14" t="s">
        <v>79</v>
      </c>
      <c r="B14">
        <v>4</v>
      </c>
      <c r="C14" t="s">
        <v>80</v>
      </c>
      <c r="E14" t="s">
        <v>81</v>
      </c>
      <c r="F14" t="s">
        <v>1389</v>
      </c>
      <c r="G14" t="s">
        <v>36</v>
      </c>
      <c r="H14">
        <v>38.100815699999998</v>
      </c>
      <c r="I14">
        <v>115.1743446</v>
      </c>
      <c r="J14">
        <v>27348</v>
      </c>
      <c r="K14">
        <v>15</v>
      </c>
      <c r="L14">
        <v>11</v>
      </c>
      <c r="M14">
        <v>1974</v>
      </c>
      <c r="N14">
        <v>48</v>
      </c>
      <c r="O14">
        <v>3</v>
      </c>
      <c r="P14">
        <v>4389359097</v>
      </c>
      <c r="Q14" t="s">
        <v>72</v>
      </c>
      <c r="R14" t="s">
        <v>73</v>
      </c>
      <c r="S14" t="s">
        <v>1385</v>
      </c>
      <c r="T14" t="s">
        <v>1386</v>
      </c>
      <c r="U14" t="s">
        <v>1387</v>
      </c>
      <c r="V14">
        <v>3</v>
      </c>
      <c r="W14" t="s">
        <v>26</v>
      </c>
      <c r="X14" s="21">
        <v>94</v>
      </c>
      <c r="Y14" s="21"/>
      <c r="Z14" s="21" t="s">
        <v>1388</v>
      </c>
      <c r="AA14" s="21">
        <v>31.920660000000002</v>
      </c>
      <c r="AB14" s="21">
        <v>120.28489999999999</v>
      </c>
    </row>
    <row r="15" spans="1:28">
      <c r="A15" t="s">
        <v>83</v>
      </c>
      <c r="B15">
        <v>4</v>
      </c>
      <c r="C15" t="s">
        <v>84</v>
      </c>
      <c r="E15" t="s">
        <v>85</v>
      </c>
      <c r="F15" t="s">
        <v>1390</v>
      </c>
      <c r="G15" t="s">
        <v>36</v>
      </c>
      <c r="H15">
        <v>48.676992300000002</v>
      </c>
      <c r="I15">
        <v>22.392759099999999</v>
      </c>
      <c r="J15">
        <v>24767</v>
      </c>
      <c r="K15">
        <v>22</v>
      </c>
      <c r="L15">
        <v>10</v>
      </c>
      <c r="M15">
        <v>1967</v>
      </c>
      <c r="N15">
        <v>55</v>
      </c>
      <c r="O15">
        <v>2</v>
      </c>
      <c r="P15">
        <v>9075554757</v>
      </c>
      <c r="Q15" t="s">
        <v>72</v>
      </c>
      <c r="R15" t="s">
        <v>73</v>
      </c>
      <c r="S15" t="s">
        <v>1385</v>
      </c>
      <c r="T15" t="s">
        <v>1386</v>
      </c>
      <c r="U15" t="s">
        <v>1387</v>
      </c>
      <c r="V15">
        <v>5</v>
      </c>
      <c r="W15" t="s">
        <v>86</v>
      </c>
      <c r="X15" s="21">
        <v>94</v>
      </c>
      <c r="Y15" s="21"/>
      <c r="Z15" s="21" t="s">
        <v>1388</v>
      </c>
      <c r="AA15" s="21">
        <v>31.920660000000002</v>
      </c>
      <c r="AB15" s="21">
        <v>120.28489999999999</v>
      </c>
    </row>
    <row r="16" spans="1:28">
      <c r="A16" t="s">
        <v>87</v>
      </c>
      <c r="B16">
        <v>5</v>
      </c>
      <c r="C16" t="s">
        <v>88</v>
      </c>
      <c r="E16" t="s">
        <v>89</v>
      </c>
      <c r="F16" t="s">
        <v>1391</v>
      </c>
      <c r="G16" t="s">
        <v>36</v>
      </c>
      <c r="H16">
        <v>42.670031199999997</v>
      </c>
      <c r="I16">
        <v>23.369503600000002</v>
      </c>
      <c r="J16">
        <v>39427</v>
      </c>
      <c r="K16">
        <v>11</v>
      </c>
      <c r="L16">
        <v>12</v>
      </c>
      <c r="M16">
        <v>2007</v>
      </c>
      <c r="N16">
        <v>15</v>
      </c>
      <c r="O16">
        <v>5</v>
      </c>
      <c r="P16">
        <v>3807470096</v>
      </c>
      <c r="Q16" t="s">
        <v>24</v>
      </c>
      <c r="R16" t="s">
        <v>47</v>
      </c>
      <c r="S16" t="s">
        <v>1373</v>
      </c>
      <c r="T16" t="s">
        <v>1392</v>
      </c>
      <c r="U16" t="s">
        <v>1393</v>
      </c>
      <c r="V16">
        <v>6</v>
      </c>
      <c r="W16" t="s">
        <v>43</v>
      </c>
      <c r="X16" s="21">
        <v>52</v>
      </c>
      <c r="Y16" s="21"/>
      <c r="Z16" s="21" t="s">
        <v>2180</v>
      </c>
      <c r="AA16" s="21">
        <v>52.731290000000001</v>
      </c>
      <c r="AB16" s="21">
        <v>27.45721</v>
      </c>
    </row>
    <row r="17" spans="1:28">
      <c r="A17" t="s">
        <v>90</v>
      </c>
      <c r="B17">
        <v>5</v>
      </c>
      <c r="C17" t="s">
        <v>91</v>
      </c>
      <c r="E17" t="s">
        <v>92</v>
      </c>
      <c r="F17" t="s">
        <v>1394</v>
      </c>
      <c r="G17" t="s">
        <v>36</v>
      </c>
      <c r="H17">
        <v>57.274931500000001</v>
      </c>
      <c r="I17">
        <v>103.7420582</v>
      </c>
      <c r="J17">
        <v>36048</v>
      </c>
      <c r="K17">
        <v>10</v>
      </c>
      <c r="L17">
        <v>9</v>
      </c>
      <c r="M17">
        <v>1998</v>
      </c>
      <c r="N17">
        <v>24</v>
      </c>
      <c r="O17">
        <v>1</v>
      </c>
      <c r="P17">
        <v>2373795977</v>
      </c>
      <c r="Q17" t="s">
        <v>24</v>
      </c>
      <c r="R17" t="s">
        <v>47</v>
      </c>
      <c r="S17" t="s">
        <v>1373</v>
      </c>
      <c r="T17" t="s">
        <v>1392</v>
      </c>
      <c r="U17" t="s">
        <v>1393</v>
      </c>
      <c r="V17">
        <v>4</v>
      </c>
      <c r="W17" t="s">
        <v>93</v>
      </c>
      <c r="X17" s="21">
        <v>52</v>
      </c>
      <c r="Y17" s="21"/>
      <c r="Z17" s="21" t="s">
        <v>2180</v>
      </c>
      <c r="AA17" s="21">
        <v>52.731290000000001</v>
      </c>
      <c r="AB17" s="21">
        <v>27.45721</v>
      </c>
    </row>
    <row r="18" spans="1:28">
      <c r="A18" t="s">
        <v>94</v>
      </c>
      <c r="B18">
        <v>5</v>
      </c>
      <c r="C18" t="s">
        <v>95</v>
      </c>
      <c r="E18" t="s">
        <v>96</v>
      </c>
      <c r="F18" t="s">
        <v>1395</v>
      </c>
      <c r="G18" t="s">
        <v>36</v>
      </c>
      <c r="H18">
        <v>52.731288900000003</v>
      </c>
      <c r="I18">
        <v>27.457205900000002</v>
      </c>
      <c r="J18">
        <v>25616</v>
      </c>
      <c r="K18">
        <v>17</v>
      </c>
      <c r="L18">
        <v>2</v>
      </c>
      <c r="M18">
        <v>1970</v>
      </c>
      <c r="N18">
        <v>52</v>
      </c>
      <c r="O18">
        <v>6</v>
      </c>
      <c r="P18">
        <v>4179948675</v>
      </c>
      <c r="Q18" t="s">
        <v>24</v>
      </c>
      <c r="R18" t="s">
        <v>47</v>
      </c>
      <c r="S18" t="s">
        <v>1373</v>
      </c>
      <c r="T18" t="s">
        <v>1392</v>
      </c>
      <c r="U18" t="s">
        <v>1393</v>
      </c>
      <c r="V18">
        <v>7</v>
      </c>
      <c r="W18" t="s">
        <v>78</v>
      </c>
      <c r="X18" s="21">
        <v>52</v>
      </c>
      <c r="Y18" s="21">
        <v>4179948675</v>
      </c>
      <c r="Z18" s="21" t="s">
        <v>2180</v>
      </c>
      <c r="AA18" s="21">
        <v>52.731290000000001</v>
      </c>
      <c r="AB18" s="21">
        <v>27.45721</v>
      </c>
    </row>
    <row r="19" spans="1:28">
      <c r="A19" t="s">
        <v>99</v>
      </c>
      <c r="B19">
        <v>6</v>
      </c>
      <c r="C19" t="s">
        <v>100</v>
      </c>
      <c r="D19" t="s">
        <v>101</v>
      </c>
      <c r="E19" t="s">
        <v>102</v>
      </c>
      <c r="F19" t="s">
        <v>1396</v>
      </c>
      <c r="G19" t="s">
        <v>36</v>
      </c>
      <c r="H19">
        <v>60.545949999999998</v>
      </c>
      <c r="I19">
        <v>16.284099999999999</v>
      </c>
      <c r="J19">
        <v>41476</v>
      </c>
      <c r="K19">
        <v>21</v>
      </c>
      <c r="L19">
        <v>7</v>
      </c>
      <c r="M19">
        <v>2013</v>
      </c>
      <c r="N19">
        <v>9</v>
      </c>
      <c r="O19">
        <v>10</v>
      </c>
      <c r="P19">
        <v>6068192973</v>
      </c>
      <c r="Q19" t="s">
        <v>24</v>
      </c>
      <c r="R19" t="s">
        <v>25</v>
      </c>
      <c r="S19" t="s">
        <v>1397</v>
      </c>
      <c r="T19" t="s">
        <v>1398</v>
      </c>
      <c r="U19" t="s">
        <v>1399</v>
      </c>
      <c r="V19">
        <v>6</v>
      </c>
      <c r="W19" t="s">
        <v>43</v>
      </c>
      <c r="X19" s="21">
        <v>84</v>
      </c>
      <c r="Y19" s="21"/>
      <c r="Z19" s="21" t="s">
        <v>2181</v>
      </c>
      <c r="AA19" s="21">
        <v>41.24268</v>
      </c>
      <c r="AB19" s="21">
        <v>-7.55863</v>
      </c>
    </row>
    <row r="20" spans="1:28">
      <c r="A20" t="s">
        <v>103</v>
      </c>
      <c r="B20">
        <v>6</v>
      </c>
      <c r="C20" t="s">
        <v>104</v>
      </c>
      <c r="E20" t="s">
        <v>105</v>
      </c>
      <c r="F20" t="s">
        <v>1400</v>
      </c>
      <c r="G20" t="s">
        <v>36</v>
      </c>
      <c r="H20">
        <v>41.242677299999997</v>
      </c>
      <c r="I20">
        <v>-7.5586321999999999</v>
      </c>
      <c r="J20">
        <v>13990</v>
      </c>
      <c r="K20">
        <v>20</v>
      </c>
      <c r="L20">
        <v>4</v>
      </c>
      <c r="M20">
        <v>1938</v>
      </c>
      <c r="N20">
        <v>84</v>
      </c>
      <c r="O20">
        <v>13</v>
      </c>
      <c r="P20">
        <v>8007099314</v>
      </c>
      <c r="Q20" t="s">
        <v>24</v>
      </c>
      <c r="R20" t="s">
        <v>25</v>
      </c>
      <c r="S20" t="s">
        <v>1397</v>
      </c>
      <c r="T20" t="s">
        <v>1398</v>
      </c>
      <c r="U20" t="s">
        <v>1399</v>
      </c>
      <c r="V20">
        <v>4</v>
      </c>
      <c r="W20" t="s">
        <v>93</v>
      </c>
      <c r="X20" s="21">
        <v>84</v>
      </c>
      <c r="Y20" s="21">
        <v>8007099314</v>
      </c>
      <c r="Z20" s="21" t="s">
        <v>2181</v>
      </c>
      <c r="AA20" s="21">
        <v>41.24268</v>
      </c>
      <c r="AB20" s="21">
        <v>-7.55863</v>
      </c>
    </row>
    <row r="21" spans="1:28">
      <c r="A21" t="s">
        <v>106</v>
      </c>
      <c r="B21">
        <v>6</v>
      </c>
      <c r="C21" t="s">
        <v>107</v>
      </c>
      <c r="D21" t="s">
        <v>108</v>
      </c>
      <c r="E21" t="s">
        <v>109</v>
      </c>
      <c r="F21" t="s">
        <v>1401</v>
      </c>
      <c r="G21" t="s">
        <v>36</v>
      </c>
      <c r="H21">
        <v>57.5440489</v>
      </c>
      <c r="I21">
        <v>40.1259765</v>
      </c>
      <c r="J21">
        <v>38270</v>
      </c>
      <c r="K21">
        <v>10</v>
      </c>
      <c r="L21">
        <v>10</v>
      </c>
      <c r="M21">
        <v>2004</v>
      </c>
      <c r="N21">
        <v>18</v>
      </c>
      <c r="O21">
        <v>10</v>
      </c>
      <c r="P21">
        <v>3059762189</v>
      </c>
      <c r="Q21" t="s">
        <v>24</v>
      </c>
      <c r="R21" t="s">
        <v>25</v>
      </c>
      <c r="S21" t="s">
        <v>1397</v>
      </c>
      <c r="T21" t="s">
        <v>1398</v>
      </c>
      <c r="U21" t="s">
        <v>1399</v>
      </c>
      <c r="V21">
        <v>4</v>
      </c>
      <c r="W21" t="s">
        <v>93</v>
      </c>
      <c r="X21" s="21">
        <v>84</v>
      </c>
      <c r="Y21" s="21"/>
      <c r="Z21" s="21" t="s">
        <v>2181</v>
      </c>
      <c r="AA21" s="21">
        <v>41.24268</v>
      </c>
      <c r="AB21" s="21">
        <v>-7.55863</v>
      </c>
    </row>
    <row r="22" spans="1:28">
      <c r="A22" t="s">
        <v>111</v>
      </c>
      <c r="B22">
        <v>6</v>
      </c>
      <c r="C22" t="s">
        <v>112</v>
      </c>
      <c r="E22" t="s">
        <v>63</v>
      </c>
      <c r="F22" t="s">
        <v>1402</v>
      </c>
      <c r="G22" t="s">
        <v>23</v>
      </c>
      <c r="H22">
        <v>13.521866899999999</v>
      </c>
      <c r="I22">
        <v>120.96179480000001</v>
      </c>
      <c r="J22">
        <v>39143</v>
      </c>
      <c r="K22">
        <v>2</v>
      </c>
      <c r="L22">
        <v>3</v>
      </c>
      <c r="M22">
        <v>2007</v>
      </c>
      <c r="N22">
        <v>15</v>
      </c>
      <c r="O22">
        <v>3</v>
      </c>
      <c r="P22">
        <v>9735623476</v>
      </c>
      <c r="Q22" t="s">
        <v>24</v>
      </c>
      <c r="R22" t="s">
        <v>25</v>
      </c>
      <c r="S22" t="s">
        <v>1397</v>
      </c>
      <c r="T22" t="s">
        <v>1398</v>
      </c>
      <c r="U22" t="s">
        <v>1399</v>
      </c>
      <c r="V22">
        <v>6</v>
      </c>
      <c r="W22" t="s">
        <v>43</v>
      </c>
      <c r="X22" s="21">
        <v>84</v>
      </c>
      <c r="Y22" s="21"/>
      <c r="Z22" s="21" t="s">
        <v>2181</v>
      </c>
      <c r="AA22" s="21">
        <v>41.24268</v>
      </c>
      <c r="AB22" s="21">
        <v>-7.55863</v>
      </c>
    </row>
    <row r="23" spans="1:28">
      <c r="A23" t="s">
        <v>114</v>
      </c>
      <c r="B23">
        <v>6</v>
      </c>
      <c r="C23" t="s">
        <v>115</v>
      </c>
      <c r="D23" t="s">
        <v>116</v>
      </c>
      <c r="E23" t="s">
        <v>117</v>
      </c>
      <c r="F23" t="s">
        <v>1403</v>
      </c>
      <c r="G23" t="s">
        <v>23</v>
      </c>
      <c r="H23">
        <v>37.933843000000003</v>
      </c>
      <c r="I23">
        <v>106.33707200000001</v>
      </c>
      <c r="J23">
        <v>22905</v>
      </c>
      <c r="K23">
        <v>16</v>
      </c>
      <c r="L23">
        <v>9</v>
      </c>
      <c r="M23">
        <v>1962</v>
      </c>
      <c r="N23">
        <v>60</v>
      </c>
      <c r="O23">
        <v>2</v>
      </c>
      <c r="P23">
        <v>5414318937</v>
      </c>
      <c r="Q23" t="s">
        <v>24</v>
      </c>
      <c r="R23" t="s">
        <v>25</v>
      </c>
      <c r="S23" t="s">
        <v>1397</v>
      </c>
      <c r="T23" t="s">
        <v>1398</v>
      </c>
      <c r="U23" t="s">
        <v>1399</v>
      </c>
      <c r="V23">
        <v>6</v>
      </c>
      <c r="W23" t="s">
        <v>43</v>
      </c>
      <c r="X23" s="21">
        <v>84</v>
      </c>
      <c r="Y23" s="21"/>
      <c r="Z23" s="21" t="s">
        <v>2181</v>
      </c>
      <c r="AA23" s="21">
        <v>41.24268</v>
      </c>
      <c r="AB23" s="21">
        <v>-7.55863</v>
      </c>
    </row>
    <row r="24" spans="1:28">
      <c r="A24" t="s">
        <v>119</v>
      </c>
      <c r="B24">
        <v>6</v>
      </c>
      <c r="C24" t="s">
        <v>120</v>
      </c>
      <c r="E24" t="s">
        <v>121</v>
      </c>
      <c r="F24" t="s">
        <v>1404</v>
      </c>
      <c r="G24" t="s">
        <v>36</v>
      </c>
      <c r="H24">
        <v>26.82808</v>
      </c>
      <c r="I24">
        <v>114.83577699999999</v>
      </c>
      <c r="J24">
        <v>39887</v>
      </c>
      <c r="K24">
        <v>15</v>
      </c>
      <c r="L24">
        <v>3</v>
      </c>
      <c r="M24">
        <v>2009</v>
      </c>
      <c r="N24">
        <v>13</v>
      </c>
      <c r="O24">
        <v>3</v>
      </c>
      <c r="P24">
        <v>7328657347</v>
      </c>
      <c r="Q24" t="s">
        <v>24</v>
      </c>
      <c r="R24" t="s">
        <v>25</v>
      </c>
      <c r="S24" t="s">
        <v>1397</v>
      </c>
      <c r="T24" t="s">
        <v>1398</v>
      </c>
      <c r="U24" t="s">
        <v>1399</v>
      </c>
      <c r="V24">
        <v>6</v>
      </c>
      <c r="W24" t="s">
        <v>43</v>
      </c>
      <c r="X24" s="21">
        <v>84</v>
      </c>
      <c r="Y24" s="21"/>
      <c r="Z24" s="21" t="s">
        <v>2181</v>
      </c>
      <c r="AA24" s="21">
        <v>41.24268</v>
      </c>
      <c r="AB24" s="21">
        <v>-7.55863</v>
      </c>
    </row>
    <row r="25" spans="1:28">
      <c r="A25" t="s">
        <v>122</v>
      </c>
      <c r="B25">
        <v>7</v>
      </c>
      <c r="C25" t="s">
        <v>123</v>
      </c>
      <c r="E25" t="s">
        <v>124</v>
      </c>
      <c r="F25" t="s">
        <v>1405</v>
      </c>
      <c r="G25" t="s">
        <v>23</v>
      </c>
      <c r="H25">
        <v>18.6967739</v>
      </c>
      <c r="I25">
        <v>105.2662931</v>
      </c>
      <c r="J25">
        <v>14236</v>
      </c>
      <c r="K25">
        <v>22</v>
      </c>
      <c r="L25">
        <v>12</v>
      </c>
      <c r="M25">
        <v>1938</v>
      </c>
      <c r="N25">
        <v>84</v>
      </c>
      <c r="O25">
        <v>9</v>
      </c>
      <c r="P25">
        <v>7151492477</v>
      </c>
      <c r="Q25" t="s">
        <v>97</v>
      </c>
      <c r="R25" t="s">
        <v>125</v>
      </c>
      <c r="S25" t="s">
        <v>1406</v>
      </c>
      <c r="T25" t="s">
        <v>1407</v>
      </c>
      <c r="U25" t="s">
        <v>1408</v>
      </c>
      <c r="V25">
        <v>7</v>
      </c>
      <c r="W25" t="s">
        <v>78</v>
      </c>
      <c r="X25" s="21">
        <v>98</v>
      </c>
      <c r="Y25" s="21"/>
      <c r="Z25" s="21" t="s">
        <v>2182</v>
      </c>
      <c r="AA25" s="21">
        <v>43.44491</v>
      </c>
      <c r="AB25" s="21">
        <v>3.7587280000000001</v>
      </c>
    </row>
    <row r="26" spans="1:28">
      <c r="A26" t="s">
        <v>126</v>
      </c>
      <c r="B26">
        <v>7</v>
      </c>
      <c r="C26" t="s">
        <v>127</v>
      </c>
      <c r="E26" t="s">
        <v>128</v>
      </c>
      <c r="F26" t="s">
        <v>1409</v>
      </c>
      <c r="G26" t="s">
        <v>36</v>
      </c>
      <c r="H26">
        <v>40.7165064</v>
      </c>
      <c r="I26">
        <v>22.7279233</v>
      </c>
      <c r="J26">
        <v>9690</v>
      </c>
      <c r="K26">
        <v>12</v>
      </c>
      <c r="L26">
        <v>7</v>
      </c>
      <c r="M26">
        <v>1926</v>
      </c>
      <c r="N26">
        <v>96</v>
      </c>
      <c r="O26">
        <v>11</v>
      </c>
      <c r="P26">
        <v>9284794790</v>
      </c>
      <c r="Q26" t="s">
        <v>97</v>
      </c>
      <c r="R26" t="s">
        <v>125</v>
      </c>
      <c r="S26" t="s">
        <v>1406</v>
      </c>
      <c r="T26" t="s">
        <v>1407</v>
      </c>
      <c r="U26" t="s">
        <v>1408</v>
      </c>
      <c r="V26">
        <v>5</v>
      </c>
      <c r="W26" t="s">
        <v>86</v>
      </c>
      <c r="X26" s="21">
        <v>98</v>
      </c>
      <c r="Y26" s="21"/>
      <c r="Z26" s="21" t="s">
        <v>2182</v>
      </c>
      <c r="AA26" s="21">
        <v>43.44491</v>
      </c>
      <c r="AB26" s="21">
        <v>3.7587280000000001</v>
      </c>
    </row>
    <row r="27" spans="1:28">
      <c r="A27" t="s">
        <v>130</v>
      </c>
      <c r="B27">
        <v>7</v>
      </c>
      <c r="C27" t="s">
        <v>131</v>
      </c>
      <c r="E27" t="s">
        <v>132</v>
      </c>
      <c r="F27" t="s">
        <v>1410</v>
      </c>
      <c r="G27" t="s">
        <v>36</v>
      </c>
      <c r="H27">
        <v>43.444912000000002</v>
      </c>
      <c r="I27">
        <v>3.7587280000000001</v>
      </c>
      <c r="J27">
        <v>8820</v>
      </c>
      <c r="K27">
        <v>23</v>
      </c>
      <c r="L27">
        <v>2</v>
      </c>
      <c r="M27">
        <v>1924</v>
      </c>
      <c r="N27">
        <v>98</v>
      </c>
      <c r="O27">
        <v>3</v>
      </c>
      <c r="P27">
        <v>2162723616</v>
      </c>
      <c r="Q27" t="s">
        <v>97</v>
      </c>
      <c r="R27" t="s">
        <v>125</v>
      </c>
      <c r="S27" t="s">
        <v>1406</v>
      </c>
      <c r="T27" t="s">
        <v>1407</v>
      </c>
      <c r="U27" t="s">
        <v>1408</v>
      </c>
      <c r="V27">
        <v>3</v>
      </c>
      <c r="W27" t="s">
        <v>26</v>
      </c>
      <c r="X27" s="21">
        <v>98</v>
      </c>
      <c r="Y27" s="21">
        <v>2162723616</v>
      </c>
      <c r="Z27" s="21" t="s">
        <v>2182</v>
      </c>
      <c r="AA27" s="21">
        <v>43.44491</v>
      </c>
      <c r="AB27" s="21">
        <v>3.7587280000000001</v>
      </c>
    </row>
    <row r="28" spans="1:28">
      <c r="A28" t="s">
        <v>133</v>
      </c>
      <c r="B28">
        <v>7</v>
      </c>
      <c r="C28" t="s">
        <v>134</v>
      </c>
      <c r="D28" t="s">
        <v>135</v>
      </c>
      <c r="E28" t="s">
        <v>136</v>
      </c>
      <c r="F28" t="s">
        <v>1411</v>
      </c>
      <c r="G28" t="s">
        <v>36</v>
      </c>
      <c r="H28">
        <v>57.953692099999998</v>
      </c>
      <c r="I28">
        <v>102.74452479999999</v>
      </c>
      <c r="J28">
        <v>28493</v>
      </c>
      <c r="K28">
        <v>3</v>
      </c>
      <c r="L28">
        <v>1</v>
      </c>
      <c r="M28">
        <v>1978</v>
      </c>
      <c r="N28">
        <v>44</v>
      </c>
      <c r="O28">
        <v>4</v>
      </c>
      <c r="P28">
        <v>6975572834</v>
      </c>
      <c r="Q28" t="s">
        <v>97</v>
      </c>
      <c r="R28" t="s">
        <v>125</v>
      </c>
      <c r="S28" t="s">
        <v>1406</v>
      </c>
      <c r="T28" t="s">
        <v>1407</v>
      </c>
      <c r="U28" t="s">
        <v>1408</v>
      </c>
      <c r="V28">
        <v>5</v>
      </c>
      <c r="W28" t="s">
        <v>86</v>
      </c>
      <c r="X28" s="21">
        <v>98</v>
      </c>
      <c r="Y28" s="21"/>
      <c r="Z28" s="21" t="s">
        <v>2182</v>
      </c>
      <c r="AA28" s="21">
        <v>43.44491</v>
      </c>
      <c r="AB28" s="21">
        <v>3.7587280000000001</v>
      </c>
    </row>
    <row r="29" spans="1:28">
      <c r="A29" t="s">
        <v>138</v>
      </c>
      <c r="B29">
        <v>8</v>
      </c>
      <c r="C29" t="s">
        <v>139</v>
      </c>
      <c r="E29" t="s">
        <v>140</v>
      </c>
      <c r="F29" t="s">
        <v>1412</v>
      </c>
      <c r="G29" t="s">
        <v>23</v>
      </c>
      <c r="H29">
        <v>46.533307299999997</v>
      </c>
      <c r="I29">
        <v>39.040515900000003</v>
      </c>
      <c r="J29">
        <v>32838</v>
      </c>
      <c r="K29">
        <v>26</v>
      </c>
      <c r="L29">
        <v>11</v>
      </c>
      <c r="M29">
        <v>1989</v>
      </c>
      <c r="N29">
        <v>33</v>
      </c>
      <c r="O29">
        <v>10</v>
      </c>
      <c r="P29">
        <v>7987311903</v>
      </c>
      <c r="Q29" t="s">
        <v>37</v>
      </c>
      <c r="R29" t="s">
        <v>38</v>
      </c>
      <c r="S29" t="s">
        <v>1413</v>
      </c>
      <c r="T29" t="s">
        <v>1414</v>
      </c>
      <c r="U29" t="s">
        <v>1415</v>
      </c>
      <c r="V29">
        <v>5</v>
      </c>
      <c r="W29" t="s">
        <v>86</v>
      </c>
      <c r="X29" s="21">
        <v>53</v>
      </c>
      <c r="Y29" s="21"/>
      <c r="Z29" s="21" t="s">
        <v>1417</v>
      </c>
      <c r="AA29" s="21">
        <v>25.71</v>
      </c>
      <c r="AB29" s="21">
        <v>104.47150000000001</v>
      </c>
    </row>
    <row r="30" spans="1:28">
      <c r="A30" t="s">
        <v>141</v>
      </c>
      <c r="B30">
        <v>8</v>
      </c>
      <c r="C30" t="s">
        <v>115</v>
      </c>
      <c r="E30" t="s">
        <v>142</v>
      </c>
      <c r="F30" t="s">
        <v>1416</v>
      </c>
      <c r="G30" t="s">
        <v>23</v>
      </c>
      <c r="H30">
        <v>-17.2884329</v>
      </c>
      <c r="I30">
        <v>-70.3643395</v>
      </c>
      <c r="J30">
        <v>33767</v>
      </c>
      <c r="K30">
        <v>12</v>
      </c>
      <c r="L30">
        <v>6</v>
      </c>
      <c r="M30">
        <v>1992</v>
      </c>
      <c r="N30">
        <v>30</v>
      </c>
      <c r="O30">
        <v>11</v>
      </c>
      <c r="P30">
        <v>8618225681</v>
      </c>
      <c r="Q30" t="s">
        <v>37</v>
      </c>
      <c r="R30" t="s">
        <v>38</v>
      </c>
      <c r="S30" t="s">
        <v>1413</v>
      </c>
      <c r="T30" t="s">
        <v>1414</v>
      </c>
      <c r="U30" t="s">
        <v>1415</v>
      </c>
      <c r="V30">
        <v>3</v>
      </c>
      <c r="W30" t="s">
        <v>26</v>
      </c>
      <c r="X30" s="21">
        <v>53</v>
      </c>
      <c r="Y30" s="21"/>
      <c r="Z30" s="21" t="s">
        <v>1417</v>
      </c>
      <c r="AA30" s="21">
        <v>25.71</v>
      </c>
      <c r="AB30" s="21">
        <v>104.47150000000001</v>
      </c>
    </row>
    <row r="31" spans="1:28">
      <c r="A31" t="s">
        <v>144</v>
      </c>
      <c r="B31">
        <v>8</v>
      </c>
      <c r="C31" t="s">
        <v>145</v>
      </c>
      <c r="E31" t="s">
        <v>146</v>
      </c>
      <c r="F31" t="s">
        <v>1417</v>
      </c>
      <c r="G31" t="s">
        <v>23</v>
      </c>
      <c r="H31">
        <v>25.710001999999999</v>
      </c>
      <c r="I31">
        <v>104.471535</v>
      </c>
      <c r="J31">
        <v>25527</v>
      </c>
      <c r="K31">
        <v>20</v>
      </c>
      <c r="L31">
        <v>11</v>
      </c>
      <c r="M31">
        <v>1969</v>
      </c>
      <c r="N31">
        <v>53</v>
      </c>
      <c r="O31">
        <v>13</v>
      </c>
      <c r="P31">
        <v>6496777626</v>
      </c>
      <c r="Q31" t="s">
        <v>37</v>
      </c>
      <c r="R31" t="s">
        <v>38</v>
      </c>
      <c r="S31" t="s">
        <v>1413</v>
      </c>
      <c r="T31" t="s">
        <v>1414</v>
      </c>
      <c r="U31" t="s">
        <v>1415</v>
      </c>
      <c r="V31">
        <v>5</v>
      </c>
      <c r="W31" t="s">
        <v>86</v>
      </c>
      <c r="X31" s="21">
        <v>53</v>
      </c>
      <c r="Y31" s="21">
        <v>6496777626</v>
      </c>
      <c r="Z31" s="21" t="s">
        <v>1417</v>
      </c>
      <c r="AA31" s="21">
        <v>25.71</v>
      </c>
      <c r="AB31" s="21">
        <v>104.47150000000001</v>
      </c>
    </row>
    <row r="32" spans="1:28">
      <c r="A32" t="s">
        <v>147</v>
      </c>
      <c r="B32">
        <v>9</v>
      </c>
      <c r="C32" t="s">
        <v>148</v>
      </c>
      <c r="E32" t="s">
        <v>149</v>
      </c>
      <c r="F32" t="s">
        <v>1418</v>
      </c>
      <c r="G32" t="s">
        <v>36</v>
      </c>
      <c r="H32">
        <v>28.650072000000002</v>
      </c>
      <c r="I32">
        <v>121.261886</v>
      </c>
      <c r="J32">
        <v>21080</v>
      </c>
      <c r="K32">
        <v>17</v>
      </c>
      <c r="L32">
        <v>9</v>
      </c>
      <c r="M32">
        <v>1957</v>
      </c>
      <c r="N32">
        <v>65</v>
      </c>
      <c r="O32">
        <v>9</v>
      </c>
      <c r="P32">
        <v>1749066998</v>
      </c>
      <c r="Q32" t="s">
        <v>72</v>
      </c>
      <c r="R32" t="s">
        <v>77</v>
      </c>
      <c r="S32" t="s">
        <v>1419</v>
      </c>
      <c r="T32" t="s">
        <v>1420</v>
      </c>
      <c r="U32" t="s">
        <v>1421</v>
      </c>
      <c r="V32">
        <v>4</v>
      </c>
      <c r="W32" t="s">
        <v>93</v>
      </c>
      <c r="X32" s="21">
        <v>65</v>
      </c>
      <c r="Y32" s="21">
        <v>1749066998</v>
      </c>
      <c r="Z32" s="21" t="s">
        <v>1418</v>
      </c>
      <c r="AA32" s="21">
        <v>28.650069999999999</v>
      </c>
      <c r="AB32" s="21">
        <v>121.2619</v>
      </c>
    </row>
    <row r="33" spans="1:28">
      <c r="A33" t="s">
        <v>150</v>
      </c>
      <c r="B33">
        <v>10</v>
      </c>
      <c r="C33" t="s">
        <v>151</v>
      </c>
      <c r="E33" t="s">
        <v>152</v>
      </c>
      <c r="F33" t="s">
        <v>1422</v>
      </c>
      <c r="G33" t="s">
        <v>36</v>
      </c>
      <c r="H33">
        <v>50.155897600000003</v>
      </c>
      <c r="I33">
        <v>18.869786699999999</v>
      </c>
      <c r="J33">
        <v>41760</v>
      </c>
      <c r="K33">
        <v>1</v>
      </c>
      <c r="L33">
        <v>5</v>
      </c>
      <c r="M33">
        <v>2014</v>
      </c>
      <c r="N33">
        <v>8</v>
      </c>
      <c r="O33">
        <v>12</v>
      </c>
      <c r="P33">
        <v>2232086541</v>
      </c>
      <c r="Q33" t="s">
        <v>97</v>
      </c>
      <c r="R33" t="s">
        <v>98</v>
      </c>
      <c r="S33" t="s">
        <v>1423</v>
      </c>
      <c r="T33" t="s">
        <v>1424</v>
      </c>
      <c r="U33" t="s">
        <v>1425</v>
      </c>
      <c r="V33">
        <v>6</v>
      </c>
      <c r="W33" t="s">
        <v>43</v>
      </c>
      <c r="X33" s="21">
        <v>82</v>
      </c>
      <c r="Y33" s="21"/>
      <c r="Z33" s="21" t="s">
        <v>2183</v>
      </c>
      <c r="AA33" s="21">
        <v>-8.7611600000000003</v>
      </c>
      <c r="AB33" s="21">
        <v>-63.900399999999998</v>
      </c>
    </row>
    <row r="34" spans="1:28">
      <c r="A34" t="s">
        <v>153</v>
      </c>
      <c r="B34">
        <v>10</v>
      </c>
      <c r="C34" t="s">
        <v>154</v>
      </c>
      <c r="D34" t="s">
        <v>155</v>
      </c>
      <c r="E34" t="s">
        <v>156</v>
      </c>
      <c r="F34" t="s">
        <v>1426</v>
      </c>
      <c r="G34" t="s">
        <v>36</v>
      </c>
      <c r="H34">
        <v>49.208816400000003</v>
      </c>
      <c r="I34">
        <v>7.0075836999999996</v>
      </c>
      <c r="J34">
        <v>23003</v>
      </c>
      <c r="K34">
        <v>23</v>
      </c>
      <c r="L34">
        <v>12</v>
      </c>
      <c r="M34">
        <v>1962</v>
      </c>
      <c r="N34">
        <v>60</v>
      </c>
      <c r="O34">
        <v>10</v>
      </c>
      <c r="P34">
        <v>5708685084</v>
      </c>
      <c r="Q34" t="s">
        <v>97</v>
      </c>
      <c r="R34" t="s">
        <v>98</v>
      </c>
      <c r="S34" t="s">
        <v>1423</v>
      </c>
      <c r="T34" t="s">
        <v>1424</v>
      </c>
      <c r="U34" t="s">
        <v>1425</v>
      </c>
      <c r="V34">
        <v>5</v>
      </c>
      <c r="W34" t="s">
        <v>86</v>
      </c>
      <c r="X34" s="21">
        <v>82</v>
      </c>
      <c r="Y34" s="21"/>
      <c r="Z34" s="21" t="s">
        <v>2183</v>
      </c>
      <c r="AA34" s="21">
        <v>-8.7611600000000003</v>
      </c>
      <c r="AB34" s="21">
        <v>-63.900399999999998</v>
      </c>
    </row>
    <row r="35" spans="1:28">
      <c r="A35" t="s">
        <v>157</v>
      </c>
      <c r="B35">
        <v>10</v>
      </c>
      <c r="C35" t="s">
        <v>158</v>
      </c>
      <c r="E35" t="s">
        <v>159</v>
      </c>
      <c r="F35" t="s">
        <v>1427</v>
      </c>
      <c r="G35" t="s">
        <v>36</v>
      </c>
      <c r="H35">
        <v>-8.7611605000000008</v>
      </c>
      <c r="I35">
        <v>-63.900430299999996</v>
      </c>
      <c r="J35">
        <v>14740</v>
      </c>
      <c r="K35">
        <v>9</v>
      </c>
      <c r="L35">
        <v>5</v>
      </c>
      <c r="M35">
        <v>1940</v>
      </c>
      <c r="N35">
        <v>82</v>
      </c>
      <c r="O35">
        <v>3</v>
      </c>
      <c r="P35">
        <v>5466092308</v>
      </c>
      <c r="Q35" t="s">
        <v>97</v>
      </c>
      <c r="R35" t="s">
        <v>98</v>
      </c>
      <c r="S35" t="s">
        <v>1423</v>
      </c>
      <c r="T35" t="s">
        <v>1424</v>
      </c>
      <c r="U35" t="s">
        <v>1425</v>
      </c>
      <c r="V35">
        <v>5</v>
      </c>
      <c r="W35" t="s">
        <v>86</v>
      </c>
      <c r="X35" s="21">
        <v>82</v>
      </c>
      <c r="Y35" s="21">
        <v>5466092308</v>
      </c>
      <c r="Z35" s="21" t="s">
        <v>2183</v>
      </c>
      <c r="AA35" s="21">
        <v>-8.7611600000000003</v>
      </c>
      <c r="AB35" s="21">
        <v>-63.900399999999998</v>
      </c>
    </row>
    <row r="36" spans="1:28">
      <c r="A36" t="s">
        <v>161</v>
      </c>
      <c r="B36">
        <v>11</v>
      </c>
      <c r="C36" t="s">
        <v>162</v>
      </c>
      <c r="E36" t="s">
        <v>163</v>
      </c>
      <c r="F36" t="s">
        <v>1428</v>
      </c>
      <c r="G36" t="s">
        <v>36</v>
      </c>
      <c r="H36">
        <v>35.623872499999997</v>
      </c>
      <c r="I36">
        <v>45.949148200000003</v>
      </c>
      <c r="J36">
        <v>8696</v>
      </c>
      <c r="K36">
        <v>22</v>
      </c>
      <c r="L36">
        <v>10</v>
      </c>
      <c r="M36">
        <v>1923</v>
      </c>
      <c r="N36">
        <v>99</v>
      </c>
      <c r="O36">
        <v>2</v>
      </c>
      <c r="P36">
        <v>6695220000</v>
      </c>
      <c r="Q36" t="s">
        <v>72</v>
      </c>
      <c r="R36" t="s">
        <v>82</v>
      </c>
      <c r="S36" t="s">
        <v>1429</v>
      </c>
      <c r="T36" t="s">
        <v>1429</v>
      </c>
      <c r="U36" t="s">
        <v>1430</v>
      </c>
      <c r="V36">
        <v>3</v>
      </c>
      <c r="W36" t="s">
        <v>26</v>
      </c>
      <c r="X36" s="21">
        <v>99</v>
      </c>
      <c r="Y36" s="21">
        <v>6695220000</v>
      </c>
      <c r="Z36" s="21" t="s">
        <v>2184</v>
      </c>
      <c r="AA36" s="21">
        <v>35.623869999999997</v>
      </c>
      <c r="AB36" s="21">
        <v>45.949150000000003</v>
      </c>
    </row>
    <row r="37" spans="1:28">
      <c r="A37" t="s">
        <v>164</v>
      </c>
      <c r="B37">
        <v>11</v>
      </c>
      <c r="C37" t="s">
        <v>165</v>
      </c>
      <c r="E37" t="s">
        <v>166</v>
      </c>
      <c r="F37" t="s">
        <v>1431</v>
      </c>
      <c r="G37" t="s">
        <v>23</v>
      </c>
      <c r="H37">
        <v>45.368628200000003</v>
      </c>
      <c r="I37">
        <v>16.567028499999999</v>
      </c>
      <c r="J37">
        <v>12999</v>
      </c>
      <c r="K37">
        <v>3</v>
      </c>
      <c r="L37">
        <v>8</v>
      </c>
      <c r="M37">
        <v>1935</v>
      </c>
      <c r="N37">
        <v>87</v>
      </c>
      <c r="O37">
        <v>7</v>
      </c>
      <c r="P37">
        <v>5057638355</v>
      </c>
      <c r="Q37" t="s">
        <v>72</v>
      </c>
      <c r="R37" t="s">
        <v>82</v>
      </c>
      <c r="S37" t="s">
        <v>1429</v>
      </c>
      <c r="T37" t="s">
        <v>1429</v>
      </c>
      <c r="U37" t="s">
        <v>1430</v>
      </c>
      <c r="V37">
        <v>6</v>
      </c>
      <c r="W37" t="s">
        <v>43</v>
      </c>
      <c r="X37" s="21">
        <v>99</v>
      </c>
      <c r="Y37" s="21"/>
      <c r="Z37" s="21" t="s">
        <v>2184</v>
      </c>
      <c r="AA37" s="21">
        <v>35.623869999999997</v>
      </c>
      <c r="AB37" s="21">
        <v>45.949150000000003</v>
      </c>
    </row>
    <row r="38" spans="1:28">
      <c r="A38" t="s">
        <v>168</v>
      </c>
      <c r="B38">
        <v>11</v>
      </c>
      <c r="C38" t="s">
        <v>169</v>
      </c>
      <c r="D38" t="s">
        <v>170</v>
      </c>
      <c r="E38" t="s">
        <v>171</v>
      </c>
      <c r="F38" t="s">
        <v>1432</v>
      </c>
      <c r="G38" t="s">
        <v>36</v>
      </c>
      <c r="H38">
        <v>14.5716986</v>
      </c>
      <c r="I38">
        <v>121.02694099999999</v>
      </c>
      <c r="J38">
        <v>30728</v>
      </c>
      <c r="K38">
        <v>16</v>
      </c>
      <c r="L38">
        <v>2</v>
      </c>
      <c r="M38">
        <v>1984</v>
      </c>
      <c r="N38">
        <v>38</v>
      </c>
      <c r="O38">
        <v>11</v>
      </c>
      <c r="P38">
        <v>1956729370</v>
      </c>
      <c r="Q38" t="s">
        <v>72</v>
      </c>
      <c r="R38" t="s">
        <v>82</v>
      </c>
      <c r="S38" t="s">
        <v>1429</v>
      </c>
      <c r="T38" t="s">
        <v>1429</v>
      </c>
      <c r="U38" t="s">
        <v>1430</v>
      </c>
      <c r="V38">
        <v>4</v>
      </c>
      <c r="W38" t="s">
        <v>93</v>
      </c>
      <c r="X38" s="21">
        <v>99</v>
      </c>
      <c r="Y38" s="21"/>
      <c r="Z38" s="21" t="s">
        <v>2184</v>
      </c>
      <c r="AA38" s="21">
        <v>35.623869999999997</v>
      </c>
      <c r="AB38" s="21">
        <v>45.949150000000003</v>
      </c>
    </row>
    <row r="39" spans="1:28">
      <c r="A39" t="s">
        <v>173</v>
      </c>
      <c r="B39">
        <v>11</v>
      </c>
      <c r="C39" t="s">
        <v>174</v>
      </c>
      <c r="E39" t="s">
        <v>175</v>
      </c>
      <c r="F39" t="s">
        <v>1433</v>
      </c>
      <c r="G39" t="s">
        <v>36</v>
      </c>
      <c r="H39">
        <v>40.211601000000002</v>
      </c>
      <c r="I39">
        <v>46.823705500000003</v>
      </c>
      <c r="J39">
        <v>22366</v>
      </c>
      <c r="K39">
        <v>26</v>
      </c>
      <c r="L39">
        <v>3</v>
      </c>
      <c r="M39">
        <v>1961</v>
      </c>
      <c r="N39">
        <v>61</v>
      </c>
      <c r="O39">
        <v>2</v>
      </c>
      <c r="P39">
        <v>5176671434</v>
      </c>
      <c r="Q39" t="s">
        <v>72</v>
      </c>
      <c r="R39" t="s">
        <v>82</v>
      </c>
      <c r="S39" t="s">
        <v>1429</v>
      </c>
      <c r="T39" t="s">
        <v>1429</v>
      </c>
      <c r="U39" t="s">
        <v>1430</v>
      </c>
      <c r="V39">
        <v>4</v>
      </c>
      <c r="W39" t="s">
        <v>93</v>
      </c>
      <c r="X39" s="21">
        <v>99</v>
      </c>
      <c r="Y39" s="21"/>
      <c r="Z39" s="21" t="s">
        <v>2184</v>
      </c>
      <c r="AA39" s="21">
        <v>35.623869999999997</v>
      </c>
      <c r="AB39" s="21">
        <v>45.949150000000003</v>
      </c>
    </row>
    <row r="40" spans="1:28">
      <c r="A40" t="s">
        <v>177</v>
      </c>
      <c r="B40">
        <v>11</v>
      </c>
      <c r="C40" t="s">
        <v>178</v>
      </c>
      <c r="E40" t="s">
        <v>179</v>
      </c>
      <c r="F40" t="s">
        <v>1434</v>
      </c>
      <c r="G40" t="s">
        <v>36</v>
      </c>
      <c r="H40">
        <v>31.305222199999999</v>
      </c>
      <c r="I40">
        <v>30.299235800000002</v>
      </c>
      <c r="J40">
        <v>37458</v>
      </c>
      <c r="K40">
        <v>21</v>
      </c>
      <c r="L40">
        <v>7</v>
      </c>
      <c r="M40">
        <v>2002</v>
      </c>
      <c r="N40">
        <v>20</v>
      </c>
      <c r="O40">
        <v>8</v>
      </c>
      <c r="P40">
        <v>4447664236</v>
      </c>
      <c r="Q40" t="s">
        <v>72</v>
      </c>
      <c r="R40" t="s">
        <v>82</v>
      </c>
      <c r="S40" t="s">
        <v>1429</v>
      </c>
      <c r="T40" t="s">
        <v>1429</v>
      </c>
      <c r="U40" t="s">
        <v>1430</v>
      </c>
      <c r="V40">
        <v>3</v>
      </c>
      <c r="W40" t="s">
        <v>26</v>
      </c>
      <c r="X40" s="21">
        <v>99</v>
      </c>
      <c r="Y40" s="21"/>
      <c r="Z40" s="21" t="s">
        <v>2184</v>
      </c>
      <c r="AA40" s="21">
        <v>35.623869999999997</v>
      </c>
      <c r="AB40" s="21">
        <v>45.949150000000003</v>
      </c>
    </row>
    <row r="41" spans="1:28">
      <c r="A41" t="s">
        <v>180</v>
      </c>
      <c r="B41">
        <v>12</v>
      </c>
      <c r="C41" t="s">
        <v>181</v>
      </c>
      <c r="E41" t="s">
        <v>182</v>
      </c>
      <c r="F41" t="s">
        <v>1435</v>
      </c>
      <c r="G41" t="s">
        <v>23</v>
      </c>
      <c r="H41">
        <v>36.067107999999998</v>
      </c>
      <c r="I41">
        <v>120.382609</v>
      </c>
      <c r="J41">
        <v>27390</v>
      </c>
      <c r="K41">
        <v>27</v>
      </c>
      <c r="L41">
        <v>12</v>
      </c>
      <c r="M41">
        <v>1974</v>
      </c>
      <c r="N41">
        <v>48</v>
      </c>
      <c r="O41">
        <v>1</v>
      </c>
      <c r="P41">
        <v>5804504176</v>
      </c>
      <c r="Q41" t="s">
        <v>24</v>
      </c>
      <c r="R41" t="s">
        <v>113</v>
      </c>
      <c r="S41" t="s">
        <v>1436</v>
      </c>
      <c r="T41" t="s">
        <v>1437</v>
      </c>
      <c r="U41" t="s">
        <v>1438</v>
      </c>
      <c r="V41">
        <v>4</v>
      </c>
      <c r="W41" t="s">
        <v>93</v>
      </c>
      <c r="X41" s="21">
        <v>96</v>
      </c>
      <c r="Y41" s="21"/>
      <c r="Z41" s="21" t="s">
        <v>1441</v>
      </c>
      <c r="AA41" s="21">
        <v>48.970680000000002</v>
      </c>
      <c r="AB41" s="21">
        <v>89.967839999999995</v>
      </c>
    </row>
    <row r="42" spans="1:28">
      <c r="A42" t="s">
        <v>183</v>
      </c>
      <c r="B42">
        <v>12</v>
      </c>
      <c r="C42" t="s">
        <v>184</v>
      </c>
      <c r="E42" t="s">
        <v>185</v>
      </c>
      <c r="F42" t="s">
        <v>1439</v>
      </c>
      <c r="G42" t="s">
        <v>36</v>
      </c>
      <c r="H42">
        <v>47.507219999999997</v>
      </c>
      <c r="I42">
        <v>28.27694</v>
      </c>
      <c r="J42">
        <v>37572</v>
      </c>
      <c r="K42">
        <v>12</v>
      </c>
      <c r="L42">
        <v>11</v>
      </c>
      <c r="M42">
        <v>2002</v>
      </c>
      <c r="N42">
        <v>20</v>
      </c>
      <c r="O42">
        <v>3</v>
      </c>
      <c r="P42">
        <v>3663655781</v>
      </c>
      <c r="Q42" t="s">
        <v>24</v>
      </c>
      <c r="R42" t="s">
        <v>113</v>
      </c>
      <c r="S42" t="s">
        <v>1436</v>
      </c>
      <c r="T42" t="s">
        <v>1437</v>
      </c>
      <c r="U42" t="s">
        <v>1438</v>
      </c>
      <c r="V42">
        <v>1</v>
      </c>
      <c r="W42" t="s">
        <v>186</v>
      </c>
      <c r="X42" s="21">
        <v>96</v>
      </c>
      <c r="Y42" s="21"/>
      <c r="Z42" s="21" t="s">
        <v>1441</v>
      </c>
      <c r="AA42" s="21">
        <v>48.970680000000002</v>
      </c>
      <c r="AB42" s="21">
        <v>89.967839999999995</v>
      </c>
    </row>
    <row r="43" spans="1:28">
      <c r="A43" t="s">
        <v>187</v>
      </c>
      <c r="B43">
        <v>12</v>
      </c>
      <c r="C43" t="s">
        <v>188</v>
      </c>
      <c r="E43" t="s">
        <v>189</v>
      </c>
      <c r="F43" t="s">
        <v>1440</v>
      </c>
      <c r="G43" t="s">
        <v>36</v>
      </c>
      <c r="H43">
        <v>19.141486199999999</v>
      </c>
      <c r="I43">
        <v>105.6257432</v>
      </c>
      <c r="J43">
        <v>36263</v>
      </c>
      <c r="K43">
        <v>13</v>
      </c>
      <c r="L43">
        <v>4</v>
      </c>
      <c r="M43">
        <v>1999</v>
      </c>
      <c r="N43">
        <v>23</v>
      </c>
      <c r="O43">
        <v>5</v>
      </c>
      <c r="P43">
        <v>2831707624</v>
      </c>
      <c r="Q43" t="s">
        <v>24</v>
      </c>
      <c r="R43" t="s">
        <v>113</v>
      </c>
      <c r="S43" t="s">
        <v>1436</v>
      </c>
      <c r="T43" t="s">
        <v>1437</v>
      </c>
      <c r="U43" t="s">
        <v>1438</v>
      </c>
      <c r="V43">
        <v>1</v>
      </c>
      <c r="W43" t="s">
        <v>186</v>
      </c>
      <c r="X43" s="21">
        <v>96</v>
      </c>
      <c r="Y43" s="21"/>
      <c r="Z43" s="21" t="s">
        <v>1441</v>
      </c>
      <c r="AA43" s="21">
        <v>48.970680000000002</v>
      </c>
      <c r="AB43" s="21">
        <v>89.967839999999995</v>
      </c>
    </row>
    <row r="44" spans="1:28">
      <c r="A44" t="s">
        <v>190</v>
      </c>
      <c r="B44">
        <v>12</v>
      </c>
      <c r="C44" t="s">
        <v>191</v>
      </c>
      <c r="E44" t="s">
        <v>192</v>
      </c>
      <c r="F44" t="s">
        <v>1441</v>
      </c>
      <c r="G44" t="s">
        <v>36</v>
      </c>
      <c r="H44">
        <v>48.970675800000002</v>
      </c>
      <c r="I44">
        <v>89.967838200000003</v>
      </c>
      <c r="J44">
        <v>9821</v>
      </c>
      <c r="K44">
        <v>20</v>
      </c>
      <c r="L44">
        <v>11</v>
      </c>
      <c r="M44">
        <v>1926</v>
      </c>
      <c r="N44">
        <v>96</v>
      </c>
      <c r="O44">
        <v>10</v>
      </c>
      <c r="P44">
        <v>4513594260</v>
      </c>
      <c r="Q44" t="s">
        <v>24</v>
      </c>
      <c r="R44" t="s">
        <v>113</v>
      </c>
      <c r="S44" t="s">
        <v>1436</v>
      </c>
      <c r="T44" t="s">
        <v>1437</v>
      </c>
      <c r="U44" t="s">
        <v>1438</v>
      </c>
      <c r="V44">
        <v>4</v>
      </c>
      <c r="W44" t="s">
        <v>93</v>
      </c>
      <c r="X44" s="21">
        <v>96</v>
      </c>
      <c r="Y44" s="21">
        <v>4513594260</v>
      </c>
      <c r="Z44" s="21" t="s">
        <v>1441</v>
      </c>
      <c r="AA44" s="21">
        <v>48.970680000000002</v>
      </c>
      <c r="AB44" s="21">
        <v>89.967839999999995</v>
      </c>
    </row>
    <row r="45" spans="1:28">
      <c r="A45" t="s">
        <v>193</v>
      </c>
      <c r="B45">
        <v>13</v>
      </c>
      <c r="C45" t="s">
        <v>194</v>
      </c>
      <c r="E45" t="s">
        <v>195</v>
      </c>
      <c r="F45" t="s">
        <v>1442</v>
      </c>
      <c r="G45" t="s">
        <v>36</v>
      </c>
      <c r="H45">
        <v>10.790051699999999</v>
      </c>
      <c r="I45">
        <v>106.6281901</v>
      </c>
      <c r="J45">
        <v>31697</v>
      </c>
      <c r="K45">
        <v>12</v>
      </c>
      <c r="L45">
        <v>10</v>
      </c>
      <c r="M45">
        <v>1986</v>
      </c>
      <c r="N45">
        <v>36</v>
      </c>
      <c r="O45">
        <v>2</v>
      </c>
      <c r="P45">
        <v>8583570110</v>
      </c>
      <c r="Q45" t="s">
        <v>97</v>
      </c>
      <c r="R45" t="s">
        <v>167</v>
      </c>
      <c r="S45" t="s">
        <v>1443</v>
      </c>
      <c r="T45" t="s">
        <v>1444</v>
      </c>
      <c r="U45" t="s">
        <v>1445</v>
      </c>
      <c r="V45">
        <v>2</v>
      </c>
      <c r="W45" t="s">
        <v>48</v>
      </c>
      <c r="X45" s="21">
        <v>46</v>
      </c>
      <c r="Y45" s="21"/>
      <c r="Z45" s="21" t="s">
        <v>1448</v>
      </c>
      <c r="AA45" s="21">
        <v>50.161729999999999</v>
      </c>
      <c r="AB45" s="21">
        <v>16.94735</v>
      </c>
    </row>
    <row r="46" spans="1:28">
      <c r="A46" t="s">
        <v>196</v>
      </c>
      <c r="B46">
        <v>13</v>
      </c>
      <c r="C46" t="s">
        <v>197</v>
      </c>
      <c r="E46" t="s">
        <v>198</v>
      </c>
      <c r="F46" t="s">
        <v>1446</v>
      </c>
      <c r="G46" t="s">
        <v>36</v>
      </c>
      <c r="H46">
        <v>32.833572199999999</v>
      </c>
      <c r="I46">
        <v>35.964221500000001</v>
      </c>
      <c r="J46">
        <v>28306</v>
      </c>
      <c r="K46">
        <v>30</v>
      </c>
      <c r="L46">
        <v>6</v>
      </c>
      <c r="M46">
        <v>1977</v>
      </c>
      <c r="N46">
        <v>45</v>
      </c>
      <c r="O46">
        <v>9</v>
      </c>
      <c r="P46">
        <v>7253678647</v>
      </c>
      <c r="Q46" t="s">
        <v>97</v>
      </c>
      <c r="R46" t="s">
        <v>167</v>
      </c>
      <c r="S46" t="s">
        <v>1443</v>
      </c>
      <c r="T46" t="s">
        <v>1444</v>
      </c>
      <c r="U46" t="s">
        <v>1445</v>
      </c>
      <c r="V46">
        <v>7</v>
      </c>
      <c r="W46" t="s">
        <v>78</v>
      </c>
      <c r="X46" s="21">
        <v>46</v>
      </c>
      <c r="Y46" s="21"/>
      <c r="Z46" s="21" t="s">
        <v>1448</v>
      </c>
      <c r="AA46" s="21">
        <v>50.161729999999999</v>
      </c>
      <c r="AB46" s="21">
        <v>16.94735</v>
      </c>
    </row>
    <row r="47" spans="1:28">
      <c r="A47" t="s">
        <v>199</v>
      </c>
      <c r="B47">
        <v>13</v>
      </c>
      <c r="C47" t="s">
        <v>200</v>
      </c>
      <c r="E47" t="s">
        <v>201</v>
      </c>
      <c r="F47" t="s">
        <v>1447</v>
      </c>
      <c r="G47" t="s">
        <v>36</v>
      </c>
      <c r="H47">
        <v>21.664044000000001</v>
      </c>
      <c r="I47">
        <v>110.63956899999999</v>
      </c>
      <c r="J47">
        <v>40218</v>
      </c>
      <c r="K47">
        <v>9</v>
      </c>
      <c r="L47">
        <v>2</v>
      </c>
      <c r="M47">
        <v>2010</v>
      </c>
      <c r="N47">
        <v>12</v>
      </c>
      <c r="O47">
        <v>5</v>
      </c>
      <c r="P47">
        <v>7498058950</v>
      </c>
      <c r="Q47" t="s">
        <v>97</v>
      </c>
      <c r="R47" t="s">
        <v>167</v>
      </c>
      <c r="S47" t="s">
        <v>1443</v>
      </c>
      <c r="T47" t="s">
        <v>1444</v>
      </c>
      <c r="U47" t="s">
        <v>1445</v>
      </c>
      <c r="V47">
        <v>6</v>
      </c>
      <c r="W47" t="s">
        <v>43</v>
      </c>
      <c r="X47" s="21">
        <v>46</v>
      </c>
      <c r="Y47" s="21"/>
      <c r="Z47" s="21" t="s">
        <v>1448</v>
      </c>
      <c r="AA47" s="21">
        <v>50.161729999999999</v>
      </c>
      <c r="AB47" s="21">
        <v>16.94735</v>
      </c>
    </row>
    <row r="48" spans="1:28">
      <c r="A48" t="s">
        <v>202</v>
      </c>
      <c r="B48">
        <v>13</v>
      </c>
      <c r="C48" t="s">
        <v>203</v>
      </c>
      <c r="E48" t="s">
        <v>204</v>
      </c>
      <c r="F48" t="s">
        <v>1448</v>
      </c>
      <c r="G48" t="s">
        <v>36</v>
      </c>
      <c r="H48">
        <v>50.161731799999998</v>
      </c>
      <c r="I48">
        <v>16.9473457</v>
      </c>
      <c r="J48">
        <v>28046</v>
      </c>
      <c r="K48">
        <v>13</v>
      </c>
      <c r="L48">
        <v>10</v>
      </c>
      <c r="M48">
        <v>1976</v>
      </c>
      <c r="N48">
        <v>46</v>
      </c>
      <c r="O48">
        <v>3</v>
      </c>
      <c r="P48">
        <v>8737499840</v>
      </c>
      <c r="Q48" t="s">
        <v>97</v>
      </c>
      <c r="R48" t="s">
        <v>167</v>
      </c>
      <c r="S48" t="s">
        <v>1443</v>
      </c>
      <c r="T48" t="s">
        <v>1444</v>
      </c>
      <c r="U48" t="s">
        <v>1445</v>
      </c>
      <c r="V48">
        <v>1</v>
      </c>
      <c r="W48" t="s">
        <v>186</v>
      </c>
      <c r="X48" s="21">
        <v>46</v>
      </c>
      <c r="Y48" s="21">
        <v>8737499840</v>
      </c>
      <c r="Z48" s="21" t="s">
        <v>1448</v>
      </c>
      <c r="AA48" s="21">
        <v>50.161729999999999</v>
      </c>
      <c r="AB48" s="21">
        <v>16.94735</v>
      </c>
    </row>
    <row r="49" spans="1:28">
      <c r="A49" t="s">
        <v>205</v>
      </c>
      <c r="B49">
        <v>14</v>
      </c>
      <c r="C49" t="s">
        <v>206</v>
      </c>
      <c r="E49" t="s">
        <v>207</v>
      </c>
      <c r="F49" t="s">
        <v>1449</v>
      </c>
      <c r="G49" t="s">
        <v>36</v>
      </c>
      <c r="H49">
        <v>7.9986110000000004</v>
      </c>
      <c r="I49">
        <v>123.6602783</v>
      </c>
      <c r="J49">
        <v>43536</v>
      </c>
      <c r="K49">
        <v>12</v>
      </c>
      <c r="L49">
        <v>3</v>
      </c>
      <c r="M49">
        <v>2019</v>
      </c>
      <c r="N49">
        <v>3</v>
      </c>
      <c r="O49">
        <v>12</v>
      </c>
      <c r="P49">
        <v>9769958246</v>
      </c>
      <c r="Q49" t="s">
        <v>37</v>
      </c>
      <c r="R49" t="s">
        <v>64</v>
      </c>
      <c r="S49" t="s">
        <v>1450</v>
      </c>
      <c r="T49" t="s">
        <v>1451</v>
      </c>
      <c r="U49" t="s">
        <v>1452</v>
      </c>
      <c r="V49">
        <v>6</v>
      </c>
      <c r="W49" t="s">
        <v>43</v>
      </c>
      <c r="X49" s="21">
        <v>61</v>
      </c>
      <c r="Y49" s="21"/>
      <c r="Z49" s="21" t="s">
        <v>2185</v>
      </c>
      <c r="AA49" s="21">
        <v>46.122390000000003</v>
      </c>
      <c r="AB49" s="21">
        <v>-74.5839</v>
      </c>
    </row>
    <row r="50" spans="1:28">
      <c r="A50" t="s">
        <v>208</v>
      </c>
      <c r="B50">
        <v>14</v>
      </c>
      <c r="C50" t="s">
        <v>209</v>
      </c>
      <c r="E50" t="s">
        <v>210</v>
      </c>
      <c r="F50" t="s">
        <v>1453</v>
      </c>
      <c r="G50" t="s">
        <v>36</v>
      </c>
      <c r="H50">
        <v>46.122391499999999</v>
      </c>
      <c r="I50">
        <v>-74.5838514</v>
      </c>
      <c r="J50">
        <v>22330</v>
      </c>
      <c r="K50">
        <v>18</v>
      </c>
      <c r="L50">
        <v>2</v>
      </c>
      <c r="M50">
        <v>1961</v>
      </c>
      <c r="N50">
        <v>61</v>
      </c>
      <c r="O50">
        <v>5</v>
      </c>
      <c r="P50">
        <v>9392527397</v>
      </c>
      <c r="Q50" t="s">
        <v>37</v>
      </c>
      <c r="R50" t="s">
        <v>64</v>
      </c>
      <c r="S50" t="s">
        <v>1450</v>
      </c>
      <c r="T50" t="s">
        <v>1451</v>
      </c>
      <c r="U50" t="s">
        <v>1452</v>
      </c>
      <c r="V50">
        <v>1</v>
      </c>
      <c r="W50" t="s">
        <v>186</v>
      </c>
      <c r="X50" s="21">
        <v>61</v>
      </c>
      <c r="Y50" s="21">
        <v>9392527397</v>
      </c>
      <c r="Z50" s="21" t="s">
        <v>2185</v>
      </c>
      <c r="AA50" s="21">
        <v>46.122390000000003</v>
      </c>
      <c r="AB50" s="21">
        <v>-74.5839</v>
      </c>
    </row>
    <row r="51" spans="1:28">
      <c r="A51" t="s">
        <v>211</v>
      </c>
      <c r="B51">
        <v>14</v>
      </c>
      <c r="C51" t="s">
        <v>212</v>
      </c>
      <c r="E51" t="s">
        <v>213</v>
      </c>
      <c r="F51" t="s">
        <v>1454</v>
      </c>
      <c r="G51" t="s">
        <v>36</v>
      </c>
      <c r="H51">
        <v>-8.4480167000000002</v>
      </c>
      <c r="I51">
        <v>114.3103718</v>
      </c>
      <c r="J51">
        <v>32569</v>
      </c>
      <c r="K51">
        <v>2</v>
      </c>
      <c r="L51">
        <v>3</v>
      </c>
      <c r="M51">
        <v>1989</v>
      </c>
      <c r="N51">
        <v>33</v>
      </c>
      <c r="O51">
        <v>13</v>
      </c>
      <c r="P51">
        <v>5535346407</v>
      </c>
      <c r="Q51" t="s">
        <v>37</v>
      </c>
      <c r="R51" t="s">
        <v>64</v>
      </c>
      <c r="S51" t="s">
        <v>1450</v>
      </c>
      <c r="T51" t="s">
        <v>1451</v>
      </c>
      <c r="U51" t="s">
        <v>1452</v>
      </c>
      <c r="V51">
        <v>1</v>
      </c>
      <c r="W51" t="s">
        <v>186</v>
      </c>
      <c r="X51" s="21">
        <v>61</v>
      </c>
      <c r="Y51" s="21"/>
      <c r="Z51" s="21" t="s">
        <v>2185</v>
      </c>
      <c r="AA51" s="21">
        <v>46.122390000000003</v>
      </c>
      <c r="AB51" s="21">
        <v>-74.5839</v>
      </c>
    </row>
    <row r="52" spans="1:28">
      <c r="A52" t="s">
        <v>214</v>
      </c>
      <c r="B52">
        <v>14</v>
      </c>
      <c r="C52" t="s">
        <v>215</v>
      </c>
      <c r="E52" t="s">
        <v>216</v>
      </c>
      <c r="F52" t="s">
        <v>1455</v>
      </c>
      <c r="G52" t="s">
        <v>36</v>
      </c>
      <c r="H52">
        <v>49.946988099999999</v>
      </c>
      <c r="I52">
        <v>18.187018900000002</v>
      </c>
      <c r="J52">
        <v>24059</v>
      </c>
      <c r="K52">
        <v>13</v>
      </c>
      <c r="L52">
        <v>11</v>
      </c>
      <c r="M52">
        <v>1965</v>
      </c>
      <c r="N52">
        <v>57</v>
      </c>
      <c r="O52">
        <v>6</v>
      </c>
      <c r="P52">
        <v>9477931333</v>
      </c>
      <c r="Q52" t="s">
        <v>37</v>
      </c>
      <c r="R52" t="s">
        <v>64</v>
      </c>
      <c r="S52" t="s">
        <v>1450</v>
      </c>
      <c r="T52" t="s">
        <v>1451</v>
      </c>
      <c r="U52" t="s">
        <v>1452</v>
      </c>
      <c r="V52">
        <v>6</v>
      </c>
      <c r="W52" t="s">
        <v>43</v>
      </c>
      <c r="X52" s="21">
        <v>61</v>
      </c>
      <c r="Y52" s="21"/>
      <c r="Z52" s="21" t="s">
        <v>2185</v>
      </c>
      <c r="AA52" s="21">
        <v>46.122390000000003</v>
      </c>
      <c r="AB52" s="21">
        <v>-74.5839</v>
      </c>
    </row>
    <row r="53" spans="1:28">
      <c r="A53" t="s">
        <v>217</v>
      </c>
      <c r="B53">
        <v>15</v>
      </c>
      <c r="C53" t="s">
        <v>218</v>
      </c>
      <c r="E53" t="s">
        <v>219</v>
      </c>
      <c r="F53" t="s">
        <v>1456</v>
      </c>
      <c r="G53" t="s">
        <v>23</v>
      </c>
      <c r="H53">
        <v>57.8197659</v>
      </c>
      <c r="I53">
        <v>12.9376332</v>
      </c>
      <c r="J53">
        <v>40170</v>
      </c>
      <c r="K53">
        <v>23</v>
      </c>
      <c r="L53">
        <v>12</v>
      </c>
      <c r="M53">
        <v>2009</v>
      </c>
      <c r="N53">
        <v>13</v>
      </c>
      <c r="O53">
        <v>12</v>
      </c>
      <c r="P53">
        <v>4303211596</v>
      </c>
      <c r="Q53" t="s">
        <v>72</v>
      </c>
      <c r="R53" t="s">
        <v>82</v>
      </c>
      <c r="S53" t="s">
        <v>1429</v>
      </c>
      <c r="T53" t="s">
        <v>1429</v>
      </c>
      <c r="U53" t="s">
        <v>1430</v>
      </c>
      <c r="V53">
        <v>6</v>
      </c>
      <c r="W53" t="s">
        <v>43</v>
      </c>
      <c r="X53" s="21">
        <v>29</v>
      </c>
      <c r="Y53" s="21"/>
      <c r="Z53" s="21" t="s">
        <v>2186</v>
      </c>
      <c r="AA53" s="21">
        <v>-20.536000000000001</v>
      </c>
      <c r="AB53" s="21">
        <v>29.281469999999999</v>
      </c>
    </row>
    <row r="54" spans="1:28">
      <c r="A54" t="s">
        <v>220</v>
      </c>
      <c r="B54">
        <v>15</v>
      </c>
      <c r="C54" t="s">
        <v>221</v>
      </c>
      <c r="E54" t="s">
        <v>222</v>
      </c>
      <c r="F54" t="s">
        <v>1457</v>
      </c>
      <c r="G54" t="s">
        <v>36</v>
      </c>
      <c r="H54">
        <v>-20.536044100000002</v>
      </c>
      <c r="I54">
        <v>29.281468700000001</v>
      </c>
      <c r="J54">
        <v>34269</v>
      </c>
      <c r="K54">
        <v>27</v>
      </c>
      <c r="L54">
        <v>10</v>
      </c>
      <c r="M54">
        <v>1993</v>
      </c>
      <c r="N54">
        <v>29</v>
      </c>
      <c r="O54">
        <v>4</v>
      </c>
      <c r="P54">
        <v>3978297179</v>
      </c>
      <c r="Q54" t="s">
        <v>72</v>
      </c>
      <c r="R54" t="s">
        <v>82</v>
      </c>
      <c r="S54" t="s">
        <v>1429</v>
      </c>
      <c r="T54" t="s">
        <v>1429</v>
      </c>
      <c r="U54" t="s">
        <v>1430</v>
      </c>
      <c r="V54">
        <v>5</v>
      </c>
      <c r="W54" t="s">
        <v>86</v>
      </c>
      <c r="X54" s="21">
        <v>29</v>
      </c>
      <c r="Y54" s="21">
        <v>3978297179</v>
      </c>
      <c r="Z54" s="21" t="s">
        <v>2186</v>
      </c>
      <c r="AA54" s="21">
        <v>-20.536000000000001</v>
      </c>
      <c r="AB54" s="21">
        <v>29.281469999999999</v>
      </c>
    </row>
    <row r="55" spans="1:28">
      <c r="A55" t="s">
        <v>223</v>
      </c>
      <c r="B55">
        <v>15</v>
      </c>
      <c r="C55" t="s">
        <v>224</v>
      </c>
      <c r="E55" t="s">
        <v>225</v>
      </c>
      <c r="F55" t="s">
        <v>1458</v>
      </c>
      <c r="G55" t="s">
        <v>36</v>
      </c>
      <c r="H55">
        <v>-3.6964443999999999</v>
      </c>
      <c r="I55">
        <v>103.3876116</v>
      </c>
      <c r="J55">
        <v>35946</v>
      </c>
      <c r="K55">
        <v>31</v>
      </c>
      <c r="L55">
        <v>5</v>
      </c>
      <c r="M55">
        <v>1998</v>
      </c>
      <c r="N55">
        <v>24</v>
      </c>
      <c r="O55">
        <v>6</v>
      </c>
      <c r="P55">
        <v>5937824553</v>
      </c>
      <c r="Q55" t="s">
        <v>72</v>
      </c>
      <c r="R55" t="s">
        <v>82</v>
      </c>
      <c r="S55" t="s">
        <v>1429</v>
      </c>
      <c r="T55" t="s">
        <v>1429</v>
      </c>
      <c r="U55" t="s">
        <v>1430</v>
      </c>
      <c r="V55">
        <v>5</v>
      </c>
      <c r="W55" t="s">
        <v>86</v>
      </c>
      <c r="X55" s="21">
        <v>29</v>
      </c>
      <c r="Y55" s="21"/>
      <c r="Z55" s="21" t="s">
        <v>2186</v>
      </c>
      <c r="AA55" s="21">
        <v>-20.536000000000001</v>
      </c>
      <c r="AB55" s="21">
        <v>29.281469999999999</v>
      </c>
    </row>
    <row r="56" spans="1:28">
      <c r="A56" t="s">
        <v>226</v>
      </c>
      <c r="B56">
        <v>16</v>
      </c>
      <c r="C56" t="s">
        <v>227</v>
      </c>
      <c r="E56" t="s">
        <v>228</v>
      </c>
      <c r="F56" t="s">
        <v>1459</v>
      </c>
      <c r="G56" t="s">
        <v>36</v>
      </c>
      <c r="H56">
        <v>36.507226299999999</v>
      </c>
      <c r="I56">
        <v>8.7756556000000003</v>
      </c>
      <c r="J56">
        <v>44539</v>
      </c>
      <c r="K56">
        <v>9</v>
      </c>
      <c r="L56">
        <v>12</v>
      </c>
      <c r="M56">
        <v>2021</v>
      </c>
      <c r="N56">
        <v>1</v>
      </c>
      <c r="O56">
        <v>5</v>
      </c>
      <c r="P56">
        <v>3474168006</v>
      </c>
      <c r="Q56" t="s">
        <v>24</v>
      </c>
      <c r="R56" t="s">
        <v>160</v>
      </c>
      <c r="S56" t="s">
        <v>1460</v>
      </c>
      <c r="T56" t="s">
        <v>1461</v>
      </c>
      <c r="U56" t="s">
        <v>1462</v>
      </c>
      <c r="V56">
        <v>6</v>
      </c>
      <c r="W56" t="s">
        <v>43</v>
      </c>
      <c r="X56" s="21">
        <v>56</v>
      </c>
      <c r="Y56" s="21"/>
      <c r="Z56" s="21" t="s">
        <v>2187</v>
      </c>
      <c r="AA56" s="21">
        <v>42.920349999999999</v>
      </c>
      <c r="AB56" s="21">
        <v>21.742190000000001</v>
      </c>
    </row>
    <row r="57" spans="1:28">
      <c r="A57" t="s">
        <v>229</v>
      </c>
      <c r="B57">
        <v>16</v>
      </c>
      <c r="C57" t="s">
        <v>230</v>
      </c>
      <c r="E57" t="s">
        <v>231</v>
      </c>
      <c r="F57" t="s">
        <v>1463</v>
      </c>
      <c r="G57" t="s">
        <v>36</v>
      </c>
      <c r="H57">
        <v>42.9203458</v>
      </c>
      <c r="I57">
        <v>21.742191099999999</v>
      </c>
      <c r="J57">
        <v>24163</v>
      </c>
      <c r="K57">
        <v>25</v>
      </c>
      <c r="L57">
        <v>2</v>
      </c>
      <c r="M57">
        <v>1966</v>
      </c>
      <c r="N57">
        <v>56</v>
      </c>
      <c r="O57">
        <v>7</v>
      </c>
      <c r="P57">
        <v>2119419502</v>
      </c>
      <c r="Q57" t="s">
        <v>24</v>
      </c>
      <c r="R57" t="s">
        <v>160</v>
      </c>
      <c r="S57" t="s">
        <v>1460</v>
      </c>
      <c r="T57" t="s">
        <v>1461</v>
      </c>
      <c r="U57" t="s">
        <v>1462</v>
      </c>
      <c r="V57">
        <v>7</v>
      </c>
      <c r="W57" t="s">
        <v>78</v>
      </c>
      <c r="X57" s="21">
        <v>56</v>
      </c>
      <c r="Y57" s="21">
        <v>2119419502</v>
      </c>
      <c r="Z57" s="21" t="s">
        <v>2187</v>
      </c>
      <c r="AA57" s="21">
        <v>42.920349999999999</v>
      </c>
      <c r="AB57" s="21">
        <v>21.742190000000001</v>
      </c>
    </row>
    <row r="58" spans="1:28">
      <c r="A58" t="s">
        <v>232</v>
      </c>
      <c r="B58">
        <v>16</v>
      </c>
      <c r="C58" t="s">
        <v>233</v>
      </c>
      <c r="D58" t="s">
        <v>234</v>
      </c>
      <c r="E58" t="s">
        <v>235</v>
      </c>
      <c r="F58" t="s">
        <v>1464</v>
      </c>
      <c r="G58" t="s">
        <v>36</v>
      </c>
      <c r="H58">
        <v>22.5341348</v>
      </c>
      <c r="I58">
        <v>114.1162219</v>
      </c>
      <c r="J58">
        <v>27100</v>
      </c>
      <c r="K58">
        <v>12</v>
      </c>
      <c r="L58">
        <v>3</v>
      </c>
      <c r="M58">
        <v>1974</v>
      </c>
      <c r="N58">
        <v>48</v>
      </c>
      <c r="O58">
        <v>3</v>
      </c>
      <c r="P58">
        <v>1777860988</v>
      </c>
      <c r="Q58" t="s">
        <v>24</v>
      </c>
      <c r="R58" t="s">
        <v>160</v>
      </c>
      <c r="S58" t="s">
        <v>1460</v>
      </c>
      <c r="T58" t="s">
        <v>1461</v>
      </c>
      <c r="U58" t="s">
        <v>1462</v>
      </c>
      <c r="V58">
        <v>1</v>
      </c>
      <c r="W58" t="s">
        <v>186</v>
      </c>
      <c r="X58" s="21">
        <v>56</v>
      </c>
      <c r="Y58" s="21"/>
      <c r="Z58" s="21" t="s">
        <v>2187</v>
      </c>
      <c r="AA58" s="21">
        <v>42.920349999999999</v>
      </c>
      <c r="AB58" s="21">
        <v>21.742190000000001</v>
      </c>
    </row>
    <row r="59" spans="1:28">
      <c r="A59" t="s">
        <v>236</v>
      </c>
      <c r="B59">
        <v>16</v>
      </c>
      <c r="C59" t="s">
        <v>237</v>
      </c>
      <c r="E59" t="s">
        <v>238</v>
      </c>
      <c r="F59" t="s">
        <v>1465</v>
      </c>
      <c r="G59" t="s">
        <v>36</v>
      </c>
      <c r="H59">
        <v>-6.8081500999999998</v>
      </c>
      <c r="I59">
        <v>106.6645007</v>
      </c>
      <c r="J59">
        <v>39419</v>
      </c>
      <c r="K59">
        <v>3</v>
      </c>
      <c r="L59">
        <v>12</v>
      </c>
      <c r="M59">
        <v>2007</v>
      </c>
      <c r="N59">
        <v>15</v>
      </c>
      <c r="O59">
        <v>4</v>
      </c>
      <c r="P59">
        <v>2373399722</v>
      </c>
      <c r="Q59" t="s">
        <v>24</v>
      </c>
      <c r="R59" t="s">
        <v>160</v>
      </c>
      <c r="S59" t="s">
        <v>1460</v>
      </c>
      <c r="T59" t="s">
        <v>1461</v>
      </c>
      <c r="U59" t="s">
        <v>1462</v>
      </c>
      <c r="V59">
        <v>6</v>
      </c>
      <c r="W59" t="s">
        <v>43</v>
      </c>
      <c r="X59" s="21">
        <v>56</v>
      </c>
      <c r="Y59" s="21"/>
      <c r="Z59" s="21" t="s">
        <v>2187</v>
      </c>
      <c r="AA59" s="21">
        <v>42.920349999999999</v>
      </c>
      <c r="AB59" s="21">
        <v>21.742190000000001</v>
      </c>
    </row>
    <row r="60" spans="1:28">
      <c r="A60" t="s">
        <v>239</v>
      </c>
      <c r="B60">
        <v>17</v>
      </c>
      <c r="C60" t="s">
        <v>240</v>
      </c>
      <c r="D60" t="s">
        <v>241</v>
      </c>
      <c r="E60" t="s">
        <v>242</v>
      </c>
      <c r="F60" t="s">
        <v>1466</v>
      </c>
      <c r="G60" t="s">
        <v>36</v>
      </c>
      <c r="H60">
        <v>8.2260556999999999</v>
      </c>
      <c r="I60">
        <v>124.2518415</v>
      </c>
      <c r="J60">
        <v>22507</v>
      </c>
      <c r="K60">
        <v>14</v>
      </c>
      <c r="L60">
        <v>8</v>
      </c>
      <c r="M60">
        <v>1961</v>
      </c>
      <c r="N60">
        <v>61</v>
      </c>
      <c r="O60">
        <v>2</v>
      </c>
      <c r="P60">
        <v>8137395442</v>
      </c>
      <c r="Q60" t="s">
        <v>72</v>
      </c>
      <c r="R60" t="s">
        <v>77</v>
      </c>
      <c r="S60" t="s">
        <v>1419</v>
      </c>
      <c r="T60" t="s">
        <v>1420</v>
      </c>
      <c r="U60" t="s">
        <v>1421</v>
      </c>
      <c r="V60">
        <v>3</v>
      </c>
      <c r="W60" t="s">
        <v>26</v>
      </c>
      <c r="X60" s="21">
        <v>88</v>
      </c>
      <c r="Y60" s="21"/>
      <c r="Z60" s="21" t="s">
        <v>1468</v>
      </c>
      <c r="AA60" s="21">
        <v>0.54718100000000003</v>
      </c>
      <c r="AB60" s="21">
        <v>-76.132000000000005</v>
      </c>
    </row>
    <row r="61" spans="1:28">
      <c r="A61" t="s">
        <v>243</v>
      </c>
      <c r="B61">
        <v>17</v>
      </c>
      <c r="C61" t="s">
        <v>244</v>
      </c>
      <c r="E61" t="s">
        <v>245</v>
      </c>
      <c r="F61" t="s">
        <v>1467</v>
      </c>
      <c r="G61" t="s">
        <v>23</v>
      </c>
      <c r="H61">
        <v>8.6450352000000006</v>
      </c>
      <c r="I61">
        <v>10.7718025</v>
      </c>
      <c r="J61">
        <v>24937</v>
      </c>
      <c r="K61">
        <v>9</v>
      </c>
      <c r="L61">
        <v>4</v>
      </c>
      <c r="M61">
        <v>1968</v>
      </c>
      <c r="N61">
        <v>54</v>
      </c>
      <c r="O61">
        <v>4</v>
      </c>
      <c r="P61">
        <v>4134665161</v>
      </c>
      <c r="Q61" t="s">
        <v>72</v>
      </c>
      <c r="R61" t="s">
        <v>77</v>
      </c>
      <c r="S61" t="s">
        <v>1419</v>
      </c>
      <c r="T61" t="s">
        <v>1420</v>
      </c>
      <c r="U61" t="s">
        <v>1421</v>
      </c>
      <c r="V61">
        <v>4</v>
      </c>
      <c r="W61" t="s">
        <v>93</v>
      </c>
      <c r="X61" s="21">
        <v>88</v>
      </c>
      <c r="Y61" s="21"/>
      <c r="Z61" s="21" t="s">
        <v>1468</v>
      </c>
      <c r="AA61" s="21">
        <v>0.54718100000000003</v>
      </c>
      <c r="AB61" s="21">
        <v>-76.132000000000005</v>
      </c>
    </row>
    <row r="62" spans="1:28">
      <c r="A62" t="s">
        <v>246</v>
      </c>
      <c r="B62">
        <v>17</v>
      </c>
      <c r="C62" t="s">
        <v>247</v>
      </c>
      <c r="E62" t="s">
        <v>248</v>
      </c>
      <c r="F62" t="s">
        <v>1468</v>
      </c>
      <c r="G62" t="s">
        <v>23</v>
      </c>
      <c r="H62">
        <v>0.54718109999999998</v>
      </c>
      <c r="I62">
        <v>-76.1319953</v>
      </c>
      <c r="J62">
        <v>12581</v>
      </c>
      <c r="K62">
        <v>11</v>
      </c>
      <c r="L62">
        <v>6</v>
      </c>
      <c r="M62">
        <v>1934</v>
      </c>
      <c r="N62">
        <v>88</v>
      </c>
      <c r="O62">
        <v>4</v>
      </c>
      <c r="P62">
        <v>5619141549</v>
      </c>
      <c r="Q62" t="s">
        <v>72</v>
      </c>
      <c r="R62" t="s">
        <v>77</v>
      </c>
      <c r="S62" t="s">
        <v>1419</v>
      </c>
      <c r="T62" t="s">
        <v>1420</v>
      </c>
      <c r="U62" t="s">
        <v>1421</v>
      </c>
      <c r="V62">
        <v>2</v>
      </c>
      <c r="W62" t="s">
        <v>48</v>
      </c>
      <c r="X62" s="21">
        <v>88</v>
      </c>
      <c r="Y62" s="21">
        <v>5619141549</v>
      </c>
      <c r="Z62" s="21" t="s">
        <v>1468</v>
      </c>
      <c r="AA62" s="21">
        <v>0.54718100000000003</v>
      </c>
      <c r="AB62" s="21">
        <v>-76.132000000000005</v>
      </c>
    </row>
    <row r="63" spans="1:28">
      <c r="A63" t="s">
        <v>249</v>
      </c>
      <c r="B63">
        <v>18</v>
      </c>
      <c r="C63" t="s">
        <v>250</v>
      </c>
      <c r="E63" t="s">
        <v>251</v>
      </c>
      <c r="F63" t="s">
        <v>1469</v>
      </c>
      <c r="G63" t="s">
        <v>36</v>
      </c>
      <c r="H63">
        <v>-23.500009200000001</v>
      </c>
      <c r="I63">
        <v>-46.434475999999997</v>
      </c>
      <c r="J63">
        <v>23393</v>
      </c>
      <c r="K63">
        <v>17</v>
      </c>
      <c r="L63">
        <v>1</v>
      </c>
      <c r="M63">
        <v>1964</v>
      </c>
      <c r="N63">
        <v>58</v>
      </c>
      <c r="O63">
        <v>13</v>
      </c>
      <c r="P63">
        <v>6319979295</v>
      </c>
      <c r="Q63" t="s">
        <v>24</v>
      </c>
      <c r="R63" t="s">
        <v>47</v>
      </c>
      <c r="S63" t="s">
        <v>1470</v>
      </c>
      <c r="T63" t="s">
        <v>1471</v>
      </c>
      <c r="U63" t="s">
        <v>1472</v>
      </c>
      <c r="V63">
        <v>2</v>
      </c>
      <c r="W63" t="s">
        <v>48</v>
      </c>
      <c r="X63" s="21">
        <v>62</v>
      </c>
      <c r="Y63" s="21"/>
      <c r="Z63" s="21" t="s">
        <v>2188</v>
      </c>
      <c r="AA63" s="21">
        <v>-8.5437700000000003</v>
      </c>
      <c r="AB63" s="21">
        <v>120.67489999999999</v>
      </c>
    </row>
    <row r="64" spans="1:28">
      <c r="A64" t="s">
        <v>252</v>
      </c>
      <c r="B64">
        <v>18</v>
      </c>
      <c r="C64" t="s">
        <v>253</v>
      </c>
      <c r="E64" t="s">
        <v>254</v>
      </c>
      <c r="F64" t="s">
        <v>1473</v>
      </c>
      <c r="G64" t="s">
        <v>36</v>
      </c>
      <c r="H64">
        <v>-8.5437712999999995</v>
      </c>
      <c r="I64">
        <v>120.6749301</v>
      </c>
      <c r="J64">
        <v>22152</v>
      </c>
      <c r="K64">
        <v>24</v>
      </c>
      <c r="L64">
        <v>8</v>
      </c>
      <c r="M64">
        <v>1960</v>
      </c>
      <c r="N64">
        <v>62</v>
      </c>
      <c r="O64">
        <v>12</v>
      </c>
      <c r="P64">
        <v>5111568962</v>
      </c>
      <c r="Q64" t="s">
        <v>24</v>
      </c>
      <c r="R64" t="s">
        <v>47</v>
      </c>
      <c r="S64" t="s">
        <v>1470</v>
      </c>
      <c r="T64" t="s">
        <v>1471</v>
      </c>
      <c r="U64" t="s">
        <v>1472</v>
      </c>
      <c r="V64">
        <v>1</v>
      </c>
      <c r="W64" t="s">
        <v>186</v>
      </c>
      <c r="X64" s="21">
        <v>62</v>
      </c>
      <c r="Y64" s="21">
        <v>5111568962</v>
      </c>
      <c r="Z64" s="21" t="s">
        <v>2188</v>
      </c>
      <c r="AA64" s="21">
        <v>-8.5437700000000003</v>
      </c>
      <c r="AB64" s="21">
        <v>120.67489999999999</v>
      </c>
    </row>
    <row r="65" spans="1:28">
      <c r="A65" t="s">
        <v>256</v>
      </c>
      <c r="B65">
        <v>18</v>
      </c>
      <c r="C65" t="s">
        <v>257</v>
      </c>
      <c r="E65" t="s">
        <v>258</v>
      </c>
      <c r="F65" t="s">
        <v>1474</v>
      </c>
      <c r="G65" t="s">
        <v>36</v>
      </c>
      <c r="H65">
        <v>49.144975799999997</v>
      </c>
      <c r="I65">
        <v>13.2297698</v>
      </c>
      <c r="J65">
        <v>25334</v>
      </c>
      <c r="K65">
        <v>11</v>
      </c>
      <c r="L65">
        <v>5</v>
      </c>
      <c r="M65">
        <v>1969</v>
      </c>
      <c r="N65">
        <v>53</v>
      </c>
      <c r="O65">
        <v>12</v>
      </c>
      <c r="P65">
        <v>9261972706</v>
      </c>
      <c r="Q65" t="s">
        <v>24</v>
      </c>
      <c r="R65" t="s">
        <v>47</v>
      </c>
      <c r="S65" t="s">
        <v>1470</v>
      </c>
      <c r="T65" t="s">
        <v>1471</v>
      </c>
      <c r="U65" t="s">
        <v>1472</v>
      </c>
      <c r="V65">
        <v>6</v>
      </c>
      <c r="W65" t="s">
        <v>43</v>
      </c>
      <c r="X65" s="21">
        <v>62</v>
      </c>
      <c r="Y65" s="21"/>
      <c r="Z65" s="21" t="s">
        <v>2188</v>
      </c>
      <c r="AA65" s="21">
        <v>-8.5437700000000003</v>
      </c>
      <c r="AB65" s="21">
        <v>120.67489999999999</v>
      </c>
    </row>
    <row r="66" spans="1:28">
      <c r="A66" t="s">
        <v>259</v>
      </c>
      <c r="B66">
        <v>18</v>
      </c>
      <c r="C66" t="s">
        <v>260</v>
      </c>
      <c r="E66" t="s">
        <v>209</v>
      </c>
      <c r="F66" t="s">
        <v>1475</v>
      </c>
      <c r="G66" t="s">
        <v>23</v>
      </c>
      <c r="H66">
        <v>57.504011900000002</v>
      </c>
      <c r="I66">
        <v>12.680175800000001</v>
      </c>
      <c r="J66">
        <v>38916</v>
      </c>
      <c r="K66">
        <v>18</v>
      </c>
      <c r="L66">
        <v>7</v>
      </c>
      <c r="M66">
        <v>2006</v>
      </c>
      <c r="N66">
        <v>16</v>
      </c>
      <c r="O66">
        <v>8</v>
      </c>
      <c r="P66">
        <v>2583980607</v>
      </c>
      <c r="Q66" t="s">
        <v>24</v>
      </c>
      <c r="R66" t="s">
        <v>47</v>
      </c>
      <c r="S66" t="s">
        <v>1470</v>
      </c>
      <c r="T66" t="s">
        <v>1471</v>
      </c>
      <c r="U66" t="s">
        <v>1472</v>
      </c>
      <c r="V66">
        <v>6</v>
      </c>
      <c r="W66" t="s">
        <v>43</v>
      </c>
      <c r="X66" s="21">
        <v>62</v>
      </c>
      <c r="Y66" s="21"/>
      <c r="Z66" s="21" t="s">
        <v>2188</v>
      </c>
      <c r="AA66" s="21">
        <v>-8.5437700000000003</v>
      </c>
      <c r="AB66" s="21">
        <v>120.67489999999999</v>
      </c>
    </row>
    <row r="67" spans="1:28">
      <c r="A67" t="s">
        <v>261</v>
      </c>
      <c r="B67">
        <v>19</v>
      </c>
      <c r="C67" t="s">
        <v>151</v>
      </c>
      <c r="E67" t="s">
        <v>262</v>
      </c>
      <c r="F67" t="s">
        <v>1476</v>
      </c>
      <c r="G67" t="s">
        <v>23</v>
      </c>
      <c r="H67">
        <v>45.093449100000001</v>
      </c>
      <c r="I67">
        <v>-73.976428299999995</v>
      </c>
      <c r="J67">
        <v>15119</v>
      </c>
      <c r="K67">
        <v>23</v>
      </c>
      <c r="L67">
        <v>5</v>
      </c>
      <c r="M67">
        <v>1941</v>
      </c>
      <c r="N67">
        <v>81</v>
      </c>
      <c r="O67">
        <v>3</v>
      </c>
      <c r="P67">
        <v>5625795636</v>
      </c>
      <c r="Q67" t="s">
        <v>97</v>
      </c>
      <c r="R67" t="s">
        <v>176</v>
      </c>
      <c r="S67" t="s">
        <v>1477</v>
      </c>
      <c r="T67" t="s">
        <v>1478</v>
      </c>
      <c r="U67" t="s">
        <v>1479</v>
      </c>
      <c r="V67">
        <v>7</v>
      </c>
      <c r="W67" t="s">
        <v>78</v>
      </c>
      <c r="X67" s="21">
        <v>99</v>
      </c>
      <c r="Y67" s="21"/>
      <c r="Z67" s="21" t="s">
        <v>1481</v>
      </c>
      <c r="AA67" s="21">
        <v>61.750149999999998</v>
      </c>
      <c r="AB67" s="21">
        <v>30.6677</v>
      </c>
    </row>
    <row r="68" spans="1:28">
      <c r="A68" t="s">
        <v>263</v>
      </c>
      <c r="B68">
        <v>19</v>
      </c>
      <c r="C68" t="s">
        <v>264</v>
      </c>
      <c r="D68" t="s">
        <v>265</v>
      </c>
      <c r="E68" t="s">
        <v>146</v>
      </c>
      <c r="F68" t="s">
        <v>1480</v>
      </c>
      <c r="G68" t="s">
        <v>36</v>
      </c>
      <c r="H68">
        <v>-21.556052099999999</v>
      </c>
      <c r="I68">
        <v>-45.4368421</v>
      </c>
      <c r="J68">
        <v>43918</v>
      </c>
      <c r="K68">
        <v>28</v>
      </c>
      <c r="L68">
        <v>3</v>
      </c>
      <c r="M68">
        <v>2020</v>
      </c>
      <c r="N68">
        <v>2</v>
      </c>
      <c r="O68">
        <v>5</v>
      </c>
      <c r="P68">
        <v>5819516956</v>
      </c>
      <c r="Q68" t="s">
        <v>97</v>
      </c>
      <c r="R68" t="s">
        <v>176</v>
      </c>
      <c r="S68" t="s">
        <v>1477</v>
      </c>
      <c r="T68" t="s">
        <v>1478</v>
      </c>
      <c r="U68" t="s">
        <v>1479</v>
      </c>
      <c r="V68">
        <v>6</v>
      </c>
      <c r="W68" t="s">
        <v>43</v>
      </c>
      <c r="X68" s="21">
        <v>99</v>
      </c>
      <c r="Y68" s="21"/>
      <c r="Z68" s="21" t="s">
        <v>1481</v>
      </c>
      <c r="AA68" s="21">
        <v>61.750149999999998</v>
      </c>
      <c r="AB68" s="21">
        <v>30.6677</v>
      </c>
    </row>
    <row r="69" spans="1:28">
      <c r="A69" t="s">
        <v>266</v>
      </c>
      <c r="B69">
        <v>19</v>
      </c>
      <c r="C69" t="s">
        <v>267</v>
      </c>
      <c r="E69" t="s">
        <v>268</v>
      </c>
      <c r="F69" t="s">
        <v>1481</v>
      </c>
      <c r="G69" t="s">
        <v>23</v>
      </c>
      <c r="H69">
        <v>61.750154000000002</v>
      </c>
      <c r="I69">
        <v>30.667695599999998</v>
      </c>
      <c r="J69">
        <v>8562</v>
      </c>
      <c r="K69">
        <v>10</v>
      </c>
      <c r="L69">
        <v>6</v>
      </c>
      <c r="M69">
        <v>1923</v>
      </c>
      <c r="N69">
        <v>99</v>
      </c>
      <c r="O69">
        <v>12</v>
      </c>
      <c r="P69">
        <v>1316436107</v>
      </c>
      <c r="Q69" t="s">
        <v>97</v>
      </c>
      <c r="R69" t="s">
        <v>176</v>
      </c>
      <c r="S69" t="s">
        <v>1477</v>
      </c>
      <c r="T69" t="s">
        <v>1478</v>
      </c>
      <c r="U69" t="s">
        <v>1479</v>
      </c>
      <c r="V69">
        <v>3</v>
      </c>
      <c r="W69" t="s">
        <v>26</v>
      </c>
      <c r="X69" s="21">
        <v>99</v>
      </c>
      <c r="Y69" s="21">
        <v>1316436107</v>
      </c>
      <c r="Z69" s="21" t="s">
        <v>1481</v>
      </c>
      <c r="AA69" s="21">
        <v>61.750149999999998</v>
      </c>
      <c r="AB69" s="21">
        <v>30.6677</v>
      </c>
    </row>
    <row r="70" spans="1:28">
      <c r="A70" t="s">
        <v>269</v>
      </c>
      <c r="B70">
        <v>19</v>
      </c>
      <c r="C70" t="s">
        <v>270</v>
      </c>
      <c r="D70" t="s">
        <v>271</v>
      </c>
      <c r="E70" t="s">
        <v>142</v>
      </c>
      <c r="F70" t="s">
        <v>1482</v>
      </c>
      <c r="G70" t="s">
        <v>36</v>
      </c>
      <c r="H70">
        <v>-16.5030766</v>
      </c>
      <c r="I70">
        <v>-68.134659400000004</v>
      </c>
      <c r="J70">
        <v>15811</v>
      </c>
      <c r="K70">
        <v>15</v>
      </c>
      <c r="L70">
        <v>4</v>
      </c>
      <c r="M70">
        <v>1943</v>
      </c>
      <c r="N70">
        <v>79</v>
      </c>
      <c r="O70">
        <v>6</v>
      </c>
      <c r="P70">
        <v>8929359132</v>
      </c>
      <c r="Q70" t="s">
        <v>97</v>
      </c>
      <c r="R70" t="s">
        <v>176</v>
      </c>
      <c r="S70" t="s">
        <v>1477</v>
      </c>
      <c r="T70" t="s">
        <v>1478</v>
      </c>
      <c r="U70" t="s">
        <v>1479</v>
      </c>
      <c r="V70">
        <v>7</v>
      </c>
      <c r="W70" t="s">
        <v>78</v>
      </c>
      <c r="X70" s="21">
        <v>99</v>
      </c>
      <c r="Y70" s="21"/>
      <c r="Z70" s="21" t="s">
        <v>1481</v>
      </c>
      <c r="AA70" s="21">
        <v>61.750149999999998</v>
      </c>
      <c r="AB70" s="21">
        <v>30.6677</v>
      </c>
    </row>
    <row r="71" spans="1:28">
      <c r="A71" t="s">
        <v>272</v>
      </c>
      <c r="B71">
        <v>20</v>
      </c>
      <c r="C71" t="s">
        <v>273</v>
      </c>
      <c r="E71" t="s">
        <v>274</v>
      </c>
      <c r="F71" t="s">
        <v>1483</v>
      </c>
      <c r="G71" t="s">
        <v>36</v>
      </c>
      <c r="H71">
        <v>45.271697000000003</v>
      </c>
      <c r="I71">
        <v>-66.054946700000002</v>
      </c>
      <c r="J71">
        <v>34308</v>
      </c>
      <c r="K71">
        <v>5</v>
      </c>
      <c r="L71">
        <v>12</v>
      </c>
      <c r="M71">
        <v>1993</v>
      </c>
      <c r="N71">
        <v>29</v>
      </c>
      <c r="O71">
        <v>11</v>
      </c>
      <c r="P71">
        <v>7074569833</v>
      </c>
      <c r="Q71" t="s">
        <v>72</v>
      </c>
      <c r="R71" t="s">
        <v>82</v>
      </c>
      <c r="S71" t="s">
        <v>1429</v>
      </c>
      <c r="T71" t="s">
        <v>1484</v>
      </c>
      <c r="U71" t="s">
        <v>1485</v>
      </c>
      <c r="V71">
        <v>1</v>
      </c>
      <c r="W71" t="s">
        <v>186</v>
      </c>
      <c r="X71" s="21">
        <v>54</v>
      </c>
      <c r="Y71" s="21"/>
      <c r="Z71" s="21" t="s">
        <v>1487</v>
      </c>
      <c r="AA71" s="21">
        <v>21.303989999999999</v>
      </c>
      <c r="AB71" s="21">
        <v>-157.863</v>
      </c>
    </row>
    <row r="72" spans="1:28">
      <c r="A72" t="s">
        <v>275</v>
      </c>
      <c r="B72">
        <v>20</v>
      </c>
      <c r="C72" t="s">
        <v>276</v>
      </c>
      <c r="E72" t="s">
        <v>277</v>
      </c>
      <c r="F72" t="s">
        <v>1486</v>
      </c>
      <c r="G72" t="s">
        <v>36</v>
      </c>
      <c r="H72">
        <v>10.332444000000001</v>
      </c>
      <c r="I72">
        <v>4.4643980000000001</v>
      </c>
      <c r="J72">
        <v>40523</v>
      </c>
      <c r="K72">
        <v>11</v>
      </c>
      <c r="L72">
        <v>12</v>
      </c>
      <c r="M72">
        <v>2010</v>
      </c>
      <c r="N72">
        <v>12</v>
      </c>
      <c r="O72">
        <v>10</v>
      </c>
      <c r="P72">
        <v>8033290335</v>
      </c>
      <c r="Q72" t="s">
        <v>72</v>
      </c>
      <c r="R72" t="s">
        <v>82</v>
      </c>
      <c r="S72" t="s">
        <v>1429</v>
      </c>
      <c r="T72" t="s">
        <v>1484</v>
      </c>
      <c r="U72" t="s">
        <v>1485</v>
      </c>
      <c r="V72">
        <v>6</v>
      </c>
      <c r="W72" t="s">
        <v>43</v>
      </c>
      <c r="X72" s="21">
        <v>54</v>
      </c>
      <c r="Y72" s="21"/>
      <c r="Z72" s="21" t="s">
        <v>1487</v>
      </c>
      <c r="AA72" s="21">
        <v>21.303989999999999</v>
      </c>
      <c r="AB72" s="21">
        <v>-157.863</v>
      </c>
    </row>
    <row r="73" spans="1:28">
      <c r="A73" t="s">
        <v>278</v>
      </c>
      <c r="B73">
        <v>20</v>
      </c>
      <c r="C73" t="s">
        <v>279</v>
      </c>
      <c r="E73" t="s">
        <v>280</v>
      </c>
      <c r="F73" t="s">
        <v>1487</v>
      </c>
      <c r="G73" t="s">
        <v>23</v>
      </c>
      <c r="H73">
        <v>21.303985900000001</v>
      </c>
      <c r="I73">
        <v>-157.86256739999999</v>
      </c>
      <c r="J73">
        <v>24854</v>
      </c>
      <c r="K73">
        <v>17</v>
      </c>
      <c r="L73">
        <v>1</v>
      </c>
      <c r="M73">
        <v>1968</v>
      </c>
      <c r="N73">
        <v>54</v>
      </c>
      <c r="O73">
        <v>9</v>
      </c>
      <c r="P73">
        <v>8082130004</v>
      </c>
      <c r="Q73" t="s">
        <v>72</v>
      </c>
      <c r="R73" t="s">
        <v>82</v>
      </c>
      <c r="S73" t="s">
        <v>1429</v>
      </c>
      <c r="T73" t="s">
        <v>1484</v>
      </c>
      <c r="U73" t="s">
        <v>1485</v>
      </c>
      <c r="V73">
        <v>3</v>
      </c>
      <c r="W73" t="s">
        <v>26</v>
      </c>
      <c r="X73" s="21">
        <v>54</v>
      </c>
      <c r="Y73" s="21">
        <v>8082130004</v>
      </c>
      <c r="Z73" s="21" t="s">
        <v>1487</v>
      </c>
      <c r="AA73" s="21">
        <v>21.303989999999999</v>
      </c>
      <c r="AB73" s="21">
        <v>-157.863</v>
      </c>
    </row>
    <row r="74" spans="1:28">
      <c r="A74" t="s">
        <v>281</v>
      </c>
      <c r="B74">
        <v>20</v>
      </c>
      <c r="C74" t="s">
        <v>230</v>
      </c>
      <c r="E74" t="s">
        <v>282</v>
      </c>
      <c r="F74" t="s">
        <v>1488</v>
      </c>
      <c r="G74" t="s">
        <v>36</v>
      </c>
      <c r="H74">
        <v>56.341900000000003</v>
      </c>
      <c r="I74">
        <v>46.56353</v>
      </c>
      <c r="J74">
        <v>35775</v>
      </c>
      <c r="K74">
        <v>11</v>
      </c>
      <c r="L74">
        <v>12</v>
      </c>
      <c r="M74">
        <v>1997</v>
      </c>
      <c r="N74">
        <v>25</v>
      </c>
      <c r="O74">
        <v>6</v>
      </c>
      <c r="P74">
        <v>2445657657</v>
      </c>
      <c r="Q74" t="s">
        <v>72</v>
      </c>
      <c r="R74" t="s">
        <v>82</v>
      </c>
      <c r="S74" t="s">
        <v>1429</v>
      </c>
      <c r="T74" t="s">
        <v>1484</v>
      </c>
      <c r="U74" t="s">
        <v>1485</v>
      </c>
      <c r="V74">
        <v>7</v>
      </c>
      <c r="W74" t="s">
        <v>78</v>
      </c>
      <c r="X74" s="21">
        <v>54</v>
      </c>
      <c r="Y74" s="21"/>
      <c r="Z74" s="21" t="s">
        <v>1487</v>
      </c>
      <c r="AA74" s="21">
        <v>21.303989999999999</v>
      </c>
      <c r="AB74" s="21">
        <v>-157.863</v>
      </c>
    </row>
    <row r="75" spans="1:28">
      <c r="A75" t="s">
        <v>283</v>
      </c>
      <c r="B75">
        <v>21</v>
      </c>
      <c r="C75" t="s">
        <v>284</v>
      </c>
      <c r="E75" t="s">
        <v>285</v>
      </c>
      <c r="F75" t="s">
        <v>1489</v>
      </c>
      <c r="G75" t="s">
        <v>36</v>
      </c>
      <c r="H75">
        <v>11.348909000000001</v>
      </c>
      <c r="I75">
        <v>106.46414590000001</v>
      </c>
      <c r="J75">
        <v>37927</v>
      </c>
      <c r="K75">
        <v>2</v>
      </c>
      <c r="L75">
        <v>11</v>
      </c>
      <c r="M75">
        <v>2003</v>
      </c>
      <c r="N75">
        <v>19</v>
      </c>
      <c r="O75">
        <v>3</v>
      </c>
      <c r="P75">
        <v>1249563309</v>
      </c>
      <c r="Q75" t="s">
        <v>31</v>
      </c>
      <c r="R75" t="s">
        <v>52</v>
      </c>
      <c r="S75" t="s">
        <v>1490</v>
      </c>
      <c r="T75" t="s">
        <v>1491</v>
      </c>
      <c r="U75" t="s">
        <v>1492</v>
      </c>
      <c r="V75">
        <v>3</v>
      </c>
      <c r="W75" t="s">
        <v>26</v>
      </c>
      <c r="X75" s="21">
        <v>44</v>
      </c>
      <c r="Y75" s="21"/>
      <c r="Z75" s="21" t="s">
        <v>1494</v>
      </c>
      <c r="AA75" s="21">
        <v>44.812910000000002</v>
      </c>
      <c r="AB75" s="21">
        <v>123.0882</v>
      </c>
    </row>
    <row r="76" spans="1:28">
      <c r="A76" t="s">
        <v>286</v>
      </c>
      <c r="B76">
        <v>21</v>
      </c>
      <c r="C76" t="s">
        <v>287</v>
      </c>
      <c r="E76" t="s">
        <v>288</v>
      </c>
      <c r="F76" t="s">
        <v>1493</v>
      </c>
      <c r="G76" t="s">
        <v>23</v>
      </c>
      <c r="H76">
        <v>-37.964184299999999</v>
      </c>
      <c r="I76">
        <v>-57.589734499999999</v>
      </c>
      <c r="J76">
        <v>42210</v>
      </c>
      <c r="K76">
        <v>25</v>
      </c>
      <c r="L76">
        <v>7</v>
      </c>
      <c r="M76">
        <v>2015</v>
      </c>
      <c r="N76">
        <v>7</v>
      </c>
      <c r="O76">
        <v>5</v>
      </c>
      <c r="P76">
        <v>6153090443</v>
      </c>
      <c r="Q76" t="s">
        <v>31</v>
      </c>
      <c r="R76" t="s">
        <v>52</v>
      </c>
      <c r="S76" t="s">
        <v>1490</v>
      </c>
      <c r="T76" t="s">
        <v>1491</v>
      </c>
      <c r="U76" t="s">
        <v>1492</v>
      </c>
      <c r="V76">
        <v>6</v>
      </c>
      <c r="W76" t="s">
        <v>43</v>
      </c>
      <c r="X76" s="21">
        <v>44</v>
      </c>
      <c r="Y76" s="21"/>
      <c r="Z76" s="21" t="s">
        <v>1494</v>
      </c>
      <c r="AA76" s="21">
        <v>44.812910000000002</v>
      </c>
      <c r="AB76" s="21">
        <v>123.0882</v>
      </c>
    </row>
    <row r="77" spans="1:28">
      <c r="A77" t="s">
        <v>290</v>
      </c>
      <c r="B77">
        <v>21</v>
      </c>
      <c r="C77" t="s">
        <v>291</v>
      </c>
      <c r="E77" t="s">
        <v>292</v>
      </c>
      <c r="F77" t="s">
        <v>1494</v>
      </c>
      <c r="G77" t="s">
        <v>36</v>
      </c>
      <c r="H77">
        <v>44.812910000000002</v>
      </c>
      <c r="I77">
        <v>123.088238</v>
      </c>
      <c r="J77">
        <v>28666</v>
      </c>
      <c r="K77">
        <v>25</v>
      </c>
      <c r="L77">
        <v>6</v>
      </c>
      <c r="M77">
        <v>1978</v>
      </c>
      <c r="N77">
        <v>44</v>
      </c>
      <c r="O77">
        <v>4</v>
      </c>
      <c r="P77">
        <v>9199409382</v>
      </c>
      <c r="Q77" t="s">
        <v>31</v>
      </c>
      <c r="R77" t="s">
        <v>52</v>
      </c>
      <c r="S77" t="s">
        <v>1490</v>
      </c>
      <c r="T77" t="s">
        <v>1491</v>
      </c>
      <c r="U77" t="s">
        <v>1492</v>
      </c>
      <c r="V77">
        <v>3</v>
      </c>
      <c r="W77" t="s">
        <v>26</v>
      </c>
      <c r="X77" s="21">
        <v>44</v>
      </c>
      <c r="Y77" s="21">
        <v>9199409382</v>
      </c>
      <c r="Z77" s="21" t="s">
        <v>1494</v>
      </c>
      <c r="AA77" s="21">
        <v>44.812910000000002</v>
      </c>
      <c r="AB77" s="21">
        <v>123.0882</v>
      </c>
    </row>
    <row r="78" spans="1:28">
      <c r="A78" t="s">
        <v>293</v>
      </c>
      <c r="B78">
        <v>22</v>
      </c>
      <c r="C78" t="s">
        <v>294</v>
      </c>
      <c r="E78" t="s">
        <v>295</v>
      </c>
      <c r="F78" t="s">
        <v>1495</v>
      </c>
      <c r="G78" t="s">
        <v>23</v>
      </c>
      <c r="H78">
        <v>31.129097999999999</v>
      </c>
      <c r="I78">
        <v>120.839842</v>
      </c>
      <c r="J78">
        <v>26944</v>
      </c>
      <c r="K78">
        <v>7</v>
      </c>
      <c r="L78">
        <v>10</v>
      </c>
      <c r="M78">
        <v>1973</v>
      </c>
      <c r="N78">
        <v>49</v>
      </c>
      <c r="O78">
        <v>5</v>
      </c>
      <c r="P78">
        <v>4649509667</v>
      </c>
      <c r="Q78" t="s">
        <v>72</v>
      </c>
      <c r="R78" t="s">
        <v>82</v>
      </c>
      <c r="S78" t="s">
        <v>1429</v>
      </c>
      <c r="T78" t="s">
        <v>1484</v>
      </c>
      <c r="U78" t="s">
        <v>1496</v>
      </c>
      <c r="V78">
        <v>2</v>
      </c>
      <c r="W78" t="s">
        <v>48</v>
      </c>
      <c r="X78" s="21">
        <v>97</v>
      </c>
      <c r="Y78" s="21"/>
      <c r="Z78" s="21" t="s">
        <v>1499</v>
      </c>
      <c r="AA78" s="21">
        <v>47.016829999999999</v>
      </c>
      <c r="AB78" s="21">
        <v>-68.143000000000001</v>
      </c>
    </row>
    <row r="79" spans="1:28">
      <c r="A79" t="s">
        <v>296</v>
      </c>
      <c r="B79">
        <v>22</v>
      </c>
      <c r="C79" t="s">
        <v>297</v>
      </c>
      <c r="E79" t="s">
        <v>298</v>
      </c>
      <c r="F79" t="s">
        <v>1497</v>
      </c>
      <c r="G79" t="s">
        <v>23</v>
      </c>
      <c r="H79">
        <v>57.766217400000002</v>
      </c>
      <c r="I79">
        <v>16.598376200000001</v>
      </c>
      <c r="J79">
        <v>37219</v>
      </c>
      <c r="K79">
        <v>24</v>
      </c>
      <c r="L79">
        <v>11</v>
      </c>
      <c r="M79">
        <v>2001</v>
      </c>
      <c r="N79">
        <v>21</v>
      </c>
      <c r="O79">
        <v>11</v>
      </c>
      <c r="P79">
        <v>1643443792</v>
      </c>
      <c r="Q79" t="s">
        <v>72</v>
      </c>
      <c r="R79" t="s">
        <v>82</v>
      </c>
      <c r="S79" t="s">
        <v>1429</v>
      </c>
      <c r="T79" t="s">
        <v>1484</v>
      </c>
      <c r="U79" t="s">
        <v>1496</v>
      </c>
      <c r="V79">
        <v>2</v>
      </c>
      <c r="W79" t="s">
        <v>48</v>
      </c>
      <c r="X79" s="21">
        <v>97</v>
      </c>
      <c r="Y79" s="21"/>
      <c r="Z79" s="21" t="s">
        <v>1499</v>
      </c>
      <c r="AA79" s="21">
        <v>47.016829999999999</v>
      </c>
      <c r="AB79" s="21">
        <v>-68.143000000000001</v>
      </c>
    </row>
    <row r="80" spans="1:28">
      <c r="A80" t="s">
        <v>299</v>
      </c>
      <c r="B80">
        <v>22</v>
      </c>
      <c r="C80" t="s">
        <v>300</v>
      </c>
      <c r="E80" t="s">
        <v>301</v>
      </c>
      <c r="F80" t="s">
        <v>1498</v>
      </c>
      <c r="G80" t="s">
        <v>23</v>
      </c>
      <c r="H80">
        <v>19.677512199999999</v>
      </c>
      <c r="I80">
        <v>-99.032959399999996</v>
      </c>
      <c r="J80">
        <v>43499</v>
      </c>
      <c r="K80">
        <v>3</v>
      </c>
      <c r="L80">
        <v>2</v>
      </c>
      <c r="M80">
        <v>2019</v>
      </c>
      <c r="N80">
        <v>3</v>
      </c>
      <c r="O80">
        <v>1</v>
      </c>
      <c r="P80">
        <v>7953845261</v>
      </c>
      <c r="Q80" t="s">
        <v>72</v>
      </c>
      <c r="R80" t="s">
        <v>82</v>
      </c>
      <c r="S80" t="s">
        <v>1429</v>
      </c>
      <c r="T80" t="s">
        <v>1484</v>
      </c>
      <c r="U80" t="s">
        <v>1496</v>
      </c>
      <c r="V80">
        <v>6</v>
      </c>
      <c r="W80" t="s">
        <v>43</v>
      </c>
      <c r="X80" s="21">
        <v>97</v>
      </c>
      <c r="Y80" s="21"/>
      <c r="Z80" s="21" t="s">
        <v>1499</v>
      </c>
      <c r="AA80" s="21">
        <v>47.016829999999999</v>
      </c>
      <c r="AB80" s="21">
        <v>-68.143000000000001</v>
      </c>
    </row>
    <row r="81" spans="1:28">
      <c r="A81" t="s">
        <v>302</v>
      </c>
      <c r="B81">
        <v>22</v>
      </c>
      <c r="C81" t="s">
        <v>303</v>
      </c>
      <c r="E81" t="s">
        <v>304</v>
      </c>
      <c r="F81" t="s">
        <v>1499</v>
      </c>
      <c r="G81" t="s">
        <v>36</v>
      </c>
      <c r="H81">
        <v>47.016830900000002</v>
      </c>
      <c r="I81">
        <v>-68.143016799999998</v>
      </c>
      <c r="J81">
        <v>9317</v>
      </c>
      <c r="K81">
        <v>4</v>
      </c>
      <c r="L81">
        <v>7</v>
      </c>
      <c r="M81">
        <v>1925</v>
      </c>
      <c r="N81">
        <v>97</v>
      </c>
      <c r="O81">
        <v>8</v>
      </c>
      <c r="P81">
        <v>1781879139</v>
      </c>
      <c r="Q81" t="s">
        <v>72</v>
      </c>
      <c r="R81" t="s">
        <v>82</v>
      </c>
      <c r="S81" t="s">
        <v>1429</v>
      </c>
      <c r="T81" t="s">
        <v>1484</v>
      </c>
      <c r="U81" t="s">
        <v>1496</v>
      </c>
      <c r="V81">
        <v>7</v>
      </c>
      <c r="W81" t="s">
        <v>78</v>
      </c>
      <c r="X81" s="21">
        <v>97</v>
      </c>
      <c r="Y81" s="21">
        <v>1781879139</v>
      </c>
      <c r="Z81" s="21" t="s">
        <v>1499</v>
      </c>
      <c r="AA81" s="21">
        <v>47.016829999999999</v>
      </c>
      <c r="AB81" s="21">
        <v>-68.143000000000001</v>
      </c>
    </row>
    <row r="82" spans="1:28">
      <c r="A82" t="s">
        <v>305</v>
      </c>
      <c r="B82">
        <v>23</v>
      </c>
      <c r="C82" t="s">
        <v>306</v>
      </c>
      <c r="E82" t="s">
        <v>307</v>
      </c>
      <c r="F82" t="s">
        <v>1500</v>
      </c>
      <c r="G82" t="s">
        <v>36</v>
      </c>
      <c r="H82">
        <v>30.728746000000001</v>
      </c>
      <c r="I82">
        <v>112.382644</v>
      </c>
      <c r="J82">
        <v>28694</v>
      </c>
      <c r="K82">
        <v>23</v>
      </c>
      <c r="L82">
        <v>7</v>
      </c>
      <c r="M82">
        <v>1978</v>
      </c>
      <c r="N82">
        <v>44</v>
      </c>
      <c r="O82">
        <v>8</v>
      </c>
      <c r="P82">
        <v>2411738829</v>
      </c>
      <c r="Q82" t="s">
        <v>31</v>
      </c>
      <c r="R82" t="s">
        <v>110</v>
      </c>
      <c r="S82" t="s">
        <v>1501</v>
      </c>
      <c r="T82" t="s">
        <v>1501</v>
      </c>
      <c r="U82" t="s">
        <v>1502</v>
      </c>
      <c r="V82">
        <v>6</v>
      </c>
      <c r="W82" t="s">
        <v>43</v>
      </c>
      <c r="X82" s="21">
        <v>76</v>
      </c>
      <c r="Y82" s="21"/>
      <c r="Z82" s="21" t="s">
        <v>2189</v>
      </c>
      <c r="AA82" s="21">
        <v>41.26099</v>
      </c>
      <c r="AB82" s="21">
        <v>-8.3135899999999996</v>
      </c>
    </row>
    <row r="83" spans="1:28">
      <c r="A83" t="s">
        <v>308</v>
      </c>
      <c r="B83">
        <v>23</v>
      </c>
      <c r="C83" t="s">
        <v>309</v>
      </c>
      <c r="D83" t="s">
        <v>230</v>
      </c>
      <c r="E83" t="s">
        <v>310</v>
      </c>
      <c r="F83" t="s">
        <v>1503</v>
      </c>
      <c r="G83" t="s">
        <v>36</v>
      </c>
      <c r="H83">
        <v>30.415838300000001</v>
      </c>
      <c r="I83">
        <v>31.562118399999999</v>
      </c>
      <c r="J83">
        <v>37500</v>
      </c>
      <c r="K83">
        <v>1</v>
      </c>
      <c r="L83">
        <v>9</v>
      </c>
      <c r="M83">
        <v>2002</v>
      </c>
      <c r="N83">
        <v>20</v>
      </c>
      <c r="O83">
        <v>5</v>
      </c>
      <c r="P83">
        <v>8977682181</v>
      </c>
      <c r="Q83" t="s">
        <v>31</v>
      </c>
      <c r="R83" t="s">
        <v>110</v>
      </c>
      <c r="S83" t="s">
        <v>1501</v>
      </c>
      <c r="T83" t="s">
        <v>1501</v>
      </c>
      <c r="U83" t="s">
        <v>1502</v>
      </c>
      <c r="V83">
        <v>5</v>
      </c>
      <c r="W83" t="s">
        <v>86</v>
      </c>
      <c r="X83" s="21">
        <v>76</v>
      </c>
      <c r="Y83" s="21"/>
      <c r="Z83" s="21" t="s">
        <v>2189</v>
      </c>
      <c r="AA83" s="21">
        <v>41.26099</v>
      </c>
      <c r="AB83" s="21">
        <v>-8.3135899999999996</v>
      </c>
    </row>
    <row r="84" spans="1:28">
      <c r="A84" t="s">
        <v>311</v>
      </c>
      <c r="B84">
        <v>23</v>
      </c>
      <c r="C84" t="s">
        <v>312</v>
      </c>
      <c r="E84" t="s">
        <v>313</v>
      </c>
      <c r="F84" t="s">
        <v>1504</v>
      </c>
      <c r="G84" t="s">
        <v>36</v>
      </c>
      <c r="H84">
        <v>41.260992700000003</v>
      </c>
      <c r="I84">
        <v>-8.3135858000000002</v>
      </c>
      <c r="J84">
        <v>16891</v>
      </c>
      <c r="K84">
        <v>30</v>
      </c>
      <c r="L84">
        <v>3</v>
      </c>
      <c r="M84">
        <v>1946</v>
      </c>
      <c r="N84">
        <v>76</v>
      </c>
      <c r="O84">
        <v>11</v>
      </c>
      <c r="P84">
        <v>8502045069</v>
      </c>
      <c r="Q84" t="s">
        <v>31</v>
      </c>
      <c r="R84" t="s">
        <v>110</v>
      </c>
      <c r="S84" t="s">
        <v>1501</v>
      </c>
      <c r="T84" t="s">
        <v>1501</v>
      </c>
      <c r="U84" t="s">
        <v>1502</v>
      </c>
      <c r="V84">
        <v>5</v>
      </c>
      <c r="W84" t="s">
        <v>86</v>
      </c>
      <c r="X84" s="21">
        <v>76</v>
      </c>
      <c r="Y84" s="21">
        <v>8502045069</v>
      </c>
      <c r="Z84" s="21" t="s">
        <v>2189</v>
      </c>
      <c r="AA84" s="21">
        <v>41.26099</v>
      </c>
      <c r="AB84" s="21">
        <v>-8.3135899999999996</v>
      </c>
    </row>
    <row r="85" spans="1:28">
      <c r="A85" t="s">
        <v>315</v>
      </c>
      <c r="B85">
        <v>24</v>
      </c>
      <c r="C85" t="s">
        <v>316</v>
      </c>
      <c r="E85" t="s">
        <v>317</v>
      </c>
      <c r="F85" t="s">
        <v>1505</v>
      </c>
      <c r="G85" t="s">
        <v>23</v>
      </c>
      <c r="H85">
        <v>31.44415</v>
      </c>
      <c r="I85">
        <v>35.090105000000001</v>
      </c>
      <c r="J85">
        <v>20563</v>
      </c>
      <c r="K85">
        <v>18</v>
      </c>
      <c r="L85">
        <v>4</v>
      </c>
      <c r="M85">
        <v>1956</v>
      </c>
      <c r="N85">
        <v>66</v>
      </c>
      <c r="O85">
        <v>7</v>
      </c>
      <c r="P85">
        <v>2171193832</v>
      </c>
      <c r="Q85" t="s">
        <v>37</v>
      </c>
      <c r="R85" t="s">
        <v>38</v>
      </c>
      <c r="S85" t="s">
        <v>1413</v>
      </c>
      <c r="T85" t="s">
        <v>1506</v>
      </c>
      <c r="U85" t="s">
        <v>1507</v>
      </c>
      <c r="V85">
        <v>1</v>
      </c>
      <c r="W85" t="s">
        <v>186</v>
      </c>
      <c r="X85" s="21">
        <v>77</v>
      </c>
      <c r="Y85" s="21"/>
      <c r="Z85" s="21" t="s">
        <v>1509</v>
      </c>
      <c r="AA85" s="21">
        <v>10.142760000000001</v>
      </c>
      <c r="AB85" s="21">
        <v>-85.454999999999998</v>
      </c>
    </row>
    <row r="86" spans="1:28">
      <c r="A86" t="s">
        <v>318</v>
      </c>
      <c r="B86">
        <v>24</v>
      </c>
      <c r="C86" t="s">
        <v>319</v>
      </c>
      <c r="E86" t="s">
        <v>320</v>
      </c>
      <c r="F86" t="s">
        <v>1508</v>
      </c>
      <c r="G86" t="s">
        <v>36</v>
      </c>
      <c r="H86">
        <v>45.239759900000003</v>
      </c>
      <c r="I86">
        <v>13.9373092</v>
      </c>
      <c r="J86">
        <v>17343</v>
      </c>
      <c r="K86">
        <v>25</v>
      </c>
      <c r="L86">
        <v>6</v>
      </c>
      <c r="M86">
        <v>1947</v>
      </c>
      <c r="N86">
        <v>75</v>
      </c>
      <c r="O86">
        <v>1</v>
      </c>
      <c r="P86">
        <v>5054930851</v>
      </c>
      <c r="Q86" t="s">
        <v>37</v>
      </c>
      <c r="R86" t="s">
        <v>38</v>
      </c>
      <c r="S86" t="s">
        <v>1413</v>
      </c>
      <c r="T86" t="s">
        <v>1506</v>
      </c>
      <c r="U86" t="s">
        <v>1507</v>
      </c>
      <c r="V86">
        <v>3</v>
      </c>
      <c r="W86" t="s">
        <v>26</v>
      </c>
      <c r="X86" s="21">
        <v>77</v>
      </c>
      <c r="Y86" s="21"/>
      <c r="Z86" s="21" t="s">
        <v>1509</v>
      </c>
      <c r="AA86" s="21">
        <v>10.142760000000001</v>
      </c>
      <c r="AB86" s="21">
        <v>-85.454999999999998</v>
      </c>
    </row>
    <row r="87" spans="1:28">
      <c r="A87" t="s">
        <v>322</v>
      </c>
      <c r="B87">
        <v>24</v>
      </c>
      <c r="C87" t="s">
        <v>323</v>
      </c>
      <c r="E87" t="s">
        <v>324</v>
      </c>
      <c r="F87" t="s">
        <v>1509</v>
      </c>
      <c r="G87" t="s">
        <v>23</v>
      </c>
      <c r="H87">
        <v>10.142761999999999</v>
      </c>
      <c r="I87">
        <v>-85.454982999999999</v>
      </c>
      <c r="J87">
        <v>16799</v>
      </c>
      <c r="K87">
        <v>28</v>
      </c>
      <c r="L87">
        <v>12</v>
      </c>
      <c r="M87">
        <v>1945</v>
      </c>
      <c r="N87">
        <v>77</v>
      </c>
      <c r="O87">
        <v>8</v>
      </c>
      <c r="P87">
        <v>5982579619</v>
      </c>
      <c r="Q87" t="s">
        <v>37</v>
      </c>
      <c r="R87" t="s">
        <v>38</v>
      </c>
      <c r="S87" t="s">
        <v>1413</v>
      </c>
      <c r="T87" t="s">
        <v>1506</v>
      </c>
      <c r="U87" t="s">
        <v>1507</v>
      </c>
      <c r="V87">
        <v>6</v>
      </c>
      <c r="W87" t="s">
        <v>43</v>
      </c>
      <c r="X87" s="21">
        <v>77</v>
      </c>
      <c r="Y87" s="21">
        <v>5982579619</v>
      </c>
      <c r="Z87" s="21" t="s">
        <v>1509</v>
      </c>
      <c r="AA87" s="21">
        <v>10.142760000000001</v>
      </c>
      <c r="AB87" s="21">
        <v>-85.454999999999998</v>
      </c>
    </row>
    <row r="88" spans="1:28">
      <c r="A88" t="s">
        <v>325</v>
      </c>
      <c r="B88">
        <v>24</v>
      </c>
      <c r="C88" t="s">
        <v>326</v>
      </c>
      <c r="E88" t="s">
        <v>327</v>
      </c>
      <c r="F88" t="s">
        <v>1510</v>
      </c>
      <c r="G88" t="s">
        <v>36</v>
      </c>
      <c r="H88">
        <v>53.721795200000003</v>
      </c>
      <c r="I88">
        <v>40.030573400000002</v>
      </c>
      <c r="J88">
        <v>29177</v>
      </c>
      <c r="K88">
        <v>18</v>
      </c>
      <c r="L88">
        <v>11</v>
      </c>
      <c r="M88">
        <v>1979</v>
      </c>
      <c r="N88">
        <v>43</v>
      </c>
      <c r="O88">
        <v>7</v>
      </c>
      <c r="P88">
        <v>2733016861</v>
      </c>
      <c r="Q88" t="s">
        <v>37</v>
      </c>
      <c r="R88" t="s">
        <v>38</v>
      </c>
      <c r="S88" t="s">
        <v>1413</v>
      </c>
      <c r="T88" t="s">
        <v>1506</v>
      </c>
      <c r="U88" t="s">
        <v>1507</v>
      </c>
      <c r="V88">
        <v>6</v>
      </c>
      <c r="W88" t="s">
        <v>43</v>
      </c>
      <c r="X88" s="21">
        <v>77</v>
      </c>
      <c r="Y88" s="21"/>
      <c r="Z88" s="21" t="s">
        <v>1509</v>
      </c>
      <c r="AA88" s="21">
        <v>10.142760000000001</v>
      </c>
      <c r="AB88" s="21">
        <v>-85.454999999999998</v>
      </c>
    </row>
    <row r="89" spans="1:28">
      <c r="A89" t="s">
        <v>328</v>
      </c>
      <c r="B89">
        <v>25</v>
      </c>
      <c r="C89" t="s">
        <v>329</v>
      </c>
      <c r="D89" t="s">
        <v>330</v>
      </c>
      <c r="E89" t="s">
        <v>331</v>
      </c>
      <c r="F89" t="s">
        <v>1511</v>
      </c>
      <c r="G89" t="s">
        <v>23</v>
      </c>
      <c r="H89">
        <v>46.406460500000001</v>
      </c>
      <c r="I89">
        <v>-0.20130500000000001</v>
      </c>
      <c r="J89">
        <v>22207</v>
      </c>
      <c r="K89">
        <v>18</v>
      </c>
      <c r="L89">
        <v>10</v>
      </c>
      <c r="M89">
        <v>1960</v>
      </c>
      <c r="N89">
        <v>62</v>
      </c>
      <c r="O89">
        <v>6</v>
      </c>
      <c r="P89">
        <v>4855163402</v>
      </c>
      <c r="Q89" t="s">
        <v>97</v>
      </c>
      <c r="R89" t="s">
        <v>289</v>
      </c>
      <c r="S89" t="s">
        <v>1512</v>
      </c>
      <c r="T89" t="s">
        <v>1513</v>
      </c>
      <c r="U89" t="s">
        <v>1514</v>
      </c>
      <c r="V89">
        <v>6</v>
      </c>
      <c r="W89" t="s">
        <v>43</v>
      </c>
      <c r="X89" s="21">
        <v>81</v>
      </c>
      <c r="Y89" s="21"/>
      <c r="Z89" s="21" t="s">
        <v>2190</v>
      </c>
      <c r="AA89" s="21">
        <v>-6.1834600000000002</v>
      </c>
      <c r="AB89" s="21">
        <v>106.7647</v>
      </c>
    </row>
    <row r="90" spans="1:28">
      <c r="A90" t="s">
        <v>332</v>
      </c>
      <c r="B90">
        <v>25</v>
      </c>
      <c r="C90" t="s">
        <v>333</v>
      </c>
      <c r="E90" t="s">
        <v>334</v>
      </c>
      <c r="F90" t="s">
        <v>1515</v>
      </c>
      <c r="G90" t="s">
        <v>36</v>
      </c>
      <c r="H90">
        <v>-6.183459</v>
      </c>
      <c r="I90">
        <v>106.7647475</v>
      </c>
      <c r="J90">
        <v>15058</v>
      </c>
      <c r="K90">
        <v>23</v>
      </c>
      <c r="L90">
        <v>3</v>
      </c>
      <c r="M90">
        <v>1941</v>
      </c>
      <c r="N90">
        <v>81</v>
      </c>
      <c r="O90">
        <v>4</v>
      </c>
      <c r="P90">
        <v>3889609359</v>
      </c>
      <c r="Q90" t="s">
        <v>97</v>
      </c>
      <c r="R90" t="s">
        <v>289</v>
      </c>
      <c r="S90" t="s">
        <v>1512</v>
      </c>
      <c r="T90" t="s">
        <v>1513</v>
      </c>
      <c r="U90" t="s">
        <v>1514</v>
      </c>
      <c r="V90">
        <v>1</v>
      </c>
      <c r="W90" t="s">
        <v>186</v>
      </c>
      <c r="X90" s="21">
        <v>81</v>
      </c>
      <c r="Y90" s="21">
        <v>3889609359</v>
      </c>
      <c r="Z90" s="21" t="s">
        <v>2190</v>
      </c>
      <c r="AA90" s="21">
        <v>-6.1834600000000002</v>
      </c>
      <c r="AB90" s="21">
        <v>106.7647</v>
      </c>
    </row>
    <row r="91" spans="1:28">
      <c r="A91" t="s">
        <v>335</v>
      </c>
      <c r="B91">
        <v>25</v>
      </c>
      <c r="C91" t="s">
        <v>336</v>
      </c>
      <c r="D91" t="s">
        <v>337</v>
      </c>
      <c r="E91" t="s">
        <v>338</v>
      </c>
      <c r="F91" t="s">
        <v>1516</v>
      </c>
      <c r="G91" t="s">
        <v>36</v>
      </c>
      <c r="H91">
        <v>-6.8435796</v>
      </c>
      <c r="I91">
        <v>106.82963719999999</v>
      </c>
      <c r="J91">
        <v>24642</v>
      </c>
      <c r="K91">
        <v>19</v>
      </c>
      <c r="L91">
        <v>6</v>
      </c>
      <c r="M91">
        <v>1967</v>
      </c>
      <c r="N91">
        <v>55</v>
      </c>
      <c r="O91">
        <v>3</v>
      </c>
      <c r="P91">
        <v>1211079501</v>
      </c>
      <c r="Q91" t="s">
        <v>97</v>
      </c>
      <c r="R91" t="s">
        <v>289</v>
      </c>
      <c r="S91" t="s">
        <v>1512</v>
      </c>
      <c r="T91" t="s">
        <v>1513</v>
      </c>
      <c r="U91" t="s">
        <v>1514</v>
      </c>
      <c r="V91">
        <v>5</v>
      </c>
      <c r="W91" t="s">
        <v>86</v>
      </c>
      <c r="X91" s="21">
        <v>81</v>
      </c>
      <c r="Y91" s="21"/>
      <c r="Z91" s="21" t="s">
        <v>2190</v>
      </c>
      <c r="AA91" s="21">
        <v>-6.1834600000000002</v>
      </c>
      <c r="AB91" s="21">
        <v>106.7647</v>
      </c>
    </row>
    <row r="92" spans="1:28">
      <c r="A92" t="s">
        <v>339</v>
      </c>
      <c r="B92">
        <v>25</v>
      </c>
      <c r="C92" t="s">
        <v>340</v>
      </c>
      <c r="E92" t="s">
        <v>341</v>
      </c>
      <c r="F92" t="s">
        <v>1517</v>
      </c>
      <c r="G92" t="s">
        <v>23</v>
      </c>
      <c r="H92">
        <v>34.249831999999998</v>
      </c>
      <c r="I92">
        <v>35.664290399999999</v>
      </c>
      <c r="J92">
        <v>34895</v>
      </c>
      <c r="K92">
        <v>15</v>
      </c>
      <c r="L92">
        <v>7</v>
      </c>
      <c r="M92">
        <v>1995</v>
      </c>
      <c r="N92">
        <v>27</v>
      </c>
      <c r="O92">
        <v>4</v>
      </c>
      <c r="P92">
        <v>7232501291</v>
      </c>
      <c r="Q92" t="s">
        <v>97</v>
      </c>
      <c r="R92" t="s">
        <v>289</v>
      </c>
      <c r="S92" t="s">
        <v>1512</v>
      </c>
      <c r="T92" t="s">
        <v>1513</v>
      </c>
      <c r="U92" t="s">
        <v>1514</v>
      </c>
      <c r="V92">
        <v>7</v>
      </c>
      <c r="W92" t="s">
        <v>78</v>
      </c>
      <c r="X92" s="21">
        <v>81</v>
      </c>
      <c r="Y92" s="21"/>
      <c r="Z92" s="21" t="s">
        <v>2190</v>
      </c>
      <c r="AA92" s="21">
        <v>-6.1834600000000002</v>
      </c>
      <c r="AB92" s="21">
        <v>106.7647</v>
      </c>
    </row>
    <row r="93" spans="1:28">
      <c r="A93" t="s">
        <v>342</v>
      </c>
      <c r="B93">
        <v>26</v>
      </c>
      <c r="C93" t="s">
        <v>343</v>
      </c>
      <c r="E93" t="s">
        <v>182</v>
      </c>
      <c r="F93" t="s">
        <v>1518</v>
      </c>
      <c r="G93" t="s">
        <v>36</v>
      </c>
      <c r="H93">
        <v>53.678516899999998</v>
      </c>
      <c r="I93">
        <v>-7.2979911</v>
      </c>
      <c r="J93">
        <v>8371</v>
      </c>
      <c r="K93">
        <v>1</v>
      </c>
      <c r="L93">
        <v>12</v>
      </c>
      <c r="M93">
        <v>1922</v>
      </c>
      <c r="N93">
        <v>100</v>
      </c>
      <c r="O93">
        <v>7</v>
      </c>
      <c r="P93">
        <v>2199052704</v>
      </c>
      <c r="Q93" t="s">
        <v>31</v>
      </c>
      <c r="R93" t="s">
        <v>52</v>
      </c>
      <c r="S93" t="s">
        <v>1519</v>
      </c>
      <c r="T93" t="s">
        <v>1520</v>
      </c>
      <c r="U93" t="s">
        <v>1521</v>
      </c>
      <c r="V93">
        <v>2</v>
      </c>
      <c r="W93" t="s">
        <v>48</v>
      </c>
      <c r="X93" s="21">
        <v>100</v>
      </c>
      <c r="Y93" s="21">
        <v>2199052704</v>
      </c>
      <c r="Z93" s="21" t="s">
        <v>2191</v>
      </c>
      <c r="AA93" s="21">
        <v>53.678519999999999</v>
      </c>
      <c r="AB93" s="21">
        <v>-7.2979900000000004</v>
      </c>
    </row>
    <row r="94" spans="1:28">
      <c r="A94" t="s">
        <v>344</v>
      </c>
      <c r="B94">
        <v>26</v>
      </c>
      <c r="C94" t="s">
        <v>345</v>
      </c>
      <c r="E94" t="s">
        <v>346</v>
      </c>
      <c r="F94" t="s">
        <v>1522</v>
      </c>
      <c r="G94" t="s">
        <v>23</v>
      </c>
      <c r="H94">
        <v>10.4451778</v>
      </c>
      <c r="I94">
        <v>9.2446093000000005</v>
      </c>
      <c r="J94">
        <v>22956</v>
      </c>
      <c r="K94">
        <v>6</v>
      </c>
      <c r="L94">
        <v>11</v>
      </c>
      <c r="M94">
        <v>1962</v>
      </c>
      <c r="N94">
        <v>60</v>
      </c>
      <c r="O94">
        <v>8</v>
      </c>
      <c r="P94">
        <v>2196404001</v>
      </c>
      <c r="Q94" t="s">
        <v>31</v>
      </c>
      <c r="R94" t="s">
        <v>52</v>
      </c>
      <c r="S94" t="s">
        <v>1519</v>
      </c>
      <c r="T94" t="s">
        <v>1520</v>
      </c>
      <c r="U94" t="s">
        <v>1521</v>
      </c>
      <c r="V94">
        <v>4</v>
      </c>
      <c r="W94" t="s">
        <v>93</v>
      </c>
      <c r="X94" s="21">
        <v>100</v>
      </c>
      <c r="Y94" s="21"/>
      <c r="Z94" s="21" t="s">
        <v>2191</v>
      </c>
      <c r="AA94" s="21">
        <v>53.678519999999999</v>
      </c>
      <c r="AB94" s="21">
        <v>-7.2979900000000004</v>
      </c>
    </row>
    <row r="95" spans="1:28">
      <c r="A95" t="s">
        <v>347</v>
      </c>
      <c r="B95">
        <v>26</v>
      </c>
      <c r="C95" t="s">
        <v>348</v>
      </c>
      <c r="E95" t="s">
        <v>349</v>
      </c>
      <c r="F95" t="s">
        <v>1523</v>
      </c>
      <c r="G95" t="s">
        <v>36</v>
      </c>
      <c r="H95">
        <v>41.1039283</v>
      </c>
      <c r="I95">
        <v>-8.2107063</v>
      </c>
      <c r="J95">
        <v>37760</v>
      </c>
      <c r="K95">
        <v>19</v>
      </c>
      <c r="L95">
        <v>5</v>
      </c>
      <c r="M95">
        <v>2003</v>
      </c>
      <c r="N95">
        <v>19</v>
      </c>
      <c r="O95">
        <v>4</v>
      </c>
      <c r="P95">
        <v>9434130037</v>
      </c>
      <c r="Q95" t="s">
        <v>31</v>
      </c>
      <c r="R95" t="s">
        <v>52</v>
      </c>
      <c r="S95" t="s">
        <v>1519</v>
      </c>
      <c r="T95" t="s">
        <v>1520</v>
      </c>
      <c r="U95" t="s">
        <v>1521</v>
      </c>
      <c r="V95">
        <v>3</v>
      </c>
      <c r="W95" t="s">
        <v>26</v>
      </c>
      <c r="X95" s="21">
        <v>100</v>
      </c>
      <c r="Y95" s="21"/>
      <c r="Z95" s="21" t="s">
        <v>2191</v>
      </c>
      <c r="AA95" s="21">
        <v>53.678519999999999</v>
      </c>
      <c r="AB95" s="21">
        <v>-7.2979900000000004</v>
      </c>
    </row>
    <row r="96" spans="1:28">
      <c r="A96" t="s">
        <v>350</v>
      </c>
      <c r="B96">
        <v>26</v>
      </c>
      <c r="C96" t="s">
        <v>351</v>
      </c>
      <c r="E96" t="s">
        <v>352</v>
      </c>
      <c r="F96" t="s">
        <v>1524</v>
      </c>
      <c r="G96" t="s">
        <v>36</v>
      </c>
      <c r="H96">
        <v>-8.2919427999999993</v>
      </c>
      <c r="I96">
        <v>123.2254725</v>
      </c>
      <c r="J96">
        <v>10183</v>
      </c>
      <c r="K96">
        <v>17</v>
      </c>
      <c r="L96">
        <v>11</v>
      </c>
      <c r="M96">
        <v>1927</v>
      </c>
      <c r="N96">
        <v>95</v>
      </c>
      <c r="O96">
        <v>13</v>
      </c>
      <c r="P96">
        <v>9623407923</v>
      </c>
      <c r="Q96" t="s">
        <v>31</v>
      </c>
      <c r="R96" t="s">
        <v>52</v>
      </c>
      <c r="S96" t="s">
        <v>1519</v>
      </c>
      <c r="T96" t="s">
        <v>1520</v>
      </c>
      <c r="U96" t="s">
        <v>1521</v>
      </c>
      <c r="V96">
        <v>6</v>
      </c>
      <c r="W96" t="s">
        <v>43</v>
      </c>
      <c r="X96" s="21">
        <v>100</v>
      </c>
      <c r="Y96" s="21"/>
      <c r="Z96" s="21" t="s">
        <v>2191</v>
      </c>
      <c r="AA96" s="21">
        <v>53.678519999999999</v>
      </c>
      <c r="AB96" s="21">
        <v>-7.2979900000000004</v>
      </c>
    </row>
    <row r="97" spans="1:28">
      <c r="A97" t="s">
        <v>353</v>
      </c>
      <c r="B97">
        <v>27</v>
      </c>
      <c r="C97" t="s">
        <v>354</v>
      </c>
      <c r="E97" t="s">
        <v>355</v>
      </c>
      <c r="F97" t="s">
        <v>1525</v>
      </c>
      <c r="G97" t="s">
        <v>23</v>
      </c>
      <c r="H97">
        <v>6.9280156000000002</v>
      </c>
      <c r="I97">
        <v>79.890830800000003</v>
      </c>
      <c r="J97">
        <v>39868</v>
      </c>
      <c r="K97">
        <v>24</v>
      </c>
      <c r="L97">
        <v>2</v>
      </c>
      <c r="M97">
        <v>2009</v>
      </c>
      <c r="N97">
        <v>13</v>
      </c>
      <c r="O97">
        <v>7</v>
      </c>
      <c r="P97">
        <v>9528992314</v>
      </c>
      <c r="Q97" t="s">
        <v>97</v>
      </c>
      <c r="R97" t="s">
        <v>98</v>
      </c>
      <c r="S97" t="s">
        <v>1526</v>
      </c>
      <c r="T97" t="s">
        <v>1527</v>
      </c>
      <c r="U97" t="s">
        <v>1528</v>
      </c>
      <c r="V97">
        <v>6</v>
      </c>
      <c r="W97" t="s">
        <v>43</v>
      </c>
      <c r="X97" s="21">
        <v>80</v>
      </c>
      <c r="Y97" s="21"/>
      <c r="Z97" s="21" t="s">
        <v>2192</v>
      </c>
      <c r="AA97" s="21">
        <v>14.565670000000001</v>
      </c>
      <c r="AB97" s="21">
        <v>121.0318</v>
      </c>
    </row>
    <row r="98" spans="1:28">
      <c r="A98" t="s">
        <v>356</v>
      </c>
      <c r="B98">
        <v>27</v>
      </c>
      <c r="C98" t="s">
        <v>357</v>
      </c>
      <c r="E98" t="s">
        <v>307</v>
      </c>
      <c r="F98" t="s">
        <v>1529</v>
      </c>
      <c r="G98" t="s">
        <v>23</v>
      </c>
      <c r="H98">
        <v>22.453799499999999</v>
      </c>
      <c r="I98">
        <v>112.9340394</v>
      </c>
      <c r="J98">
        <v>33262</v>
      </c>
      <c r="K98">
        <v>24</v>
      </c>
      <c r="L98">
        <v>1</v>
      </c>
      <c r="M98">
        <v>1991</v>
      </c>
      <c r="N98">
        <v>31</v>
      </c>
      <c r="O98">
        <v>6</v>
      </c>
      <c r="P98">
        <v>5993779716</v>
      </c>
      <c r="Q98" t="s">
        <v>97</v>
      </c>
      <c r="R98" t="s">
        <v>98</v>
      </c>
      <c r="S98" t="s">
        <v>1526</v>
      </c>
      <c r="T98" t="s">
        <v>1527</v>
      </c>
      <c r="U98" t="s">
        <v>1528</v>
      </c>
      <c r="V98">
        <v>1</v>
      </c>
      <c r="W98" t="s">
        <v>186</v>
      </c>
      <c r="X98" s="21">
        <v>80</v>
      </c>
      <c r="Y98" s="21"/>
      <c r="Z98" s="21" t="s">
        <v>2192</v>
      </c>
      <c r="AA98" s="21">
        <v>14.565670000000001</v>
      </c>
      <c r="AB98" s="21">
        <v>121.0318</v>
      </c>
    </row>
    <row r="99" spans="1:28">
      <c r="A99" t="s">
        <v>358</v>
      </c>
      <c r="B99">
        <v>27</v>
      </c>
      <c r="C99" t="s">
        <v>359</v>
      </c>
      <c r="E99" t="s">
        <v>360</v>
      </c>
      <c r="F99" t="s">
        <v>1530</v>
      </c>
      <c r="G99" t="s">
        <v>23</v>
      </c>
      <c r="H99">
        <v>14.565668000000001</v>
      </c>
      <c r="I99">
        <v>121.0317737</v>
      </c>
      <c r="J99">
        <v>15667</v>
      </c>
      <c r="K99">
        <v>22</v>
      </c>
      <c r="L99">
        <v>11</v>
      </c>
      <c r="M99">
        <v>1942</v>
      </c>
      <c r="N99">
        <v>80</v>
      </c>
      <c r="O99">
        <v>13</v>
      </c>
      <c r="P99">
        <v>2048488568</v>
      </c>
      <c r="Q99" t="s">
        <v>97</v>
      </c>
      <c r="R99" t="s">
        <v>98</v>
      </c>
      <c r="S99" t="s">
        <v>1526</v>
      </c>
      <c r="T99" t="s">
        <v>1527</v>
      </c>
      <c r="U99" t="s">
        <v>1528</v>
      </c>
      <c r="V99">
        <v>4</v>
      </c>
      <c r="W99" t="s">
        <v>93</v>
      </c>
      <c r="X99" s="21">
        <v>80</v>
      </c>
      <c r="Y99" s="21">
        <v>2048488568</v>
      </c>
      <c r="Z99" s="21" t="s">
        <v>2192</v>
      </c>
      <c r="AA99" s="21">
        <v>14.565670000000001</v>
      </c>
      <c r="AB99" s="21">
        <v>121.0318</v>
      </c>
    </row>
    <row r="100" spans="1:28">
      <c r="A100" t="s">
        <v>361</v>
      </c>
      <c r="B100">
        <v>28</v>
      </c>
      <c r="C100" t="s">
        <v>354</v>
      </c>
      <c r="E100" t="s">
        <v>362</v>
      </c>
      <c r="F100" t="s">
        <v>1531</v>
      </c>
      <c r="G100" t="s">
        <v>36</v>
      </c>
      <c r="H100">
        <v>10.763286000000001</v>
      </c>
      <c r="I100">
        <v>-74.756499000000005</v>
      </c>
      <c r="J100">
        <v>17470</v>
      </c>
      <c r="K100">
        <v>30</v>
      </c>
      <c r="L100">
        <v>10</v>
      </c>
      <c r="M100">
        <v>1947</v>
      </c>
      <c r="N100">
        <v>75</v>
      </c>
      <c r="O100">
        <v>9</v>
      </c>
      <c r="P100">
        <v>7167795705</v>
      </c>
      <c r="Q100" t="s">
        <v>31</v>
      </c>
      <c r="R100" t="s">
        <v>137</v>
      </c>
      <c r="S100" t="s">
        <v>1532</v>
      </c>
      <c r="T100" t="s">
        <v>1533</v>
      </c>
      <c r="U100" t="s">
        <v>1534</v>
      </c>
      <c r="V100">
        <v>6</v>
      </c>
      <c r="W100" t="s">
        <v>43</v>
      </c>
      <c r="X100" s="21">
        <v>87</v>
      </c>
      <c r="Y100" s="21"/>
      <c r="Z100" s="21" t="s">
        <v>1536</v>
      </c>
      <c r="AA100" s="21">
        <v>42.524639999999998</v>
      </c>
      <c r="AB100" s="21">
        <v>87.539590000000004</v>
      </c>
    </row>
    <row r="101" spans="1:28">
      <c r="A101" t="s">
        <v>363</v>
      </c>
      <c r="B101">
        <v>28</v>
      </c>
      <c r="C101" t="s">
        <v>364</v>
      </c>
      <c r="E101" t="s">
        <v>365</v>
      </c>
      <c r="F101" t="s">
        <v>1535</v>
      </c>
      <c r="G101" t="s">
        <v>36</v>
      </c>
      <c r="H101">
        <v>63.917408000000002</v>
      </c>
      <c r="I101">
        <v>38.1141079</v>
      </c>
      <c r="J101">
        <v>20993</v>
      </c>
      <c r="K101">
        <v>22</v>
      </c>
      <c r="L101">
        <v>6</v>
      </c>
      <c r="M101">
        <v>1957</v>
      </c>
      <c r="N101">
        <v>65</v>
      </c>
      <c r="O101">
        <v>2</v>
      </c>
      <c r="P101">
        <v>1079889308</v>
      </c>
      <c r="Q101" t="s">
        <v>31</v>
      </c>
      <c r="R101" t="s">
        <v>137</v>
      </c>
      <c r="S101" t="s">
        <v>1532</v>
      </c>
      <c r="T101" t="s">
        <v>1533</v>
      </c>
      <c r="U101" t="s">
        <v>1534</v>
      </c>
      <c r="V101">
        <v>3</v>
      </c>
      <c r="W101" t="s">
        <v>26</v>
      </c>
      <c r="X101" s="21">
        <v>87</v>
      </c>
      <c r="Y101" s="21"/>
      <c r="Z101" s="21" t="s">
        <v>1536</v>
      </c>
      <c r="AA101" s="21">
        <v>42.524639999999998</v>
      </c>
      <c r="AB101" s="21">
        <v>87.539590000000004</v>
      </c>
    </row>
    <row r="102" spans="1:28">
      <c r="A102" t="s">
        <v>366</v>
      </c>
      <c r="B102">
        <v>28</v>
      </c>
      <c r="C102" t="s">
        <v>367</v>
      </c>
      <c r="E102" t="s">
        <v>368</v>
      </c>
      <c r="F102" t="s">
        <v>1536</v>
      </c>
      <c r="G102" t="s">
        <v>23</v>
      </c>
      <c r="H102">
        <v>42.524635699999997</v>
      </c>
      <c r="I102">
        <v>87.539585500000001</v>
      </c>
      <c r="J102">
        <v>12919</v>
      </c>
      <c r="K102">
        <v>15</v>
      </c>
      <c r="L102">
        <v>5</v>
      </c>
      <c r="M102">
        <v>1935</v>
      </c>
      <c r="N102">
        <v>87</v>
      </c>
      <c r="O102">
        <v>7</v>
      </c>
      <c r="P102">
        <v>2101572694</v>
      </c>
      <c r="Q102" t="s">
        <v>31</v>
      </c>
      <c r="R102" t="s">
        <v>137</v>
      </c>
      <c r="S102" t="s">
        <v>1532</v>
      </c>
      <c r="T102" t="s">
        <v>1533</v>
      </c>
      <c r="U102" t="s">
        <v>1534</v>
      </c>
      <c r="V102">
        <v>6</v>
      </c>
      <c r="W102" t="s">
        <v>43</v>
      </c>
      <c r="X102" s="21">
        <v>87</v>
      </c>
      <c r="Y102" s="21">
        <v>2101572694</v>
      </c>
      <c r="Z102" s="21" t="s">
        <v>1536</v>
      </c>
      <c r="AA102" s="21">
        <v>42.524639999999998</v>
      </c>
      <c r="AB102" s="21">
        <v>87.539590000000004</v>
      </c>
    </row>
    <row r="103" spans="1:28">
      <c r="A103" t="s">
        <v>369</v>
      </c>
      <c r="B103">
        <v>29</v>
      </c>
      <c r="C103" t="s">
        <v>370</v>
      </c>
      <c r="E103" t="s">
        <v>371</v>
      </c>
      <c r="F103" t="s">
        <v>1537</v>
      </c>
      <c r="G103" t="s">
        <v>23</v>
      </c>
      <c r="H103">
        <v>37.742306800000001</v>
      </c>
      <c r="I103">
        <v>-25.6594762</v>
      </c>
      <c r="J103">
        <v>24633</v>
      </c>
      <c r="K103">
        <v>10</v>
      </c>
      <c r="L103">
        <v>6</v>
      </c>
      <c r="M103">
        <v>1967</v>
      </c>
      <c r="N103">
        <v>55</v>
      </c>
      <c r="O103">
        <v>9</v>
      </c>
      <c r="P103">
        <v>7084333332</v>
      </c>
      <c r="Q103" t="s">
        <v>37</v>
      </c>
      <c r="R103" t="s">
        <v>56</v>
      </c>
      <c r="S103" t="s">
        <v>1538</v>
      </c>
      <c r="T103" t="s">
        <v>1539</v>
      </c>
      <c r="U103" t="s">
        <v>1540</v>
      </c>
      <c r="V103">
        <v>4</v>
      </c>
      <c r="W103" t="s">
        <v>93</v>
      </c>
      <c r="X103" s="21">
        <v>55</v>
      </c>
      <c r="Y103" s="21">
        <v>7084333332</v>
      </c>
      <c r="Z103" s="21" t="s">
        <v>1537</v>
      </c>
      <c r="AA103" s="21">
        <v>37.742310000000003</v>
      </c>
      <c r="AB103" s="21">
        <v>-25.659500000000001</v>
      </c>
    </row>
    <row r="104" spans="1:28">
      <c r="A104" t="s">
        <v>372</v>
      </c>
      <c r="B104">
        <v>29</v>
      </c>
      <c r="C104" t="s">
        <v>134</v>
      </c>
      <c r="E104" t="s">
        <v>373</v>
      </c>
      <c r="F104" t="s">
        <v>1541</v>
      </c>
      <c r="G104" t="s">
        <v>36</v>
      </c>
      <c r="H104">
        <v>38.407753</v>
      </c>
      <c r="I104">
        <v>114.01553199999999</v>
      </c>
      <c r="J104">
        <v>27727</v>
      </c>
      <c r="K104">
        <v>29</v>
      </c>
      <c r="L104">
        <v>11</v>
      </c>
      <c r="M104">
        <v>1975</v>
      </c>
      <c r="N104">
        <v>47</v>
      </c>
      <c r="O104">
        <v>9</v>
      </c>
      <c r="P104">
        <v>5435685390</v>
      </c>
      <c r="Q104" t="s">
        <v>37</v>
      </c>
      <c r="R104" t="s">
        <v>56</v>
      </c>
      <c r="S104" t="s">
        <v>1538</v>
      </c>
      <c r="T104" t="s">
        <v>1539</v>
      </c>
      <c r="U104" t="s">
        <v>1540</v>
      </c>
      <c r="V104">
        <v>4</v>
      </c>
      <c r="W104" t="s">
        <v>93</v>
      </c>
      <c r="X104" s="21">
        <v>55</v>
      </c>
      <c r="Y104" s="21"/>
      <c r="Z104" s="21" t="s">
        <v>1537</v>
      </c>
      <c r="AA104" s="21">
        <v>37.742310000000003</v>
      </c>
      <c r="AB104" s="21">
        <v>-25.659500000000001</v>
      </c>
    </row>
    <row r="105" spans="1:28">
      <c r="A105" t="s">
        <v>374</v>
      </c>
      <c r="B105">
        <v>29</v>
      </c>
      <c r="C105" t="s">
        <v>375</v>
      </c>
      <c r="E105" t="s">
        <v>376</v>
      </c>
      <c r="F105" t="s">
        <v>1542</v>
      </c>
      <c r="G105" t="s">
        <v>36</v>
      </c>
      <c r="H105">
        <v>56.947079000000002</v>
      </c>
      <c r="I105">
        <v>23.6168485</v>
      </c>
      <c r="J105">
        <v>32872</v>
      </c>
      <c r="K105">
        <v>30</v>
      </c>
      <c r="L105">
        <v>12</v>
      </c>
      <c r="M105">
        <v>1989</v>
      </c>
      <c r="N105">
        <v>33</v>
      </c>
      <c r="O105">
        <v>13</v>
      </c>
      <c r="P105">
        <v>7171082605</v>
      </c>
      <c r="Q105" t="s">
        <v>37</v>
      </c>
      <c r="R105" t="s">
        <v>56</v>
      </c>
      <c r="S105" t="s">
        <v>1538</v>
      </c>
      <c r="T105" t="s">
        <v>1539</v>
      </c>
      <c r="U105" t="s">
        <v>1540</v>
      </c>
      <c r="V105">
        <v>7</v>
      </c>
      <c r="W105" t="s">
        <v>78</v>
      </c>
      <c r="X105" s="21">
        <v>55</v>
      </c>
      <c r="Y105" s="21"/>
      <c r="Z105" s="21" t="s">
        <v>1537</v>
      </c>
      <c r="AA105" s="21">
        <v>37.742310000000003</v>
      </c>
      <c r="AB105" s="21">
        <v>-25.659500000000001</v>
      </c>
    </row>
    <row r="106" spans="1:28">
      <c r="A106" t="s">
        <v>377</v>
      </c>
      <c r="B106">
        <v>29</v>
      </c>
      <c r="C106" t="s">
        <v>378</v>
      </c>
      <c r="E106" t="s">
        <v>379</v>
      </c>
      <c r="F106" t="s">
        <v>1543</v>
      </c>
      <c r="G106" t="s">
        <v>36</v>
      </c>
      <c r="H106">
        <v>-7.1944717999999996</v>
      </c>
      <c r="I106">
        <v>107.88948860000001</v>
      </c>
      <c r="J106">
        <v>35544</v>
      </c>
      <c r="K106">
        <v>24</v>
      </c>
      <c r="L106">
        <v>4</v>
      </c>
      <c r="M106">
        <v>1997</v>
      </c>
      <c r="N106">
        <v>25</v>
      </c>
      <c r="O106">
        <v>5</v>
      </c>
      <c r="P106">
        <v>5128639836</v>
      </c>
      <c r="Q106" t="s">
        <v>37</v>
      </c>
      <c r="R106" t="s">
        <v>56</v>
      </c>
      <c r="S106" t="s">
        <v>1538</v>
      </c>
      <c r="T106" t="s">
        <v>1539</v>
      </c>
      <c r="U106" t="s">
        <v>1540</v>
      </c>
      <c r="V106">
        <v>7</v>
      </c>
      <c r="W106" t="s">
        <v>78</v>
      </c>
      <c r="X106" s="21">
        <v>55</v>
      </c>
      <c r="Y106" s="21"/>
      <c r="Z106" s="21" t="s">
        <v>1537</v>
      </c>
      <c r="AA106" s="21">
        <v>37.742310000000003</v>
      </c>
      <c r="AB106" s="21">
        <v>-25.659500000000001</v>
      </c>
    </row>
    <row r="107" spans="1:28">
      <c r="A107" t="s">
        <v>380</v>
      </c>
      <c r="B107">
        <v>30</v>
      </c>
      <c r="C107" t="s">
        <v>381</v>
      </c>
      <c r="E107" t="s">
        <v>382</v>
      </c>
      <c r="F107" t="s">
        <v>1544</v>
      </c>
      <c r="G107" t="s">
        <v>36</v>
      </c>
      <c r="H107">
        <v>-23.469746600000001</v>
      </c>
      <c r="I107">
        <v>-57.263511399999999</v>
      </c>
      <c r="J107">
        <v>36387</v>
      </c>
      <c r="K107">
        <v>15</v>
      </c>
      <c r="L107">
        <v>8</v>
      </c>
      <c r="M107">
        <v>1999</v>
      </c>
      <c r="N107">
        <v>23</v>
      </c>
      <c r="O107">
        <v>7</v>
      </c>
      <c r="P107">
        <v>7193413326</v>
      </c>
      <c r="Q107" t="s">
        <v>72</v>
      </c>
      <c r="R107" t="s">
        <v>82</v>
      </c>
      <c r="S107" t="s">
        <v>1545</v>
      </c>
      <c r="T107" t="s">
        <v>1546</v>
      </c>
      <c r="U107" t="s">
        <v>1415</v>
      </c>
      <c r="V107">
        <v>6</v>
      </c>
      <c r="W107" t="s">
        <v>43</v>
      </c>
      <c r="X107" s="21">
        <v>77</v>
      </c>
      <c r="Y107" s="21"/>
      <c r="Z107" s="21" t="s">
        <v>1547</v>
      </c>
      <c r="AA107" s="21">
        <v>-7.9908099999999997</v>
      </c>
      <c r="AB107" s="21">
        <v>-34.8416</v>
      </c>
    </row>
    <row r="108" spans="1:28">
      <c r="A108" t="s">
        <v>383</v>
      </c>
      <c r="B108">
        <v>30</v>
      </c>
      <c r="C108" t="s">
        <v>384</v>
      </c>
      <c r="E108" t="s">
        <v>385</v>
      </c>
      <c r="F108" t="s">
        <v>1547</v>
      </c>
      <c r="G108" t="s">
        <v>23</v>
      </c>
      <c r="H108">
        <v>-7.9908055999999998</v>
      </c>
      <c r="I108">
        <v>-34.841628999999998</v>
      </c>
      <c r="J108">
        <v>16488</v>
      </c>
      <c r="K108">
        <v>20</v>
      </c>
      <c r="L108">
        <v>2</v>
      </c>
      <c r="M108">
        <v>1945</v>
      </c>
      <c r="N108">
        <v>77</v>
      </c>
      <c r="O108">
        <v>3</v>
      </c>
      <c r="P108">
        <v>7244018688</v>
      </c>
      <c r="Q108" t="s">
        <v>72</v>
      </c>
      <c r="R108" t="s">
        <v>82</v>
      </c>
      <c r="S108" t="s">
        <v>1545</v>
      </c>
      <c r="T108" t="s">
        <v>1546</v>
      </c>
      <c r="U108" t="s">
        <v>1415</v>
      </c>
      <c r="V108">
        <v>4</v>
      </c>
      <c r="W108" t="s">
        <v>93</v>
      </c>
      <c r="X108" s="21">
        <v>77</v>
      </c>
      <c r="Y108" s="21">
        <v>7244018688</v>
      </c>
      <c r="Z108" s="21" t="s">
        <v>1547</v>
      </c>
      <c r="AA108" s="21">
        <v>-7.9908099999999997</v>
      </c>
      <c r="AB108" s="21">
        <v>-34.8416</v>
      </c>
    </row>
    <row r="109" spans="1:28">
      <c r="A109" t="s">
        <v>386</v>
      </c>
      <c r="B109">
        <v>30</v>
      </c>
      <c r="C109" t="s">
        <v>387</v>
      </c>
      <c r="E109" t="s">
        <v>388</v>
      </c>
      <c r="F109" t="s">
        <v>1548</v>
      </c>
      <c r="G109" t="s">
        <v>36</v>
      </c>
      <c r="H109">
        <v>-5.1291726999999998</v>
      </c>
      <c r="I109">
        <v>-67.189448799999994</v>
      </c>
      <c r="J109">
        <v>44243</v>
      </c>
      <c r="K109">
        <v>16</v>
      </c>
      <c r="L109">
        <v>2</v>
      </c>
      <c r="M109">
        <v>2021</v>
      </c>
      <c r="N109">
        <v>1</v>
      </c>
      <c r="O109">
        <v>7</v>
      </c>
      <c r="P109">
        <v>4858232628</v>
      </c>
      <c r="Q109" t="s">
        <v>72</v>
      </c>
      <c r="R109" t="s">
        <v>82</v>
      </c>
      <c r="S109" t="s">
        <v>1545</v>
      </c>
      <c r="T109" t="s">
        <v>1546</v>
      </c>
      <c r="U109" t="s">
        <v>1415</v>
      </c>
      <c r="V109">
        <v>6</v>
      </c>
      <c r="W109" t="s">
        <v>43</v>
      </c>
      <c r="X109" s="21">
        <v>77</v>
      </c>
      <c r="Y109" s="21"/>
      <c r="Z109" s="21" t="s">
        <v>1547</v>
      </c>
      <c r="AA109" s="21">
        <v>-7.9908099999999997</v>
      </c>
      <c r="AB109" s="21">
        <v>-34.8416</v>
      </c>
    </row>
    <row r="110" spans="1:28">
      <c r="A110" t="s">
        <v>389</v>
      </c>
      <c r="B110">
        <v>31</v>
      </c>
      <c r="C110" t="s">
        <v>390</v>
      </c>
      <c r="E110" t="s">
        <v>391</v>
      </c>
      <c r="F110" t="s">
        <v>1549</v>
      </c>
      <c r="G110" t="s">
        <v>23</v>
      </c>
      <c r="H110">
        <v>10.3826543</v>
      </c>
      <c r="I110">
        <v>-61.298422100000003</v>
      </c>
      <c r="J110">
        <v>14101</v>
      </c>
      <c r="K110">
        <v>9</v>
      </c>
      <c r="L110">
        <v>8</v>
      </c>
      <c r="M110">
        <v>1938</v>
      </c>
      <c r="N110">
        <v>84</v>
      </c>
      <c r="O110">
        <v>11</v>
      </c>
      <c r="P110">
        <v>4366822156</v>
      </c>
      <c r="Q110" t="s">
        <v>37</v>
      </c>
      <c r="R110" t="s">
        <v>38</v>
      </c>
      <c r="S110" t="s">
        <v>1550</v>
      </c>
      <c r="T110" t="s">
        <v>1551</v>
      </c>
      <c r="U110" t="s">
        <v>60</v>
      </c>
      <c r="V110">
        <v>7</v>
      </c>
      <c r="W110" t="s">
        <v>78</v>
      </c>
      <c r="X110" s="21">
        <v>84</v>
      </c>
      <c r="Y110" s="21">
        <v>4366822156</v>
      </c>
      <c r="Z110" s="21" t="s">
        <v>2193</v>
      </c>
      <c r="AA110" s="21">
        <v>10.38265</v>
      </c>
      <c r="AB110" s="21">
        <v>-61.298400000000001</v>
      </c>
    </row>
    <row r="111" spans="1:28">
      <c r="A111" t="s">
        <v>392</v>
      </c>
      <c r="B111">
        <v>31</v>
      </c>
      <c r="C111" t="s">
        <v>393</v>
      </c>
      <c r="E111" t="s">
        <v>394</v>
      </c>
      <c r="F111" t="s">
        <v>1552</v>
      </c>
      <c r="G111" t="s">
        <v>23</v>
      </c>
      <c r="H111">
        <v>-34.735694899999999</v>
      </c>
      <c r="I111">
        <v>-58.634033899999999</v>
      </c>
      <c r="J111">
        <v>30052</v>
      </c>
      <c r="K111">
        <v>11</v>
      </c>
      <c r="L111">
        <v>4</v>
      </c>
      <c r="M111">
        <v>1982</v>
      </c>
      <c r="N111">
        <v>40</v>
      </c>
      <c r="O111">
        <v>8</v>
      </c>
      <c r="P111">
        <v>6275623728</v>
      </c>
      <c r="Q111" t="s">
        <v>37</v>
      </c>
      <c r="R111" t="s">
        <v>38</v>
      </c>
      <c r="S111" t="s">
        <v>1550</v>
      </c>
      <c r="T111" t="s">
        <v>1551</v>
      </c>
      <c r="U111" t="s">
        <v>60</v>
      </c>
      <c r="V111">
        <v>5</v>
      </c>
      <c r="W111" t="s">
        <v>86</v>
      </c>
      <c r="X111" s="21">
        <v>84</v>
      </c>
      <c r="Y111" s="21"/>
      <c r="Z111" s="21" t="s">
        <v>2193</v>
      </c>
      <c r="AA111" s="21">
        <v>10.38265</v>
      </c>
      <c r="AB111" s="21">
        <v>-61.298400000000001</v>
      </c>
    </row>
    <row r="112" spans="1:28">
      <c r="A112" t="s">
        <v>395</v>
      </c>
      <c r="B112">
        <v>31</v>
      </c>
      <c r="C112" t="s">
        <v>396</v>
      </c>
      <c r="E112" t="s">
        <v>397</v>
      </c>
      <c r="F112" t="s">
        <v>1553</v>
      </c>
      <c r="G112" t="s">
        <v>36</v>
      </c>
      <c r="H112">
        <v>51.7920503</v>
      </c>
      <c r="I112">
        <v>56.344298500000001</v>
      </c>
      <c r="J112">
        <v>38618</v>
      </c>
      <c r="K112">
        <v>23</v>
      </c>
      <c r="L112">
        <v>9</v>
      </c>
      <c r="M112">
        <v>2005</v>
      </c>
      <c r="N112">
        <v>17</v>
      </c>
      <c r="O112">
        <v>13</v>
      </c>
      <c r="P112">
        <v>5626308321</v>
      </c>
      <c r="Q112" t="s">
        <v>37</v>
      </c>
      <c r="R112" t="s">
        <v>38</v>
      </c>
      <c r="S112" t="s">
        <v>1550</v>
      </c>
      <c r="T112" t="s">
        <v>1551</v>
      </c>
      <c r="U112" t="s">
        <v>60</v>
      </c>
      <c r="V112">
        <v>6</v>
      </c>
      <c r="W112" t="s">
        <v>43</v>
      </c>
      <c r="X112" s="21">
        <v>84</v>
      </c>
      <c r="Y112" s="21"/>
      <c r="Z112" s="21" t="s">
        <v>2193</v>
      </c>
      <c r="AA112" s="21">
        <v>10.38265</v>
      </c>
      <c r="AB112" s="21">
        <v>-61.298400000000001</v>
      </c>
    </row>
    <row r="113" spans="1:28">
      <c r="A113" t="s">
        <v>398</v>
      </c>
      <c r="B113">
        <v>31</v>
      </c>
      <c r="C113" t="s">
        <v>399</v>
      </c>
      <c r="D113" t="s">
        <v>400</v>
      </c>
      <c r="E113" t="s">
        <v>401</v>
      </c>
      <c r="F113" t="s">
        <v>1554</v>
      </c>
      <c r="G113" t="s">
        <v>23</v>
      </c>
      <c r="H113">
        <v>-7.6371754999999997</v>
      </c>
      <c r="I113">
        <v>112.93864720000001</v>
      </c>
      <c r="J113">
        <v>26314</v>
      </c>
      <c r="K113">
        <v>16</v>
      </c>
      <c r="L113">
        <v>1</v>
      </c>
      <c r="M113">
        <v>1972</v>
      </c>
      <c r="N113">
        <v>50</v>
      </c>
      <c r="O113">
        <v>4</v>
      </c>
      <c r="P113">
        <v>5352406184</v>
      </c>
      <c r="Q113" t="s">
        <v>37</v>
      </c>
      <c r="R113" t="s">
        <v>38</v>
      </c>
      <c r="S113" t="s">
        <v>1550</v>
      </c>
      <c r="T113" t="s">
        <v>1551</v>
      </c>
      <c r="U113" t="s">
        <v>60</v>
      </c>
      <c r="V113">
        <v>1</v>
      </c>
      <c r="W113" t="s">
        <v>186</v>
      </c>
      <c r="X113" s="21">
        <v>84</v>
      </c>
      <c r="Y113" s="21"/>
      <c r="Z113" s="21" t="s">
        <v>2193</v>
      </c>
      <c r="AA113" s="21">
        <v>10.38265</v>
      </c>
      <c r="AB113" s="21">
        <v>-61.298400000000001</v>
      </c>
    </row>
    <row r="114" spans="1:28">
      <c r="A114" t="s">
        <v>402</v>
      </c>
      <c r="B114">
        <v>32</v>
      </c>
      <c r="C114" t="s">
        <v>403</v>
      </c>
      <c r="D114" t="s">
        <v>404</v>
      </c>
      <c r="E114" t="s">
        <v>405</v>
      </c>
      <c r="F114" t="s">
        <v>1555</v>
      </c>
      <c r="G114" t="s">
        <v>36</v>
      </c>
      <c r="H114">
        <v>53.446067800000002</v>
      </c>
      <c r="I114">
        <v>10.1569956</v>
      </c>
      <c r="J114">
        <v>25197</v>
      </c>
      <c r="K114">
        <v>25</v>
      </c>
      <c r="L114">
        <v>12</v>
      </c>
      <c r="M114">
        <v>1968</v>
      </c>
      <c r="N114">
        <v>54</v>
      </c>
      <c r="O114">
        <v>5</v>
      </c>
      <c r="P114">
        <v>7526473617</v>
      </c>
      <c r="Q114" t="s">
        <v>37</v>
      </c>
      <c r="R114" t="s">
        <v>321</v>
      </c>
      <c r="S114" t="s">
        <v>1556</v>
      </c>
      <c r="T114" t="s">
        <v>1557</v>
      </c>
      <c r="U114" t="s">
        <v>1558</v>
      </c>
      <c r="V114">
        <v>2</v>
      </c>
      <c r="W114" t="s">
        <v>48</v>
      </c>
      <c r="X114" s="21">
        <v>69</v>
      </c>
      <c r="Y114" s="21"/>
      <c r="Z114" s="21" t="s">
        <v>2194</v>
      </c>
      <c r="AA114" s="21">
        <v>39.719949999999997</v>
      </c>
      <c r="AB114" s="21">
        <v>64.538489999999996</v>
      </c>
    </row>
    <row r="115" spans="1:28">
      <c r="A115" t="s">
        <v>406</v>
      </c>
      <c r="B115">
        <v>32</v>
      </c>
      <c r="C115" t="s">
        <v>100</v>
      </c>
      <c r="E115" t="s">
        <v>407</v>
      </c>
      <c r="F115" t="s">
        <v>1559</v>
      </c>
      <c r="G115" t="s">
        <v>36</v>
      </c>
      <c r="H115">
        <v>39.7199484</v>
      </c>
      <c r="I115">
        <v>64.538490800000005</v>
      </c>
      <c r="J115">
        <v>19523</v>
      </c>
      <c r="K115">
        <v>13</v>
      </c>
      <c r="L115">
        <v>6</v>
      </c>
      <c r="M115">
        <v>1953</v>
      </c>
      <c r="N115">
        <v>69</v>
      </c>
      <c r="O115">
        <v>10</v>
      </c>
      <c r="P115">
        <v>5352649417</v>
      </c>
      <c r="Q115" t="s">
        <v>37</v>
      </c>
      <c r="R115" t="s">
        <v>321</v>
      </c>
      <c r="S115" t="s">
        <v>1556</v>
      </c>
      <c r="T115" t="s">
        <v>1557</v>
      </c>
      <c r="U115" t="s">
        <v>1558</v>
      </c>
      <c r="V115">
        <v>4</v>
      </c>
      <c r="W115" t="s">
        <v>93</v>
      </c>
      <c r="X115" s="21">
        <v>69</v>
      </c>
      <c r="Y115" s="21">
        <v>5352649417</v>
      </c>
      <c r="Z115" s="21" t="s">
        <v>2194</v>
      </c>
      <c r="AA115" s="21">
        <v>39.719949999999997</v>
      </c>
      <c r="AB115" s="21">
        <v>64.538489999999996</v>
      </c>
    </row>
    <row r="116" spans="1:28">
      <c r="A116" t="s">
        <v>408</v>
      </c>
      <c r="B116">
        <v>32</v>
      </c>
      <c r="C116" t="s">
        <v>409</v>
      </c>
      <c r="E116" t="s">
        <v>134</v>
      </c>
      <c r="F116" t="s">
        <v>1560</v>
      </c>
      <c r="G116" t="s">
        <v>23</v>
      </c>
      <c r="H116">
        <v>40.763452899999997</v>
      </c>
      <c r="I116">
        <v>-73.979880800000004</v>
      </c>
      <c r="J116">
        <v>34277</v>
      </c>
      <c r="K116">
        <v>4</v>
      </c>
      <c r="L116">
        <v>11</v>
      </c>
      <c r="M116">
        <v>1993</v>
      </c>
      <c r="N116">
        <v>29</v>
      </c>
      <c r="O116">
        <v>4</v>
      </c>
      <c r="P116">
        <v>2126575053</v>
      </c>
      <c r="Q116" t="s">
        <v>37</v>
      </c>
      <c r="R116" t="s">
        <v>321</v>
      </c>
      <c r="S116" t="s">
        <v>1556</v>
      </c>
      <c r="T116" t="s">
        <v>1557</v>
      </c>
      <c r="U116" t="s">
        <v>1558</v>
      </c>
      <c r="V116">
        <v>2</v>
      </c>
      <c r="W116" t="s">
        <v>48</v>
      </c>
      <c r="X116" s="21">
        <v>69</v>
      </c>
      <c r="Y116" s="21"/>
      <c r="Z116" s="21" t="s">
        <v>2194</v>
      </c>
      <c r="AA116" s="21">
        <v>39.719949999999997</v>
      </c>
      <c r="AB116" s="21">
        <v>64.538489999999996</v>
      </c>
    </row>
    <row r="117" spans="1:28">
      <c r="A117" t="s">
        <v>410</v>
      </c>
      <c r="B117">
        <v>33</v>
      </c>
      <c r="C117" t="s">
        <v>411</v>
      </c>
      <c r="D117" t="s">
        <v>412</v>
      </c>
      <c r="E117" t="s">
        <v>413</v>
      </c>
      <c r="F117" t="s">
        <v>1561</v>
      </c>
      <c r="G117" t="s">
        <v>36</v>
      </c>
      <c r="H117">
        <v>45.193485699999997</v>
      </c>
      <c r="I117">
        <v>5.7218985</v>
      </c>
      <c r="J117">
        <v>19227</v>
      </c>
      <c r="K117">
        <v>21</v>
      </c>
      <c r="L117">
        <v>8</v>
      </c>
      <c r="M117">
        <v>1952</v>
      </c>
      <c r="N117">
        <v>70</v>
      </c>
      <c r="O117">
        <v>5</v>
      </c>
      <c r="P117">
        <v>9215743537</v>
      </c>
      <c r="Q117" t="s">
        <v>72</v>
      </c>
      <c r="R117" t="s">
        <v>82</v>
      </c>
      <c r="S117" t="s">
        <v>1545</v>
      </c>
      <c r="T117" t="s">
        <v>160</v>
      </c>
      <c r="U117" t="s">
        <v>1562</v>
      </c>
      <c r="V117">
        <v>2</v>
      </c>
      <c r="W117" t="s">
        <v>48</v>
      </c>
      <c r="X117" s="21">
        <v>70</v>
      </c>
      <c r="Y117" s="21">
        <v>9215743537</v>
      </c>
      <c r="Z117" s="21" t="s">
        <v>2195</v>
      </c>
      <c r="AA117" s="21">
        <v>45.193489999999997</v>
      </c>
      <c r="AB117" s="21">
        <v>5.7218989999999996</v>
      </c>
    </row>
    <row r="118" spans="1:28">
      <c r="A118" t="s">
        <v>414</v>
      </c>
      <c r="B118">
        <v>33</v>
      </c>
      <c r="C118" t="s">
        <v>415</v>
      </c>
      <c r="E118" t="s">
        <v>416</v>
      </c>
      <c r="F118" t="s">
        <v>1563</v>
      </c>
      <c r="G118" t="s">
        <v>23</v>
      </c>
      <c r="H118">
        <v>54.809837299999998</v>
      </c>
      <c r="I118">
        <v>36.311627399999999</v>
      </c>
      <c r="J118">
        <v>21061</v>
      </c>
      <c r="K118">
        <v>29</v>
      </c>
      <c r="L118">
        <v>8</v>
      </c>
      <c r="M118">
        <v>1957</v>
      </c>
      <c r="N118">
        <v>65</v>
      </c>
      <c r="O118">
        <v>5</v>
      </c>
      <c r="P118">
        <v>3282644412</v>
      </c>
      <c r="Q118" t="s">
        <v>72</v>
      </c>
      <c r="R118" t="s">
        <v>82</v>
      </c>
      <c r="S118" t="s">
        <v>1545</v>
      </c>
      <c r="T118" t="s">
        <v>160</v>
      </c>
      <c r="U118" t="s">
        <v>1562</v>
      </c>
      <c r="V118">
        <v>3</v>
      </c>
      <c r="W118" t="s">
        <v>26</v>
      </c>
      <c r="X118" s="21">
        <v>70</v>
      </c>
      <c r="Y118" s="21"/>
      <c r="Z118" s="21" t="s">
        <v>2195</v>
      </c>
      <c r="AA118" s="21">
        <v>45.193489999999997</v>
      </c>
      <c r="AB118" s="21">
        <v>5.7218989999999996</v>
      </c>
    </row>
    <row r="119" spans="1:28">
      <c r="A119" t="s">
        <v>417</v>
      </c>
      <c r="B119">
        <v>34</v>
      </c>
      <c r="C119" t="s">
        <v>418</v>
      </c>
      <c r="E119" t="s">
        <v>192</v>
      </c>
      <c r="F119" t="s">
        <v>1564</v>
      </c>
      <c r="G119" t="s">
        <v>23</v>
      </c>
      <c r="H119">
        <v>11.5012022</v>
      </c>
      <c r="I119">
        <v>122.3115616</v>
      </c>
      <c r="J119">
        <v>43315</v>
      </c>
      <c r="K119">
        <v>3</v>
      </c>
      <c r="L119">
        <v>8</v>
      </c>
      <c r="M119">
        <v>2018</v>
      </c>
      <c r="N119">
        <v>4</v>
      </c>
      <c r="O119">
        <v>3</v>
      </c>
      <c r="P119">
        <v>3866450673</v>
      </c>
      <c r="Q119" t="s">
        <v>72</v>
      </c>
      <c r="R119" t="s">
        <v>77</v>
      </c>
      <c r="S119" t="s">
        <v>1419</v>
      </c>
      <c r="T119" t="s">
        <v>1565</v>
      </c>
      <c r="U119" t="s">
        <v>1566</v>
      </c>
      <c r="V119">
        <v>6</v>
      </c>
      <c r="W119" t="s">
        <v>43</v>
      </c>
      <c r="X119" s="21">
        <v>47</v>
      </c>
      <c r="Y119" s="21"/>
      <c r="Z119" s="21" t="s">
        <v>2196</v>
      </c>
      <c r="AA119" s="21">
        <v>38.020809999999997</v>
      </c>
      <c r="AB119" s="21">
        <v>-7.8554300000000001</v>
      </c>
    </row>
    <row r="120" spans="1:28">
      <c r="A120" t="s">
        <v>419</v>
      </c>
      <c r="B120">
        <v>34</v>
      </c>
      <c r="C120" t="s">
        <v>420</v>
      </c>
      <c r="E120" t="s">
        <v>421</v>
      </c>
      <c r="F120" t="s">
        <v>1567</v>
      </c>
      <c r="G120" t="s">
        <v>36</v>
      </c>
      <c r="H120">
        <v>38.020809100000001</v>
      </c>
      <c r="I120">
        <v>-7.8554287</v>
      </c>
      <c r="J120">
        <v>27576</v>
      </c>
      <c r="K120">
        <v>1</v>
      </c>
      <c r="L120">
        <v>7</v>
      </c>
      <c r="M120">
        <v>1975</v>
      </c>
      <c r="N120">
        <v>47</v>
      </c>
      <c r="O120">
        <v>10</v>
      </c>
      <c r="P120">
        <v>1004279017</v>
      </c>
      <c r="Q120" t="s">
        <v>72</v>
      </c>
      <c r="R120" t="s">
        <v>77</v>
      </c>
      <c r="S120" t="s">
        <v>1419</v>
      </c>
      <c r="T120" t="s">
        <v>1565</v>
      </c>
      <c r="U120" t="s">
        <v>1566</v>
      </c>
      <c r="V120">
        <v>1</v>
      </c>
      <c r="W120" t="s">
        <v>186</v>
      </c>
      <c r="X120" s="21">
        <v>47</v>
      </c>
      <c r="Y120" s="21">
        <v>1004279017</v>
      </c>
      <c r="Z120" s="21" t="s">
        <v>2196</v>
      </c>
      <c r="AA120" s="21">
        <v>38.020809999999997</v>
      </c>
      <c r="AB120" s="21">
        <v>-7.8554300000000001</v>
      </c>
    </row>
    <row r="121" spans="1:28">
      <c r="A121" t="s">
        <v>422</v>
      </c>
      <c r="B121">
        <v>34</v>
      </c>
      <c r="C121" t="s">
        <v>423</v>
      </c>
      <c r="E121" t="s">
        <v>424</v>
      </c>
      <c r="F121" t="s">
        <v>1568</v>
      </c>
      <c r="G121" t="s">
        <v>36</v>
      </c>
      <c r="H121">
        <v>45.7544209</v>
      </c>
      <c r="I121">
        <v>17.049648999999999</v>
      </c>
      <c r="J121">
        <v>41504</v>
      </c>
      <c r="K121">
        <v>18</v>
      </c>
      <c r="L121">
        <v>8</v>
      </c>
      <c r="M121">
        <v>2013</v>
      </c>
      <c r="N121">
        <v>9</v>
      </c>
      <c r="O121">
        <v>12</v>
      </c>
      <c r="P121">
        <v>8973577716</v>
      </c>
      <c r="Q121" t="s">
        <v>72</v>
      </c>
      <c r="R121" t="s">
        <v>77</v>
      </c>
      <c r="S121" t="s">
        <v>1419</v>
      </c>
      <c r="T121" t="s">
        <v>1565</v>
      </c>
      <c r="U121" t="s">
        <v>1566</v>
      </c>
      <c r="V121">
        <v>6</v>
      </c>
      <c r="W121" t="s">
        <v>43</v>
      </c>
      <c r="X121" s="21">
        <v>47</v>
      </c>
      <c r="Y121" s="21"/>
      <c r="Z121" s="21" t="s">
        <v>2196</v>
      </c>
      <c r="AA121" s="21">
        <v>38.020809999999997</v>
      </c>
      <c r="AB121" s="21">
        <v>-7.8554300000000001</v>
      </c>
    </row>
    <row r="122" spans="1:28">
      <c r="A122" t="s">
        <v>425</v>
      </c>
      <c r="B122">
        <v>35</v>
      </c>
      <c r="C122" t="s">
        <v>426</v>
      </c>
      <c r="E122" t="s">
        <v>427</v>
      </c>
      <c r="F122" t="s">
        <v>1569</v>
      </c>
      <c r="G122" t="s">
        <v>23</v>
      </c>
      <c r="H122">
        <v>24.546876000000001</v>
      </c>
      <c r="I122">
        <v>107.04219000000001</v>
      </c>
      <c r="J122">
        <v>22407</v>
      </c>
      <c r="K122">
        <v>6</v>
      </c>
      <c r="L122">
        <v>5</v>
      </c>
      <c r="M122">
        <v>1961</v>
      </c>
      <c r="N122">
        <v>61</v>
      </c>
      <c r="O122">
        <v>5</v>
      </c>
      <c r="P122">
        <v>4246322811</v>
      </c>
      <c r="Q122" t="s">
        <v>97</v>
      </c>
      <c r="R122" t="s">
        <v>125</v>
      </c>
      <c r="S122" t="s">
        <v>1406</v>
      </c>
      <c r="T122" t="s">
        <v>1407</v>
      </c>
      <c r="U122" t="s">
        <v>1408</v>
      </c>
      <c r="V122">
        <v>1</v>
      </c>
      <c r="W122" t="s">
        <v>186</v>
      </c>
      <c r="X122" s="21">
        <v>61</v>
      </c>
      <c r="Y122" s="21">
        <v>4246322811</v>
      </c>
      <c r="Z122" s="21" t="s">
        <v>2197</v>
      </c>
      <c r="AA122" s="21">
        <v>24.546880000000002</v>
      </c>
      <c r="AB122" s="21">
        <v>107.04219999999999</v>
      </c>
    </row>
    <row r="123" spans="1:28">
      <c r="A123" t="s">
        <v>428</v>
      </c>
      <c r="B123">
        <v>35</v>
      </c>
      <c r="C123" t="s">
        <v>429</v>
      </c>
      <c r="E123" t="s">
        <v>304</v>
      </c>
      <c r="F123" t="s">
        <v>1570</v>
      </c>
      <c r="G123" t="s">
        <v>23</v>
      </c>
      <c r="H123">
        <v>-8.6509789999999995</v>
      </c>
      <c r="I123">
        <v>116.3249438</v>
      </c>
      <c r="J123">
        <v>27334</v>
      </c>
      <c r="K123">
        <v>1</v>
      </c>
      <c r="L123">
        <v>11</v>
      </c>
      <c r="M123">
        <v>1974</v>
      </c>
      <c r="N123">
        <v>48</v>
      </c>
      <c r="O123">
        <v>8</v>
      </c>
      <c r="P123">
        <v>8278335155</v>
      </c>
      <c r="Q123" t="s">
        <v>97</v>
      </c>
      <c r="R123" t="s">
        <v>125</v>
      </c>
      <c r="S123" t="s">
        <v>1406</v>
      </c>
      <c r="T123" t="s">
        <v>1407</v>
      </c>
      <c r="U123" t="s">
        <v>1408</v>
      </c>
      <c r="V123">
        <v>4</v>
      </c>
      <c r="W123" t="s">
        <v>93</v>
      </c>
      <c r="X123" s="21">
        <v>61</v>
      </c>
      <c r="Y123" s="21"/>
      <c r="Z123" s="21" t="s">
        <v>2197</v>
      </c>
      <c r="AA123" s="21">
        <v>24.546880000000002</v>
      </c>
      <c r="AB123" s="21">
        <v>107.04219999999999</v>
      </c>
    </row>
    <row r="124" spans="1:28">
      <c r="A124" t="s">
        <v>430</v>
      </c>
      <c r="B124">
        <v>36</v>
      </c>
      <c r="C124" t="s">
        <v>431</v>
      </c>
      <c r="E124" t="s">
        <v>432</v>
      </c>
      <c r="F124" t="s">
        <v>1571</v>
      </c>
      <c r="G124" t="s">
        <v>36</v>
      </c>
      <c r="H124">
        <v>-33.151914499999997</v>
      </c>
      <c r="I124">
        <v>18.664208800000001</v>
      </c>
      <c r="J124">
        <v>9061</v>
      </c>
      <c r="K124">
        <v>21</v>
      </c>
      <c r="L124">
        <v>10</v>
      </c>
      <c r="M124">
        <v>1924</v>
      </c>
      <c r="N124">
        <v>98</v>
      </c>
      <c r="O124">
        <v>13</v>
      </c>
      <c r="P124">
        <v>9721083915</v>
      </c>
      <c r="Q124" t="s">
        <v>31</v>
      </c>
      <c r="R124" t="s">
        <v>172</v>
      </c>
      <c r="S124" t="s">
        <v>1572</v>
      </c>
      <c r="T124" t="s">
        <v>1573</v>
      </c>
      <c r="U124" t="s">
        <v>1574</v>
      </c>
      <c r="V124">
        <v>2</v>
      </c>
      <c r="W124" t="s">
        <v>48</v>
      </c>
      <c r="X124" s="21">
        <v>98</v>
      </c>
      <c r="Y124" s="21">
        <v>9721083915</v>
      </c>
      <c r="Z124" s="21" t="s">
        <v>2198</v>
      </c>
      <c r="AA124" s="21">
        <v>-33.151899999999998</v>
      </c>
      <c r="AB124" s="21">
        <v>18.664210000000001</v>
      </c>
    </row>
    <row r="125" spans="1:28">
      <c r="A125" t="s">
        <v>433</v>
      </c>
      <c r="B125">
        <v>36</v>
      </c>
      <c r="C125" t="s">
        <v>434</v>
      </c>
      <c r="E125" t="s">
        <v>435</v>
      </c>
      <c r="F125" t="s">
        <v>1575</v>
      </c>
      <c r="G125" t="s">
        <v>36</v>
      </c>
      <c r="H125">
        <v>18.2899888</v>
      </c>
      <c r="I125">
        <v>-77.953094199999995</v>
      </c>
      <c r="J125">
        <v>24252</v>
      </c>
      <c r="K125">
        <v>25</v>
      </c>
      <c r="L125">
        <v>5</v>
      </c>
      <c r="M125">
        <v>1966</v>
      </c>
      <c r="N125">
        <v>56</v>
      </c>
      <c r="O125">
        <v>9</v>
      </c>
      <c r="P125">
        <v>7494403866</v>
      </c>
      <c r="Q125" t="s">
        <v>31</v>
      </c>
      <c r="R125" t="s">
        <v>172</v>
      </c>
      <c r="S125" t="s">
        <v>1572</v>
      </c>
      <c r="T125" t="s">
        <v>1573</v>
      </c>
      <c r="U125" t="s">
        <v>1574</v>
      </c>
      <c r="V125">
        <v>2</v>
      </c>
      <c r="W125" t="s">
        <v>48</v>
      </c>
      <c r="X125" s="21">
        <v>98</v>
      </c>
      <c r="Y125" s="21"/>
      <c r="Z125" s="21" t="s">
        <v>2198</v>
      </c>
      <c r="AA125" s="21">
        <v>-33.151899999999998</v>
      </c>
      <c r="AB125" s="21">
        <v>18.664210000000001</v>
      </c>
    </row>
    <row r="126" spans="1:28">
      <c r="A126" t="s">
        <v>436</v>
      </c>
      <c r="B126">
        <v>36</v>
      </c>
      <c r="C126" t="s">
        <v>437</v>
      </c>
      <c r="E126" t="s">
        <v>438</v>
      </c>
      <c r="F126" t="s">
        <v>1576</v>
      </c>
      <c r="G126" t="s">
        <v>36</v>
      </c>
      <c r="H126">
        <v>28.940740000000002</v>
      </c>
      <c r="I126">
        <v>113.44743099999999</v>
      </c>
      <c r="J126">
        <v>43373</v>
      </c>
      <c r="K126">
        <v>30</v>
      </c>
      <c r="L126">
        <v>9</v>
      </c>
      <c r="M126">
        <v>2018</v>
      </c>
      <c r="N126">
        <v>4</v>
      </c>
      <c r="O126">
        <v>8</v>
      </c>
      <c r="P126">
        <v>4945586594</v>
      </c>
      <c r="Q126" t="s">
        <v>31</v>
      </c>
      <c r="R126" t="s">
        <v>172</v>
      </c>
      <c r="S126" t="s">
        <v>1572</v>
      </c>
      <c r="T126" t="s">
        <v>1573</v>
      </c>
      <c r="U126" t="s">
        <v>1574</v>
      </c>
      <c r="V126">
        <v>6</v>
      </c>
      <c r="W126" t="s">
        <v>43</v>
      </c>
      <c r="X126" s="21">
        <v>98</v>
      </c>
      <c r="Y126" s="21"/>
      <c r="Z126" s="21" t="s">
        <v>2198</v>
      </c>
      <c r="AA126" s="21">
        <v>-33.151899999999998</v>
      </c>
      <c r="AB126" s="21">
        <v>18.664210000000001</v>
      </c>
    </row>
    <row r="127" spans="1:28">
      <c r="A127" t="s">
        <v>439</v>
      </c>
      <c r="B127">
        <v>37</v>
      </c>
      <c r="C127" t="s">
        <v>440</v>
      </c>
      <c r="E127" t="s">
        <v>376</v>
      </c>
      <c r="F127" t="s">
        <v>1577</v>
      </c>
      <c r="G127" t="s">
        <v>36</v>
      </c>
      <c r="H127">
        <v>2.5794009999999998</v>
      </c>
      <c r="I127">
        <v>-77.8138553</v>
      </c>
      <c r="J127">
        <v>41965</v>
      </c>
      <c r="K127">
        <v>22</v>
      </c>
      <c r="L127">
        <v>11</v>
      </c>
      <c r="M127">
        <v>2014</v>
      </c>
      <c r="N127">
        <v>8</v>
      </c>
      <c r="O127">
        <v>6</v>
      </c>
      <c r="P127">
        <v>5045764778</v>
      </c>
      <c r="Q127" t="s">
        <v>97</v>
      </c>
      <c r="R127" t="s">
        <v>314</v>
      </c>
      <c r="S127" t="s">
        <v>1578</v>
      </c>
      <c r="T127" t="s">
        <v>1579</v>
      </c>
      <c r="U127" t="s">
        <v>1580</v>
      </c>
      <c r="V127">
        <v>6</v>
      </c>
      <c r="W127" t="s">
        <v>43</v>
      </c>
      <c r="X127" s="21">
        <v>60</v>
      </c>
      <c r="Y127" s="21"/>
      <c r="Z127" s="21" t="s">
        <v>1582</v>
      </c>
      <c r="AA127" s="21">
        <v>9.7913370000000004</v>
      </c>
      <c r="AB127" s="21">
        <v>-74.797499999999999</v>
      </c>
    </row>
    <row r="128" spans="1:28">
      <c r="A128" t="s">
        <v>441</v>
      </c>
      <c r="B128">
        <v>37</v>
      </c>
      <c r="C128" t="s">
        <v>399</v>
      </c>
      <c r="D128" t="s">
        <v>442</v>
      </c>
      <c r="E128" t="s">
        <v>276</v>
      </c>
      <c r="F128" t="s">
        <v>1581</v>
      </c>
      <c r="G128" t="s">
        <v>23</v>
      </c>
      <c r="H128">
        <v>-6.2916321000000002</v>
      </c>
      <c r="I128">
        <v>106.9593926</v>
      </c>
      <c r="J128">
        <v>29311</v>
      </c>
      <c r="K128">
        <v>31</v>
      </c>
      <c r="L128">
        <v>3</v>
      </c>
      <c r="M128">
        <v>1980</v>
      </c>
      <c r="N128">
        <v>42</v>
      </c>
      <c r="O128">
        <v>3</v>
      </c>
      <c r="P128">
        <v>9677030432</v>
      </c>
      <c r="Q128" t="s">
        <v>97</v>
      </c>
      <c r="R128" t="s">
        <v>314</v>
      </c>
      <c r="S128" t="s">
        <v>1578</v>
      </c>
      <c r="T128" t="s">
        <v>1579</v>
      </c>
      <c r="U128" t="s">
        <v>1580</v>
      </c>
      <c r="V128">
        <v>5</v>
      </c>
      <c r="W128" t="s">
        <v>86</v>
      </c>
      <c r="X128" s="21">
        <v>60</v>
      </c>
      <c r="Y128" s="21"/>
      <c r="Z128" s="21" t="s">
        <v>1582</v>
      </c>
      <c r="AA128" s="21">
        <v>9.7913370000000004</v>
      </c>
      <c r="AB128" s="21">
        <v>-74.797499999999999</v>
      </c>
    </row>
    <row r="129" spans="1:28">
      <c r="A129" t="s">
        <v>443</v>
      </c>
      <c r="B129">
        <v>37</v>
      </c>
      <c r="C129" t="s">
        <v>444</v>
      </c>
      <c r="E129" t="s">
        <v>445</v>
      </c>
      <c r="F129" t="s">
        <v>1582</v>
      </c>
      <c r="G129" t="s">
        <v>36</v>
      </c>
      <c r="H129">
        <v>9.7913370000000004</v>
      </c>
      <c r="I129">
        <v>-74.797524899999999</v>
      </c>
      <c r="J129">
        <v>22778</v>
      </c>
      <c r="K129">
        <v>12</v>
      </c>
      <c r="L129">
        <v>5</v>
      </c>
      <c r="M129">
        <v>1962</v>
      </c>
      <c r="N129">
        <v>60</v>
      </c>
      <c r="O129">
        <v>7</v>
      </c>
      <c r="P129">
        <v>9898482048</v>
      </c>
      <c r="Q129" t="s">
        <v>97</v>
      </c>
      <c r="R129" t="s">
        <v>314</v>
      </c>
      <c r="S129" t="s">
        <v>1578</v>
      </c>
      <c r="T129" t="s">
        <v>1579</v>
      </c>
      <c r="U129" t="s">
        <v>1580</v>
      </c>
      <c r="V129">
        <v>7</v>
      </c>
      <c r="W129" t="s">
        <v>78</v>
      </c>
      <c r="X129" s="21">
        <v>60</v>
      </c>
      <c r="Y129" s="21">
        <v>9898482048</v>
      </c>
      <c r="Z129" s="21" t="s">
        <v>1582</v>
      </c>
      <c r="AA129" s="21">
        <v>9.7913370000000004</v>
      </c>
      <c r="AB129" s="21">
        <v>-74.797499999999999</v>
      </c>
    </row>
    <row r="130" spans="1:28">
      <c r="A130" t="s">
        <v>446</v>
      </c>
      <c r="B130">
        <v>38</v>
      </c>
      <c r="C130" t="s">
        <v>145</v>
      </c>
      <c r="D130" t="s">
        <v>447</v>
      </c>
      <c r="E130" t="s">
        <v>448</v>
      </c>
      <c r="F130" t="s">
        <v>1583</v>
      </c>
      <c r="G130" t="s">
        <v>23</v>
      </c>
      <c r="H130">
        <v>38.246866699999998</v>
      </c>
      <c r="I130">
        <v>47.116845900000001</v>
      </c>
      <c r="J130">
        <v>23506</v>
      </c>
      <c r="K130">
        <v>9</v>
      </c>
      <c r="L130">
        <v>5</v>
      </c>
      <c r="M130">
        <v>1964</v>
      </c>
      <c r="N130">
        <v>58</v>
      </c>
      <c r="O130">
        <v>6</v>
      </c>
      <c r="P130">
        <v>4902305584</v>
      </c>
      <c r="Q130" t="s">
        <v>97</v>
      </c>
      <c r="R130" t="s">
        <v>314</v>
      </c>
      <c r="S130" t="s">
        <v>1578</v>
      </c>
      <c r="T130" t="s">
        <v>1579</v>
      </c>
      <c r="U130" t="s">
        <v>1584</v>
      </c>
      <c r="V130">
        <v>2</v>
      </c>
      <c r="W130" t="s">
        <v>48</v>
      </c>
      <c r="X130" s="21">
        <v>93</v>
      </c>
      <c r="Y130" s="21"/>
      <c r="Z130" s="21" t="s">
        <v>2199</v>
      </c>
      <c r="AA130" s="21">
        <v>45.350079999999998</v>
      </c>
      <c r="AB130" s="21">
        <v>-72.515799999999999</v>
      </c>
    </row>
    <row r="131" spans="1:28">
      <c r="A131" t="s">
        <v>449</v>
      </c>
      <c r="B131">
        <v>38</v>
      </c>
      <c r="C131" t="s">
        <v>450</v>
      </c>
      <c r="E131" t="s">
        <v>451</v>
      </c>
      <c r="F131" t="s">
        <v>1585</v>
      </c>
      <c r="G131" t="s">
        <v>36</v>
      </c>
      <c r="H131">
        <v>45.350079999999998</v>
      </c>
      <c r="I131">
        <v>-72.515820000000005</v>
      </c>
      <c r="J131">
        <v>10649</v>
      </c>
      <c r="K131">
        <v>25</v>
      </c>
      <c r="L131">
        <v>2</v>
      </c>
      <c r="M131">
        <v>1929</v>
      </c>
      <c r="N131">
        <v>93</v>
      </c>
      <c r="O131">
        <v>7</v>
      </c>
      <c r="P131">
        <v>1038636624</v>
      </c>
      <c r="Q131" t="s">
        <v>97</v>
      </c>
      <c r="R131" t="s">
        <v>314</v>
      </c>
      <c r="S131" t="s">
        <v>1578</v>
      </c>
      <c r="T131" t="s">
        <v>1579</v>
      </c>
      <c r="U131" t="s">
        <v>1584</v>
      </c>
      <c r="V131">
        <v>4</v>
      </c>
      <c r="W131" t="s">
        <v>93</v>
      </c>
      <c r="X131" s="21">
        <v>93</v>
      </c>
      <c r="Y131" s="21">
        <v>1038636624</v>
      </c>
      <c r="Z131" s="21" t="s">
        <v>2199</v>
      </c>
      <c r="AA131" s="21">
        <v>45.350079999999998</v>
      </c>
      <c r="AB131" s="21">
        <v>-72.515799999999999</v>
      </c>
    </row>
    <row r="132" spans="1:28">
      <c r="A132" t="s">
        <v>452</v>
      </c>
      <c r="B132">
        <v>38</v>
      </c>
      <c r="C132" t="s">
        <v>453</v>
      </c>
      <c r="E132" t="s">
        <v>454</v>
      </c>
      <c r="F132" t="s">
        <v>1586</v>
      </c>
      <c r="G132" t="s">
        <v>36</v>
      </c>
      <c r="H132">
        <v>4.9946855000000001</v>
      </c>
      <c r="I132">
        <v>19.982437000000001</v>
      </c>
      <c r="J132">
        <v>17994</v>
      </c>
      <c r="K132">
        <v>6</v>
      </c>
      <c r="L132">
        <v>4</v>
      </c>
      <c r="M132">
        <v>1949</v>
      </c>
      <c r="N132">
        <v>73</v>
      </c>
      <c r="O132">
        <v>11</v>
      </c>
      <c r="P132">
        <v>2109571451</v>
      </c>
      <c r="Q132" t="s">
        <v>97</v>
      </c>
      <c r="R132" t="s">
        <v>314</v>
      </c>
      <c r="S132" t="s">
        <v>1578</v>
      </c>
      <c r="T132" t="s">
        <v>1579</v>
      </c>
      <c r="U132" t="s">
        <v>1584</v>
      </c>
      <c r="V132">
        <v>1</v>
      </c>
      <c r="W132" t="s">
        <v>186</v>
      </c>
      <c r="X132" s="21">
        <v>93</v>
      </c>
      <c r="Y132" s="21"/>
      <c r="Z132" s="21" t="s">
        <v>2199</v>
      </c>
      <c r="AA132" s="21">
        <v>45.350079999999998</v>
      </c>
      <c r="AB132" s="21">
        <v>-72.515799999999999</v>
      </c>
    </row>
    <row r="133" spans="1:28">
      <c r="A133" t="s">
        <v>455</v>
      </c>
      <c r="B133">
        <v>39</v>
      </c>
      <c r="C133" t="s">
        <v>456</v>
      </c>
      <c r="E133" t="s">
        <v>457</v>
      </c>
      <c r="F133" t="s">
        <v>1587</v>
      </c>
      <c r="G133" t="s">
        <v>36</v>
      </c>
      <c r="H133">
        <v>51.829577999999998</v>
      </c>
      <c r="I133">
        <v>18.139757800000002</v>
      </c>
      <c r="J133">
        <v>43626</v>
      </c>
      <c r="K133">
        <v>10</v>
      </c>
      <c r="L133">
        <v>6</v>
      </c>
      <c r="M133">
        <v>2019</v>
      </c>
      <c r="N133">
        <v>3</v>
      </c>
      <c r="O133">
        <v>9</v>
      </c>
      <c r="P133">
        <v>4083328709</v>
      </c>
      <c r="Q133" t="s">
        <v>24</v>
      </c>
      <c r="R133" t="s">
        <v>160</v>
      </c>
      <c r="S133" t="s">
        <v>1588</v>
      </c>
      <c r="T133" t="s">
        <v>1589</v>
      </c>
      <c r="U133" t="s">
        <v>1419</v>
      </c>
      <c r="V133">
        <v>6</v>
      </c>
      <c r="W133" t="s">
        <v>43</v>
      </c>
      <c r="X133" s="21">
        <v>74</v>
      </c>
      <c r="Y133" s="21"/>
      <c r="Z133" s="21" t="s">
        <v>1591</v>
      </c>
      <c r="AA133" s="21">
        <v>32.27046</v>
      </c>
      <c r="AB133" s="21">
        <v>50.98104</v>
      </c>
    </row>
    <row r="134" spans="1:28">
      <c r="A134" t="s">
        <v>458</v>
      </c>
      <c r="B134">
        <v>39</v>
      </c>
      <c r="C134" t="s">
        <v>134</v>
      </c>
      <c r="D134" t="s">
        <v>459</v>
      </c>
      <c r="E134" t="s">
        <v>460</v>
      </c>
      <c r="F134" t="s">
        <v>1590</v>
      </c>
      <c r="G134" t="s">
        <v>36</v>
      </c>
      <c r="H134">
        <v>12.067523899999999</v>
      </c>
      <c r="I134">
        <v>123.7223625</v>
      </c>
      <c r="J134">
        <v>30096</v>
      </c>
      <c r="K134">
        <v>25</v>
      </c>
      <c r="L134">
        <v>5</v>
      </c>
      <c r="M134">
        <v>1982</v>
      </c>
      <c r="N134">
        <v>40</v>
      </c>
      <c r="O134">
        <v>6</v>
      </c>
      <c r="P134">
        <v>4516069334</v>
      </c>
      <c r="Q134" t="s">
        <v>24</v>
      </c>
      <c r="R134" t="s">
        <v>160</v>
      </c>
      <c r="S134" t="s">
        <v>1588</v>
      </c>
      <c r="T134" t="s">
        <v>1589</v>
      </c>
      <c r="U134" t="s">
        <v>1419</v>
      </c>
      <c r="V134">
        <v>3</v>
      </c>
      <c r="W134" t="s">
        <v>26</v>
      </c>
      <c r="X134" s="21">
        <v>74</v>
      </c>
      <c r="Y134" s="21"/>
      <c r="Z134" s="21" t="s">
        <v>1591</v>
      </c>
      <c r="AA134" s="21">
        <v>32.27046</v>
      </c>
      <c r="AB134" s="21">
        <v>50.98104</v>
      </c>
    </row>
    <row r="135" spans="1:28">
      <c r="A135" t="s">
        <v>461</v>
      </c>
      <c r="B135">
        <v>39</v>
      </c>
      <c r="C135" t="s">
        <v>462</v>
      </c>
      <c r="D135" t="s">
        <v>134</v>
      </c>
      <c r="E135" t="s">
        <v>463</v>
      </c>
      <c r="F135" t="s">
        <v>1591</v>
      </c>
      <c r="G135" t="s">
        <v>36</v>
      </c>
      <c r="H135">
        <v>32.270460700000001</v>
      </c>
      <c r="I135">
        <v>50.981037700000002</v>
      </c>
      <c r="J135">
        <v>17884</v>
      </c>
      <c r="K135">
        <v>17</v>
      </c>
      <c r="L135">
        <v>12</v>
      </c>
      <c r="M135">
        <v>1948</v>
      </c>
      <c r="N135">
        <v>74</v>
      </c>
      <c r="O135">
        <v>6</v>
      </c>
      <c r="P135">
        <v>3181567578</v>
      </c>
      <c r="Q135" t="s">
        <v>24</v>
      </c>
      <c r="R135" t="s">
        <v>160</v>
      </c>
      <c r="S135" t="s">
        <v>1588</v>
      </c>
      <c r="T135" t="s">
        <v>1589</v>
      </c>
      <c r="U135" t="s">
        <v>1419</v>
      </c>
      <c r="V135">
        <v>6</v>
      </c>
      <c r="W135" t="s">
        <v>43</v>
      </c>
      <c r="X135" s="21">
        <v>74</v>
      </c>
      <c r="Y135" s="21">
        <v>3181567578</v>
      </c>
      <c r="Z135" s="21" t="s">
        <v>1591</v>
      </c>
      <c r="AA135" s="21">
        <v>32.27046</v>
      </c>
      <c r="AB135" s="21">
        <v>50.98104</v>
      </c>
    </row>
    <row r="136" spans="1:28">
      <c r="A136" t="s">
        <v>464</v>
      </c>
      <c r="B136">
        <v>39</v>
      </c>
      <c r="C136" t="s">
        <v>465</v>
      </c>
      <c r="E136" t="s">
        <v>466</v>
      </c>
      <c r="F136" t="s">
        <v>1592</v>
      </c>
      <c r="G136" t="s">
        <v>36</v>
      </c>
      <c r="H136">
        <v>40.236183699999998</v>
      </c>
      <c r="I136">
        <v>20.351733400000001</v>
      </c>
      <c r="J136">
        <v>22541</v>
      </c>
      <c r="K136">
        <v>17</v>
      </c>
      <c r="L136">
        <v>9</v>
      </c>
      <c r="M136">
        <v>1961</v>
      </c>
      <c r="N136">
        <v>61</v>
      </c>
      <c r="O136">
        <v>5</v>
      </c>
      <c r="P136">
        <v>3057427437</v>
      </c>
      <c r="Q136" t="s">
        <v>24</v>
      </c>
      <c r="R136" t="s">
        <v>160</v>
      </c>
      <c r="S136" t="s">
        <v>1588</v>
      </c>
      <c r="T136" t="s">
        <v>1589</v>
      </c>
      <c r="U136" t="s">
        <v>1419</v>
      </c>
      <c r="V136">
        <v>7</v>
      </c>
      <c r="W136" t="s">
        <v>78</v>
      </c>
      <c r="X136" s="21">
        <v>74</v>
      </c>
      <c r="Y136" s="21"/>
      <c r="Z136" s="21" t="s">
        <v>1591</v>
      </c>
      <c r="AA136" s="21">
        <v>32.27046</v>
      </c>
      <c r="AB136" s="21">
        <v>50.98104</v>
      </c>
    </row>
    <row r="137" spans="1:28">
      <c r="A137" t="s">
        <v>467</v>
      </c>
      <c r="B137">
        <v>40</v>
      </c>
      <c r="C137" t="s">
        <v>403</v>
      </c>
      <c r="D137" t="s">
        <v>468</v>
      </c>
      <c r="E137" t="s">
        <v>469</v>
      </c>
      <c r="F137" t="s">
        <v>1593</v>
      </c>
      <c r="G137" t="s">
        <v>36</v>
      </c>
      <c r="H137">
        <v>36.158405000000002</v>
      </c>
      <c r="I137">
        <v>45.475989800000001</v>
      </c>
      <c r="J137">
        <v>14019</v>
      </c>
      <c r="K137">
        <v>19</v>
      </c>
      <c r="L137">
        <v>5</v>
      </c>
      <c r="M137">
        <v>1938</v>
      </c>
      <c r="N137">
        <v>84</v>
      </c>
      <c r="O137">
        <v>5</v>
      </c>
      <c r="P137">
        <v>9745441454</v>
      </c>
      <c r="Q137" t="s">
        <v>37</v>
      </c>
      <c r="R137" t="s">
        <v>56</v>
      </c>
      <c r="S137" t="s">
        <v>1594</v>
      </c>
      <c r="T137" t="s">
        <v>1595</v>
      </c>
      <c r="U137" t="s">
        <v>1425</v>
      </c>
      <c r="V137">
        <v>3</v>
      </c>
      <c r="W137" t="s">
        <v>26</v>
      </c>
      <c r="X137" s="21">
        <v>90</v>
      </c>
      <c r="Y137" s="21"/>
      <c r="Z137" s="21" t="s">
        <v>2200</v>
      </c>
      <c r="AA137" s="21">
        <v>49.79233</v>
      </c>
      <c r="AB137" s="21">
        <v>13.491529999999999</v>
      </c>
    </row>
    <row r="138" spans="1:28">
      <c r="A138" t="s">
        <v>470</v>
      </c>
      <c r="B138">
        <v>40</v>
      </c>
      <c r="C138" t="s">
        <v>471</v>
      </c>
      <c r="E138" t="s">
        <v>472</v>
      </c>
      <c r="F138" t="s">
        <v>1596</v>
      </c>
      <c r="G138" t="s">
        <v>36</v>
      </c>
      <c r="H138">
        <v>57.141246000000002</v>
      </c>
      <c r="I138">
        <v>22.536655799999998</v>
      </c>
      <c r="J138">
        <v>21640</v>
      </c>
      <c r="K138">
        <v>31</v>
      </c>
      <c r="L138">
        <v>3</v>
      </c>
      <c r="M138">
        <v>1959</v>
      </c>
      <c r="N138">
        <v>63</v>
      </c>
      <c r="O138">
        <v>7</v>
      </c>
      <c r="P138">
        <v>7445444865</v>
      </c>
      <c r="Q138" t="s">
        <v>37</v>
      </c>
      <c r="R138" t="s">
        <v>56</v>
      </c>
      <c r="S138" t="s">
        <v>1594</v>
      </c>
      <c r="T138" t="s">
        <v>1595</v>
      </c>
      <c r="U138" t="s">
        <v>1425</v>
      </c>
      <c r="V138">
        <v>2</v>
      </c>
      <c r="W138" t="s">
        <v>48</v>
      </c>
      <c r="X138" s="21">
        <v>90</v>
      </c>
      <c r="Y138" s="21"/>
      <c r="Z138" s="21" t="s">
        <v>2200</v>
      </c>
      <c r="AA138" s="21">
        <v>49.79233</v>
      </c>
      <c r="AB138" s="21">
        <v>13.491529999999999</v>
      </c>
    </row>
    <row r="139" spans="1:28">
      <c r="A139" t="s">
        <v>473</v>
      </c>
      <c r="B139">
        <v>40</v>
      </c>
      <c r="C139" t="s">
        <v>474</v>
      </c>
      <c r="E139" t="s">
        <v>475</v>
      </c>
      <c r="F139" t="s">
        <v>1597</v>
      </c>
      <c r="G139" t="s">
        <v>36</v>
      </c>
      <c r="H139">
        <v>49.792329899999999</v>
      </c>
      <c r="I139">
        <v>13.491532400000001</v>
      </c>
      <c r="J139">
        <v>11765</v>
      </c>
      <c r="K139">
        <v>17</v>
      </c>
      <c r="L139">
        <v>3</v>
      </c>
      <c r="M139">
        <v>1932</v>
      </c>
      <c r="N139">
        <v>90</v>
      </c>
      <c r="O139">
        <v>9</v>
      </c>
      <c r="P139">
        <v>8985343771</v>
      </c>
      <c r="Q139" t="s">
        <v>37</v>
      </c>
      <c r="R139" t="s">
        <v>56</v>
      </c>
      <c r="S139" t="s">
        <v>1594</v>
      </c>
      <c r="T139" t="s">
        <v>1595</v>
      </c>
      <c r="U139" t="s">
        <v>1425</v>
      </c>
      <c r="V139">
        <v>5</v>
      </c>
      <c r="W139" t="s">
        <v>86</v>
      </c>
      <c r="X139" s="21">
        <v>90</v>
      </c>
      <c r="Y139" s="21">
        <v>8985343771</v>
      </c>
      <c r="Z139" s="21" t="s">
        <v>2200</v>
      </c>
      <c r="AA139" s="21">
        <v>49.79233</v>
      </c>
      <c r="AB139" s="21">
        <v>13.491529999999999</v>
      </c>
    </row>
    <row r="140" spans="1:28">
      <c r="A140" t="s">
        <v>476</v>
      </c>
      <c r="B140">
        <v>40</v>
      </c>
      <c r="C140" t="s">
        <v>477</v>
      </c>
      <c r="E140" t="s">
        <v>478</v>
      </c>
      <c r="F140" t="s">
        <v>1598</v>
      </c>
      <c r="G140" t="s">
        <v>36</v>
      </c>
      <c r="H140">
        <v>-9.6455050999999994</v>
      </c>
      <c r="I140">
        <v>120.26425329999999</v>
      </c>
      <c r="J140">
        <v>40317</v>
      </c>
      <c r="K140">
        <v>19</v>
      </c>
      <c r="L140">
        <v>5</v>
      </c>
      <c r="M140">
        <v>2010</v>
      </c>
      <c r="N140">
        <v>12</v>
      </c>
      <c r="O140">
        <v>10</v>
      </c>
      <c r="P140">
        <v>3438394060</v>
      </c>
      <c r="Q140" t="s">
        <v>37</v>
      </c>
      <c r="R140" t="s">
        <v>56</v>
      </c>
      <c r="S140" t="s">
        <v>1594</v>
      </c>
      <c r="T140" t="s">
        <v>1595</v>
      </c>
      <c r="U140" t="s">
        <v>1425</v>
      </c>
      <c r="V140">
        <v>6</v>
      </c>
      <c r="W140" t="s">
        <v>43</v>
      </c>
      <c r="X140" s="21">
        <v>90</v>
      </c>
      <c r="Y140" s="21"/>
      <c r="Z140" s="21" t="s">
        <v>2200</v>
      </c>
      <c r="AA140" s="21">
        <v>49.79233</v>
      </c>
      <c r="AB140" s="21">
        <v>13.491529999999999</v>
      </c>
    </row>
    <row r="141" spans="1:28">
      <c r="A141" t="s">
        <v>479</v>
      </c>
      <c r="B141">
        <v>41</v>
      </c>
      <c r="C141" t="s">
        <v>480</v>
      </c>
      <c r="E141" t="s">
        <v>481</v>
      </c>
      <c r="F141" t="s">
        <v>1599</v>
      </c>
      <c r="G141" t="s">
        <v>23</v>
      </c>
      <c r="H141">
        <v>29.163159</v>
      </c>
      <c r="I141">
        <v>121.007244</v>
      </c>
      <c r="J141">
        <v>17443</v>
      </c>
      <c r="K141">
        <v>3</v>
      </c>
      <c r="L141">
        <v>10</v>
      </c>
      <c r="M141">
        <v>1947</v>
      </c>
      <c r="N141">
        <v>75</v>
      </c>
      <c r="O141">
        <v>2</v>
      </c>
      <c r="P141">
        <v>1529689714</v>
      </c>
      <c r="Q141" t="s">
        <v>37</v>
      </c>
      <c r="R141" t="s">
        <v>42</v>
      </c>
      <c r="S141" t="s">
        <v>1600</v>
      </c>
      <c r="T141" t="s">
        <v>1601</v>
      </c>
      <c r="U141" t="s">
        <v>1602</v>
      </c>
      <c r="V141">
        <v>5</v>
      </c>
      <c r="W141" t="s">
        <v>86</v>
      </c>
      <c r="X141" s="21">
        <v>89</v>
      </c>
      <c r="Y141" s="21"/>
      <c r="Z141" s="21" t="s">
        <v>1604</v>
      </c>
      <c r="AA141" s="21">
        <v>29.86609</v>
      </c>
      <c r="AB141" s="21">
        <v>121.59350000000001</v>
      </c>
    </row>
    <row r="142" spans="1:28">
      <c r="A142" t="s">
        <v>482</v>
      </c>
      <c r="B142">
        <v>41</v>
      </c>
      <c r="C142" t="s">
        <v>483</v>
      </c>
      <c r="E142" t="s">
        <v>484</v>
      </c>
      <c r="F142" t="s">
        <v>1603</v>
      </c>
      <c r="G142" t="s">
        <v>23</v>
      </c>
      <c r="H142">
        <v>33.904295400000002</v>
      </c>
      <c r="I142">
        <v>73.390731500000001</v>
      </c>
      <c r="J142">
        <v>40274</v>
      </c>
      <c r="K142">
        <v>6</v>
      </c>
      <c r="L142">
        <v>4</v>
      </c>
      <c r="M142">
        <v>2010</v>
      </c>
      <c r="N142">
        <v>12</v>
      </c>
      <c r="O142">
        <v>12</v>
      </c>
      <c r="P142">
        <v>3211990972</v>
      </c>
      <c r="Q142" t="s">
        <v>37</v>
      </c>
      <c r="R142" t="s">
        <v>42</v>
      </c>
      <c r="S142" t="s">
        <v>1600</v>
      </c>
      <c r="T142" t="s">
        <v>1601</v>
      </c>
      <c r="U142" t="s">
        <v>1602</v>
      </c>
      <c r="V142">
        <v>6</v>
      </c>
      <c r="W142" t="s">
        <v>43</v>
      </c>
      <c r="X142" s="21">
        <v>89</v>
      </c>
      <c r="Y142" s="21"/>
      <c r="Z142" s="21" t="s">
        <v>1604</v>
      </c>
      <c r="AA142" s="21">
        <v>29.86609</v>
      </c>
      <c r="AB142" s="21">
        <v>121.59350000000001</v>
      </c>
    </row>
    <row r="143" spans="1:28">
      <c r="A143" t="s">
        <v>485</v>
      </c>
      <c r="B143">
        <v>41</v>
      </c>
      <c r="C143" t="s">
        <v>399</v>
      </c>
      <c r="D143" t="s">
        <v>486</v>
      </c>
      <c r="E143" t="s">
        <v>454</v>
      </c>
      <c r="F143" t="s">
        <v>1604</v>
      </c>
      <c r="G143" t="s">
        <v>23</v>
      </c>
      <c r="H143">
        <v>29.866085900000002</v>
      </c>
      <c r="I143">
        <v>121.5935283</v>
      </c>
      <c r="J143">
        <v>12238</v>
      </c>
      <c r="K143">
        <v>3</v>
      </c>
      <c r="L143">
        <v>7</v>
      </c>
      <c r="M143">
        <v>1933</v>
      </c>
      <c r="N143">
        <v>89</v>
      </c>
      <c r="O143">
        <v>3</v>
      </c>
      <c r="P143">
        <v>5144563102</v>
      </c>
      <c r="Q143" t="s">
        <v>37</v>
      </c>
      <c r="R143" t="s">
        <v>42</v>
      </c>
      <c r="S143" t="s">
        <v>1600</v>
      </c>
      <c r="T143" t="s">
        <v>1601</v>
      </c>
      <c r="U143" t="s">
        <v>1602</v>
      </c>
      <c r="V143">
        <v>4</v>
      </c>
      <c r="W143" t="s">
        <v>93</v>
      </c>
      <c r="X143" s="21">
        <v>89</v>
      </c>
      <c r="Y143" s="21">
        <v>5144563102</v>
      </c>
      <c r="Z143" s="21" t="s">
        <v>1604</v>
      </c>
      <c r="AA143" s="21">
        <v>29.86609</v>
      </c>
      <c r="AB143" s="21">
        <v>121.59350000000001</v>
      </c>
    </row>
    <row r="144" spans="1:28">
      <c r="A144" t="s">
        <v>487</v>
      </c>
      <c r="B144">
        <v>41</v>
      </c>
      <c r="C144" t="s">
        <v>488</v>
      </c>
      <c r="D144" t="s">
        <v>489</v>
      </c>
      <c r="E144" t="s">
        <v>381</v>
      </c>
      <c r="F144" t="s">
        <v>1605</v>
      </c>
      <c r="G144" t="s">
        <v>36</v>
      </c>
      <c r="H144">
        <v>7.0764491999999999</v>
      </c>
      <c r="I144">
        <v>38.786544499999998</v>
      </c>
      <c r="J144">
        <v>41575</v>
      </c>
      <c r="K144">
        <v>28</v>
      </c>
      <c r="L144">
        <v>10</v>
      </c>
      <c r="M144">
        <v>2013</v>
      </c>
      <c r="N144">
        <v>9</v>
      </c>
      <c r="O144">
        <v>3</v>
      </c>
      <c r="P144">
        <v>3651449197</v>
      </c>
      <c r="Q144" t="s">
        <v>37</v>
      </c>
      <c r="R144" t="s">
        <v>42</v>
      </c>
      <c r="S144" t="s">
        <v>1600</v>
      </c>
      <c r="T144" t="s">
        <v>1601</v>
      </c>
      <c r="U144" t="s">
        <v>1602</v>
      </c>
      <c r="V144">
        <v>6</v>
      </c>
      <c r="W144" t="s">
        <v>43</v>
      </c>
      <c r="X144" s="21">
        <v>89</v>
      </c>
      <c r="Y144" s="21"/>
      <c r="Z144" s="21" t="s">
        <v>1604</v>
      </c>
      <c r="AA144" s="21">
        <v>29.86609</v>
      </c>
      <c r="AB144" s="21">
        <v>121.59350000000001</v>
      </c>
    </row>
    <row r="145" spans="1:28">
      <c r="A145" t="s">
        <v>490</v>
      </c>
      <c r="B145">
        <v>42</v>
      </c>
      <c r="C145" t="s">
        <v>491</v>
      </c>
      <c r="E145" t="s">
        <v>492</v>
      </c>
      <c r="F145" t="s">
        <v>1606</v>
      </c>
      <c r="G145" t="s">
        <v>23</v>
      </c>
      <c r="H145">
        <v>59.047574599999997</v>
      </c>
      <c r="I145">
        <v>15.002836</v>
      </c>
      <c r="J145">
        <v>33844</v>
      </c>
      <c r="K145">
        <v>28</v>
      </c>
      <c r="L145">
        <v>8</v>
      </c>
      <c r="M145">
        <v>1992</v>
      </c>
      <c r="N145">
        <v>30</v>
      </c>
      <c r="O145">
        <v>3</v>
      </c>
      <c r="P145">
        <v>5365349216</v>
      </c>
      <c r="Q145" t="s">
        <v>31</v>
      </c>
      <c r="R145" t="s">
        <v>110</v>
      </c>
      <c r="S145" t="s">
        <v>1607</v>
      </c>
      <c r="T145" t="s">
        <v>1608</v>
      </c>
      <c r="U145" t="s">
        <v>1609</v>
      </c>
      <c r="V145">
        <v>5</v>
      </c>
      <c r="W145" t="s">
        <v>86</v>
      </c>
      <c r="X145" s="21">
        <v>96</v>
      </c>
      <c r="Y145" s="21"/>
      <c r="Z145" s="21" t="s">
        <v>2201</v>
      </c>
      <c r="AA145" s="21">
        <v>40.864319999999999</v>
      </c>
      <c r="AB145" s="21">
        <v>-73.797799999999995</v>
      </c>
    </row>
    <row r="146" spans="1:28">
      <c r="A146" t="s">
        <v>493</v>
      </c>
      <c r="B146">
        <v>42</v>
      </c>
      <c r="C146" t="s">
        <v>494</v>
      </c>
      <c r="E146" t="s">
        <v>495</v>
      </c>
      <c r="F146" t="s">
        <v>1610</v>
      </c>
      <c r="G146" t="s">
        <v>36</v>
      </c>
      <c r="H146">
        <v>40.864317999999997</v>
      </c>
      <c r="I146">
        <v>-73.797792799999996</v>
      </c>
      <c r="J146">
        <v>9784</v>
      </c>
      <c r="K146">
        <v>14</v>
      </c>
      <c r="L146">
        <v>10</v>
      </c>
      <c r="M146">
        <v>1926</v>
      </c>
      <c r="N146">
        <v>96</v>
      </c>
      <c r="O146">
        <v>8</v>
      </c>
      <c r="P146">
        <v>9141548337</v>
      </c>
      <c r="Q146" t="s">
        <v>31</v>
      </c>
      <c r="R146" t="s">
        <v>110</v>
      </c>
      <c r="S146" t="s">
        <v>1607</v>
      </c>
      <c r="T146" t="s">
        <v>1608</v>
      </c>
      <c r="U146" t="s">
        <v>1609</v>
      </c>
      <c r="V146">
        <v>2</v>
      </c>
      <c r="W146" t="s">
        <v>48</v>
      </c>
      <c r="X146" s="21">
        <v>96</v>
      </c>
      <c r="Y146" s="21">
        <v>9141548337</v>
      </c>
      <c r="Z146" s="21" t="s">
        <v>2201</v>
      </c>
      <c r="AA146" s="21">
        <v>40.864319999999999</v>
      </c>
      <c r="AB146" s="21">
        <v>-73.797799999999995</v>
      </c>
    </row>
    <row r="147" spans="1:28">
      <c r="A147" t="s">
        <v>496</v>
      </c>
      <c r="B147">
        <v>42</v>
      </c>
      <c r="C147" t="s">
        <v>497</v>
      </c>
      <c r="D147" t="s">
        <v>34</v>
      </c>
      <c r="E147" t="s">
        <v>498</v>
      </c>
      <c r="F147" t="s">
        <v>1611</v>
      </c>
      <c r="G147" t="s">
        <v>36</v>
      </c>
      <c r="H147">
        <v>39.295706600000003</v>
      </c>
      <c r="I147">
        <v>-76.569707500000007</v>
      </c>
      <c r="J147">
        <v>26785</v>
      </c>
      <c r="K147">
        <v>1</v>
      </c>
      <c r="L147">
        <v>5</v>
      </c>
      <c r="M147">
        <v>1973</v>
      </c>
      <c r="N147">
        <v>49</v>
      </c>
      <c r="O147">
        <v>11</v>
      </c>
      <c r="P147">
        <v>4105470606</v>
      </c>
      <c r="Q147" t="s">
        <v>31</v>
      </c>
      <c r="R147" t="s">
        <v>110</v>
      </c>
      <c r="S147" t="s">
        <v>1607</v>
      </c>
      <c r="T147" t="s">
        <v>1608</v>
      </c>
      <c r="U147" t="s">
        <v>1609</v>
      </c>
      <c r="V147">
        <v>2</v>
      </c>
      <c r="W147" t="s">
        <v>48</v>
      </c>
      <c r="X147" s="21">
        <v>96</v>
      </c>
      <c r="Y147" s="21"/>
      <c r="Z147" s="21" t="s">
        <v>2201</v>
      </c>
      <c r="AA147" s="21">
        <v>40.864319999999999</v>
      </c>
      <c r="AB147" s="21">
        <v>-73.797799999999995</v>
      </c>
    </row>
    <row r="148" spans="1:28">
      <c r="A148" t="s">
        <v>499</v>
      </c>
      <c r="B148">
        <v>43</v>
      </c>
      <c r="C148" t="s">
        <v>500</v>
      </c>
      <c r="E148" t="s">
        <v>501</v>
      </c>
      <c r="F148" t="s">
        <v>1612</v>
      </c>
      <c r="G148" t="s">
        <v>36</v>
      </c>
      <c r="H148">
        <v>41.567557700000002</v>
      </c>
      <c r="I148">
        <v>-4.8831850000000001</v>
      </c>
      <c r="J148">
        <v>33151</v>
      </c>
      <c r="K148">
        <v>5</v>
      </c>
      <c r="L148">
        <v>10</v>
      </c>
      <c r="M148">
        <v>1990</v>
      </c>
      <c r="N148">
        <v>32</v>
      </c>
      <c r="O148">
        <v>6</v>
      </c>
      <c r="P148">
        <v>7153309684</v>
      </c>
      <c r="Q148" t="s">
        <v>37</v>
      </c>
      <c r="R148" t="s">
        <v>68</v>
      </c>
      <c r="S148" t="s">
        <v>1379</v>
      </c>
      <c r="T148" t="s">
        <v>1613</v>
      </c>
      <c r="U148" t="s">
        <v>1614</v>
      </c>
      <c r="V148">
        <v>4</v>
      </c>
      <c r="W148" t="s">
        <v>93</v>
      </c>
      <c r="X148" s="21">
        <v>90</v>
      </c>
      <c r="Y148" s="21"/>
      <c r="Z148" s="21" t="s">
        <v>2202</v>
      </c>
      <c r="AA148" s="21">
        <v>8.9909730000000003</v>
      </c>
      <c r="AB148" s="21">
        <v>16.316949999999999</v>
      </c>
    </row>
    <row r="149" spans="1:28">
      <c r="A149" t="s">
        <v>502</v>
      </c>
      <c r="B149">
        <v>43</v>
      </c>
      <c r="C149" t="s">
        <v>76</v>
      </c>
      <c r="E149" t="s">
        <v>503</v>
      </c>
      <c r="F149" t="s">
        <v>1615</v>
      </c>
      <c r="G149" t="s">
        <v>36</v>
      </c>
      <c r="H149">
        <v>-8.4456045</v>
      </c>
      <c r="I149">
        <v>114.1142079</v>
      </c>
      <c r="J149">
        <v>37434</v>
      </c>
      <c r="K149">
        <v>27</v>
      </c>
      <c r="L149">
        <v>6</v>
      </c>
      <c r="M149">
        <v>2002</v>
      </c>
      <c r="N149">
        <v>20</v>
      </c>
      <c r="O149">
        <v>7</v>
      </c>
      <c r="P149">
        <v>2677382293</v>
      </c>
      <c r="Q149" t="s">
        <v>37</v>
      </c>
      <c r="R149" t="s">
        <v>68</v>
      </c>
      <c r="S149" t="s">
        <v>1379</v>
      </c>
      <c r="T149" t="s">
        <v>1613</v>
      </c>
      <c r="U149" t="s">
        <v>1614</v>
      </c>
      <c r="V149">
        <v>6</v>
      </c>
      <c r="W149" t="s">
        <v>43</v>
      </c>
      <c r="X149" s="21">
        <v>90</v>
      </c>
      <c r="Y149" s="21"/>
      <c r="Z149" s="21" t="s">
        <v>2202</v>
      </c>
      <c r="AA149" s="21">
        <v>8.9909730000000003</v>
      </c>
      <c r="AB149" s="21">
        <v>16.316949999999999</v>
      </c>
    </row>
    <row r="150" spans="1:28">
      <c r="A150" t="s">
        <v>504</v>
      </c>
      <c r="B150">
        <v>43</v>
      </c>
      <c r="C150" t="s">
        <v>505</v>
      </c>
      <c r="E150" t="s">
        <v>506</v>
      </c>
      <c r="F150" t="s">
        <v>1616</v>
      </c>
      <c r="G150" t="s">
        <v>36</v>
      </c>
      <c r="H150">
        <v>-0.94708320000000001</v>
      </c>
      <c r="I150">
        <v>100.417181</v>
      </c>
      <c r="J150">
        <v>26956</v>
      </c>
      <c r="K150">
        <v>19</v>
      </c>
      <c r="L150">
        <v>10</v>
      </c>
      <c r="M150">
        <v>1973</v>
      </c>
      <c r="N150">
        <v>49</v>
      </c>
      <c r="O150">
        <v>10</v>
      </c>
      <c r="P150">
        <v>8273998638</v>
      </c>
      <c r="Q150" t="s">
        <v>37</v>
      </c>
      <c r="R150" t="s">
        <v>68</v>
      </c>
      <c r="S150" t="s">
        <v>1379</v>
      </c>
      <c r="T150" t="s">
        <v>1613</v>
      </c>
      <c r="U150" t="s">
        <v>1614</v>
      </c>
      <c r="V150">
        <v>7</v>
      </c>
      <c r="W150" t="s">
        <v>78</v>
      </c>
      <c r="X150" s="21">
        <v>90</v>
      </c>
      <c r="Y150" s="21"/>
      <c r="Z150" s="21" t="s">
        <v>2202</v>
      </c>
      <c r="AA150" s="21">
        <v>8.9909730000000003</v>
      </c>
      <c r="AB150" s="21">
        <v>16.316949999999999</v>
      </c>
    </row>
    <row r="151" spans="1:28">
      <c r="A151" t="s">
        <v>507</v>
      </c>
      <c r="B151">
        <v>43</v>
      </c>
      <c r="C151" t="s">
        <v>508</v>
      </c>
      <c r="E151" t="s">
        <v>509</v>
      </c>
      <c r="F151" t="s">
        <v>1617</v>
      </c>
      <c r="G151" t="s">
        <v>36</v>
      </c>
      <c r="H151">
        <v>8.9909733999999997</v>
      </c>
      <c r="I151">
        <v>16.316947899999999</v>
      </c>
      <c r="J151">
        <v>11848</v>
      </c>
      <c r="K151">
        <v>8</v>
      </c>
      <c r="L151">
        <v>6</v>
      </c>
      <c r="M151">
        <v>1932</v>
      </c>
      <c r="N151">
        <v>90</v>
      </c>
      <c r="O151">
        <v>1</v>
      </c>
      <c r="P151">
        <v>7621647104</v>
      </c>
      <c r="Q151" t="s">
        <v>37</v>
      </c>
      <c r="R151" t="s">
        <v>68</v>
      </c>
      <c r="S151" t="s">
        <v>1379</v>
      </c>
      <c r="T151" t="s">
        <v>1613</v>
      </c>
      <c r="U151" t="s">
        <v>1614</v>
      </c>
      <c r="V151">
        <v>6</v>
      </c>
      <c r="W151" t="s">
        <v>43</v>
      </c>
      <c r="X151" s="21">
        <v>90</v>
      </c>
      <c r="Y151" s="21">
        <v>7621647104</v>
      </c>
      <c r="Z151" s="21" t="s">
        <v>2202</v>
      </c>
      <c r="AA151" s="21">
        <v>8.9909730000000003</v>
      </c>
      <c r="AB151" s="21">
        <v>16.316949999999999</v>
      </c>
    </row>
    <row r="152" spans="1:28">
      <c r="A152" t="s">
        <v>510</v>
      </c>
      <c r="B152">
        <v>44</v>
      </c>
      <c r="C152" t="s">
        <v>511</v>
      </c>
      <c r="E152" t="s">
        <v>512</v>
      </c>
      <c r="F152" t="s">
        <v>1618</v>
      </c>
      <c r="G152" t="s">
        <v>36</v>
      </c>
      <c r="H152">
        <v>31.967677999999999</v>
      </c>
      <c r="I152">
        <v>34.993693</v>
      </c>
      <c r="J152">
        <v>19371</v>
      </c>
      <c r="K152">
        <v>12</v>
      </c>
      <c r="L152">
        <v>1</v>
      </c>
      <c r="M152">
        <v>1953</v>
      </c>
      <c r="N152">
        <v>69</v>
      </c>
      <c r="O152">
        <v>2</v>
      </c>
      <c r="P152">
        <v>2529202180</v>
      </c>
      <c r="Q152" t="s">
        <v>72</v>
      </c>
      <c r="R152" t="s">
        <v>73</v>
      </c>
      <c r="S152" t="s">
        <v>1619</v>
      </c>
      <c r="T152" t="s">
        <v>1620</v>
      </c>
      <c r="U152" t="s">
        <v>1621</v>
      </c>
      <c r="V152">
        <v>1</v>
      </c>
      <c r="W152" t="s">
        <v>186</v>
      </c>
      <c r="X152" s="21">
        <v>96</v>
      </c>
      <c r="Y152" s="21"/>
      <c r="Z152" s="21" t="s">
        <v>2203</v>
      </c>
      <c r="AA152" s="21">
        <v>-6.1785300000000003</v>
      </c>
      <c r="AB152" s="21">
        <v>106.6315</v>
      </c>
    </row>
    <row r="153" spans="1:28">
      <c r="A153" t="s">
        <v>513</v>
      </c>
      <c r="B153">
        <v>44</v>
      </c>
      <c r="C153" t="s">
        <v>514</v>
      </c>
      <c r="E153" t="s">
        <v>515</v>
      </c>
      <c r="F153" t="s">
        <v>1622</v>
      </c>
      <c r="G153" t="s">
        <v>36</v>
      </c>
      <c r="H153">
        <v>36.724334399999996</v>
      </c>
      <c r="I153">
        <v>71.613193100000004</v>
      </c>
      <c r="J153">
        <v>43662</v>
      </c>
      <c r="K153">
        <v>16</v>
      </c>
      <c r="L153">
        <v>7</v>
      </c>
      <c r="M153">
        <v>2019</v>
      </c>
      <c r="N153">
        <v>3</v>
      </c>
      <c r="O153">
        <v>7</v>
      </c>
      <c r="P153">
        <v>7281595338</v>
      </c>
      <c r="Q153" t="s">
        <v>72</v>
      </c>
      <c r="R153" t="s">
        <v>73</v>
      </c>
      <c r="S153" t="s">
        <v>1619</v>
      </c>
      <c r="T153" t="s">
        <v>1620</v>
      </c>
      <c r="U153" t="s">
        <v>1621</v>
      </c>
      <c r="V153">
        <v>6</v>
      </c>
      <c r="W153" t="s">
        <v>43</v>
      </c>
      <c r="X153" s="21">
        <v>96</v>
      </c>
      <c r="Y153" s="21"/>
      <c r="Z153" s="21" t="s">
        <v>2203</v>
      </c>
      <c r="AA153" s="21">
        <v>-6.1785300000000003</v>
      </c>
      <c r="AB153" s="21">
        <v>106.6315</v>
      </c>
    </row>
    <row r="154" spans="1:28">
      <c r="A154" t="s">
        <v>516</v>
      </c>
      <c r="B154">
        <v>44</v>
      </c>
      <c r="C154" t="s">
        <v>517</v>
      </c>
      <c r="E154" t="s">
        <v>518</v>
      </c>
      <c r="F154" t="s">
        <v>1623</v>
      </c>
      <c r="G154" t="s">
        <v>36</v>
      </c>
      <c r="H154">
        <v>-20.5558832</v>
      </c>
      <c r="I154">
        <v>-48.576269500000002</v>
      </c>
      <c r="J154">
        <v>38765</v>
      </c>
      <c r="K154">
        <v>17</v>
      </c>
      <c r="L154">
        <v>2</v>
      </c>
      <c r="M154">
        <v>2006</v>
      </c>
      <c r="N154">
        <v>16</v>
      </c>
      <c r="O154">
        <v>9</v>
      </c>
      <c r="P154">
        <v>7337260005</v>
      </c>
      <c r="Q154" t="s">
        <v>72</v>
      </c>
      <c r="R154" t="s">
        <v>73</v>
      </c>
      <c r="S154" t="s">
        <v>1619</v>
      </c>
      <c r="T154" t="s">
        <v>1620</v>
      </c>
      <c r="U154" t="s">
        <v>1621</v>
      </c>
      <c r="V154">
        <v>6</v>
      </c>
      <c r="W154" t="s">
        <v>43</v>
      </c>
      <c r="X154" s="21">
        <v>96</v>
      </c>
      <c r="Y154" s="21"/>
      <c r="Z154" s="21" t="s">
        <v>2203</v>
      </c>
      <c r="AA154" s="21">
        <v>-6.1785300000000003</v>
      </c>
      <c r="AB154" s="21">
        <v>106.6315</v>
      </c>
    </row>
    <row r="155" spans="1:28">
      <c r="A155" t="s">
        <v>519</v>
      </c>
      <c r="B155">
        <v>44</v>
      </c>
      <c r="C155" t="s">
        <v>520</v>
      </c>
      <c r="E155" t="s">
        <v>521</v>
      </c>
      <c r="F155" t="s">
        <v>1624</v>
      </c>
      <c r="G155" t="s">
        <v>36</v>
      </c>
      <c r="H155">
        <v>14.434697999999999</v>
      </c>
      <c r="I155">
        <v>120.878011</v>
      </c>
      <c r="J155">
        <v>17163</v>
      </c>
      <c r="K155">
        <v>27</v>
      </c>
      <c r="L155">
        <v>12</v>
      </c>
      <c r="M155">
        <v>1946</v>
      </c>
      <c r="N155">
        <v>76</v>
      </c>
      <c r="O155">
        <v>12</v>
      </c>
      <c r="P155">
        <v>1575670051</v>
      </c>
      <c r="Q155" t="s">
        <v>72</v>
      </c>
      <c r="R155" t="s">
        <v>73</v>
      </c>
      <c r="S155" t="s">
        <v>1619</v>
      </c>
      <c r="T155" t="s">
        <v>1620</v>
      </c>
      <c r="U155" t="s">
        <v>1621</v>
      </c>
      <c r="V155">
        <v>6</v>
      </c>
      <c r="W155" t="s">
        <v>43</v>
      </c>
      <c r="X155" s="21">
        <v>96</v>
      </c>
      <c r="Y155" s="21"/>
      <c r="Z155" s="21" t="s">
        <v>2203</v>
      </c>
      <c r="AA155" s="21">
        <v>-6.1785300000000003</v>
      </c>
      <c r="AB155" s="21">
        <v>106.6315</v>
      </c>
    </row>
    <row r="156" spans="1:28">
      <c r="A156" t="s">
        <v>522</v>
      </c>
      <c r="B156">
        <v>44</v>
      </c>
      <c r="C156" t="s">
        <v>523</v>
      </c>
      <c r="E156" t="s">
        <v>524</v>
      </c>
      <c r="F156" t="s">
        <v>1625</v>
      </c>
      <c r="G156" t="s">
        <v>36</v>
      </c>
      <c r="H156">
        <v>-6.1785288999999999</v>
      </c>
      <c r="I156">
        <v>106.63154129999999</v>
      </c>
      <c r="J156">
        <v>9579</v>
      </c>
      <c r="K156">
        <v>23</v>
      </c>
      <c r="L156">
        <v>3</v>
      </c>
      <c r="M156">
        <v>1926</v>
      </c>
      <c r="N156">
        <v>96</v>
      </c>
      <c r="O156">
        <v>7</v>
      </c>
      <c r="P156">
        <v>8687923234</v>
      </c>
      <c r="Q156" t="s">
        <v>72</v>
      </c>
      <c r="R156" t="s">
        <v>73</v>
      </c>
      <c r="S156" t="s">
        <v>1619</v>
      </c>
      <c r="T156" t="s">
        <v>1620</v>
      </c>
      <c r="U156" t="s">
        <v>1621</v>
      </c>
      <c r="V156">
        <v>6</v>
      </c>
      <c r="W156" t="s">
        <v>43</v>
      </c>
      <c r="X156" s="21">
        <v>96</v>
      </c>
      <c r="Y156" s="21">
        <v>8687923234</v>
      </c>
      <c r="Z156" s="21" t="s">
        <v>2203</v>
      </c>
      <c r="AA156" s="21">
        <v>-6.1785300000000003</v>
      </c>
      <c r="AB156" s="21">
        <v>106.6315</v>
      </c>
    </row>
    <row r="157" spans="1:28">
      <c r="A157" t="s">
        <v>525</v>
      </c>
      <c r="B157">
        <v>45</v>
      </c>
      <c r="C157" t="s">
        <v>526</v>
      </c>
      <c r="E157" t="s">
        <v>518</v>
      </c>
      <c r="F157" t="s">
        <v>1626</v>
      </c>
      <c r="G157" t="s">
        <v>36</v>
      </c>
      <c r="H157">
        <v>4.5827226999999997</v>
      </c>
      <c r="I157">
        <v>-74.211746500000004</v>
      </c>
      <c r="J157">
        <v>36926</v>
      </c>
      <c r="K157">
        <v>4</v>
      </c>
      <c r="L157">
        <v>2</v>
      </c>
      <c r="M157">
        <v>2001</v>
      </c>
      <c r="N157">
        <v>21</v>
      </c>
      <c r="O157">
        <v>8</v>
      </c>
      <c r="P157">
        <v>1418827457</v>
      </c>
      <c r="Q157" t="s">
        <v>37</v>
      </c>
      <c r="R157" t="s">
        <v>42</v>
      </c>
      <c r="S157" t="s">
        <v>1627</v>
      </c>
      <c r="T157" t="s">
        <v>1628</v>
      </c>
      <c r="U157" t="s">
        <v>1629</v>
      </c>
      <c r="V157">
        <v>2</v>
      </c>
      <c r="W157" t="s">
        <v>48</v>
      </c>
      <c r="X157" s="21">
        <v>87</v>
      </c>
      <c r="Y157" s="21"/>
      <c r="Z157" s="21" t="s">
        <v>2204</v>
      </c>
      <c r="AA157" s="21">
        <v>-17.693000000000001</v>
      </c>
      <c r="AB157" s="21">
        <v>-42.517200000000003</v>
      </c>
    </row>
    <row r="158" spans="1:28">
      <c r="A158" t="s">
        <v>527</v>
      </c>
      <c r="B158">
        <v>45</v>
      </c>
      <c r="C158" t="s">
        <v>528</v>
      </c>
      <c r="E158" t="s">
        <v>529</v>
      </c>
      <c r="F158" t="s">
        <v>1630</v>
      </c>
      <c r="G158" t="s">
        <v>36</v>
      </c>
      <c r="H158">
        <v>32.060254999999998</v>
      </c>
      <c r="I158">
        <v>118.79687699999999</v>
      </c>
      <c r="J158">
        <v>14836</v>
      </c>
      <c r="K158">
        <v>13</v>
      </c>
      <c r="L158">
        <v>8</v>
      </c>
      <c r="M158">
        <v>1940</v>
      </c>
      <c r="N158">
        <v>82</v>
      </c>
      <c r="O158">
        <v>5</v>
      </c>
      <c r="P158">
        <v>2717638595</v>
      </c>
      <c r="Q158" t="s">
        <v>37</v>
      </c>
      <c r="R158" t="s">
        <v>42</v>
      </c>
      <c r="S158" t="s">
        <v>1627</v>
      </c>
      <c r="T158" t="s">
        <v>1628</v>
      </c>
      <c r="U158" t="s">
        <v>1629</v>
      </c>
      <c r="V158">
        <v>3</v>
      </c>
      <c r="W158" t="s">
        <v>26</v>
      </c>
      <c r="X158" s="21">
        <v>87</v>
      </c>
      <c r="Y158" s="21"/>
      <c r="Z158" s="21" t="s">
        <v>2204</v>
      </c>
      <c r="AA158" s="21">
        <v>-17.693000000000001</v>
      </c>
      <c r="AB158" s="21">
        <v>-42.517200000000003</v>
      </c>
    </row>
    <row r="159" spans="1:28">
      <c r="A159" t="s">
        <v>530</v>
      </c>
      <c r="B159">
        <v>45</v>
      </c>
      <c r="C159" t="s">
        <v>370</v>
      </c>
      <c r="E159" t="s">
        <v>531</v>
      </c>
      <c r="F159" t="s">
        <v>1631</v>
      </c>
      <c r="G159" t="s">
        <v>23</v>
      </c>
      <c r="H159">
        <v>-8.3501717000000006</v>
      </c>
      <c r="I159">
        <v>117.9483319</v>
      </c>
      <c r="J159">
        <v>16163</v>
      </c>
      <c r="K159">
        <v>1</v>
      </c>
      <c r="L159">
        <v>4</v>
      </c>
      <c r="M159">
        <v>1944</v>
      </c>
      <c r="N159">
        <v>78</v>
      </c>
      <c r="O159">
        <v>9</v>
      </c>
      <c r="P159">
        <v>9588822107</v>
      </c>
      <c r="Q159" t="s">
        <v>37</v>
      </c>
      <c r="R159" t="s">
        <v>42</v>
      </c>
      <c r="S159" t="s">
        <v>1627</v>
      </c>
      <c r="T159" t="s">
        <v>1628</v>
      </c>
      <c r="U159" t="s">
        <v>1629</v>
      </c>
      <c r="V159">
        <v>7</v>
      </c>
      <c r="W159" t="s">
        <v>78</v>
      </c>
      <c r="X159" s="21">
        <v>87</v>
      </c>
      <c r="Y159" s="21"/>
      <c r="Z159" s="21" t="s">
        <v>2204</v>
      </c>
      <c r="AA159" s="21">
        <v>-17.693000000000001</v>
      </c>
      <c r="AB159" s="21">
        <v>-42.517200000000003</v>
      </c>
    </row>
    <row r="160" spans="1:28">
      <c r="A160" t="s">
        <v>532</v>
      </c>
      <c r="B160">
        <v>45</v>
      </c>
      <c r="C160" t="s">
        <v>497</v>
      </c>
      <c r="E160" t="s">
        <v>201</v>
      </c>
      <c r="F160" t="s">
        <v>1632</v>
      </c>
      <c r="G160" t="s">
        <v>36</v>
      </c>
      <c r="H160">
        <v>-17.692994500000001</v>
      </c>
      <c r="I160">
        <v>-42.5172107</v>
      </c>
      <c r="J160">
        <v>13045</v>
      </c>
      <c r="K160">
        <v>18</v>
      </c>
      <c r="L160">
        <v>9</v>
      </c>
      <c r="M160">
        <v>1935</v>
      </c>
      <c r="N160">
        <v>87</v>
      </c>
      <c r="O160">
        <v>12</v>
      </c>
      <c r="P160">
        <v>6099637466</v>
      </c>
      <c r="Q160" t="s">
        <v>37</v>
      </c>
      <c r="R160" t="s">
        <v>42</v>
      </c>
      <c r="S160" t="s">
        <v>1627</v>
      </c>
      <c r="T160" t="s">
        <v>1628</v>
      </c>
      <c r="U160" t="s">
        <v>1629</v>
      </c>
      <c r="V160">
        <v>3</v>
      </c>
      <c r="W160" t="s">
        <v>26</v>
      </c>
      <c r="X160" s="21">
        <v>87</v>
      </c>
      <c r="Y160" s="21">
        <v>6099637466</v>
      </c>
      <c r="Z160" s="21" t="s">
        <v>2204</v>
      </c>
      <c r="AA160" s="21">
        <v>-17.693000000000001</v>
      </c>
      <c r="AB160" s="21">
        <v>-42.517200000000003</v>
      </c>
    </row>
    <row r="161" spans="1:28">
      <c r="A161" t="s">
        <v>533</v>
      </c>
      <c r="B161">
        <v>45</v>
      </c>
      <c r="C161" t="s">
        <v>534</v>
      </c>
      <c r="E161" t="s">
        <v>535</v>
      </c>
      <c r="F161" t="s">
        <v>1633</v>
      </c>
      <c r="G161" t="s">
        <v>36</v>
      </c>
      <c r="H161">
        <v>49.635468299999999</v>
      </c>
      <c r="I161">
        <v>16.995309800000001</v>
      </c>
      <c r="J161">
        <v>40121</v>
      </c>
      <c r="K161">
        <v>4</v>
      </c>
      <c r="L161">
        <v>11</v>
      </c>
      <c r="M161">
        <v>2009</v>
      </c>
      <c r="N161">
        <v>13</v>
      </c>
      <c r="O161">
        <v>1</v>
      </c>
      <c r="P161">
        <v>6458205420</v>
      </c>
      <c r="Q161" t="s">
        <v>37</v>
      </c>
      <c r="R161" t="s">
        <v>42</v>
      </c>
      <c r="S161" t="s">
        <v>1627</v>
      </c>
      <c r="T161" t="s">
        <v>1628</v>
      </c>
      <c r="U161" t="s">
        <v>1629</v>
      </c>
      <c r="V161">
        <v>6</v>
      </c>
      <c r="W161" t="s">
        <v>43</v>
      </c>
      <c r="X161" s="21">
        <v>87</v>
      </c>
      <c r="Y161" s="21"/>
      <c r="Z161" s="21" t="s">
        <v>2204</v>
      </c>
      <c r="AA161" s="21">
        <v>-17.693000000000001</v>
      </c>
      <c r="AB161" s="21">
        <v>-42.517200000000003</v>
      </c>
    </row>
    <row r="162" spans="1:28">
      <c r="A162" t="s">
        <v>536</v>
      </c>
      <c r="B162">
        <v>46</v>
      </c>
      <c r="C162" t="s">
        <v>537</v>
      </c>
      <c r="E162" t="s">
        <v>538</v>
      </c>
      <c r="F162" t="s">
        <v>1634</v>
      </c>
      <c r="G162" t="s">
        <v>36</v>
      </c>
      <c r="H162">
        <v>50.849989999999998</v>
      </c>
      <c r="I162">
        <v>-101.71763</v>
      </c>
      <c r="J162">
        <v>23259</v>
      </c>
      <c r="K162">
        <v>5</v>
      </c>
      <c r="L162">
        <v>9</v>
      </c>
      <c r="M162">
        <v>1963</v>
      </c>
      <c r="N162">
        <v>59</v>
      </c>
      <c r="O162">
        <v>10</v>
      </c>
      <c r="P162">
        <v>7972264414</v>
      </c>
      <c r="Q162" t="s">
        <v>97</v>
      </c>
      <c r="R162" t="s">
        <v>289</v>
      </c>
      <c r="S162" t="s">
        <v>1635</v>
      </c>
      <c r="T162" t="s">
        <v>1636</v>
      </c>
      <c r="U162" t="s">
        <v>1637</v>
      </c>
      <c r="V162">
        <v>1</v>
      </c>
      <c r="W162" t="s">
        <v>186</v>
      </c>
      <c r="X162" s="21">
        <v>70</v>
      </c>
      <c r="Y162" s="21"/>
      <c r="Z162" s="21" t="s">
        <v>1640</v>
      </c>
      <c r="AA162" s="21">
        <v>33.307470000000002</v>
      </c>
      <c r="AB162" s="21">
        <v>130.37459999999999</v>
      </c>
    </row>
    <row r="163" spans="1:28">
      <c r="A163" t="s">
        <v>539</v>
      </c>
      <c r="B163">
        <v>46</v>
      </c>
      <c r="C163" t="s">
        <v>540</v>
      </c>
      <c r="E163" t="s">
        <v>541</v>
      </c>
      <c r="F163" t="s">
        <v>1638</v>
      </c>
      <c r="G163" t="s">
        <v>36</v>
      </c>
      <c r="H163">
        <v>-7.8307181000000003</v>
      </c>
      <c r="I163">
        <v>110.6338382</v>
      </c>
      <c r="J163">
        <v>43721</v>
      </c>
      <c r="K163">
        <v>13</v>
      </c>
      <c r="L163">
        <v>9</v>
      </c>
      <c r="M163">
        <v>2019</v>
      </c>
      <c r="N163">
        <v>3</v>
      </c>
      <c r="O163">
        <v>6</v>
      </c>
      <c r="P163">
        <v>3344420018</v>
      </c>
      <c r="Q163" t="s">
        <v>97</v>
      </c>
      <c r="R163" t="s">
        <v>289</v>
      </c>
      <c r="S163" t="s">
        <v>1635</v>
      </c>
      <c r="T163" t="s">
        <v>1636</v>
      </c>
      <c r="U163" t="s">
        <v>1637</v>
      </c>
      <c r="V163">
        <v>6</v>
      </c>
      <c r="W163" t="s">
        <v>43</v>
      </c>
      <c r="X163" s="21">
        <v>70</v>
      </c>
      <c r="Y163" s="21"/>
      <c r="Z163" s="21" t="s">
        <v>1640</v>
      </c>
      <c r="AA163" s="21">
        <v>33.307470000000002</v>
      </c>
      <c r="AB163" s="21">
        <v>130.37459999999999</v>
      </c>
    </row>
    <row r="164" spans="1:28">
      <c r="A164" t="s">
        <v>542</v>
      </c>
      <c r="B164">
        <v>46</v>
      </c>
      <c r="C164" t="s">
        <v>134</v>
      </c>
      <c r="D164" t="s">
        <v>543</v>
      </c>
      <c r="E164" t="s">
        <v>544</v>
      </c>
      <c r="F164" t="s">
        <v>1639</v>
      </c>
      <c r="G164" t="s">
        <v>36</v>
      </c>
      <c r="H164">
        <v>-33.548246599999999</v>
      </c>
      <c r="I164">
        <v>-71.604574499999998</v>
      </c>
      <c r="J164">
        <v>28303</v>
      </c>
      <c r="K164">
        <v>27</v>
      </c>
      <c r="L164">
        <v>6</v>
      </c>
      <c r="M164">
        <v>1977</v>
      </c>
      <c r="N164">
        <v>45</v>
      </c>
      <c r="O164">
        <v>12</v>
      </c>
      <c r="P164">
        <v>8271537717</v>
      </c>
      <c r="Q164" t="s">
        <v>97</v>
      </c>
      <c r="R164" t="s">
        <v>289</v>
      </c>
      <c r="S164" t="s">
        <v>1635</v>
      </c>
      <c r="T164" t="s">
        <v>1636</v>
      </c>
      <c r="U164" t="s">
        <v>1637</v>
      </c>
      <c r="V164">
        <v>3</v>
      </c>
      <c r="W164" t="s">
        <v>26</v>
      </c>
      <c r="X164" s="21">
        <v>70</v>
      </c>
      <c r="Y164" s="21"/>
      <c r="Z164" s="21" t="s">
        <v>1640</v>
      </c>
      <c r="AA164" s="21">
        <v>33.307470000000002</v>
      </c>
      <c r="AB164" s="21">
        <v>130.37459999999999</v>
      </c>
    </row>
    <row r="165" spans="1:28">
      <c r="A165" t="s">
        <v>545</v>
      </c>
      <c r="B165">
        <v>46</v>
      </c>
      <c r="C165" t="s">
        <v>546</v>
      </c>
      <c r="D165" t="s">
        <v>547</v>
      </c>
      <c r="E165" t="s">
        <v>248</v>
      </c>
      <c r="F165" t="s">
        <v>1640</v>
      </c>
      <c r="G165" t="s">
        <v>36</v>
      </c>
      <c r="H165">
        <v>33.307473399999999</v>
      </c>
      <c r="I165">
        <v>130.37455439999999</v>
      </c>
      <c r="J165">
        <v>19305</v>
      </c>
      <c r="K165">
        <v>7</v>
      </c>
      <c r="L165">
        <v>11</v>
      </c>
      <c r="M165">
        <v>1952</v>
      </c>
      <c r="N165">
        <v>70</v>
      </c>
      <c r="O165">
        <v>9</v>
      </c>
      <c r="P165">
        <v>3981371042</v>
      </c>
      <c r="Q165" t="s">
        <v>97</v>
      </c>
      <c r="R165" t="s">
        <v>289</v>
      </c>
      <c r="S165" t="s">
        <v>1635</v>
      </c>
      <c r="T165" t="s">
        <v>1636</v>
      </c>
      <c r="U165" t="s">
        <v>1637</v>
      </c>
      <c r="V165">
        <v>4</v>
      </c>
      <c r="W165" t="s">
        <v>93</v>
      </c>
      <c r="X165" s="21">
        <v>70</v>
      </c>
      <c r="Y165" s="21">
        <v>3981371042</v>
      </c>
      <c r="Z165" s="21" t="s">
        <v>1640</v>
      </c>
      <c r="AA165" s="21">
        <v>33.307470000000002</v>
      </c>
      <c r="AB165" s="21">
        <v>130.37459999999999</v>
      </c>
    </row>
    <row r="166" spans="1:28">
      <c r="A166" t="s">
        <v>548</v>
      </c>
      <c r="B166">
        <v>47</v>
      </c>
      <c r="C166" t="s">
        <v>549</v>
      </c>
      <c r="E166" t="s">
        <v>149</v>
      </c>
      <c r="F166" t="s">
        <v>1641</v>
      </c>
      <c r="G166" t="s">
        <v>23</v>
      </c>
      <c r="H166">
        <v>63.2563101</v>
      </c>
      <c r="I166">
        <v>18.4484104</v>
      </c>
      <c r="J166">
        <v>31359</v>
      </c>
      <c r="K166">
        <v>8</v>
      </c>
      <c r="L166">
        <v>11</v>
      </c>
      <c r="M166">
        <v>1985</v>
      </c>
      <c r="N166">
        <v>37</v>
      </c>
      <c r="O166">
        <v>8</v>
      </c>
      <c r="P166">
        <v>7112934561</v>
      </c>
      <c r="Q166" t="s">
        <v>72</v>
      </c>
      <c r="R166" t="s">
        <v>77</v>
      </c>
      <c r="S166" t="s">
        <v>1642</v>
      </c>
      <c r="T166" t="s">
        <v>1643</v>
      </c>
      <c r="U166" t="s">
        <v>1644</v>
      </c>
      <c r="V166">
        <v>5</v>
      </c>
      <c r="W166" t="s">
        <v>86</v>
      </c>
      <c r="X166" s="21">
        <v>97</v>
      </c>
      <c r="Y166" s="21"/>
      <c r="Z166" s="21" t="s">
        <v>2205</v>
      </c>
      <c r="AA166" s="21">
        <v>15.67567</v>
      </c>
      <c r="AB166" s="21">
        <v>121.13039999999999</v>
      </c>
    </row>
    <row r="167" spans="1:28">
      <c r="A167" t="s">
        <v>550</v>
      </c>
      <c r="B167">
        <v>47</v>
      </c>
      <c r="C167" t="s">
        <v>551</v>
      </c>
      <c r="E167" t="s">
        <v>552</v>
      </c>
      <c r="F167" t="s">
        <v>1645</v>
      </c>
      <c r="G167" t="s">
        <v>36</v>
      </c>
      <c r="H167">
        <v>15.6756662</v>
      </c>
      <c r="I167">
        <v>121.1303669</v>
      </c>
      <c r="J167">
        <v>9272</v>
      </c>
      <c r="K167">
        <v>20</v>
      </c>
      <c r="L167">
        <v>5</v>
      </c>
      <c r="M167">
        <v>1925</v>
      </c>
      <c r="N167">
        <v>97</v>
      </c>
      <c r="O167">
        <v>13</v>
      </c>
      <c r="P167">
        <v>2136858194</v>
      </c>
      <c r="Q167" t="s">
        <v>72</v>
      </c>
      <c r="R167" t="s">
        <v>77</v>
      </c>
      <c r="S167" t="s">
        <v>1642</v>
      </c>
      <c r="T167" t="s">
        <v>1643</v>
      </c>
      <c r="U167" t="s">
        <v>1644</v>
      </c>
      <c r="V167">
        <v>4</v>
      </c>
      <c r="W167" t="s">
        <v>93</v>
      </c>
      <c r="X167" s="21">
        <v>97</v>
      </c>
      <c r="Y167" s="21">
        <v>2136858194</v>
      </c>
      <c r="Z167" s="21" t="s">
        <v>2205</v>
      </c>
      <c r="AA167" s="21">
        <v>15.67567</v>
      </c>
      <c r="AB167" s="21">
        <v>121.13039999999999</v>
      </c>
    </row>
    <row r="168" spans="1:28">
      <c r="A168" t="s">
        <v>553</v>
      </c>
      <c r="B168">
        <v>47</v>
      </c>
      <c r="C168" t="s">
        <v>554</v>
      </c>
      <c r="E168" t="s">
        <v>555</v>
      </c>
      <c r="F168" t="s">
        <v>1646</v>
      </c>
      <c r="G168" t="s">
        <v>23</v>
      </c>
      <c r="H168">
        <v>44.019171999999998</v>
      </c>
      <c r="I168">
        <v>18.153570200000001</v>
      </c>
      <c r="J168">
        <v>40874</v>
      </c>
      <c r="K168">
        <v>27</v>
      </c>
      <c r="L168">
        <v>11</v>
      </c>
      <c r="M168">
        <v>2011</v>
      </c>
      <c r="N168">
        <v>11</v>
      </c>
      <c r="O168">
        <v>3</v>
      </c>
      <c r="P168">
        <v>7125540857</v>
      </c>
      <c r="Q168" t="s">
        <v>72</v>
      </c>
      <c r="R168" t="s">
        <v>77</v>
      </c>
      <c r="S168" t="s">
        <v>1642</v>
      </c>
      <c r="T168" t="s">
        <v>1643</v>
      </c>
      <c r="U168" t="s">
        <v>1644</v>
      </c>
      <c r="V168">
        <v>6</v>
      </c>
      <c r="W168" t="s">
        <v>43</v>
      </c>
      <c r="X168" s="21">
        <v>97</v>
      </c>
      <c r="Y168" s="21"/>
      <c r="Z168" s="21" t="s">
        <v>2205</v>
      </c>
      <c r="AA168" s="21">
        <v>15.67567</v>
      </c>
      <c r="AB168" s="21">
        <v>121.13039999999999</v>
      </c>
    </row>
    <row r="169" spans="1:28">
      <c r="A169" t="s">
        <v>556</v>
      </c>
      <c r="B169">
        <v>48</v>
      </c>
      <c r="C169" t="s">
        <v>557</v>
      </c>
      <c r="E169" t="s">
        <v>558</v>
      </c>
      <c r="F169" t="s">
        <v>1647</v>
      </c>
      <c r="G169" t="s">
        <v>23</v>
      </c>
      <c r="H169">
        <v>45.784995199999997</v>
      </c>
      <c r="I169">
        <v>-72.014506299999994</v>
      </c>
      <c r="J169">
        <v>36565</v>
      </c>
      <c r="K169">
        <v>9</v>
      </c>
      <c r="L169">
        <v>2</v>
      </c>
      <c r="M169">
        <v>2000</v>
      </c>
      <c r="N169">
        <v>22</v>
      </c>
      <c r="O169">
        <v>8</v>
      </c>
      <c r="P169">
        <v>4986148068</v>
      </c>
      <c r="Q169" t="s">
        <v>37</v>
      </c>
      <c r="R169" t="s">
        <v>42</v>
      </c>
      <c r="S169" t="s">
        <v>1648</v>
      </c>
      <c r="T169" t="s">
        <v>1649</v>
      </c>
      <c r="U169" t="s">
        <v>1650</v>
      </c>
      <c r="V169">
        <v>1</v>
      </c>
      <c r="W169" t="s">
        <v>186</v>
      </c>
      <c r="X169" s="21">
        <v>86</v>
      </c>
      <c r="Y169" s="21"/>
      <c r="Z169" s="21" t="s">
        <v>1651</v>
      </c>
      <c r="AA169" s="21">
        <v>63.738840000000003</v>
      </c>
      <c r="AB169" s="21">
        <v>34.309750000000001</v>
      </c>
    </row>
    <row r="170" spans="1:28">
      <c r="A170" t="s">
        <v>559</v>
      </c>
      <c r="B170">
        <v>48</v>
      </c>
      <c r="C170" t="s">
        <v>560</v>
      </c>
      <c r="E170" t="s">
        <v>352</v>
      </c>
      <c r="F170" t="s">
        <v>1651</v>
      </c>
      <c r="G170" t="s">
        <v>23</v>
      </c>
      <c r="H170">
        <v>63.738839499999997</v>
      </c>
      <c r="I170">
        <v>34.309751900000002</v>
      </c>
      <c r="J170">
        <v>13398</v>
      </c>
      <c r="K170">
        <v>5</v>
      </c>
      <c r="L170">
        <v>9</v>
      </c>
      <c r="M170">
        <v>1936</v>
      </c>
      <c r="N170">
        <v>86</v>
      </c>
      <c r="O170">
        <v>8</v>
      </c>
      <c r="P170">
        <v>1842124591</v>
      </c>
      <c r="Q170" t="s">
        <v>37</v>
      </c>
      <c r="R170" t="s">
        <v>42</v>
      </c>
      <c r="S170" t="s">
        <v>1648</v>
      </c>
      <c r="T170" t="s">
        <v>1649</v>
      </c>
      <c r="U170" t="s">
        <v>1650</v>
      </c>
      <c r="V170">
        <v>3</v>
      </c>
      <c r="W170" t="s">
        <v>26</v>
      </c>
      <c r="X170" s="21">
        <v>86</v>
      </c>
      <c r="Y170" s="21">
        <v>1842124591</v>
      </c>
      <c r="Z170" s="21" t="s">
        <v>1651</v>
      </c>
      <c r="AA170" s="21">
        <v>63.738840000000003</v>
      </c>
      <c r="AB170" s="21">
        <v>34.309750000000001</v>
      </c>
    </row>
    <row r="171" spans="1:28">
      <c r="A171" t="s">
        <v>561</v>
      </c>
      <c r="B171">
        <v>48</v>
      </c>
      <c r="C171" t="s">
        <v>562</v>
      </c>
      <c r="E171" t="s">
        <v>563</v>
      </c>
      <c r="F171" t="s">
        <v>1652</v>
      </c>
      <c r="G171" t="s">
        <v>23</v>
      </c>
      <c r="H171">
        <v>-12.4</v>
      </c>
      <c r="I171">
        <v>-74.7</v>
      </c>
      <c r="J171">
        <v>24445</v>
      </c>
      <c r="K171">
        <v>4</v>
      </c>
      <c r="L171">
        <v>12</v>
      </c>
      <c r="M171">
        <v>1966</v>
      </c>
      <c r="N171">
        <v>56</v>
      </c>
      <c r="O171">
        <v>2</v>
      </c>
      <c r="P171">
        <v>9779651585</v>
      </c>
      <c r="Q171" t="s">
        <v>37</v>
      </c>
      <c r="R171" t="s">
        <v>42</v>
      </c>
      <c r="S171" t="s">
        <v>1648</v>
      </c>
      <c r="T171" t="s">
        <v>1649</v>
      </c>
      <c r="U171" t="s">
        <v>1650</v>
      </c>
      <c r="V171">
        <v>2</v>
      </c>
      <c r="W171" t="s">
        <v>48</v>
      </c>
      <c r="X171" s="21">
        <v>86</v>
      </c>
      <c r="Y171" s="21"/>
      <c r="Z171" s="21" t="s">
        <v>1651</v>
      </c>
      <c r="AA171" s="21">
        <v>63.738840000000003</v>
      </c>
      <c r="AB171" s="21">
        <v>34.309750000000001</v>
      </c>
    </row>
    <row r="172" spans="1:28">
      <c r="A172" t="s">
        <v>564</v>
      </c>
      <c r="B172">
        <v>49</v>
      </c>
      <c r="C172" t="s">
        <v>565</v>
      </c>
      <c r="D172" t="s">
        <v>566</v>
      </c>
      <c r="E172" t="s">
        <v>567</v>
      </c>
      <c r="F172" t="s">
        <v>1653</v>
      </c>
      <c r="G172" t="s">
        <v>36</v>
      </c>
      <c r="H172">
        <v>45.052484</v>
      </c>
      <c r="I172">
        <v>4.8398662000000003</v>
      </c>
      <c r="J172">
        <v>32903</v>
      </c>
      <c r="K172">
        <v>30</v>
      </c>
      <c r="L172">
        <v>1</v>
      </c>
      <c r="M172">
        <v>1990</v>
      </c>
      <c r="N172">
        <v>32</v>
      </c>
      <c r="O172">
        <v>2</v>
      </c>
      <c r="P172">
        <v>3553168458</v>
      </c>
      <c r="Q172" t="s">
        <v>72</v>
      </c>
      <c r="R172" t="s">
        <v>82</v>
      </c>
      <c r="S172" t="s">
        <v>1445</v>
      </c>
      <c r="T172" t="s">
        <v>1654</v>
      </c>
      <c r="U172" t="s">
        <v>1654</v>
      </c>
      <c r="V172">
        <v>2</v>
      </c>
      <c r="W172" t="s">
        <v>48</v>
      </c>
      <c r="X172" s="21">
        <v>60</v>
      </c>
      <c r="Y172" s="21"/>
      <c r="Z172" s="21" t="s">
        <v>2206</v>
      </c>
      <c r="AA172" s="21">
        <v>43.005220000000001</v>
      </c>
      <c r="AB172" s="21">
        <v>71.513919999999999</v>
      </c>
    </row>
    <row r="173" spans="1:28">
      <c r="A173" t="s">
        <v>568</v>
      </c>
      <c r="B173">
        <v>49</v>
      </c>
      <c r="C173" t="s">
        <v>569</v>
      </c>
      <c r="E173" t="s">
        <v>570</v>
      </c>
      <c r="F173" t="s">
        <v>1655</v>
      </c>
      <c r="G173" t="s">
        <v>36</v>
      </c>
      <c r="H173">
        <v>54.708309499999999</v>
      </c>
      <c r="I173">
        <v>76.551354099999998</v>
      </c>
      <c r="J173">
        <v>39097</v>
      </c>
      <c r="K173">
        <v>15</v>
      </c>
      <c r="L173">
        <v>1</v>
      </c>
      <c r="M173">
        <v>2007</v>
      </c>
      <c r="N173">
        <v>15</v>
      </c>
      <c r="O173">
        <v>7</v>
      </c>
      <c r="P173">
        <v>5242953934</v>
      </c>
      <c r="Q173" t="s">
        <v>72</v>
      </c>
      <c r="R173" t="s">
        <v>82</v>
      </c>
      <c r="S173" t="s">
        <v>1445</v>
      </c>
      <c r="T173" t="s">
        <v>1654</v>
      </c>
      <c r="U173" t="s">
        <v>1654</v>
      </c>
      <c r="V173">
        <v>6</v>
      </c>
      <c r="W173" t="s">
        <v>43</v>
      </c>
      <c r="X173" s="21">
        <v>60</v>
      </c>
      <c r="Y173" s="21"/>
      <c r="Z173" s="21" t="s">
        <v>2206</v>
      </c>
      <c r="AA173" s="21">
        <v>43.005220000000001</v>
      </c>
      <c r="AB173" s="21">
        <v>71.513919999999999</v>
      </c>
    </row>
    <row r="174" spans="1:28">
      <c r="A174" t="s">
        <v>571</v>
      </c>
      <c r="B174">
        <v>49</v>
      </c>
      <c r="C174" t="s">
        <v>75</v>
      </c>
      <c r="E174" t="s">
        <v>572</v>
      </c>
      <c r="F174" t="s">
        <v>1656</v>
      </c>
      <c r="G174" t="s">
        <v>36</v>
      </c>
      <c r="H174">
        <v>43.005221599999999</v>
      </c>
      <c r="I174">
        <v>71.513917000000006</v>
      </c>
      <c r="J174">
        <v>22658</v>
      </c>
      <c r="K174">
        <v>12</v>
      </c>
      <c r="L174">
        <v>1</v>
      </c>
      <c r="M174">
        <v>1962</v>
      </c>
      <c r="N174">
        <v>60</v>
      </c>
      <c r="O174">
        <v>1</v>
      </c>
      <c r="P174">
        <v>7205463613</v>
      </c>
      <c r="Q174" t="s">
        <v>72</v>
      </c>
      <c r="R174" t="s">
        <v>82</v>
      </c>
      <c r="S174" t="s">
        <v>1445</v>
      </c>
      <c r="T174" t="s">
        <v>1654</v>
      </c>
      <c r="U174" t="s">
        <v>1654</v>
      </c>
      <c r="V174">
        <v>1</v>
      </c>
      <c r="W174" t="s">
        <v>186</v>
      </c>
      <c r="X174" s="21">
        <v>60</v>
      </c>
      <c r="Y174" s="21">
        <v>7205463613</v>
      </c>
      <c r="Z174" s="21" t="s">
        <v>2206</v>
      </c>
      <c r="AA174" s="21">
        <v>43.005220000000001</v>
      </c>
      <c r="AB174" s="21">
        <v>71.513919999999999</v>
      </c>
    </row>
    <row r="175" spans="1:28">
      <c r="A175" t="s">
        <v>573</v>
      </c>
      <c r="B175">
        <v>50</v>
      </c>
      <c r="C175" t="s">
        <v>574</v>
      </c>
      <c r="E175" t="s">
        <v>575</v>
      </c>
      <c r="F175" t="s">
        <v>1657</v>
      </c>
      <c r="G175" t="s">
        <v>36</v>
      </c>
      <c r="H175">
        <v>53.6190091</v>
      </c>
      <c r="I175">
        <v>-1.2780726</v>
      </c>
      <c r="J175">
        <v>16817</v>
      </c>
      <c r="K175">
        <v>15</v>
      </c>
      <c r="L175">
        <v>1</v>
      </c>
      <c r="M175">
        <v>1946</v>
      </c>
      <c r="N175">
        <v>76</v>
      </c>
      <c r="O175">
        <v>2</v>
      </c>
      <c r="P175">
        <v>9447551084</v>
      </c>
      <c r="Q175" t="s">
        <v>31</v>
      </c>
      <c r="R175" t="s">
        <v>52</v>
      </c>
      <c r="S175" t="s">
        <v>1658</v>
      </c>
      <c r="T175" t="s">
        <v>1659</v>
      </c>
      <c r="U175" t="s">
        <v>1660</v>
      </c>
      <c r="V175">
        <v>4</v>
      </c>
      <c r="W175" t="s">
        <v>93</v>
      </c>
      <c r="X175" s="21">
        <v>76</v>
      </c>
      <c r="Y175" s="21">
        <v>9447551084</v>
      </c>
      <c r="Z175" s="21" t="s">
        <v>2207</v>
      </c>
      <c r="AA175" s="21">
        <v>53.619010000000003</v>
      </c>
      <c r="AB175" s="21">
        <v>-1.27807</v>
      </c>
    </row>
    <row r="176" spans="1:28">
      <c r="A176" t="s">
        <v>576</v>
      </c>
      <c r="B176">
        <v>50</v>
      </c>
      <c r="C176" t="s">
        <v>577</v>
      </c>
      <c r="E176" t="s">
        <v>578</v>
      </c>
      <c r="F176" t="s">
        <v>1661</v>
      </c>
      <c r="G176" t="s">
        <v>36</v>
      </c>
      <c r="H176">
        <v>39.246620999999998</v>
      </c>
      <c r="I176">
        <v>107.66617599999999</v>
      </c>
      <c r="J176">
        <v>32329</v>
      </c>
      <c r="K176">
        <v>5</v>
      </c>
      <c r="L176">
        <v>7</v>
      </c>
      <c r="M176">
        <v>1988</v>
      </c>
      <c r="N176">
        <v>34</v>
      </c>
      <c r="O176">
        <v>5</v>
      </c>
      <c r="P176">
        <v>9267058982</v>
      </c>
      <c r="Q176" t="s">
        <v>31</v>
      </c>
      <c r="R176" t="s">
        <v>52</v>
      </c>
      <c r="S176" t="s">
        <v>1658</v>
      </c>
      <c r="T176" t="s">
        <v>1659</v>
      </c>
      <c r="U176" t="s">
        <v>1660</v>
      </c>
      <c r="V176">
        <v>1</v>
      </c>
      <c r="W176" t="s">
        <v>186</v>
      </c>
      <c r="X176" s="21">
        <v>76</v>
      </c>
      <c r="Y176" s="21"/>
      <c r="Z176" s="21" t="s">
        <v>2207</v>
      </c>
      <c r="AA176" s="21">
        <v>53.619010000000003</v>
      </c>
      <c r="AB176" s="21">
        <v>-1.27807</v>
      </c>
    </row>
    <row r="177" spans="1:28">
      <c r="A177" t="s">
        <v>579</v>
      </c>
      <c r="B177">
        <v>50</v>
      </c>
      <c r="C177" t="s">
        <v>580</v>
      </c>
      <c r="E177" t="s">
        <v>203</v>
      </c>
      <c r="F177" t="s">
        <v>1662</v>
      </c>
      <c r="G177" t="s">
        <v>23</v>
      </c>
      <c r="H177">
        <v>58.702890099999998</v>
      </c>
      <c r="I177">
        <v>13.845300200000001</v>
      </c>
      <c r="J177">
        <v>39686</v>
      </c>
      <c r="K177">
        <v>26</v>
      </c>
      <c r="L177">
        <v>8</v>
      </c>
      <c r="M177">
        <v>2008</v>
      </c>
      <c r="N177">
        <v>14</v>
      </c>
      <c r="O177">
        <v>9</v>
      </c>
      <c r="P177">
        <v>2572494786</v>
      </c>
      <c r="Q177" t="s">
        <v>31</v>
      </c>
      <c r="R177" t="s">
        <v>52</v>
      </c>
      <c r="S177" t="s">
        <v>1658</v>
      </c>
      <c r="T177" t="s">
        <v>1659</v>
      </c>
      <c r="U177" t="s">
        <v>1660</v>
      </c>
      <c r="V177">
        <v>6</v>
      </c>
      <c r="W177" t="s">
        <v>43</v>
      </c>
      <c r="X177" s="21">
        <v>76</v>
      </c>
      <c r="Y177" s="21"/>
      <c r="Z177" s="21" t="s">
        <v>2207</v>
      </c>
      <c r="AA177" s="21">
        <v>53.619010000000003</v>
      </c>
      <c r="AB177" s="21">
        <v>-1.27807</v>
      </c>
    </row>
    <row r="178" spans="1:28">
      <c r="A178" t="s">
        <v>581</v>
      </c>
      <c r="B178">
        <v>50</v>
      </c>
      <c r="C178" t="s">
        <v>582</v>
      </c>
      <c r="E178" t="s">
        <v>583</v>
      </c>
      <c r="F178" t="s">
        <v>1663</v>
      </c>
      <c r="G178" t="s">
        <v>23</v>
      </c>
      <c r="H178">
        <v>55.882399999999997</v>
      </c>
      <c r="I178">
        <v>37.489685000000001</v>
      </c>
      <c r="J178">
        <v>43752</v>
      </c>
      <c r="K178">
        <v>14</v>
      </c>
      <c r="L178">
        <v>10</v>
      </c>
      <c r="M178">
        <v>2019</v>
      </c>
      <c r="N178">
        <v>3</v>
      </c>
      <c r="O178">
        <v>4</v>
      </c>
      <c r="P178">
        <v>4311291023</v>
      </c>
      <c r="Q178" t="s">
        <v>31</v>
      </c>
      <c r="R178" t="s">
        <v>52</v>
      </c>
      <c r="S178" t="s">
        <v>1658</v>
      </c>
      <c r="T178" t="s">
        <v>1659</v>
      </c>
      <c r="U178" t="s">
        <v>1660</v>
      </c>
      <c r="V178">
        <v>6</v>
      </c>
      <c r="W178" t="s">
        <v>43</v>
      </c>
      <c r="X178" s="21">
        <v>76</v>
      </c>
      <c r="Y178" s="21"/>
      <c r="Z178" s="21" t="s">
        <v>2207</v>
      </c>
      <c r="AA178" s="21">
        <v>53.619010000000003</v>
      </c>
      <c r="AB178" s="21">
        <v>-1.27807</v>
      </c>
    </row>
    <row r="179" spans="1:28">
      <c r="A179" t="s">
        <v>584</v>
      </c>
      <c r="B179">
        <v>51</v>
      </c>
      <c r="C179" t="s">
        <v>497</v>
      </c>
      <c r="D179" t="s">
        <v>585</v>
      </c>
      <c r="E179" t="s">
        <v>586</v>
      </c>
      <c r="F179" t="s">
        <v>1664</v>
      </c>
      <c r="G179" t="s">
        <v>36</v>
      </c>
      <c r="H179">
        <v>-0.63498929999999998</v>
      </c>
      <c r="I179">
        <v>117.40864879999999</v>
      </c>
      <c r="J179">
        <v>14553</v>
      </c>
      <c r="K179">
        <v>4</v>
      </c>
      <c r="L179">
        <v>11</v>
      </c>
      <c r="M179">
        <v>1939</v>
      </c>
      <c r="N179">
        <v>83</v>
      </c>
      <c r="O179">
        <v>8</v>
      </c>
      <c r="P179">
        <v>9941340114</v>
      </c>
      <c r="Q179" t="s">
        <v>97</v>
      </c>
      <c r="R179" t="s">
        <v>125</v>
      </c>
      <c r="S179" t="s">
        <v>1665</v>
      </c>
      <c r="T179" t="s">
        <v>1470</v>
      </c>
      <c r="U179" t="s">
        <v>1666</v>
      </c>
      <c r="V179">
        <v>5</v>
      </c>
      <c r="W179" t="s">
        <v>86</v>
      </c>
      <c r="X179" s="21">
        <v>83</v>
      </c>
      <c r="Y179" s="21">
        <v>9941340114</v>
      </c>
      <c r="Z179" s="21" t="s">
        <v>2208</v>
      </c>
      <c r="AA179" s="21">
        <v>-0.63499000000000005</v>
      </c>
      <c r="AB179" s="21">
        <v>117.40860000000001</v>
      </c>
    </row>
    <row r="180" spans="1:28">
      <c r="A180" t="s">
        <v>587</v>
      </c>
      <c r="B180">
        <v>51</v>
      </c>
      <c r="C180" t="s">
        <v>588</v>
      </c>
      <c r="E180" t="s">
        <v>563</v>
      </c>
      <c r="F180" t="s">
        <v>1667</v>
      </c>
      <c r="G180" t="s">
        <v>36</v>
      </c>
      <c r="H180">
        <v>29.865988000000002</v>
      </c>
      <c r="I180">
        <v>121.55355900000001</v>
      </c>
      <c r="J180">
        <v>36885</v>
      </c>
      <c r="K180">
        <v>25</v>
      </c>
      <c r="L180">
        <v>12</v>
      </c>
      <c r="M180">
        <v>2000</v>
      </c>
      <c r="N180">
        <v>22</v>
      </c>
      <c r="O180">
        <v>5</v>
      </c>
      <c r="P180">
        <v>4427247811</v>
      </c>
      <c r="Q180" t="s">
        <v>97</v>
      </c>
      <c r="R180" t="s">
        <v>125</v>
      </c>
      <c r="S180" t="s">
        <v>1665</v>
      </c>
      <c r="T180" t="s">
        <v>1470</v>
      </c>
      <c r="U180" t="s">
        <v>1666</v>
      </c>
      <c r="V180">
        <v>4</v>
      </c>
      <c r="W180" t="s">
        <v>93</v>
      </c>
      <c r="X180" s="21">
        <v>83</v>
      </c>
      <c r="Y180" s="21"/>
      <c r="Z180" s="21" t="s">
        <v>2208</v>
      </c>
      <c r="AA180" s="21">
        <v>-0.63499000000000005</v>
      </c>
      <c r="AB180" s="21">
        <v>117.40860000000001</v>
      </c>
    </row>
    <row r="181" spans="1:28">
      <c r="A181" t="s">
        <v>589</v>
      </c>
      <c r="B181">
        <v>51</v>
      </c>
      <c r="C181" t="s">
        <v>497</v>
      </c>
      <c r="D181" t="s">
        <v>34</v>
      </c>
      <c r="E181" t="s">
        <v>590</v>
      </c>
      <c r="F181" t="s">
        <v>1668</v>
      </c>
      <c r="G181" t="s">
        <v>36</v>
      </c>
      <c r="H181">
        <v>10.935700000000001</v>
      </c>
      <c r="I181">
        <v>122.4932</v>
      </c>
      <c r="J181">
        <v>34507</v>
      </c>
      <c r="K181">
        <v>22</v>
      </c>
      <c r="L181">
        <v>6</v>
      </c>
      <c r="M181">
        <v>1994</v>
      </c>
      <c r="N181">
        <v>28</v>
      </c>
      <c r="O181">
        <v>11</v>
      </c>
      <c r="P181">
        <v>2247648725</v>
      </c>
      <c r="Q181" t="s">
        <v>97</v>
      </c>
      <c r="R181" t="s">
        <v>125</v>
      </c>
      <c r="S181" t="s">
        <v>1665</v>
      </c>
      <c r="T181" t="s">
        <v>1470</v>
      </c>
      <c r="U181" t="s">
        <v>1666</v>
      </c>
      <c r="V181">
        <v>5</v>
      </c>
      <c r="W181" t="s">
        <v>86</v>
      </c>
      <c r="X181" s="21">
        <v>83</v>
      </c>
      <c r="Y181" s="21"/>
      <c r="Z181" s="21" t="s">
        <v>2208</v>
      </c>
      <c r="AA181" s="21">
        <v>-0.63499000000000005</v>
      </c>
      <c r="AB181" s="21">
        <v>117.40860000000001</v>
      </c>
    </row>
    <row r="182" spans="1:28">
      <c r="A182" t="s">
        <v>591</v>
      </c>
      <c r="B182">
        <v>51</v>
      </c>
      <c r="C182" t="s">
        <v>592</v>
      </c>
      <c r="E182" t="s">
        <v>593</v>
      </c>
      <c r="F182" t="s">
        <v>1669</v>
      </c>
      <c r="G182" t="s">
        <v>36</v>
      </c>
      <c r="H182">
        <v>12.6400252</v>
      </c>
      <c r="I182">
        <v>10.7048554</v>
      </c>
      <c r="J182">
        <v>28915</v>
      </c>
      <c r="K182">
        <v>1</v>
      </c>
      <c r="L182">
        <v>3</v>
      </c>
      <c r="M182">
        <v>1979</v>
      </c>
      <c r="N182">
        <v>43</v>
      </c>
      <c r="O182">
        <v>10</v>
      </c>
      <c r="P182">
        <v>7397900594</v>
      </c>
      <c r="Q182" t="s">
        <v>97</v>
      </c>
      <c r="R182" t="s">
        <v>125</v>
      </c>
      <c r="S182" t="s">
        <v>1665</v>
      </c>
      <c r="T182" t="s">
        <v>1470</v>
      </c>
      <c r="U182" t="s">
        <v>1666</v>
      </c>
      <c r="V182">
        <v>2</v>
      </c>
      <c r="W182" t="s">
        <v>48</v>
      </c>
      <c r="X182" s="21">
        <v>83</v>
      </c>
      <c r="Y182" s="21"/>
      <c r="Z182" s="21" t="s">
        <v>2208</v>
      </c>
      <c r="AA182" s="21">
        <v>-0.63499000000000005</v>
      </c>
      <c r="AB182" s="21">
        <v>117.40860000000001</v>
      </c>
    </row>
    <row r="183" spans="1:28">
      <c r="A183" t="s">
        <v>594</v>
      </c>
      <c r="B183">
        <v>52</v>
      </c>
      <c r="C183" t="s">
        <v>595</v>
      </c>
      <c r="E183" t="s">
        <v>514</v>
      </c>
      <c r="F183" t="s">
        <v>1670</v>
      </c>
      <c r="G183" t="s">
        <v>23</v>
      </c>
      <c r="H183">
        <v>60.173418099999999</v>
      </c>
      <c r="I183">
        <v>18.177176500000002</v>
      </c>
      <c r="J183">
        <v>38292</v>
      </c>
      <c r="K183">
        <v>1</v>
      </c>
      <c r="L183">
        <v>11</v>
      </c>
      <c r="M183">
        <v>2004</v>
      </c>
      <c r="N183">
        <v>18</v>
      </c>
      <c r="O183">
        <v>9</v>
      </c>
      <c r="P183">
        <v>7889820581</v>
      </c>
      <c r="Q183" t="s">
        <v>72</v>
      </c>
      <c r="R183" t="s">
        <v>77</v>
      </c>
      <c r="S183" t="s">
        <v>1642</v>
      </c>
      <c r="T183" t="s">
        <v>1562</v>
      </c>
      <c r="U183" t="s">
        <v>1671</v>
      </c>
      <c r="V183">
        <v>6</v>
      </c>
      <c r="W183" t="s">
        <v>43</v>
      </c>
      <c r="X183" s="21">
        <v>59</v>
      </c>
      <c r="Y183" s="21"/>
      <c r="Z183" s="21" t="s">
        <v>2209</v>
      </c>
      <c r="AA183" s="21">
        <v>49.630249999999997</v>
      </c>
      <c r="AB183" s="21">
        <v>20.663519999999998</v>
      </c>
    </row>
    <row r="184" spans="1:28">
      <c r="A184" t="s">
        <v>596</v>
      </c>
      <c r="B184">
        <v>52</v>
      </c>
      <c r="C184" t="s">
        <v>597</v>
      </c>
      <c r="E184" t="s">
        <v>598</v>
      </c>
      <c r="F184" t="s">
        <v>1672</v>
      </c>
      <c r="G184" t="s">
        <v>36</v>
      </c>
      <c r="H184">
        <v>49.6302491</v>
      </c>
      <c r="I184">
        <v>20.6635214</v>
      </c>
      <c r="J184">
        <v>23147</v>
      </c>
      <c r="K184">
        <v>16</v>
      </c>
      <c r="L184">
        <v>5</v>
      </c>
      <c r="M184">
        <v>1963</v>
      </c>
      <c r="N184">
        <v>59</v>
      </c>
      <c r="O184">
        <v>4</v>
      </c>
      <c r="P184">
        <v>5832224487</v>
      </c>
      <c r="Q184" t="s">
        <v>72</v>
      </c>
      <c r="R184" t="s">
        <v>77</v>
      </c>
      <c r="S184" t="s">
        <v>1642</v>
      </c>
      <c r="T184" t="s">
        <v>1562</v>
      </c>
      <c r="U184" t="s">
        <v>1671</v>
      </c>
      <c r="V184">
        <v>1</v>
      </c>
      <c r="W184" t="s">
        <v>186</v>
      </c>
      <c r="X184" s="21">
        <v>59</v>
      </c>
      <c r="Y184" s="21">
        <v>5832224487</v>
      </c>
      <c r="Z184" s="21" t="s">
        <v>2209</v>
      </c>
      <c r="AA184" s="21">
        <v>49.630249999999997</v>
      </c>
      <c r="AB184" s="21">
        <v>20.663519999999998</v>
      </c>
    </row>
    <row r="185" spans="1:28">
      <c r="A185" t="s">
        <v>599</v>
      </c>
      <c r="B185">
        <v>52</v>
      </c>
      <c r="C185" t="s">
        <v>600</v>
      </c>
      <c r="D185" t="s">
        <v>601</v>
      </c>
      <c r="E185" t="s">
        <v>602</v>
      </c>
      <c r="F185" t="s">
        <v>1673</v>
      </c>
      <c r="G185" t="s">
        <v>23</v>
      </c>
      <c r="H185">
        <v>-8.0916546</v>
      </c>
      <c r="I185">
        <v>112.5394091</v>
      </c>
      <c r="J185">
        <v>26412</v>
      </c>
      <c r="K185">
        <v>23</v>
      </c>
      <c r="L185">
        <v>4</v>
      </c>
      <c r="M185">
        <v>1972</v>
      </c>
      <c r="N185">
        <v>50</v>
      </c>
      <c r="O185">
        <v>7</v>
      </c>
      <c r="P185">
        <v>1234407865</v>
      </c>
      <c r="Q185" t="s">
        <v>72</v>
      </c>
      <c r="R185" t="s">
        <v>77</v>
      </c>
      <c r="S185" t="s">
        <v>1642</v>
      </c>
      <c r="T185" t="s">
        <v>1562</v>
      </c>
      <c r="U185" t="s">
        <v>1671</v>
      </c>
      <c r="V185">
        <v>5</v>
      </c>
      <c r="W185" t="s">
        <v>86</v>
      </c>
      <c r="X185" s="21">
        <v>59</v>
      </c>
      <c r="Y185" s="21"/>
      <c r="Z185" s="21" t="s">
        <v>2209</v>
      </c>
      <c r="AA185" s="21">
        <v>49.630249999999997</v>
      </c>
      <c r="AB185" s="21">
        <v>20.663519999999998</v>
      </c>
    </row>
    <row r="186" spans="1:28">
      <c r="A186" t="s">
        <v>603</v>
      </c>
      <c r="B186">
        <v>53</v>
      </c>
      <c r="C186" t="s">
        <v>604</v>
      </c>
      <c r="E186" t="s">
        <v>605</v>
      </c>
      <c r="F186" t="s">
        <v>1674</v>
      </c>
      <c r="G186" t="s">
        <v>36</v>
      </c>
      <c r="H186">
        <v>-8.1574988000000008</v>
      </c>
      <c r="I186">
        <v>114.3014572</v>
      </c>
      <c r="J186">
        <v>40607</v>
      </c>
      <c r="K186">
        <v>5</v>
      </c>
      <c r="L186">
        <v>3</v>
      </c>
      <c r="M186">
        <v>2011</v>
      </c>
      <c r="N186">
        <v>11</v>
      </c>
      <c r="O186">
        <v>1</v>
      </c>
      <c r="P186">
        <v>7436634000</v>
      </c>
      <c r="Q186" t="s">
        <v>31</v>
      </c>
      <c r="R186" t="s">
        <v>172</v>
      </c>
      <c r="S186" t="s">
        <v>1572</v>
      </c>
      <c r="T186" t="s">
        <v>1573</v>
      </c>
      <c r="U186" t="s">
        <v>1675</v>
      </c>
      <c r="V186">
        <v>6</v>
      </c>
      <c r="W186" t="s">
        <v>43</v>
      </c>
      <c r="X186" s="21">
        <v>99</v>
      </c>
      <c r="Y186" s="21"/>
      <c r="Z186" s="21" t="s">
        <v>2210</v>
      </c>
      <c r="AA186" s="21">
        <v>13.62166</v>
      </c>
      <c r="AB186" s="21">
        <v>-87.899199999999993</v>
      </c>
    </row>
    <row r="187" spans="1:28">
      <c r="A187" t="s">
        <v>606</v>
      </c>
      <c r="B187">
        <v>53</v>
      </c>
      <c r="C187" t="s">
        <v>607</v>
      </c>
      <c r="E187" t="s">
        <v>608</v>
      </c>
      <c r="F187" t="s">
        <v>1676</v>
      </c>
      <c r="G187" t="s">
        <v>36</v>
      </c>
      <c r="H187">
        <v>13.621663099999999</v>
      </c>
      <c r="I187">
        <v>-87.899151399999994</v>
      </c>
      <c r="J187">
        <v>8525</v>
      </c>
      <c r="K187">
        <v>4</v>
      </c>
      <c r="L187">
        <v>5</v>
      </c>
      <c r="M187">
        <v>1923</v>
      </c>
      <c r="N187">
        <v>99</v>
      </c>
      <c r="O187">
        <v>6</v>
      </c>
      <c r="P187">
        <v>3159707366</v>
      </c>
      <c r="Q187" t="s">
        <v>31</v>
      </c>
      <c r="R187" t="s">
        <v>172</v>
      </c>
      <c r="S187" t="s">
        <v>1572</v>
      </c>
      <c r="T187" t="s">
        <v>1573</v>
      </c>
      <c r="U187" t="s">
        <v>1675</v>
      </c>
      <c r="V187">
        <v>6</v>
      </c>
      <c r="W187" t="s">
        <v>43</v>
      </c>
      <c r="X187" s="21">
        <v>99</v>
      </c>
      <c r="Y187" s="21">
        <v>3159707366</v>
      </c>
      <c r="Z187" s="21" t="s">
        <v>2210</v>
      </c>
      <c r="AA187" s="21">
        <v>13.62166</v>
      </c>
      <c r="AB187" s="21">
        <v>-87.899199999999993</v>
      </c>
    </row>
    <row r="188" spans="1:28">
      <c r="A188" t="s">
        <v>609</v>
      </c>
      <c r="B188">
        <v>53</v>
      </c>
      <c r="C188" t="s">
        <v>134</v>
      </c>
      <c r="D188" t="s">
        <v>403</v>
      </c>
      <c r="E188" t="s">
        <v>610</v>
      </c>
      <c r="F188" t="s">
        <v>1677</v>
      </c>
      <c r="G188" t="s">
        <v>36</v>
      </c>
      <c r="H188">
        <v>19.462182500000001</v>
      </c>
      <c r="I188">
        <v>-99.110685000000004</v>
      </c>
      <c r="J188">
        <v>19185</v>
      </c>
      <c r="K188">
        <v>10</v>
      </c>
      <c r="L188">
        <v>7</v>
      </c>
      <c r="M188">
        <v>1952</v>
      </c>
      <c r="N188">
        <v>70</v>
      </c>
      <c r="O188">
        <v>9</v>
      </c>
      <c r="P188">
        <v>7296731182</v>
      </c>
      <c r="Q188" t="s">
        <v>31</v>
      </c>
      <c r="R188" t="s">
        <v>172</v>
      </c>
      <c r="S188" t="s">
        <v>1572</v>
      </c>
      <c r="T188" t="s">
        <v>1573</v>
      </c>
      <c r="U188" t="s">
        <v>1675</v>
      </c>
      <c r="V188">
        <v>7</v>
      </c>
      <c r="W188" t="s">
        <v>78</v>
      </c>
      <c r="X188" s="21">
        <v>99</v>
      </c>
      <c r="Y188" s="21"/>
      <c r="Z188" s="21" t="s">
        <v>2210</v>
      </c>
      <c r="AA188" s="21">
        <v>13.62166</v>
      </c>
      <c r="AB188" s="21">
        <v>-87.899199999999993</v>
      </c>
    </row>
    <row r="189" spans="1:28">
      <c r="A189" t="s">
        <v>611</v>
      </c>
      <c r="B189">
        <v>53</v>
      </c>
      <c r="C189" t="s">
        <v>612</v>
      </c>
      <c r="E189" t="s">
        <v>613</v>
      </c>
      <c r="F189" t="s">
        <v>1678</v>
      </c>
      <c r="G189" t="s">
        <v>36</v>
      </c>
      <c r="H189">
        <v>-10.177199699999999</v>
      </c>
      <c r="I189">
        <v>123.60703289999999</v>
      </c>
      <c r="J189">
        <v>42259</v>
      </c>
      <c r="K189">
        <v>12</v>
      </c>
      <c r="L189">
        <v>9</v>
      </c>
      <c r="M189">
        <v>2015</v>
      </c>
      <c r="N189">
        <v>7</v>
      </c>
      <c r="O189">
        <v>9</v>
      </c>
      <c r="P189">
        <v>8306649552</v>
      </c>
      <c r="Q189" t="s">
        <v>31</v>
      </c>
      <c r="R189" t="s">
        <v>172</v>
      </c>
      <c r="S189" t="s">
        <v>1572</v>
      </c>
      <c r="T189" t="s">
        <v>1573</v>
      </c>
      <c r="U189" t="s">
        <v>1675</v>
      </c>
      <c r="V189">
        <v>6</v>
      </c>
      <c r="W189" t="s">
        <v>43</v>
      </c>
      <c r="X189" s="21">
        <v>99</v>
      </c>
      <c r="Y189" s="21"/>
      <c r="Z189" s="21" t="s">
        <v>2210</v>
      </c>
      <c r="AA189" s="21">
        <v>13.62166</v>
      </c>
      <c r="AB189" s="21">
        <v>-87.899199999999993</v>
      </c>
    </row>
    <row r="190" spans="1:28">
      <c r="A190" t="s">
        <v>614</v>
      </c>
      <c r="B190">
        <v>54</v>
      </c>
      <c r="C190" t="s">
        <v>615</v>
      </c>
      <c r="E190" t="s">
        <v>616</v>
      </c>
      <c r="F190" t="s">
        <v>1679</v>
      </c>
      <c r="G190" t="s">
        <v>23</v>
      </c>
      <c r="H190">
        <v>40.277922699999998</v>
      </c>
      <c r="I190">
        <v>20.620616699999999</v>
      </c>
      <c r="J190">
        <v>24691</v>
      </c>
      <c r="K190">
        <v>7</v>
      </c>
      <c r="L190">
        <v>8</v>
      </c>
      <c r="M190">
        <v>1967</v>
      </c>
      <c r="N190">
        <v>55</v>
      </c>
      <c r="O190">
        <v>9</v>
      </c>
      <c r="P190">
        <v>8737851807</v>
      </c>
      <c r="Q190" t="s">
        <v>37</v>
      </c>
      <c r="R190" t="s">
        <v>64</v>
      </c>
      <c r="S190" t="s">
        <v>1680</v>
      </c>
      <c r="T190" t="s">
        <v>1681</v>
      </c>
      <c r="U190" t="s">
        <v>1682</v>
      </c>
      <c r="V190">
        <v>5</v>
      </c>
      <c r="W190" t="s">
        <v>86</v>
      </c>
      <c r="X190" s="21">
        <v>80</v>
      </c>
      <c r="Y190" s="21"/>
      <c r="Z190" s="21" t="s">
        <v>2211</v>
      </c>
      <c r="AA190" s="21">
        <v>-7.0606499999999999</v>
      </c>
      <c r="AB190" s="21">
        <v>108.9265</v>
      </c>
    </row>
    <row r="191" spans="1:28">
      <c r="A191" t="s">
        <v>617</v>
      </c>
      <c r="B191">
        <v>54</v>
      </c>
      <c r="C191" t="s">
        <v>618</v>
      </c>
      <c r="E191" t="s">
        <v>619</v>
      </c>
      <c r="F191" t="s">
        <v>1683</v>
      </c>
      <c r="G191" t="s">
        <v>36</v>
      </c>
      <c r="H191">
        <v>-7.0606502000000004</v>
      </c>
      <c r="I191">
        <v>108.9264524</v>
      </c>
      <c r="J191">
        <v>15592</v>
      </c>
      <c r="K191">
        <v>8</v>
      </c>
      <c r="L191">
        <v>9</v>
      </c>
      <c r="M191">
        <v>1942</v>
      </c>
      <c r="N191">
        <v>80</v>
      </c>
      <c r="O191">
        <v>9</v>
      </c>
      <c r="P191">
        <v>2121478359</v>
      </c>
      <c r="Q191" t="s">
        <v>37</v>
      </c>
      <c r="R191" t="s">
        <v>64</v>
      </c>
      <c r="S191" t="s">
        <v>1680</v>
      </c>
      <c r="T191" t="s">
        <v>1681</v>
      </c>
      <c r="U191" t="s">
        <v>1682</v>
      </c>
      <c r="V191">
        <v>6</v>
      </c>
      <c r="W191" t="s">
        <v>43</v>
      </c>
      <c r="X191" s="21">
        <v>80</v>
      </c>
      <c r="Y191" s="21">
        <v>2121478359</v>
      </c>
      <c r="Z191" s="21" t="s">
        <v>2211</v>
      </c>
      <c r="AA191" s="21">
        <v>-7.0606499999999999</v>
      </c>
      <c r="AB191" s="21">
        <v>108.9265</v>
      </c>
    </row>
    <row r="192" spans="1:28">
      <c r="A192" t="s">
        <v>620</v>
      </c>
      <c r="B192">
        <v>55</v>
      </c>
      <c r="C192" t="s">
        <v>621</v>
      </c>
      <c r="E192" t="s">
        <v>134</v>
      </c>
      <c r="F192" t="s">
        <v>1684</v>
      </c>
      <c r="G192" t="s">
        <v>36</v>
      </c>
      <c r="H192">
        <v>62.657184600000001</v>
      </c>
      <c r="I192">
        <v>26.047226599999998</v>
      </c>
      <c r="J192">
        <v>29830</v>
      </c>
      <c r="K192">
        <v>1</v>
      </c>
      <c r="L192">
        <v>9</v>
      </c>
      <c r="M192">
        <v>1981</v>
      </c>
      <c r="N192">
        <v>41</v>
      </c>
      <c r="O192">
        <v>5</v>
      </c>
      <c r="P192">
        <v>5142861090</v>
      </c>
      <c r="Q192" t="s">
        <v>72</v>
      </c>
      <c r="R192" t="s">
        <v>77</v>
      </c>
      <c r="S192" t="s">
        <v>72</v>
      </c>
      <c r="T192" t="s">
        <v>1685</v>
      </c>
      <c r="U192" t="s">
        <v>1686</v>
      </c>
      <c r="V192">
        <v>6</v>
      </c>
      <c r="W192" t="s">
        <v>43</v>
      </c>
      <c r="X192" s="21">
        <v>84</v>
      </c>
      <c r="Y192" s="21"/>
      <c r="Z192" s="21" t="s">
        <v>2212</v>
      </c>
      <c r="AA192" s="21">
        <v>50.625079999999997</v>
      </c>
      <c r="AB192" s="21">
        <v>19.363320000000002</v>
      </c>
    </row>
    <row r="193" spans="1:28">
      <c r="A193" t="s">
        <v>622</v>
      </c>
      <c r="B193">
        <v>55</v>
      </c>
      <c r="C193" t="s">
        <v>623</v>
      </c>
      <c r="E193" t="s">
        <v>624</v>
      </c>
      <c r="F193" t="s">
        <v>1687</v>
      </c>
      <c r="G193" t="s">
        <v>36</v>
      </c>
      <c r="H193">
        <v>50.625079999999997</v>
      </c>
      <c r="I193">
        <v>19.363320099999999</v>
      </c>
      <c r="J193">
        <v>13922</v>
      </c>
      <c r="K193">
        <v>11</v>
      </c>
      <c r="L193">
        <v>2</v>
      </c>
      <c r="M193">
        <v>1938</v>
      </c>
      <c r="N193">
        <v>84</v>
      </c>
      <c r="O193">
        <v>1</v>
      </c>
      <c r="P193">
        <v>2102073197</v>
      </c>
      <c r="Q193" t="s">
        <v>72</v>
      </c>
      <c r="R193" t="s">
        <v>77</v>
      </c>
      <c r="S193" t="s">
        <v>72</v>
      </c>
      <c r="T193" t="s">
        <v>1685</v>
      </c>
      <c r="U193" t="s">
        <v>1686</v>
      </c>
      <c r="V193">
        <v>5</v>
      </c>
      <c r="W193" t="s">
        <v>86</v>
      </c>
      <c r="X193" s="21">
        <v>84</v>
      </c>
      <c r="Y193" s="21">
        <v>2102073197</v>
      </c>
      <c r="Z193" s="21" t="s">
        <v>2212</v>
      </c>
      <c r="AA193" s="21">
        <v>50.625079999999997</v>
      </c>
      <c r="AB193" s="21">
        <v>19.363320000000002</v>
      </c>
    </row>
    <row r="194" spans="1:28">
      <c r="A194" t="s">
        <v>625</v>
      </c>
      <c r="B194">
        <v>55</v>
      </c>
      <c r="C194" t="s">
        <v>626</v>
      </c>
      <c r="E194" t="s">
        <v>627</v>
      </c>
      <c r="F194" t="s">
        <v>1688</v>
      </c>
      <c r="G194" t="s">
        <v>36</v>
      </c>
      <c r="H194">
        <v>-26.491211700000001</v>
      </c>
      <c r="I194">
        <v>29.233529900000001</v>
      </c>
      <c r="J194">
        <v>41134</v>
      </c>
      <c r="K194">
        <v>13</v>
      </c>
      <c r="L194">
        <v>8</v>
      </c>
      <c r="M194">
        <v>2012</v>
      </c>
      <c r="N194">
        <v>10</v>
      </c>
      <c r="O194">
        <v>9</v>
      </c>
      <c r="P194">
        <v>5291136375</v>
      </c>
      <c r="Q194" t="s">
        <v>72</v>
      </c>
      <c r="R194" t="s">
        <v>77</v>
      </c>
      <c r="S194" t="s">
        <v>72</v>
      </c>
      <c r="T194" t="s">
        <v>1685</v>
      </c>
      <c r="U194" t="s">
        <v>1686</v>
      </c>
      <c r="V194">
        <v>6</v>
      </c>
      <c r="W194" t="s">
        <v>43</v>
      </c>
      <c r="X194" s="21">
        <v>84</v>
      </c>
      <c r="Y194" s="21"/>
      <c r="Z194" s="21" t="s">
        <v>2212</v>
      </c>
      <c r="AA194" s="21">
        <v>50.625079999999997</v>
      </c>
      <c r="AB194" s="21">
        <v>19.363320000000002</v>
      </c>
    </row>
    <row r="195" spans="1:28">
      <c r="A195" t="s">
        <v>628</v>
      </c>
      <c r="B195">
        <v>56</v>
      </c>
      <c r="C195" t="s">
        <v>629</v>
      </c>
      <c r="E195" t="s">
        <v>630</v>
      </c>
      <c r="F195" t="s">
        <v>1689</v>
      </c>
      <c r="G195" t="s">
        <v>36</v>
      </c>
      <c r="H195">
        <v>31.8810103</v>
      </c>
      <c r="I195">
        <v>35.219546000000001</v>
      </c>
      <c r="J195">
        <v>40137</v>
      </c>
      <c r="K195">
        <v>20</v>
      </c>
      <c r="L195">
        <v>11</v>
      </c>
      <c r="M195">
        <v>2009</v>
      </c>
      <c r="N195">
        <v>13</v>
      </c>
      <c r="O195">
        <v>10</v>
      </c>
      <c r="P195">
        <v>5128240231</v>
      </c>
      <c r="Q195" t="s">
        <v>37</v>
      </c>
      <c r="R195" t="s">
        <v>38</v>
      </c>
      <c r="S195" t="s">
        <v>1690</v>
      </c>
      <c r="T195" t="s">
        <v>1691</v>
      </c>
      <c r="U195" t="s">
        <v>1692</v>
      </c>
      <c r="V195">
        <v>6</v>
      </c>
      <c r="W195" t="s">
        <v>43</v>
      </c>
      <c r="X195" s="21">
        <v>73</v>
      </c>
      <c r="Y195" s="21"/>
      <c r="Z195" s="21" t="s">
        <v>1694</v>
      </c>
      <c r="AA195" s="21">
        <v>52.492739999999998</v>
      </c>
      <c r="AB195" s="21">
        <v>4.6490299999999998</v>
      </c>
    </row>
    <row r="196" spans="1:28">
      <c r="A196" t="s">
        <v>631</v>
      </c>
      <c r="B196">
        <v>56</v>
      </c>
      <c r="C196" t="s">
        <v>632</v>
      </c>
      <c r="E196" t="s">
        <v>633</v>
      </c>
      <c r="F196" t="s">
        <v>1693</v>
      </c>
      <c r="G196" t="s">
        <v>36</v>
      </c>
      <c r="H196">
        <v>52.149095899999999</v>
      </c>
      <c r="I196">
        <v>34.490339900000002</v>
      </c>
      <c r="J196">
        <v>30585</v>
      </c>
      <c r="K196">
        <v>26</v>
      </c>
      <c r="L196">
        <v>9</v>
      </c>
      <c r="M196">
        <v>1983</v>
      </c>
      <c r="N196">
        <v>39</v>
      </c>
      <c r="O196">
        <v>10</v>
      </c>
      <c r="P196">
        <v>9932256910</v>
      </c>
      <c r="Q196" t="s">
        <v>37</v>
      </c>
      <c r="R196" t="s">
        <v>38</v>
      </c>
      <c r="S196" t="s">
        <v>1690</v>
      </c>
      <c r="T196" t="s">
        <v>1691</v>
      </c>
      <c r="U196" t="s">
        <v>1692</v>
      </c>
      <c r="V196">
        <v>7</v>
      </c>
      <c r="W196" t="s">
        <v>78</v>
      </c>
      <c r="X196" s="21">
        <v>73</v>
      </c>
      <c r="Y196" s="21"/>
      <c r="Z196" s="21" t="s">
        <v>1694</v>
      </c>
      <c r="AA196" s="21">
        <v>52.492739999999998</v>
      </c>
      <c r="AB196" s="21">
        <v>4.6490299999999998</v>
      </c>
    </row>
    <row r="197" spans="1:28">
      <c r="A197" t="s">
        <v>634</v>
      </c>
      <c r="B197">
        <v>56</v>
      </c>
      <c r="C197" t="s">
        <v>635</v>
      </c>
      <c r="E197" t="s">
        <v>636</v>
      </c>
      <c r="F197" t="s">
        <v>1694</v>
      </c>
      <c r="G197" t="s">
        <v>36</v>
      </c>
      <c r="H197">
        <v>52.492738099999997</v>
      </c>
      <c r="I197">
        <v>4.6490302999999997</v>
      </c>
      <c r="J197">
        <v>18246</v>
      </c>
      <c r="K197">
        <v>14</v>
      </c>
      <c r="L197">
        <v>12</v>
      </c>
      <c r="M197">
        <v>1949</v>
      </c>
      <c r="N197">
        <v>73</v>
      </c>
      <c r="O197">
        <v>6</v>
      </c>
      <c r="P197">
        <v>1951892852</v>
      </c>
      <c r="Q197" t="s">
        <v>37</v>
      </c>
      <c r="R197" t="s">
        <v>38</v>
      </c>
      <c r="S197" t="s">
        <v>1690</v>
      </c>
      <c r="T197" t="s">
        <v>1691</v>
      </c>
      <c r="U197" t="s">
        <v>1692</v>
      </c>
      <c r="V197">
        <v>5</v>
      </c>
      <c r="W197" t="s">
        <v>86</v>
      </c>
      <c r="X197" s="21">
        <v>73</v>
      </c>
      <c r="Y197" s="21">
        <v>1951892852</v>
      </c>
      <c r="Z197" s="21" t="s">
        <v>1694</v>
      </c>
      <c r="AA197" s="21">
        <v>52.492739999999998</v>
      </c>
      <c r="AB197" s="21">
        <v>4.6490299999999998</v>
      </c>
    </row>
    <row r="198" spans="1:28">
      <c r="A198" t="s">
        <v>637</v>
      </c>
      <c r="B198">
        <v>57</v>
      </c>
      <c r="C198" t="s">
        <v>638</v>
      </c>
      <c r="E198" t="s">
        <v>639</v>
      </c>
      <c r="F198" t="s">
        <v>1695</v>
      </c>
      <c r="G198" t="s">
        <v>36</v>
      </c>
      <c r="H198">
        <v>9.1968447999999992</v>
      </c>
      <c r="I198">
        <v>-75.876633299999995</v>
      </c>
      <c r="J198">
        <v>20238</v>
      </c>
      <c r="K198">
        <v>29</v>
      </c>
      <c r="L198">
        <v>5</v>
      </c>
      <c r="M198">
        <v>1955</v>
      </c>
      <c r="N198">
        <v>67</v>
      </c>
      <c r="O198">
        <v>9</v>
      </c>
      <c r="P198">
        <v>6507071293</v>
      </c>
      <c r="Q198" t="s">
        <v>24</v>
      </c>
      <c r="R198" t="s">
        <v>60</v>
      </c>
      <c r="S198" t="s">
        <v>1635</v>
      </c>
      <c r="T198" t="s">
        <v>1470</v>
      </c>
      <c r="U198" t="s">
        <v>1696</v>
      </c>
      <c r="V198">
        <v>2</v>
      </c>
      <c r="W198" t="s">
        <v>48</v>
      </c>
      <c r="X198" s="21">
        <v>91</v>
      </c>
      <c r="Y198" s="21"/>
      <c r="Z198" s="21" t="s">
        <v>2213</v>
      </c>
      <c r="AA198" s="21">
        <v>44.188450000000003</v>
      </c>
      <c r="AB198" s="21">
        <v>19.377669999999998</v>
      </c>
    </row>
    <row r="199" spans="1:28">
      <c r="A199" t="s">
        <v>640</v>
      </c>
      <c r="B199">
        <v>57</v>
      </c>
      <c r="C199" t="s">
        <v>641</v>
      </c>
      <c r="D199" t="s">
        <v>566</v>
      </c>
      <c r="E199" t="s">
        <v>642</v>
      </c>
      <c r="F199" t="s">
        <v>1697</v>
      </c>
      <c r="G199" t="s">
        <v>36</v>
      </c>
      <c r="H199">
        <v>18.481625900000001</v>
      </c>
      <c r="I199">
        <v>96.437025399999996</v>
      </c>
      <c r="J199">
        <v>35285</v>
      </c>
      <c r="K199">
        <v>8</v>
      </c>
      <c r="L199">
        <v>8</v>
      </c>
      <c r="M199">
        <v>1996</v>
      </c>
      <c r="N199">
        <v>26</v>
      </c>
      <c r="O199">
        <v>10</v>
      </c>
      <c r="P199">
        <v>2478192822</v>
      </c>
      <c r="Q199" t="s">
        <v>24</v>
      </c>
      <c r="R199" t="s">
        <v>60</v>
      </c>
      <c r="S199" t="s">
        <v>1635</v>
      </c>
      <c r="T199" t="s">
        <v>1470</v>
      </c>
      <c r="U199" t="s">
        <v>1696</v>
      </c>
      <c r="V199">
        <v>1</v>
      </c>
      <c r="W199" t="s">
        <v>186</v>
      </c>
      <c r="X199" s="21">
        <v>91</v>
      </c>
      <c r="Y199" s="21"/>
      <c r="Z199" s="21" t="s">
        <v>2213</v>
      </c>
      <c r="AA199" s="21">
        <v>44.188450000000003</v>
      </c>
      <c r="AB199" s="21">
        <v>19.377669999999998</v>
      </c>
    </row>
    <row r="200" spans="1:28">
      <c r="A200" t="s">
        <v>643</v>
      </c>
      <c r="B200">
        <v>57</v>
      </c>
      <c r="C200" t="s">
        <v>644</v>
      </c>
      <c r="E200" t="s">
        <v>645</v>
      </c>
      <c r="F200" t="s">
        <v>1698</v>
      </c>
      <c r="G200" t="s">
        <v>36</v>
      </c>
      <c r="H200">
        <v>-6.5211331000000001</v>
      </c>
      <c r="I200">
        <v>106.8502879</v>
      </c>
      <c r="J200">
        <v>23373</v>
      </c>
      <c r="K200">
        <v>28</v>
      </c>
      <c r="L200">
        <v>12</v>
      </c>
      <c r="M200">
        <v>1963</v>
      </c>
      <c r="N200">
        <v>59</v>
      </c>
      <c r="O200">
        <v>4</v>
      </c>
      <c r="P200">
        <v>5897360103</v>
      </c>
      <c r="Q200" t="s">
        <v>24</v>
      </c>
      <c r="R200" t="s">
        <v>60</v>
      </c>
      <c r="S200" t="s">
        <v>1635</v>
      </c>
      <c r="T200" t="s">
        <v>1470</v>
      </c>
      <c r="U200" t="s">
        <v>1696</v>
      </c>
      <c r="V200">
        <v>3</v>
      </c>
      <c r="W200" t="s">
        <v>26</v>
      </c>
      <c r="X200" s="21">
        <v>91</v>
      </c>
      <c r="Y200" s="21"/>
      <c r="Z200" s="21" t="s">
        <v>2213</v>
      </c>
      <c r="AA200" s="21">
        <v>44.188450000000003</v>
      </c>
      <c r="AB200" s="21">
        <v>19.377669999999998</v>
      </c>
    </row>
    <row r="201" spans="1:28">
      <c r="A201" t="s">
        <v>646</v>
      </c>
      <c r="B201">
        <v>57</v>
      </c>
      <c r="C201" t="s">
        <v>203</v>
      </c>
      <c r="E201" t="s">
        <v>647</v>
      </c>
      <c r="F201" t="s">
        <v>1699</v>
      </c>
      <c r="G201" t="s">
        <v>23</v>
      </c>
      <c r="H201">
        <v>44.188445399999999</v>
      </c>
      <c r="I201">
        <v>19.377674299999999</v>
      </c>
      <c r="J201">
        <v>11569</v>
      </c>
      <c r="K201">
        <v>3</v>
      </c>
      <c r="L201">
        <v>9</v>
      </c>
      <c r="M201">
        <v>1931</v>
      </c>
      <c r="N201">
        <v>91</v>
      </c>
      <c r="O201">
        <v>2</v>
      </c>
      <c r="P201">
        <v>9451375765</v>
      </c>
      <c r="Q201" t="s">
        <v>24</v>
      </c>
      <c r="R201" t="s">
        <v>60</v>
      </c>
      <c r="S201" t="s">
        <v>1635</v>
      </c>
      <c r="T201" t="s">
        <v>1470</v>
      </c>
      <c r="U201" t="s">
        <v>1696</v>
      </c>
      <c r="V201">
        <v>4</v>
      </c>
      <c r="W201" t="s">
        <v>93</v>
      </c>
      <c r="X201" s="21">
        <v>91</v>
      </c>
      <c r="Y201" s="21">
        <v>9451375765</v>
      </c>
      <c r="Z201" s="21" t="s">
        <v>2213</v>
      </c>
      <c r="AA201" s="21">
        <v>44.188450000000003</v>
      </c>
      <c r="AB201" s="21">
        <v>19.377669999999998</v>
      </c>
    </row>
    <row r="202" spans="1:28">
      <c r="A202" t="s">
        <v>648</v>
      </c>
      <c r="B202">
        <v>58</v>
      </c>
      <c r="C202" t="s">
        <v>649</v>
      </c>
      <c r="D202" t="s">
        <v>650</v>
      </c>
      <c r="E202" t="s">
        <v>651</v>
      </c>
      <c r="F202" t="s">
        <v>1700</v>
      </c>
      <c r="G202" t="s">
        <v>36</v>
      </c>
      <c r="H202">
        <v>-26.360436</v>
      </c>
      <c r="I202">
        <v>28.451357000000002</v>
      </c>
      <c r="J202">
        <v>24708</v>
      </c>
      <c r="K202">
        <v>24</v>
      </c>
      <c r="L202">
        <v>8</v>
      </c>
      <c r="M202">
        <v>1967</v>
      </c>
      <c r="N202">
        <v>55</v>
      </c>
      <c r="O202">
        <v>2</v>
      </c>
      <c r="P202">
        <v>4245933915</v>
      </c>
      <c r="Q202" t="s">
        <v>24</v>
      </c>
      <c r="R202" t="s">
        <v>113</v>
      </c>
      <c r="S202" t="s">
        <v>113</v>
      </c>
      <c r="T202" t="s">
        <v>1701</v>
      </c>
      <c r="U202" t="s">
        <v>1702</v>
      </c>
      <c r="V202">
        <v>7</v>
      </c>
      <c r="W202" t="s">
        <v>78</v>
      </c>
      <c r="X202" s="21">
        <v>96</v>
      </c>
      <c r="Y202" s="21"/>
      <c r="Z202" s="21" t="s">
        <v>2214</v>
      </c>
      <c r="AA202" s="21">
        <v>-6.2074299999999996</v>
      </c>
      <c r="AB202" s="21">
        <v>106.8916</v>
      </c>
    </row>
    <row r="203" spans="1:28">
      <c r="A203" t="s">
        <v>652</v>
      </c>
      <c r="B203">
        <v>58</v>
      </c>
      <c r="C203" t="s">
        <v>653</v>
      </c>
      <c r="E203" t="s">
        <v>50</v>
      </c>
      <c r="F203" t="s">
        <v>1703</v>
      </c>
      <c r="G203" t="s">
        <v>23</v>
      </c>
      <c r="H203">
        <v>-21.692578000000001</v>
      </c>
      <c r="I203">
        <v>-45.251546099999999</v>
      </c>
      <c r="J203">
        <v>15537</v>
      </c>
      <c r="K203">
        <v>15</v>
      </c>
      <c r="L203">
        <v>7</v>
      </c>
      <c r="M203">
        <v>1942</v>
      </c>
      <c r="N203">
        <v>80</v>
      </c>
      <c r="O203">
        <v>12</v>
      </c>
      <c r="P203">
        <v>8066510412</v>
      </c>
      <c r="Q203" t="s">
        <v>24</v>
      </c>
      <c r="R203" t="s">
        <v>113</v>
      </c>
      <c r="S203" t="s">
        <v>113</v>
      </c>
      <c r="T203" t="s">
        <v>1701</v>
      </c>
      <c r="U203" t="s">
        <v>1702</v>
      </c>
      <c r="V203">
        <v>4</v>
      </c>
      <c r="W203" t="s">
        <v>93</v>
      </c>
      <c r="X203" s="21">
        <v>96</v>
      </c>
      <c r="Y203" s="21"/>
      <c r="Z203" s="21" t="s">
        <v>2214</v>
      </c>
      <c r="AA203" s="21">
        <v>-6.2074299999999996</v>
      </c>
      <c r="AB203" s="21">
        <v>106.8916</v>
      </c>
    </row>
    <row r="204" spans="1:28">
      <c r="A204" t="s">
        <v>654</v>
      </c>
      <c r="B204">
        <v>58</v>
      </c>
      <c r="C204" t="s">
        <v>655</v>
      </c>
      <c r="D204" t="s">
        <v>288</v>
      </c>
      <c r="E204" t="s">
        <v>656</v>
      </c>
      <c r="F204" t="s">
        <v>1704</v>
      </c>
      <c r="G204" t="s">
        <v>36</v>
      </c>
      <c r="H204">
        <v>-6.2074293000000003</v>
      </c>
      <c r="I204">
        <v>106.89159479999999</v>
      </c>
      <c r="J204">
        <v>9837</v>
      </c>
      <c r="K204">
        <v>6</v>
      </c>
      <c r="L204">
        <v>12</v>
      </c>
      <c r="M204">
        <v>1926</v>
      </c>
      <c r="N204">
        <v>96</v>
      </c>
      <c r="O204">
        <v>10</v>
      </c>
      <c r="P204">
        <v>1655870600</v>
      </c>
      <c r="Q204" t="s">
        <v>24</v>
      </c>
      <c r="R204" t="s">
        <v>113</v>
      </c>
      <c r="S204" t="s">
        <v>113</v>
      </c>
      <c r="T204" t="s">
        <v>1701</v>
      </c>
      <c r="U204" t="s">
        <v>1702</v>
      </c>
      <c r="V204">
        <v>2</v>
      </c>
      <c r="W204" t="s">
        <v>48</v>
      </c>
      <c r="X204" s="21">
        <v>96</v>
      </c>
      <c r="Y204" s="21">
        <v>1655870600</v>
      </c>
      <c r="Z204" s="21" t="s">
        <v>2214</v>
      </c>
      <c r="AA204" s="21">
        <v>-6.2074299999999996</v>
      </c>
      <c r="AB204" s="21">
        <v>106.8916</v>
      </c>
    </row>
    <row r="205" spans="1:28">
      <c r="A205" t="s">
        <v>657</v>
      </c>
      <c r="B205">
        <v>58</v>
      </c>
      <c r="C205" t="s">
        <v>354</v>
      </c>
      <c r="D205" t="s">
        <v>658</v>
      </c>
      <c r="E205" t="s">
        <v>659</v>
      </c>
      <c r="F205" t="s">
        <v>1705</v>
      </c>
      <c r="G205" t="s">
        <v>36</v>
      </c>
      <c r="H205">
        <v>37.106326000000003</v>
      </c>
      <c r="I205">
        <v>-8.4723108000000007</v>
      </c>
      <c r="J205">
        <v>15876</v>
      </c>
      <c r="K205">
        <v>19</v>
      </c>
      <c r="L205">
        <v>6</v>
      </c>
      <c r="M205">
        <v>1943</v>
      </c>
      <c r="N205">
        <v>79</v>
      </c>
      <c r="O205">
        <v>9</v>
      </c>
      <c r="P205">
        <v>1465339530</v>
      </c>
      <c r="Q205" t="s">
        <v>24</v>
      </c>
      <c r="R205" t="s">
        <v>113</v>
      </c>
      <c r="S205" t="s">
        <v>113</v>
      </c>
      <c r="T205" t="s">
        <v>1701</v>
      </c>
      <c r="U205" t="s">
        <v>1702</v>
      </c>
      <c r="V205">
        <v>4</v>
      </c>
      <c r="W205" t="s">
        <v>93</v>
      </c>
      <c r="X205" s="21">
        <v>96</v>
      </c>
      <c r="Y205" s="21"/>
      <c r="Z205" s="21" t="s">
        <v>2214</v>
      </c>
      <c r="AA205" s="21">
        <v>-6.2074299999999996</v>
      </c>
      <c r="AB205" s="21">
        <v>106.8916</v>
      </c>
    </row>
    <row r="206" spans="1:28">
      <c r="A206" t="s">
        <v>660</v>
      </c>
      <c r="B206">
        <v>59</v>
      </c>
      <c r="C206" t="s">
        <v>661</v>
      </c>
      <c r="E206" t="s">
        <v>662</v>
      </c>
      <c r="F206" t="s">
        <v>1706</v>
      </c>
      <c r="G206" t="s">
        <v>36</v>
      </c>
      <c r="H206">
        <v>13.554324899999999</v>
      </c>
      <c r="I206">
        <v>-7.4435441000000004</v>
      </c>
      <c r="J206">
        <v>7738</v>
      </c>
      <c r="K206">
        <v>8</v>
      </c>
      <c r="L206">
        <v>3</v>
      </c>
      <c r="M206">
        <v>1921</v>
      </c>
      <c r="N206">
        <v>101</v>
      </c>
      <c r="O206">
        <v>12</v>
      </c>
      <c r="P206">
        <v>5626106443</v>
      </c>
      <c r="Q206" t="s">
        <v>97</v>
      </c>
      <c r="R206" t="s">
        <v>98</v>
      </c>
      <c r="S206" t="s">
        <v>1707</v>
      </c>
      <c r="T206" t="s">
        <v>1708</v>
      </c>
      <c r="U206" t="s">
        <v>1709</v>
      </c>
      <c r="V206">
        <v>4</v>
      </c>
      <c r="W206" t="s">
        <v>93</v>
      </c>
      <c r="X206" s="21">
        <v>101</v>
      </c>
      <c r="Y206" s="21">
        <v>5626106443</v>
      </c>
      <c r="Z206" s="21" t="s">
        <v>2215</v>
      </c>
      <c r="AA206" s="21">
        <v>13.554320000000001</v>
      </c>
      <c r="AB206" s="21">
        <v>-7.4435399999999996</v>
      </c>
    </row>
    <row r="207" spans="1:28">
      <c r="A207" t="s">
        <v>663</v>
      </c>
      <c r="B207">
        <v>59</v>
      </c>
      <c r="C207" t="s">
        <v>664</v>
      </c>
      <c r="E207" t="s">
        <v>665</v>
      </c>
      <c r="F207" t="s">
        <v>1710</v>
      </c>
      <c r="G207" t="s">
        <v>36</v>
      </c>
      <c r="H207">
        <v>-32.968210999999997</v>
      </c>
      <c r="I207">
        <v>-60.675226100000003</v>
      </c>
      <c r="J207">
        <v>30410</v>
      </c>
      <c r="K207">
        <v>4</v>
      </c>
      <c r="L207">
        <v>4</v>
      </c>
      <c r="M207">
        <v>1983</v>
      </c>
      <c r="N207">
        <v>39</v>
      </c>
      <c r="O207">
        <v>4</v>
      </c>
      <c r="P207">
        <v>7369652052</v>
      </c>
      <c r="Q207" t="s">
        <v>97</v>
      </c>
      <c r="R207" t="s">
        <v>98</v>
      </c>
      <c r="S207" t="s">
        <v>1707</v>
      </c>
      <c r="T207" t="s">
        <v>1708</v>
      </c>
      <c r="U207" t="s">
        <v>1709</v>
      </c>
      <c r="V207">
        <v>2</v>
      </c>
      <c r="W207" t="s">
        <v>48</v>
      </c>
      <c r="X207" s="21">
        <v>101</v>
      </c>
      <c r="Y207" s="21"/>
      <c r="Z207" s="21" t="s">
        <v>2215</v>
      </c>
      <c r="AA207" s="21">
        <v>13.554320000000001</v>
      </c>
      <c r="AB207" s="21">
        <v>-7.4435399999999996</v>
      </c>
    </row>
    <row r="208" spans="1:28">
      <c r="A208" t="s">
        <v>666</v>
      </c>
      <c r="B208">
        <v>59</v>
      </c>
      <c r="C208" t="s">
        <v>667</v>
      </c>
      <c r="E208" t="s">
        <v>590</v>
      </c>
      <c r="F208" t="s">
        <v>1711</v>
      </c>
      <c r="G208" t="s">
        <v>23</v>
      </c>
      <c r="H208">
        <v>41.082811499999998</v>
      </c>
      <c r="I208">
        <v>-8.0325948</v>
      </c>
      <c r="J208">
        <v>22632</v>
      </c>
      <c r="K208">
        <v>17</v>
      </c>
      <c r="L208">
        <v>12</v>
      </c>
      <c r="M208">
        <v>1961</v>
      </c>
      <c r="N208">
        <v>61</v>
      </c>
      <c r="O208">
        <v>9</v>
      </c>
      <c r="P208">
        <v>7785475087</v>
      </c>
      <c r="Q208" t="s">
        <v>97</v>
      </c>
      <c r="R208" t="s">
        <v>98</v>
      </c>
      <c r="S208" t="s">
        <v>1707</v>
      </c>
      <c r="T208" t="s">
        <v>1708</v>
      </c>
      <c r="U208" t="s">
        <v>1709</v>
      </c>
      <c r="V208">
        <v>3</v>
      </c>
      <c r="W208" t="s">
        <v>26</v>
      </c>
      <c r="X208" s="21">
        <v>101</v>
      </c>
      <c r="Y208" s="21"/>
      <c r="Z208" s="21" t="s">
        <v>2215</v>
      </c>
      <c r="AA208" s="21">
        <v>13.554320000000001</v>
      </c>
      <c r="AB208" s="21">
        <v>-7.4435399999999996</v>
      </c>
    </row>
    <row r="209" spans="1:28">
      <c r="A209" t="s">
        <v>668</v>
      </c>
      <c r="B209">
        <v>60</v>
      </c>
      <c r="C209" t="s">
        <v>669</v>
      </c>
      <c r="E209" t="s">
        <v>282</v>
      </c>
      <c r="F209" t="s">
        <v>1712</v>
      </c>
      <c r="G209" t="s">
        <v>36</v>
      </c>
      <c r="H209">
        <v>44.332413099999997</v>
      </c>
      <c r="I209">
        <v>-0.15185409999999999</v>
      </c>
      <c r="J209">
        <v>28664</v>
      </c>
      <c r="K209">
        <v>23</v>
      </c>
      <c r="L209">
        <v>6</v>
      </c>
      <c r="M209">
        <v>1978</v>
      </c>
      <c r="N209">
        <v>44</v>
      </c>
      <c r="O209">
        <v>13</v>
      </c>
      <c r="P209">
        <v>8054286365</v>
      </c>
      <c r="Q209" t="s">
        <v>97</v>
      </c>
      <c r="R209" t="s">
        <v>176</v>
      </c>
      <c r="S209" t="s">
        <v>1579</v>
      </c>
      <c r="T209" t="s">
        <v>1713</v>
      </c>
      <c r="U209" t="s">
        <v>1714</v>
      </c>
      <c r="V209">
        <v>1</v>
      </c>
      <c r="W209" t="s">
        <v>186</v>
      </c>
      <c r="X209" s="21">
        <v>65</v>
      </c>
      <c r="Y209" s="21"/>
      <c r="Z209" s="21" t="s">
        <v>1715</v>
      </c>
      <c r="AA209" s="21">
        <v>58.222050000000003</v>
      </c>
      <c r="AB209" s="21">
        <v>11.918290000000001</v>
      </c>
    </row>
    <row r="210" spans="1:28">
      <c r="A210" t="s">
        <v>670</v>
      </c>
      <c r="B210">
        <v>60</v>
      </c>
      <c r="C210" t="s">
        <v>671</v>
      </c>
      <c r="E210" t="s">
        <v>672</v>
      </c>
      <c r="F210" t="s">
        <v>1715</v>
      </c>
      <c r="G210" t="s">
        <v>23</v>
      </c>
      <c r="H210">
        <v>58.222051</v>
      </c>
      <c r="I210">
        <v>11.918290300000001</v>
      </c>
      <c r="J210">
        <v>21014</v>
      </c>
      <c r="K210">
        <v>13</v>
      </c>
      <c r="L210">
        <v>7</v>
      </c>
      <c r="M210">
        <v>1957</v>
      </c>
      <c r="N210">
        <v>65</v>
      </c>
      <c r="O210">
        <v>10</v>
      </c>
      <c r="P210">
        <v>5442447073</v>
      </c>
      <c r="Q210" t="s">
        <v>97</v>
      </c>
      <c r="R210" t="s">
        <v>176</v>
      </c>
      <c r="S210" t="s">
        <v>1579</v>
      </c>
      <c r="T210" t="s">
        <v>1713</v>
      </c>
      <c r="U210" t="s">
        <v>1714</v>
      </c>
      <c r="V210">
        <v>2</v>
      </c>
      <c r="W210" t="s">
        <v>48</v>
      </c>
      <c r="X210" s="21">
        <v>65</v>
      </c>
      <c r="Y210" s="21">
        <v>5442447073</v>
      </c>
      <c r="Z210" s="21" t="s">
        <v>1715</v>
      </c>
      <c r="AA210" s="21">
        <v>58.222050000000003</v>
      </c>
      <c r="AB210" s="21">
        <v>11.918290000000001</v>
      </c>
    </row>
    <row r="211" spans="1:28">
      <c r="A211" t="s">
        <v>673</v>
      </c>
      <c r="B211">
        <v>60</v>
      </c>
      <c r="C211" t="s">
        <v>674</v>
      </c>
      <c r="D211" t="s">
        <v>566</v>
      </c>
      <c r="E211" t="s">
        <v>371</v>
      </c>
      <c r="F211" t="s">
        <v>1716</v>
      </c>
      <c r="G211" t="s">
        <v>36</v>
      </c>
      <c r="H211">
        <v>10.260380899999999</v>
      </c>
      <c r="I211">
        <v>13.2605763</v>
      </c>
      <c r="J211">
        <v>23349</v>
      </c>
      <c r="K211">
        <v>4</v>
      </c>
      <c r="L211">
        <v>12</v>
      </c>
      <c r="M211">
        <v>1963</v>
      </c>
      <c r="N211">
        <v>59</v>
      </c>
      <c r="O211">
        <v>13</v>
      </c>
      <c r="P211">
        <v>8525594302</v>
      </c>
      <c r="Q211" t="s">
        <v>97</v>
      </c>
      <c r="R211" t="s">
        <v>176</v>
      </c>
      <c r="S211" t="s">
        <v>1579</v>
      </c>
      <c r="T211" t="s">
        <v>1713</v>
      </c>
      <c r="U211" t="s">
        <v>1714</v>
      </c>
      <c r="V211">
        <v>5</v>
      </c>
      <c r="W211" t="s">
        <v>86</v>
      </c>
      <c r="X211" s="21">
        <v>65</v>
      </c>
      <c r="Y211" s="21"/>
      <c r="Z211" s="21" t="s">
        <v>1715</v>
      </c>
      <c r="AA211" s="21">
        <v>58.222050000000003</v>
      </c>
      <c r="AB211" s="21">
        <v>11.918290000000001</v>
      </c>
    </row>
    <row r="212" spans="1:28">
      <c r="A212" t="s">
        <v>675</v>
      </c>
      <c r="B212">
        <v>60</v>
      </c>
      <c r="C212" t="s">
        <v>676</v>
      </c>
      <c r="D212" t="s">
        <v>677</v>
      </c>
      <c r="E212" t="s">
        <v>435</v>
      </c>
      <c r="F212" t="s">
        <v>1717</v>
      </c>
      <c r="G212" t="s">
        <v>23</v>
      </c>
      <c r="H212">
        <v>46.4566661</v>
      </c>
      <c r="I212">
        <v>33.872351100000003</v>
      </c>
      <c r="J212">
        <v>38333</v>
      </c>
      <c r="K212">
        <v>12</v>
      </c>
      <c r="L212">
        <v>12</v>
      </c>
      <c r="M212">
        <v>2004</v>
      </c>
      <c r="N212">
        <v>18</v>
      </c>
      <c r="O212">
        <v>1</v>
      </c>
      <c r="P212">
        <v>6848358662</v>
      </c>
      <c r="Q212" t="s">
        <v>97</v>
      </c>
      <c r="R212" t="s">
        <v>176</v>
      </c>
      <c r="S212" t="s">
        <v>1579</v>
      </c>
      <c r="T212" t="s">
        <v>1713</v>
      </c>
      <c r="U212" t="s">
        <v>1714</v>
      </c>
      <c r="V212">
        <v>4</v>
      </c>
      <c r="W212" t="s">
        <v>93</v>
      </c>
      <c r="X212" s="21">
        <v>65</v>
      </c>
      <c r="Y212" s="21"/>
      <c r="Z212" s="21" t="s">
        <v>1715</v>
      </c>
      <c r="AA212" s="21">
        <v>58.222050000000003</v>
      </c>
      <c r="AB212" s="21">
        <v>11.918290000000001</v>
      </c>
    </row>
    <row r="213" spans="1:28">
      <c r="A213" t="s">
        <v>678</v>
      </c>
      <c r="B213">
        <v>61</v>
      </c>
      <c r="C213" t="s">
        <v>679</v>
      </c>
      <c r="E213" t="s">
        <v>341</v>
      </c>
      <c r="F213" t="s">
        <v>1718</v>
      </c>
      <c r="G213" t="s">
        <v>36</v>
      </c>
      <c r="H213">
        <v>-34.660186699999997</v>
      </c>
      <c r="I213">
        <v>-58.447509099999998</v>
      </c>
      <c r="J213">
        <v>34095</v>
      </c>
      <c r="K213">
        <v>6</v>
      </c>
      <c r="L213">
        <v>5</v>
      </c>
      <c r="M213">
        <v>1993</v>
      </c>
      <c r="N213">
        <v>29</v>
      </c>
      <c r="O213">
        <v>4</v>
      </c>
      <c r="P213">
        <v>8573974866</v>
      </c>
      <c r="Q213" t="s">
        <v>24</v>
      </c>
      <c r="R213" t="s">
        <v>25</v>
      </c>
      <c r="S213" t="s">
        <v>1719</v>
      </c>
      <c r="T213" t="s">
        <v>1720</v>
      </c>
      <c r="U213" t="s">
        <v>1721</v>
      </c>
      <c r="V213">
        <v>6</v>
      </c>
      <c r="W213" t="s">
        <v>43</v>
      </c>
      <c r="X213" s="21">
        <v>84</v>
      </c>
      <c r="Y213" s="21"/>
      <c r="Z213" s="21" t="s">
        <v>2216</v>
      </c>
      <c r="AA213" s="21">
        <v>53.437550000000002</v>
      </c>
      <c r="AB213" s="21">
        <v>55.257800000000003</v>
      </c>
    </row>
    <row r="214" spans="1:28">
      <c r="A214" t="s">
        <v>680</v>
      </c>
      <c r="B214">
        <v>61</v>
      </c>
      <c r="C214" t="s">
        <v>681</v>
      </c>
      <c r="E214" t="s">
        <v>682</v>
      </c>
      <c r="F214" t="s">
        <v>1722</v>
      </c>
      <c r="G214" t="s">
        <v>23</v>
      </c>
      <c r="H214">
        <v>15.2478876</v>
      </c>
      <c r="I214">
        <v>104.8764505</v>
      </c>
      <c r="J214">
        <v>43874</v>
      </c>
      <c r="K214">
        <v>13</v>
      </c>
      <c r="L214">
        <v>2</v>
      </c>
      <c r="M214">
        <v>2020</v>
      </c>
      <c r="N214">
        <v>2</v>
      </c>
      <c r="O214">
        <v>13</v>
      </c>
      <c r="P214">
        <v>3734127449</v>
      </c>
      <c r="Q214" t="s">
        <v>24</v>
      </c>
      <c r="R214" t="s">
        <v>25</v>
      </c>
      <c r="S214" t="s">
        <v>1719</v>
      </c>
      <c r="T214" t="s">
        <v>1720</v>
      </c>
      <c r="U214" t="s">
        <v>1721</v>
      </c>
      <c r="V214">
        <v>6</v>
      </c>
      <c r="W214" t="s">
        <v>43</v>
      </c>
      <c r="X214" s="21">
        <v>84</v>
      </c>
      <c r="Y214" s="21"/>
      <c r="Z214" s="21" t="s">
        <v>2216</v>
      </c>
      <c r="AA214" s="21">
        <v>53.437550000000002</v>
      </c>
      <c r="AB214" s="21">
        <v>55.257800000000003</v>
      </c>
    </row>
    <row r="215" spans="1:28">
      <c r="A215" t="s">
        <v>683</v>
      </c>
      <c r="B215">
        <v>61</v>
      </c>
      <c r="C215" t="s">
        <v>165</v>
      </c>
      <c r="E215" t="s">
        <v>390</v>
      </c>
      <c r="F215" t="s">
        <v>1723</v>
      </c>
      <c r="G215" t="s">
        <v>23</v>
      </c>
      <c r="H215">
        <v>35.838702400000003</v>
      </c>
      <c r="I215">
        <v>139.80165769999999</v>
      </c>
      <c r="J215">
        <v>41571</v>
      </c>
      <c r="K215">
        <v>24</v>
      </c>
      <c r="L215">
        <v>10</v>
      </c>
      <c r="M215">
        <v>2013</v>
      </c>
      <c r="N215">
        <v>9</v>
      </c>
      <c r="O215">
        <v>3</v>
      </c>
      <c r="P215">
        <v>2439369877</v>
      </c>
      <c r="Q215" t="s">
        <v>24</v>
      </c>
      <c r="R215" t="s">
        <v>25</v>
      </c>
      <c r="S215" t="s">
        <v>1719</v>
      </c>
      <c r="T215" t="s">
        <v>1720</v>
      </c>
      <c r="U215" t="s">
        <v>1721</v>
      </c>
      <c r="V215">
        <v>6</v>
      </c>
      <c r="W215" t="s">
        <v>43</v>
      </c>
      <c r="X215" s="21">
        <v>84</v>
      </c>
      <c r="Y215" s="21"/>
      <c r="Z215" s="21" t="s">
        <v>2216</v>
      </c>
      <c r="AA215" s="21">
        <v>53.437550000000002</v>
      </c>
      <c r="AB215" s="21">
        <v>55.257800000000003</v>
      </c>
    </row>
    <row r="216" spans="1:28">
      <c r="A216" t="s">
        <v>684</v>
      </c>
      <c r="B216">
        <v>61</v>
      </c>
      <c r="C216" t="s">
        <v>685</v>
      </c>
      <c r="E216" t="s">
        <v>686</v>
      </c>
      <c r="F216" t="s">
        <v>1724</v>
      </c>
      <c r="G216" t="s">
        <v>36</v>
      </c>
      <c r="H216">
        <v>53.437550000000002</v>
      </c>
      <c r="I216">
        <v>55.257800000000003</v>
      </c>
      <c r="J216">
        <v>14020</v>
      </c>
      <c r="K216">
        <v>20</v>
      </c>
      <c r="L216">
        <v>5</v>
      </c>
      <c r="M216">
        <v>1938</v>
      </c>
      <c r="N216">
        <v>84</v>
      </c>
      <c r="O216">
        <v>5</v>
      </c>
      <c r="P216">
        <v>7457912412</v>
      </c>
      <c r="Q216" t="s">
        <v>24</v>
      </c>
      <c r="R216" t="s">
        <v>25</v>
      </c>
      <c r="S216" t="s">
        <v>1719</v>
      </c>
      <c r="T216" t="s">
        <v>1720</v>
      </c>
      <c r="U216" t="s">
        <v>1721</v>
      </c>
      <c r="V216">
        <v>2</v>
      </c>
      <c r="W216" t="s">
        <v>48</v>
      </c>
      <c r="X216" s="21">
        <v>84</v>
      </c>
      <c r="Y216" s="21">
        <v>7457912412</v>
      </c>
      <c r="Z216" s="21" t="s">
        <v>2216</v>
      </c>
      <c r="AA216" s="21">
        <v>53.437550000000002</v>
      </c>
      <c r="AB216" s="21">
        <v>55.257800000000003</v>
      </c>
    </row>
    <row r="217" spans="1:28">
      <c r="A217" t="s">
        <v>687</v>
      </c>
      <c r="B217">
        <v>62</v>
      </c>
      <c r="C217" t="s">
        <v>688</v>
      </c>
      <c r="E217" t="s">
        <v>689</v>
      </c>
      <c r="F217" t="s">
        <v>1725</v>
      </c>
      <c r="G217" t="s">
        <v>36</v>
      </c>
      <c r="H217">
        <v>38.994497899999999</v>
      </c>
      <c r="I217">
        <v>-8.7339781999999992</v>
      </c>
      <c r="J217">
        <v>11716</v>
      </c>
      <c r="K217">
        <v>28</v>
      </c>
      <c r="L217">
        <v>1</v>
      </c>
      <c r="M217">
        <v>1932</v>
      </c>
      <c r="N217">
        <v>90</v>
      </c>
      <c r="O217">
        <v>2</v>
      </c>
      <c r="P217">
        <v>8478838297</v>
      </c>
      <c r="Q217" t="s">
        <v>24</v>
      </c>
      <c r="R217" t="s">
        <v>255</v>
      </c>
      <c r="S217" t="s">
        <v>1726</v>
      </c>
      <c r="T217" t="s">
        <v>1727</v>
      </c>
      <c r="U217" t="s">
        <v>1728</v>
      </c>
      <c r="V217">
        <v>2</v>
      </c>
      <c r="W217" t="s">
        <v>48</v>
      </c>
      <c r="X217" s="21">
        <v>92</v>
      </c>
      <c r="Y217" s="21"/>
      <c r="Z217" s="21" t="s">
        <v>2217</v>
      </c>
      <c r="AA217" s="21">
        <v>38.12612</v>
      </c>
      <c r="AB217" s="21">
        <v>23.87078</v>
      </c>
    </row>
    <row r="218" spans="1:28">
      <c r="A218" t="s">
        <v>690</v>
      </c>
      <c r="B218">
        <v>62</v>
      </c>
      <c r="C218" t="s">
        <v>691</v>
      </c>
      <c r="E218" t="s">
        <v>692</v>
      </c>
      <c r="F218" t="s">
        <v>1729</v>
      </c>
      <c r="G218" t="s">
        <v>23</v>
      </c>
      <c r="H218">
        <v>45.046326899999997</v>
      </c>
      <c r="I218">
        <v>38.800034400000001</v>
      </c>
      <c r="J218">
        <v>31400</v>
      </c>
      <c r="K218">
        <v>19</v>
      </c>
      <c r="L218">
        <v>12</v>
      </c>
      <c r="M218">
        <v>1985</v>
      </c>
      <c r="N218">
        <v>37</v>
      </c>
      <c r="O218">
        <v>4</v>
      </c>
      <c r="P218">
        <v>5495084377</v>
      </c>
      <c r="Q218" t="s">
        <v>24</v>
      </c>
      <c r="R218" t="s">
        <v>255</v>
      </c>
      <c r="S218" t="s">
        <v>1726</v>
      </c>
      <c r="T218" t="s">
        <v>1727</v>
      </c>
      <c r="U218" t="s">
        <v>1728</v>
      </c>
      <c r="V218">
        <v>7</v>
      </c>
      <c r="W218" t="s">
        <v>78</v>
      </c>
      <c r="X218" s="21">
        <v>92</v>
      </c>
      <c r="Y218" s="21"/>
      <c r="Z218" s="21" t="s">
        <v>2217</v>
      </c>
      <c r="AA218" s="21">
        <v>38.12612</v>
      </c>
      <c r="AB218" s="21">
        <v>23.87078</v>
      </c>
    </row>
    <row r="219" spans="1:28">
      <c r="A219" t="s">
        <v>693</v>
      </c>
      <c r="B219">
        <v>62</v>
      </c>
      <c r="C219" t="s">
        <v>411</v>
      </c>
      <c r="E219" t="s">
        <v>694</v>
      </c>
      <c r="F219" t="s">
        <v>1730</v>
      </c>
      <c r="G219" t="s">
        <v>36</v>
      </c>
      <c r="H219">
        <v>38.126124599999997</v>
      </c>
      <c r="I219">
        <v>23.870778300000001</v>
      </c>
      <c r="J219">
        <v>11037</v>
      </c>
      <c r="K219">
        <v>20</v>
      </c>
      <c r="L219">
        <v>3</v>
      </c>
      <c r="M219">
        <v>1930</v>
      </c>
      <c r="N219">
        <v>92</v>
      </c>
      <c r="O219">
        <v>2</v>
      </c>
      <c r="P219">
        <v>5166489363</v>
      </c>
      <c r="Q219" t="s">
        <v>24</v>
      </c>
      <c r="R219" t="s">
        <v>255</v>
      </c>
      <c r="S219" t="s">
        <v>1726</v>
      </c>
      <c r="T219" t="s">
        <v>1727</v>
      </c>
      <c r="U219" t="s">
        <v>1728</v>
      </c>
      <c r="V219">
        <v>1</v>
      </c>
      <c r="W219" t="s">
        <v>186</v>
      </c>
      <c r="X219" s="21">
        <v>92</v>
      </c>
      <c r="Y219" s="21">
        <v>5166489363</v>
      </c>
      <c r="Z219" s="21" t="s">
        <v>2217</v>
      </c>
      <c r="AA219" s="21">
        <v>38.12612</v>
      </c>
      <c r="AB219" s="21">
        <v>23.87078</v>
      </c>
    </row>
    <row r="220" spans="1:28">
      <c r="A220" t="s">
        <v>695</v>
      </c>
      <c r="B220">
        <v>63</v>
      </c>
      <c r="C220" t="s">
        <v>696</v>
      </c>
      <c r="E220" t="s">
        <v>697</v>
      </c>
      <c r="F220" t="s">
        <v>1731</v>
      </c>
      <c r="G220" t="s">
        <v>23</v>
      </c>
      <c r="H220">
        <v>-7.3897541000000002</v>
      </c>
      <c r="I220">
        <v>108.8640607</v>
      </c>
      <c r="J220">
        <v>30181</v>
      </c>
      <c r="K220">
        <v>18</v>
      </c>
      <c r="L220">
        <v>8</v>
      </c>
      <c r="M220">
        <v>1982</v>
      </c>
      <c r="N220">
        <v>40</v>
      </c>
      <c r="O220">
        <v>7</v>
      </c>
      <c r="P220">
        <v>8029082172</v>
      </c>
      <c r="Q220" t="s">
        <v>37</v>
      </c>
      <c r="R220" t="s">
        <v>42</v>
      </c>
      <c r="S220" t="s">
        <v>1732</v>
      </c>
      <c r="T220" t="s">
        <v>1733</v>
      </c>
      <c r="U220" t="s">
        <v>1514</v>
      </c>
      <c r="V220">
        <v>2</v>
      </c>
      <c r="W220" t="s">
        <v>48</v>
      </c>
      <c r="X220" s="21">
        <v>90</v>
      </c>
      <c r="Y220" s="21"/>
      <c r="Z220" s="21" t="s">
        <v>2218</v>
      </c>
      <c r="AA220" s="21">
        <v>34.242620000000002</v>
      </c>
      <c r="AB220" s="21">
        <v>-77.825299999999999</v>
      </c>
    </row>
    <row r="221" spans="1:28">
      <c r="A221" t="s">
        <v>698</v>
      </c>
      <c r="B221">
        <v>63</v>
      </c>
      <c r="C221" t="s">
        <v>54</v>
      </c>
      <c r="E221" t="s">
        <v>512</v>
      </c>
      <c r="F221" t="s">
        <v>1734</v>
      </c>
      <c r="G221" t="s">
        <v>23</v>
      </c>
      <c r="H221">
        <v>34.242622400000002</v>
      </c>
      <c r="I221">
        <v>-77.825292300000001</v>
      </c>
      <c r="J221">
        <v>11736</v>
      </c>
      <c r="K221">
        <v>17</v>
      </c>
      <c r="L221">
        <v>2</v>
      </c>
      <c r="M221">
        <v>1932</v>
      </c>
      <c r="N221">
        <v>90</v>
      </c>
      <c r="O221">
        <v>4</v>
      </c>
      <c r="P221">
        <v>9101466357</v>
      </c>
      <c r="Q221" t="s">
        <v>37</v>
      </c>
      <c r="R221" t="s">
        <v>42</v>
      </c>
      <c r="S221" t="s">
        <v>1732</v>
      </c>
      <c r="T221" t="s">
        <v>1733</v>
      </c>
      <c r="U221" t="s">
        <v>1514</v>
      </c>
      <c r="V221">
        <v>6</v>
      </c>
      <c r="W221" t="s">
        <v>43</v>
      </c>
      <c r="X221" s="21">
        <v>90</v>
      </c>
      <c r="Y221" s="21">
        <v>9101466357</v>
      </c>
      <c r="Z221" s="21" t="s">
        <v>2218</v>
      </c>
      <c r="AA221" s="21">
        <v>34.242620000000002</v>
      </c>
      <c r="AB221" s="21">
        <v>-77.825299999999999</v>
      </c>
    </row>
    <row r="222" spans="1:28">
      <c r="A222" t="s">
        <v>699</v>
      </c>
      <c r="B222">
        <v>64</v>
      </c>
      <c r="C222" t="s">
        <v>371</v>
      </c>
      <c r="E222" t="s">
        <v>700</v>
      </c>
      <c r="F222" t="s">
        <v>1735</v>
      </c>
      <c r="G222" t="s">
        <v>36</v>
      </c>
      <c r="H222">
        <v>31.558356</v>
      </c>
      <c r="I222">
        <v>106.00504599999999</v>
      </c>
      <c r="J222">
        <v>12796</v>
      </c>
      <c r="K222">
        <v>12</v>
      </c>
      <c r="L222">
        <v>1</v>
      </c>
      <c r="M222">
        <v>1935</v>
      </c>
      <c r="N222">
        <v>87</v>
      </c>
      <c r="O222">
        <v>2</v>
      </c>
      <c r="P222">
        <v>1541903440</v>
      </c>
      <c r="Q222" t="s">
        <v>97</v>
      </c>
      <c r="R222" t="s">
        <v>167</v>
      </c>
      <c r="S222" t="s">
        <v>1443</v>
      </c>
      <c r="T222" t="s">
        <v>1736</v>
      </c>
      <c r="U222" t="s">
        <v>1736</v>
      </c>
      <c r="V222">
        <v>2</v>
      </c>
      <c r="W222" t="s">
        <v>48</v>
      </c>
      <c r="X222" s="21">
        <v>87</v>
      </c>
      <c r="Y222" s="21">
        <v>1541903440</v>
      </c>
      <c r="Z222" s="21" t="s">
        <v>2219</v>
      </c>
      <c r="AA222" s="21">
        <v>31.55836</v>
      </c>
      <c r="AB222" s="21">
        <v>106.005</v>
      </c>
    </row>
    <row r="223" spans="1:28">
      <c r="A223" t="s">
        <v>701</v>
      </c>
      <c r="B223">
        <v>64</v>
      </c>
      <c r="C223" t="s">
        <v>702</v>
      </c>
      <c r="E223" t="s">
        <v>703</v>
      </c>
      <c r="F223" t="s">
        <v>1737</v>
      </c>
      <c r="G223" t="s">
        <v>23</v>
      </c>
      <c r="H223">
        <v>38.696249000000002</v>
      </c>
      <c r="I223">
        <v>-8.7098337000000008</v>
      </c>
      <c r="J223">
        <v>41496</v>
      </c>
      <c r="K223">
        <v>10</v>
      </c>
      <c r="L223">
        <v>8</v>
      </c>
      <c r="M223">
        <v>2013</v>
      </c>
      <c r="N223">
        <v>9</v>
      </c>
      <c r="O223">
        <v>1</v>
      </c>
      <c r="P223">
        <v>7092347356</v>
      </c>
      <c r="Q223" t="s">
        <v>97</v>
      </c>
      <c r="R223" t="s">
        <v>167</v>
      </c>
      <c r="S223" t="s">
        <v>1443</v>
      </c>
      <c r="T223" t="s">
        <v>1736</v>
      </c>
      <c r="U223" t="s">
        <v>1736</v>
      </c>
      <c r="V223">
        <v>6</v>
      </c>
      <c r="W223" t="s">
        <v>43</v>
      </c>
      <c r="X223" s="21">
        <v>87</v>
      </c>
      <c r="Y223" s="21"/>
      <c r="Z223" s="21" t="s">
        <v>2219</v>
      </c>
      <c r="AA223" s="21">
        <v>31.55836</v>
      </c>
      <c r="AB223" s="21">
        <v>106.005</v>
      </c>
    </row>
    <row r="224" spans="1:28">
      <c r="A224" t="s">
        <v>704</v>
      </c>
      <c r="B224">
        <v>64</v>
      </c>
      <c r="C224" t="s">
        <v>705</v>
      </c>
      <c r="E224" t="s">
        <v>706</v>
      </c>
      <c r="F224" t="s">
        <v>1738</v>
      </c>
      <c r="G224" t="s">
        <v>36</v>
      </c>
      <c r="H224">
        <v>-8.2105981999999997</v>
      </c>
      <c r="I224">
        <v>112.47086849999999</v>
      </c>
      <c r="J224">
        <v>36165</v>
      </c>
      <c r="K224">
        <v>5</v>
      </c>
      <c r="L224">
        <v>1</v>
      </c>
      <c r="M224">
        <v>1999</v>
      </c>
      <c r="N224">
        <v>23</v>
      </c>
      <c r="O224">
        <v>1</v>
      </c>
      <c r="P224">
        <v>8807078969</v>
      </c>
      <c r="Q224" t="s">
        <v>97</v>
      </c>
      <c r="R224" t="s">
        <v>167</v>
      </c>
      <c r="S224" t="s">
        <v>1443</v>
      </c>
      <c r="T224" t="s">
        <v>1736</v>
      </c>
      <c r="U224" t="s">
        <v>1736</v>
      </c>
      <c r="V224">
        <v>4</v>
      </c>
      <c r="W224" t="s">
        <v>93</v>
      </c>
      <c r="X224" s="21">
        <v>87</v>
      </c>
      <c r="Y224" s="21"/>
      <c r="Z224" s="21" t="s">
        <v>2219</v>
      </c>
      <c r="AA224" s="21">
        <v>31.55836</v>
      </c>
      <c r="AB224" s="21">
        <v>106.005</v>
      </c>
    </row>
    <row r="225" spans="1:28">
      <c r="A225" t="s">
        <v>707</v>
      </c>
      <c r="B225">
        <v>64</v>
      </c>
      <c r="C225" t="s">
        <v>708</v>
      </c>
      <c r="E225" t="s">
        <v>709</v>
      </c>
      <c r="F225" t="s">
        <v>1739</v>
      </c>
      <c r="G225" t="s">
        <v>36</v>
      </c>
      <c r="H225">
        <v>28.4943597</v>
      </c>
      <c r="I225">
        <v>-100.9185477</v>
      </c>
      <c r="J225">
        <v>34650</v>
      </c>
      <c r="K225">
        <v>12</v>
      </c>
      <c r="L225">
        <v>11</v>
      </c>
      <c r="M225">
        <v>1994</v>
      </c>
      <c r="N225">
        <v>28</v>
      </c>
      <c r="O225">
        <v>13</v>
      </c>
      <c r="P225">
        <v>5343369554</v>
      </c>
      <c r="Q225" t="s">
        <v>97</v>
      </c>
      <c r="R225" t="s">
        <v>167</v>
      </c>
      <c r="S225" t="s">
        <v>1443</v>
      </c>
      <c r="T225" t="s">
        <v>1736</v>
      </c>
      <c r="U225" t="s">
        <v>1736</v>
      </c>
      <c r="V225">
        <v>2</v>
      </c>
      <c r="W225" t="s">
        <v>48</v>
      </c>
      <c r="X225" s="21">
        <v>87</v>
      </c>
      <c r="Y225" s="21"/>
      <c r="Z225" s="21" t="s">
        <v>2219</v>
      </c>
      <c r="AA225" s="21">
        <v>31.55836</v>
      </c>
      <c r="AB225" s="21">
        <v>106.005</v>
      </c>
    </row>
    <row r="226" spans="1:28">
      <c r="A226" t="s">
        <v>710</v>
      </c>
      <c r="B226">
        <v>64</v>
      </c>
      <c r="C226" t="s">
        <v>711</v>
      </c>
      <c r="E226" t="s">
        <v>529</v>
      </c>
      <c r="F226" t="s">
        <v>1740</v>
      </c>
      <c r="G226" t="s">
        <v>23</v>
      </c>
      <c r="H226">
        <v>14.324613599999999</v>
      </c>
      <c r="I226">
        <v>120.8590469</v>
      </c>
      <c r="J226">
        <v>30018</v>
      </c>
      <c r="K226">
        <v>8</v>
      </c>
      <c r="L226">
        <v>3</v>
      </c>
      <c r="M226">
        <v>1982</v>
      </c>
      <c r="N226">
        <v>40</v>
      </c>
      <c r="O226">
        <v>4</v>
      </c>
      <c r="P226">
        <v>8137442201</v>
      </c>
      <c r="Q226" t="s">
        <v>97</v>
      </c>
      <c r="R226" t="s">
        <v>167</v>
      </c>
      <c r="S226" t="s">
        <v>1443</v>
      </c>
      <c r="T226" t="s">
        <v>1736</v>
      </c>
      <c r="U226" t="s">
        <v>1736</v>
      </c>
      <c r="V226">
        <v>3</v>
      </c>
      <c r="W226" t="s">
        <v>26</v>
      </c>
      <c r="X226" s="21">
        <v>87</v>
      </c>
      <c r="Y226" s="21"/>
      <c r="Z226" s="21" t="s">
        <v>2219</v>
      </c>
      <c r="AA226" s="21">
        <v>31.55836</v>
      </c>
      <c r="AB226" s="21">
        <v>106.005</v>
      </c>
    </row>
    <row r="227" spans="1:28">
      <c r="A227" t="s">
        <v>712</v>
      </c>
      <c r="B227">
        <v>65</v>
      </c>
      <c r="C227" t="s">
        <v>713</v>
      </c>
      <c r="E227" t="s">
        <v>714</v>
      </c>
      <c r="F227" t="s">
        <v>1741</v>
      </c>
      <c r="G227" t="s">
        <v>36</v>
      </c>
      <c r="H227">
        <v>47.931807399999997</v>
      </c>
      <c r="I227">
        <v>5.2893597000000003</v>
      </c>
      <c r="J227">
        <v>28390</v>
      </c>
      <c r="K227">
        <v>22</v>
      </c>
      <c r="L227">
        <v>9</v>
      </c>
      <c r="M227">
        <v>1977</v>
      </c>
      <c r="N227">
        <v>45</v>
      </c>
      <c r="O227">
        <v>12</v>
      </c>
      <c r="P227">
        <v>6897481326</v>
      </c>
      <c r="Q227" t="s">
        <v>24</v>
      </c>
      <c r="R227" t="s">
        <v>60</v>
      </c>
      <c r="S227" t="s">
        <v>1742</v>
      </c>
      <c r="T227" t="s">
        <v>1627</v>
      </c>
      <c r="U227" t="s">
        <v>1565</v>
      </c>
      <c r="V227">
        <v>6</v>
      </c>
      <c r="W227" t="s">
        <v>43</v>
      </c>
      <c r="X227" s="21">
        <v>45</v>
      </c>
      <c r="Y227" s="21">
        <v>6897481326</v>
      </c>
      <c r="Z227" s="21" t="s">
        <v>2220</v>
      </c>
      <c r="AA227" s="21">
        <v>47.931809999999999</v>
      </c>
      <c r="AB227" s="21">
        <v>5.2893600000000003</v>
      </c>
    </row>
    <row r="228" spans="1:28">
      <c r="A228" t="s">
        <v>715</v>
      </c>
      <c r="B228">
        <v>65</v>
      </c>
      <c r="C228" t="s">
        <v>716</v>
      </c>
      <c r="E228" t="s">
        <v>191</v>
      </c>
      <c r="F228" t="s">
        <v>1743</v>
      </c>
      <c r="G228" t="s">
        <v>23</v>
      </c>
      <c r="H228">
        <v>-18.2200791</v>
      </c>
      <c r="I228">
        <v>32.746368599999997</v>
      </c>
      <c r="J228">
        <v>28623</v>
      </c>
      <c r="K228">
        <v>13</v>
      </c>
      <c r="L228">
        <v>5</v>
      </c>
      <c r="M228">
        <v>1978</v>
      </c>
      <c r="N228">
        <v>44</v>
      </c>
      <c r="O228">
        <v>7</v>
      </c>
      <c r="P228">
        <v>6249168930</v>
      </c>
      <c r="Q228" t="s">
        <v>24</v>
      </c>
      <c r="R228" t="s">
        <v>60</v>
      </c>
      <c r="S228" t="s">
        <v>1742</v>
      </c>
      <c r="T228" t="s">
        <v>1627</v>
      </c>
      <c r="U228" t="s">
        <v>1565</v>
      </c>
      <c r="V228">
        <v>6</v>
      </c>
      <c r="W228" t="s">
        <v>43</v>
      </c>
      <c r="X228" s="21">
        <v>45</v>
      </c>
      <c r="Y228" s="21"/>
      <c r="Z228" s="21" t="s">
        <v>2220</v>
      </c>
      <c r="AA228" s="21">
        <v>47.931809999999999</v>
      </c>
      <c r="AB228" s="21">
        <v>5.2893600000000003</v>
      </c>
    </row>
    <row r="229" spans="1:28">
      <c r="A229" t="s">
        <v>717</v>
      </c>
      <c r="B229">
        <v>66</v>
      </c>
      <c r="C229" t="s">
        <v>718</v>
      </c>
      <c r="E229" t="s">
        <v>248</v>
      </c>
      <c r="F229" t="s">
        <v>1744</v>
      </c>
      <c r="G229" t="s">
        <v>36</v>
      </c>
      <c r="H229">
        <v>41.278154299999997</v>
      </c>
      <c r="I229">
        <v>-8.7181709999999999</v>
      </c>
      <c r="J229">
        <v>15124</v>
      </c>
      <c r="K229">
        <v>28</v>
      </c>
      <c r="L229">
        <v>5</v>
      </c>
      <c r="M229">
        <v>1941</v>
      </c>
      <c r="N229">
        <v>81</v>
      </c>
      <c r="O229">
        <v>6</v>
      </c>
      <c r="P229">
        <v>3931816407</v>
      </c>
      <c r="Q229" t="s">
        <v>37</v>
      </c>
      <c r="R229" t="s">
        <v>321</v>
      </c>
      <c r="S229" t="s">
        <v>1745</v>
      </c>
      <c r="T229" t="s">
        <v>1746</v>
      </c>
      <c r="U229" t="s">
        <v>1595</v>
      </c>
      <c r="V229">
        <v>4</v>
      </c>
      <c r="W229" t="s">
        <v>93</v>
      </c>
      <c r="X229" s="21">
        <v>81</v>
      </c>
      <c r="Y229" s="21">
        <v>3931816407</v>
      </c>
      <c r="Z229" s="21" t="s">
        <v>1744</v>
      </c>
      <c r="AA229" s="21">
        <v>41.278149999999997</v>
      </c>
      <c r="AB229" s="21">
        <v>-8.7181700000000006</v>
      </c>
    </row>
    <row r="230" spans="1:28">
      <c r="A230" t="s">
        <v>719</v>
      </c>
      <c r="B230">
        <v>66</v>
      </c>
      <c r="C230" t="s">
        <v>720</v>
      </c>
      <c r="E230" t="s">
        <v>721</v>
      </c>
      <c r="F230" t="s">
        <v>1747</v>
      </c>
      <c r="G230" t="s">
        <v>36</v>
      </c>
      <c r="H230">
        <v>29.600950000000001</v>
      </c>
      <c r="I230">
        <v>121.685484</v>
      </c>
      <c r="J230">
        <v>29764</v>
      </c>
      <c r="K230">
        <v>27</v>
      </c>
      <c r="L230">
        <v>6</v>
      </c>
      <c r="M230">
        <v>1981</v>
      </c>
      <c r="N230">
        <v>41</v>
      </c>
      <c r="O230">
        <v>5</v>
      </c>
      <c r="P230">
        <v>8834443312</v>
      </c>
      <c r="Q230" t="s">
        <v>37</v>
      </c>
      <c r="R230" t="s">
        <v>321</v>
      </c>
      <c r="S230" t="s">
        <v>1745</v>
      </c>
      <c r="T230" t="s">
        <v>1746</v>
      </c>
      <c r="U230" t="s">
        <v>1595</v>
      </c>
      <c r="V230">
        <v>4</v>
      </c>
      <c r="W230" t="s">
        <v>93</v>
      </c>
      <c r="X230" s="21">
        <v>81</v>
      </c>
      <c r="Y230" s="21"/>
      <c r="Z230" s="21" t="s">
        <v>1744</v>
      </c>
      <c r="AA230" s="21">
        <v>41.278149999999997</v>
      </c>
      <c r="AB230" s="21">
        <v>-8.7181700000000006</v>
      </c>
    </row>
    <row r="231" spans="1:28">
      <c r="A231" t="s">
        <v>722</v>
      </c>
      <c r="B231">
        <v>66</v>
      </c>
      <c r="C231" t="s">
        <v>307</v>
      </c>
      <c r="E231" t="s">
        <v>723</v>
      </c>
      <c r="F231" t="s">
        <v>1748</v>
      </c>
      <c r="G231" t="s">
        <v>23</v>
      </c>
      <c r="H231">
        <v>45.521518999999998</v>
      </c>
      <c r="I231">
        <v>3.5276641999999998</v>
      </c>
      <c r="J231">
        <v>21056</v>
      </c>
      <c r="K231">
        <v>24</v>
      </c>
      <c r="L231">
        <v>8</v>
      </c>
      <c r="M231">
        <v>1957</v>
      </c>
      <c r="N231">
        <v>65</v>
      </c>
      <c r="O231">
        <v>5</v>
      </c>
      <c r="P231">
        <v>5483063697</v>
      </c>
      <c r="Q231" t="s">
        <v>37</v>
      </c>
      <c r="R231" t="s">
        <v>321</v>
      </c>
      <c r="S231" t="s">
        <v>1745</v>
      </c>
      <c r="T231" t="s">
        <v>1746</v>
      </c>
      <c r="U231" t="s">
        <v>1595</v>
      </c>
      <c r="V231">
        <v>4</v>
      </c>
      <c r="W231" t="s">
        <v>93</v>
      </c>
      <c r="X231" s="21">
        <v>81</v>
      </c>
      <c r="Y231" s="21"/>
      <c r="Z231" s="21" t="s">
        <v>1744</v>
      </c>
      <c r="AA231" s="21">
        <v>41.278149999999997</v>
      </c>
      <c r="AB231" s="21">
        <v>-8.7181700000000006</v>
      </c>
    </row>
    <row r="232" spans="1:28">
      <c r="A232" t="s">
        <v>724</v>
      </c>
      <c r="B232">
        <v>67</v>
      </c>
      <c r="C232" t="s">
        <v>725</v>
      </c>
      <c r="E232" t="s">
        <v>365</v>
      </c>
      <c r="F232" t="s">
        <v>1749</v>
      </c>
      <c r="G232" t="s">
        <v>23</v>
      </c>
      <c r="H232">
        <v>-7.0795247999999997</v>
      </c>
      <c r="I232">
        <v>109.0869316</v>
      </c>
      <c r="J232">
        <v>22455</v>
      </c>
      <c r="K232">
        <v>23</v>
      </c>
      <c r="L232">
        <v>6</v>
      </c>
      <c r="M232">
        <v>1961</v>
      </c>
      <c r="N232">
        <v>61</v>
      </c>
      <c r="O232">
        <v>11</v>
      </c>
      <c r="P232">
        <v>2054204665</v>
      </c>
      <c r="Q232" t="s">
        <v>97</v>
      </c>
      <c r="R232" t="s">
        <v>98</v>
      </c>
      <c r="S232" t="s">
        <v>1707</v>
      </c>
      <c r="T232" t="s">
        <v>1708</v>
      </c>
      <c r="U232" t="s">
        <v>1709</v>
      </c>
      <c r="V232">
        <v>2</v>
      </c>
      <c r="W232" t="s">
        <v>48</v>
      </c>
      <c r="X232" s="21">
        <v>88</v>
      </c>
      <c r="Y232" s="21"/>
      <c r="Z232" s="21" t="s">
        <v>2221</v>
      </c>
      <c r="AA232" s="21">
        <v>25.656479999999998</v>
      </c>
      <c r="AB232" s="21">
        <v>-100.369</v>
      </c>
    </row>
    <row r="233" spans="1:28">
      <c r="A233" t="s">
        <v>726</v>
      </c>
      <c r="B233">
        <v>67</v>
      </c>
      <c r="C233" t="s">
        <v>727</v>
      </c>
      <c r="E233" t="s">
        <v>728</v>
      </c>
      <c r="F233" t="s">
        <v>1750</v>
      </c>
      <c r="G233" t="s">
        <v>23</v>
      </c>
      <c r="H233">
        <v>30.920218999999999</v>
      </c>
      <c r="I233">
        <v>103.620536</v>
      </c>
      <c r="J233">
        <v>37932</v>
      </c>
      <c r="K233">
        <v>7</v>
      </c>
      <c r="L233">
        <v>11</v>
      </c>
      <c r="M233">
        <v>2003</v>
      </c>
      <c r="N233">
        <v>19</v>
      </c>
      <c r="O233">
        <v>11</v>
      </c>
      <c r="P233">
        <v>1252163035</v>
      </c>
      <c r="Q233" t="s">
        <v>97</v>
      </c>
      <c r="R233" t="s">
        <v>98</v>
      </c>
      <c r="S233" t="s">
        <v>1707</v>
      </c>
      <c r="T233" t="s">
        <v>1708</v>
      </c>
      <c r="U233" t="s">
        <v>1709</v>
      </c>
      <c r="V233">
        <v>4</v>
      </c>
      <c r="W233" t="s">
        <v>93</v>
      </c>
      <c r="X233" s="21">
        <v>88</v>
      </c>
      <c r="Y233" s="21"/>
      <c r="Z233" s="21" t="s">
        <v>2221</v>
      </c>
      <c r="AA233" s="21">
        <v>25.656479999999998</v>
      </c>
      <c r="AB233" s="21">
        <v>-100.369</v>
      </c>
    </row>
    <row r="234" spans="1:28">
      <c r="A234" t="s">
        <v>729</v>
      </c>
      <c r="B234">
        <v>67</v>
      </c>
      <c r="C234" t="s">
        <v>329</v>
      </c>
      <c r="E234" t="s">
        <v>730</v>
      </c>
      <c r="F234" t="s">
        <v>1751</v>
      </c>
      <c r="G234" t="s">
        <v>23</v>
      </c>
      <c r="H234">
        <v>25.656484299999999</v>
      </c>
      <c r="I234">
        <v>-100.36944010000001</v>
      </c>
      <c r="J234">
        <v>12462</v>
      </c>
      <c r="K234">
        <v>12</v>
      </c>
      <c r="L234">
        <v>2</v>
      </c>
      <c r="M234">
        <v>1934</v>
      </c>
      <c r="N234">
        <v>88</v>
      </c>
      <c r="O234">
        <v>11</v>
      </c>
      <c r="P234">
        <v>2253636460</v>
      </c>
      <c r="Q234" t="s">
        <v>97</v>
      </c>
      <c r="R234" t="s">
        <v>98</v>
      </c>
      <c r="S234" t="s">
        <v>1707</v>
      </c>
      <c r="T234" t="s">
        <v>1708</v>
      </c>
      <c r="U234" t="s">
        <v>1709</v>
      </c>
      <c r="V234">
        <v>5</v>
      </c>
      <c r="W234" t="s">
        <v>86</v>
      </c>
      <c r="X234" s="21">
        <v>88</v>
      </c>
      <c r="Y234" s="21">
        <v>2253636460</v>
      </c>
      <c r="Z234" s="21" t="s">
        <v>2221</v>
      </c>
      <c r="AA234" s="21">
        <v>25.656479999999998</v>
      </c>
      <c r="AB234" s="21">
        <v>-100.369</v>
      </c>
    </row>
    <row r="235" spans="1:28">
      <c r="A235" t="s">
        <v>731</v>
      </c>
      <c r="B235">
        <v>67</v>
      </c>
      <c r="C235" t="s">
        <v>134</v>
      </c>
      <c r="D235" t="s">
        <v>732</v>
      </c>
      <c r="E235" t="s">
        <v>733</v>
      </c>
      <c r="F235" t="s">
        <v>1752</v>
      </c>
      <c r="G235" t="s">
        <v>36</v>
      </c>
      <c r="H235">
        <v>6.9280156000000002</v>
      </c>
      <c r="I235">
        <v>79.890830800000003</v>
      </c>
      <c r="J235">
        <v>38457</v>
      </c>
      <c r="K235">
        <v>15</v>
      </c>
      <c r="L235">
        <v>4</v>
      </c>
      <c r="M235">
        <v>2005</v>
      </c>
      <c r="N235">
        <v>17</v>
      </c>
      <c r="O235">
        <v>2</v>
      </c>
      <c r="P235">
        <v>4076262967</v>
      </c>
      <c r="Q235" t="s">
        <v>97</v>
      </c>
      <c r="R235" t="s">
        <v>98</v>
      </c>
      <c r="S235" t="s">
        <v>1707</v>
      </c>
      <c r="T235" t="s">
        <v>1708</v>
      </c>
      <c r="U235" t="s">
        <v>1709</v>
      </c>
      <c r="V235">
        <v>6</v>
      </c>
      <c r="W235" t="s">
        <v>43</v>
      </c>
      <c r="X235" s="21">
        <v>88</v>
      </c>
      <c r="Y235" s="21"/>
      <c r="Z235" s="21" t="s">
        <v>2221</v>
      </c>
      <c r="AA235" s="21">
        <v>25.656479999999998</v>
      </c>
      <c r="AB235" s="21">
        <v>-100.369</v>
      </c>
    </row>
    <row r="236" spans="1:28">
      <c r="A236" t="s">
        <v>734</v>
      </c>
      <c r="B236">
        <v>68</v>
      </c>
      <c r="C236" t="s">
        <v>735</v>
      </c>
      <c r="E236" t="s">
        <v>301</v>
      </c>
      <c r="F236" t="s">
        <v>1753</v>
      </c>
      <c r="G236" t="s">
        <v>36</v>
      </c>
      <c r="H236">
        <v>-4.6210966999999998</v>
      </c>
      <c r="I236">
        <v>55.427780200000001</v>
      </c>
      <c r="J236">
        <v>33118</v>
      </c>
      <c r="K236">
        <v>2</v>
      </c>
      <c r="L236">
        <v>9</v>
      </c>
      <c r="M236">
        <v>1990</v>
      </c>
      <c r="N236">
        <v>32</v>
      </c>
      <c r="O236">
        <v>5</v>
      </c>
      <c r="P236">
        <v>5421676109</v>
      </c>
      <c r="Q236" t="s">
        <v>31</v>
      </c>
      <c r="R236" t="s">
        <v>172</v>
      </c>
      <c r="S236" t="s">
        <v>1754</v>
      </c>
      <c r="T236" t="s">
        <v>1755</v>
      </c>
      <c r="U236" t="s">
        <v>1681</v>
      </c>
      <c r="V236">
        <v>6</v>
      </c>
      <c r="W236" t="s">
        <v>43</v>
      </c>
      <c r="X236" s="21">
        <v>32</v>
      </c>
      <c r="Y236" s="21">
        <v>5421676109</v>
      </c>
      <c r="Z236" s="21" t="s">
        <v>1753</v>
      </c>
      <c r="AA236" s="21">
        <v>-4.6211000000000002</v>
      </c>
      <c r="AB236" s="21">
        <v>55.427779999999998</v>
      </c>
    </row>
    <row r="237" spans="1:28">
      <c r="A237" t="s">
        <v>736</v>
      </c>
      <c r="B237">
        <v>68</v>
      </c>
      <c r="C237" t="s">
        <v>737</v>
      </c>
      <c r="D237" t="s">
        <v>738</v>
      </c>
      <c r="E237" t="s">
        <v>739</v>
      </c>
      <c r="F237" t="s">
        <v>1756</v>
      </c>
      <c r="G237" t="s">
        <v>36</v>
      </c>
      <c r="H237">
        <v>45.459257700000002</v>
      </c>
      <c r="I237">
        <v>75.205031199999993</v>
      </c>
      <c r="J237">
        <v>42505</v>
      </c>
      <c r="K237">
        <v>15</v>
      </c>
      <c r="L237">
        <v>5</v>
      </c>
      <c r="M237">
        <v>2016</v>
      </c>
      <c r="N237">
        <v>6</v>
      </c>
      <c r="O237">
        <v>7</v>
      </c>
      <c r="P237">
        <v>3049070674</v>
      </c>
      <c r="Q237" t="s">
        <v>31</v>
      </c>
      <c r="R237" t="s">
        <v>172</v>
      </c>
      <c r="S237" t="s">
        <v>1754</v>
      </c>
      <c r="T237" t="s">
        <v>1755</v>
      </c>
      <c r="U237" t="s">
        <v>1681</v>
      </c>
      <c r="V237">
        <v>6</v>
      </c>
      <c r="W237" t="s">
        <v>43</v>
      </c>
      <c r="X237" s="21">
        <v>32</v>
      </c>
      <c r="Y237" s="21"/>
      <c r="Z237" s="21" t="s">
        <v>1753</v>
      </c>
      <c r="AA237" s="21">
        <v>-4.6211000000000002</v>
      </c>
      <c r="AB237" s="21">
        <v>55.427779999999998</v>
      </c>
    </row>
    <row r="238" spans="1:28">
      <c r="A238" t="s">
        <v>740</v>
      </c>
      <c r="B238">
        <v>69</v>
      </c>
      <c r="C238" t="s">
        <v>340</v>
      </c>
      <c r="E238" t="s">
        <v>741</v>
      </c>
      <c r="F238" t="s">
        <v>1757</v>
      </c>
      <c r="G238" t="s">
        <v>36</v>
      </c>
      <c r="H238">
        <v>-8.5127229999999994</v>
      </c>
      <c r="I238">
        <v>115.09064480000001</v>
      </c>
      <c r="J238">
        <v>37807</v>
      </c>
      <c r="K238">
        <v>5</v>
      </c>
      <c r="L238">
        <v>7</v>
      </c>
      <c r="M238">
        <v>2003</v>
      </c>
      <c r="N238">
        <v>19</v>
      </c>
      <c r="O238">
        <v>11</v>
      </c>
      <c r="P238">
        <v>5195716890</v>
      </c>
      <c r="Q238" t="s">
        <v>24</v>
      </c>
      <c r="R238" t="s">
        <v>25</v>
      </c>
      <c r="S238" t="s">
        <v>1758</v>
      </c>
      <c r="T238" t="s">
        <v>1709</v>
      </c>
      <c r="U238" t="s">
        <v>1759</v>
      </c>
      <c r="V238">
        <v>3</v>
      </c>
      <c r="W238" t="s">
        <v>26</v>
      </c>
      <c r="X238" s="21">
        <v>61</v>
      </c>
      <c r="Y238" s="21"/>
      <c r="Z238" s="21" t="s">
        <v>2222</v>
      </c>
      <c r="AA238" s="21">
        <v>34.266449999999999</v>
      </c>
      <c r="AB238" s="21">
        <v>108.9607</v>
      </c>
    </row>
    <row r="239" spans="1:28">
      <c r="A239" t="s">
        <v>742</v>
      </c>
      <c r="B239">
        <v>69</v>
      </c>
      <c r="C239" t="s">
        <v>743</v>
      </c>
      <c r="E239" t="s">
        <v>438</v>
      </c>
      <c r="F239" t="s">
        <v>1760</v>
      </c>
      <c r="G239" t="s">
        <v>23</v>
      </c>
      <c r="H239">
        <v>-22.441248099999999</v>
      </c>
      <c r="I239">
        <v>-43.458031400000003</v>
      </c>
      <c r="J239">
        <v>22811</v>
      </c>
      <c r="K239">
        <v>14</v>
      </c>
      <c r="L239">
        <v>6</v>
      </c>
      <c r="M239">
        <v>1962</v>
      </c>
      <c r="N239">
        <v>60</v>
      </c>
      <c r="O239">
        <v>9</v>
      </c>
      <c r="P239">
        <v>5627473493</v>
      </c>
      <c r="Q239" t="s">
        <v>24</v>
      </c>
      <c r="R239" t="s">
        <v>25</v>
      </c>
      <c r="S239" t="s">
        <v>1758</v>
      </c>
      <c r="T239" t="s">
        <v>1709</v>
      </c>
      <c r="U239" t="s">
        <v>1759</v>
      </c>
      <c r="V239">
        <v>6</v>
      </c>
      <c r="W239" t="s">
        <v>43</v>
      </c>
      <c r="X239" s="21">
        <v>61</v>
      </c>
      <c r="Y239" s="21"/>
      <c r="Z239" s="21" t="s">
        <v>2222</v>
      </c>
      <c r="AA239" s="21">
        <v>34.266449999999999</v>
      </c>
      <c r="AB239" s="21">
        <v>108.9607</v>
      </c>
    </row>
    <row r="240" spans="1:28">
      <c r="A240" t="s">
        <v>744</v>
      </c>
      <c r="B240">
        <v>69</v>
      </c>
      <c r="C240" t="s">
        <v>745</v>
      </c>
      <c r="E240" t="s">
        <v>746</v>
      </c>
      <c r="F240" t="s">
        <v>1761</v>
      </c>
      <c r="G240" t="s">
        <v>36</v>
      </c>
      <c r="H240">
        <v>34.266449999999999</v>
      </c>
      <c r="I240">
        <v>108.960747</v>
      </c>
      <c r="J240">
        <v>22341</v>
      </c>
      <c r="K240">
        <v>1</v>
      </c>
      <c r="L240">
        <v>3</v>
      </c>
      <c r="M240">
        <v>1961</v>
      </c>
      <c r="N240">
        <v>61</v>
      </c>
      <c r="O240">
        <v>1</v>
      </c>
      <c r="P240">
        <v>8348092043</v>
      </c>
      <c r="Q240" t="s">
        <v>24</v>
      </c>
      <c r="R240" t="s">
        <v>25</v>
      </c>
      <c r="S240" t="s">
        <v>1758</v>
      </c>
      <c r="T240" t="s">
        <v>1709</v>
      </c>
      <c r="U240" t="s">
        <v>1759</v>
      </c>
      <c r="V240">
        <v>6</v>
      </c>
      <c r="W240" t="s">
        <v>43</v>
      </c>
      <c r="X240" s="21">
        <v>61</v>
      </c>
      <c r="Y240" s="21">
        <v>8348092043</v>
      </c>
      <c r="Z240" s="21" t="s">
        <v>2222</v>
      </c>
      <c r="AA240" s="21">
        <v>34.266449999999999</v>
      </c>
      <c r="AB240" s="21">
        <v>108.9607</v>
      </c>
    </row>
    <row r="241" spans="1:28">
      <c r="A241" t="s">
        <v>747</v>
      </c>
      <c r="B241">
        <v>70</v>
      </c>
      <c r="C241" t="s">
        <v>748</v>
      </c>
      <c r="E241" t="s">
        <v>749</v>
      </c>
      <c r="F241" t="s">
        <v>1762</v>
      </c>
      <c r="G241" t="s">
        <v>23</v>
      </c>
      <c r="H241">
        <v>-15.8003597</v>
      </c>
      <c r="I241">
        <v>-70.343508799999995</v>
      </c>
      <c r="J241">
        <v>17747</v>
      </c>
      <c r="K241">
        <v>2</v>
      </c>
      <c r="L241">
        <v>8</v>
      </c>
      <c r="M241">
        <v>1948</v>
      </c>
      <c r="N241">
        <v>74</v>
      </c>
      <c r="O241">
        <v>1</v>
      </c>
      <c r="P241">
        <v>8739081809</v>
      </c>
      <c r="Q241" t="s">
        <v>97</v>
      </c>
      <c r="R241" t="s">
        <v>289</v>
      </c>
      <c r="S241" t="s">
        <v>1763</v>
      </c>
      <c r="T241" t="s">
        <v>1764</v>
      </c>
      <c r="U241" t="s">
        <v>1765</v>
      </c>
      <c r="V241">
        <v>3</v>
      </c>
      <c r="W241" t="s">
        <v>26</v>
      </c>
      <c r="X241" s="21">
        <v>86</v>
      </c>
      <c r="Y241" s="21"/>
      <c r="Z241" s="21" t="s">
        <v>1766</v>
      </c>
      <c r="AA241" s="21">
        <v>13.61314</v>
      </c>
      <c r="AB241" s="21">
        <v>-87.750500000000002</v>
      </c>
    </row>
    <row r="242" spans="1:28">
      <c r="A242" t="s">
        <v>750</v>
      </c>
      <c r="B242">
        <v>70</v>
      </c>
      <c r="C242" t="s">
        <v>751</v>
      </c>
      <c r="E242" t="s">
        <v>752</v>
      </c>
      <c r="F242" t="s">
        <v>1766</v>
      </c>
      <c r="G242" t="s">
        <v>36</v>
      </c>
      <c r="H242">
        <v>13.613140899999999</v>
      </c>
      <c r="I242">
        <v>-87.750498899999997</v>
      </c>
      <c r="J242">
        <v>13202</v>
      </c>
      <c r="K242">
        <v>22</v>
      </c>
      <c r="L242">
        <v>2</v>
      </c>
      <c r="M242">
        <v>1936</v>
      </c>
      <c r="N242">
        <v>86</v>
      </c>
      <c r="O242">
        <v>4</v>
      </c>
      <c r="P242">
        <v>4114865779</v>
      </c>
      <c r="Q242" t="s">
        <v>97</v>
      </c>
      <c r="R242" t="s">
        <v>289</v>
      </c>
      <c r="S242" t="s">
        <v>1763</v>
      </c>
      <c r="T242" t="s">
        <v>1764</v>
      </c>
      <c r="U242" t="s">
        <v>1765</v>
      </c>
      <c r="V242">
        <v>7</v>
      </c>
      <c r="W242" t="s">
        <v>78</v>
      </c>
      <c r="X242" s="21">
        <v>86</v>
      </c>
      <c r="Y242" s="21">
        <v>4114865779</v>
      </c>
      <c r="Z242" s="21" t="s">
        <v>1766</v>
      </c>
      <c r="AA242" s="21">
        <v>13.61314</v>
      </c>
      <c r="AB242" s="21">
        <v>-87.750500000000002</v>
      </c>
    </row>
    <row r="243" spans="1:28">
      <c r="A243" t="s">
        <v>753</v>
      </c>
      <c r="B243">
        <v>70</v>
      </c>
      <c r="C243" t="s">
        <v>754</v>
      </c>
      <c r="E243" t="s">
        <v>755</v>
      </c>
      <c r="F243" t="s">
        <v>1767</v>
      </c>
      <c r="G243" t="s">
        <v>36</v>
      </c>
      <c r="H243">
        <v>29.343221</v>
      </c>
      <c r="I243">
        <v>106.427649</v>
      </c>
      <c r="J243">
        <v>32646</v>
      </c>
      <c r="K243">
        <v>18</v>
      </c>
      <c r="L243">
        <v>5</v>
      </c>
      <c r="M243">
        <v>1989</v>
      </c>
      <c r="N243">
        <v>33</v>
      </c>
      <c r="O243">
        <v>1</v>
      </c>
      <c r="P243">
        <v>7126646064</v>
      </c>
      <c r="Q243" t="s">
        <v>97</v>
      </c>
      <c r="R243" t="s">
        <v>289</v>
      </c>
      <c r="S243" t="s">
        <v>1763</v>
      </c>
      <c r="T243" t="s">
        <v>1764</v>
      </c>
      <c r="U243" t="s">
        <v>1765</v>
      </c>
      <c r="V243">
        <v>5</v>
      </c>
      <c r="W243" t="s">
        <v>86</v>
      </c>
      <c r="X243" s="21">
        <v>86</v>
      </c>
      <c r="Y243" s="21"/>
      <c r="Z243" s="21" t="s">
        <v>1766</v>
      </c>
      <c r="AA243" s="21">
        <v>13.61314</v>
      </c>
      <c r="AB243" s="21">
        <v>-87.750500000000002</v>
      </c>
    </row>
    <row r="244" spans="1:28">
      <c r="A244" t="s">
        <v>756</v>
      </c>
      <c r="B244">
        <v>71</v>
      </c>
      <c r="C244" t="s">
        <v>757</v>
      </c>
      <c r="E244" t="s">
        <v>76</v>
      </c>
      <c r="F244" t="s">
        <v>1768</v>
      </c>
      <c r="G244" t="s">
        <v>23</v>
      </c>
      <c r="H244">
        <v>17.723560500000001</v>
      </c>
      <c r="I244">
        <v>-64.775566900000001</v>
      </c>
      <c r="J244">
        <v>38290</v>
      </c>
      <c r="K244">
        <v>30</v>
      </c>
      <c r="L244">
        <v>10</v>
      </c>
      <c r="M244">
        <v>2004</v>
      </c>
      <c r="N244">
        <v>18</v>
      </c>
      <c r="O244">
        <v>5</v>
      </c>
      <c r="P244">
        <v>1615533954</v>
      </c>
      <c r="Q244" t="s">
        <v>31</v>
      </c>
      <c r="R244" t="s">
        <v>52</v>
      </c>
      <c r="S244" t="s">
        <v>1769</v>
      </c>
      <c r="T244" t="s">
        <v>1770</v>
      </c>
      <c r="U244" t="s">
        <v>1770</v>
      </c>
      <c r="V244">
        <v>7</v>
      </c>
      <c r="W244" t="s">
        <v>78</v>
      </c>
      <c r="X244" s="21">
        <v>93</v>
      </c>
      <c r="Y244" s="21"/>
      <c r="Z244" s="21" t="s">
        <v>1771</v>
      </c>
      <c r="AA244" s="21">
        <v>5.1537930000000003</v>
      </c>
      <c r="AB244" s="21">
        <v>-75.036299999999997</v>
      </c>
    </row>
    <row r="245" spans="1:28">
      <c r="A245" t="s">
        <v>758</v>
      </c>
      <c r="B245">
        <v>71</v>
      </c>
      <c r="C245" t="s">
        <v>759</v>
      </c>
      <c r="E245" t="s">
        <v>760</v>
      </c>
      <c r="F245" t="s">
        <v>1771</v>
      </c>
      <c r="G245" t="s">
        <v>23</v>
      </c>
      <c r="H245">
        <v>5.1537930000000003</v>
      </c>
      <c r="I245">
        <v>-75.03631</v>
      </c>
      <c r="J245">
        <v>10925</v>
      </c>
      <c r="K245">
        <v>28</v>
      </c>
      <c r="L245">
        <v>11</v>
      </c>
      <c r="M245">
        <v>1929</v>
      </c>
      <c r="N245">
        <v>93</v>
      </c>
      <c r="O245">
        <v>10</v>
      </c>
      <c r="P245">
        <v>9053793025</v>
      </c>
      <c r="Q245" t="s">
        <v>31</v>
      </c>
      <c r="R245" t="s">
        <v>52</v>
      </c>
      <c r="S245" t="s">
        <v>1769</v>
      </c>
      <c r="T245" t="s">
        <v>1770</v>
      </c>
      <c r="U245" t="s">
        <v>1770</v>
      </c>
      <c r="V245">
        <v>2</v>
      </c>
      <c r="W245" t="s">
        <v>48</v>
      </c>
      <c r="X245" s="21">
        <v>93</v>
      </c>
      <c r="Y245" s="21">
        <v>9053793025</v>
      </c>
      <c r="Z245" s="21" t="s">
        <v>1771</v>
      </c>
      <c r="AA245" s="21">
        <v>5.1537930000000003</v>
      </c>
      <c r="AB245" s="21">
        <v>-75.036299999999997</v>
      </c>
    </row>
    <row r="246" spans="1:28">
      <c r="A246" t="s">
        <v>761</v>
      </c>
      <c r="B246">
        <v>72</v>
      </c>
      <c r="C246" t="s">
        <v>762</v>
      </c>
      <c r="E246" t="s">
        <v>763</v>
      </c>
      <c r="F246" t="s">
        <v>1772</v>
      </c>
      <c r="G246" t="s">
        <v>23</v>
      </c>
      <c r="H246">
        <v>-6.9923999999999999</v>
      </c>
      <c r="I246">
        <v>113.38590000000001</v>
      </c>
      <c r="J246">
        <v>38210</v>
      </c>
      <c r="K246">
        <v>11</v>
      </c>
      <c r="L246">
        <v>8</v>
      </c>
      <c r="M246">
        <v>2004</v>
      </c>
      <c r="N246">
        <v>18</v>
      </c>
      <c r="O246">
        <v>6</v>
      </c>
      <c r="P246">
        <v>7391405868</v>
      </c>
      <c r="Q246" t="s">
        <v>24</v>
      </c>
      <c r="R246" t="s">
        <v>118</v>
      </c>
      <c r="S246" t="s">
        <v>1773</v>
      </c>
      <c r="T246" t="s">
        <v>1774</v>
      </c>
      <c r="U246" t="s">
        <v>125</v>
      </c>
      <c r="V246">
        <v>2</v>
      </c>
      <c r="W246" t="s">
        <v>48</v>
      </c>
      <c r="X246" s="21">
        <v>69</v>
      </c>
      <c r="Y246" s="21"/>
      <c r="Z246" s="21" t="s">
        <v>1775</v>
      </c>
      <c r="AA246" s="21">
        <v>26.45825</v>
      </c>
      <c r="AB246" s="21">
        <v>114.78619999999999</v>
      </c>
    </row>
    <row r="247" spans="1:28">
      <c r="A247" t="s">
        <v>764</v>
      </c>
      <c r="B247">
        <v>72</v>
      </c>
      <c r="C247" t="s">
        <v>765</v>
      </c>
      <c r="D247" t="s">
        <v>766</v>
      </c>
      <c r="E247" t="s">
        <v>767</v>
      </c>
      <c r="F247" t="s">
        <v>1775</v>
      </c>
      <c r="G247" t="s">
        <v>36</v>
      </c>
      <c r="H247">
        <v>26.458254</v>
      </c>
      <c r="I247">
        <v>114.786182</v>
      </c>
      <c r="J247">
        <v>19679</v>
      </c>
      <c r="K247">
        <v>16</v>
      </c>
      <c r="L247">
        <v>11</v>
      </c>
      <c r="M247">
        <v>1953</v>
      </c>
      <c r="N247">
        <v>69</v>
      </c>
      <c r="O247">
        <v>7</v>
      </c>
      <c r="P247">
        <v>6035087127</v>
      </c>
      <c r="Q247" t="s">
        <v>24</v>
      </c>
      <c r="R247" t="s">
        <v>118</v>
      </c>
      <c r="S247" t="s">
        <v>1773</v>
      </c>
      <c r="T247" t="s">
        <v>1774</v>
      </c>
      <c r="U247" t="s">
        <v>125</v>
      </c>
      <c r="V247">
        <v>2</v>
      </c>
      <c r="W247" t="s">
        <v>48</v>
      </c>
      <c r="X247" s="21">
        <v>69</v>
      </c>
      <c r="Y247" s="21">
        <v>6035087127</v>
      </c>
      <c r="Z247" s="21" t="s">
        <v>1775</v>
      </c>
      <c r="AA247" s="21">
        <v>26.45825</v>
      </c>
      <c r="AB247" s="21">
        <v>114.78619999999999</v>
      </c>
    </row>
    <row r="248" spans="1:28">
      <c r="A248" t="s">
        <v>768</v>
      </c>
      <c r="B248">
        <v>72</v>
      </c>
      <c r="C248" t="s">
        <v>769</v>
      </c>
      <c r="D248" t="s">
        <v>718</v>
      </c>
      <c r="E248" t="s">
        <v>770</v>
      </c>
      <c r="F248" t="s">
        <v>1776</v>
      </c>
      <c r="G248" t="s">
        <v>36</v>
      </c>
      <c r="H248">
        <v>56.031038000000002</v>
      </c>
      <c r="I248">
        <v>47.295758200000002</v>
      </c>
      <c r="J248">
        <v>34385</v>
      </c>
      <c r="K248">
        <v>20</v>
      </c>
      <c r="L248">
        <v>2</v>
      </c>
      <c r="M248">
        <v>1994</v>
      </c>
      <c r="N248">
        <v>28</v>
      </c>
      <c r="O248">
        <v>8</v>
      </c>
      <c r="P248">
        <v>9215717576</v>
      </c>
      <c r="Q248" t="s">
        <v>24</v>
      </c>
      <c r="R248" t="s">
        <v>118</v>
      </c>
      <c r="S248" t="s">
        <v>1773</v>
      </c>
      <c r="T248" t="s">
        <v>1774</v>
      </c>
      <c r="U248" t="s">
        <v>125</v>
      </c>
      <c r="V248">
        <v>3</v>
      </c>
      <c r="W248" t="s">
        <v>26</v>
      </c>
      <c r="X248" s="21">
        <v>69</v>
      </c>
      <c r="Y248" s="21"/>
      <c r="Z248" s="21" t="s">
        <v>1775</v>
      </c>
      <c r="AA248" s="21">
        <v>26.45825</v>
      </c>
      <c r="AB248" s="21">
        <v>114.78619999999999</v>
      </c>
    </row>
    <row r="249" spans="1:28">
      <c r="A249" t="s">
        <v>771</v>
      </c>
      <c r="B249">
        <v>73</v>
      </c>
      <c r="C249" t="s">
        <v>772</v>
      </c>
      <c r="E249" t="s">
        <v>659</v>
      </c>
      <c r="F249" t="s">
        <v>1777</v>
      </c>
      <c r="G249" t="s">
        <v>23</v>
      </c>
      <c r="H249">
        <v>56.190882799999997</v>
      </c>
      <c r="I249">
        <v>14.776605</v>
      </c>
      <c r="J249">
        <v>24411</v>
      </c>
      <c r="K249">
        <v>31</v>
      </c>
      <c r="L249">
        <v>10</v>
      </c>
      <c r="M249">
        <v>1966</v>
      </c>
      <c r="N249">
        <v>56</v>
      </c>
      <c r="O249">
        <v>12</v>
      </c>
      <c r="P249">
        <v>1027680963</v>
      </c>
      <c r="Q249" t="s">
        <v>72</v>
      </c>
      <c r="R249" t="s">
        <v>82</v>
      </c>
      <c r="S249" t="s">
        <v>1445</v>
      </c>
      <c r="T249" t="s">
        <v>1778</v>
      </c>
      <c r="U249" t="s">
        <v>1779</v>
      </c>
      <c r="V249">
        <v>5</v>
      </c>
      <c r="W249" t="s">
        <v>86</v>
      </c>
      <c r="X249" s="21">
        <v>92</v>
      </c>
      <c r="Y249" s="21"/>
      <c r="Z249" s="21" t="s">
        <v>2223</v>
      </c>
      <c r="AA249" s="21">
        <v>37.089149999999997</v>
      </c>
      <c r="AB249" s="21">
        <v>138.74539999999999</v>
      </c>
    </row>
    <row r="250" spans="1:28">
      <c r="A250" t="s">
        <v>773</v>
      </c>
      <c r="B250">
        <v>73</v>
      </c>
      <c r="C250" t="s">
        <v>774</v>
      </c>
      <c r="E250" t="s">
        <v>775</v>
      </c>
      <c r="F250" t="s">
        <v>1780</v>
      </c>
      <c r="G250" t="s">
        <v>36</v>
      </c>
      <c r="H250">
        <v>37.089146800000002</v>
      </c>
      <c r="I250">
        <v>138.7453592</v>
      </c>
      <c r="J250">
        <v>11124</v>
      </c>
      <c r="K250">
        <v>15</v>
      </c>
      <c r="L250">
        <v>6</v>
      </c>
      <c r="M250">
        <v>1930</v>
      </c>
      <c r="N250">
        <v>92</v>
      </c>
      <c r="O250">
        <v>5</v>
      </c>
      <c r="P250">
        <v>1159113828</v>
      </c>
      <c r="Q250" t="s">
        <v>72</v>
      </c>
      <c r="R250" t="s">
        <v>82</v>
      </c>
      <c r="S250" t="s">
        <v>1445</v>
      </c>
      <c r="T250" t="s">
        <v>1778</v>
      </c>
      <c r="U250" t="s">
        <v>1779</v>
      </c>
      <c r="V250">
        <v>7</v>
      </c>
      <c r="W250" t="s">
        <v>78</v>
      </c>
      <c r="X250" s="21">
        <v>92</v>
      </c>
      <c r="Y250" s="21">
        <v>1159113828</v>
      </c>
      <c r="Z250" s="21" t="s">
        <v>2223</v>
      </c>
      <c r="AA250" s="21">
        <v>37.089149999999997</v>
      </c>
      <c r="AB250" s="21">
        <v>138.74539999999999</v>
      </c>
    </row>
    <row r="251" spans="1:28">
      <c r="A251" t="s">
        <v>776</v>
      </c>
      <c r="B251">
        <v>74</v>
      </c>
      <c r="C251" t="s">
        <v>751</v>
      </c>
      <c r="E251" t="s">
        <v>777</v>
      </c>
      <c r="F251" t="s">
        <v>1781</v>
      </c>
      <c r="G251" t="s">
        <v>23</v>
      </c>
      <c r="H251">
        <v>-8.5774000000000008</v>
      </c>
      <c r="I251">
        <v>119.0069</v>
      </c>
      <c r="J251">
        <v>20179</v>
      </c>
      <c r="K251">
        <v>31</v>
      </c>
      <c r="L251">
        <v>3</v>
      </c>
      <c r="M251">
        <v>1955</v>
      </c>
      <c r="N251">
        <v>67</v>
      </c>
      <c r="O251">
        <v>12</v>
      </c>
      <c r="P251">
        <v>5888939028</v>
      </c>
      <c r="Q251" t="s">
        <v>97</v>
      </c>
      <c r="R251" t="s">
        <v>125</v>
      </c>
      <c r="S251" t="s">
        <v>1565</v>
      </c>
      <c r="T251" t="s">
        <v>1782</v>
      </c>
      <c r="U251" t="s">
        <v>1783</v>
      </c>
      <c r="V251">
        <v>7</v>
      </c>
      <c r="W251" t="s">
        <v>78</v>
      </c>
      <c r="X251" s="21">
        <v>67</v>
      </c>
      <c r="Y251" s="21">
        <v>5888939028</v>
      </c>
      <c r="Z251" s="21" t="s">
        <v>1781</v>
      </c>
      <c r="AA251" s="21">
        <v>-8.5774000000000008</v>
      </c>
      <c r="AB251" s="21">
        <v>119.0069</v>
      </c>
    </row>
    <row r="252" spans="1:28">
      <c r="A252" t="s">
        <v>778</v>
      </c>
      <c r="B252">
        <v>74</v>
      </c>
      <c r="C252" t="s">
        <v>779</v>
      </c>
      <c r="E252" t="s">
        <v>780</v>
      </c>
      <c r="F252" t="s">
        <v>1784</v>
      </c>
      <c r="G252" t="s">
        <v>36</v>
      </c>
      <c r="H252">
        <v>47.081511999999996</v>
      </c>
      <c r="I252">
        <v>29.8505301</v>
      </c>
      <c r="J252">
        <v>29984</v>
      </c>
      <c r="K252">
        <v>2</v>
      </c>
      <c r="L252">
        <v>2</v>
      </c>
      <c r="M252">
        <v>1982</v>
      </c>
      <c r="N252">
        <v>40</v>
      </c>
      <c r="O252">
        <v>8</v>
      </c>
      <c r="P252">
        <v>1069724458</v>
      </c>
      <c r="Q252" t="s">
        <v>97</v>
      </c>
      <c r="R252" t="s">
        <v>125</v>
      </c>
      <c r="S252" t="s">
        <v>1565</v>
      </c>
      <c r="T252" t="s">
        <v>1782</v>
      </c>
      <c r="U252" t="s">
        <v>1783</v>
      </c>
      <c r="V252">
        <v>4</v>
      </c>
      <c r="W252" t="s">
        <v>93</v>
      </c>
      <c r="X252" s="21">
        <v>67</v>
      </c>
      <c r="Y252" s="21"/>
      <c r="Z252" s="21" t="s">
        <v>1781</v>
      </c>
      <c r="AA252" s="21">
        <v>-8.5774000000000008</v>
      </c>
      <c r="AB252" s="21">
        <v>119.0069</v>
      </c>
    </row>
    <row r="253" spans="1:28">
      <c r="A253" t="s">
        <v>781</v>
      </c>
      <c r="B253">
        <v>74</v>
      </c>
      <c r="C253" t="s">
        <v>782</v>
      </c>
      <c r="E253" t="s">
        <v>783</v>
      </c>
      <c r="F253" t="s">
        <v>1785</v>
      </c>
      <c r="G253" t="s">
        <v>36</v>
      </c>
      <c r="H253">
        <v>22.055724399999999</v>
      </c>
      <c r="I253">
        <v>106.61586800000001</v>
      </c>
      <c r="J253">
        <v>37770</v>
      </c>
      <c r="K253">
        <v>29</v>
      </c>
      <c r="L253">
        <v>5</v>
      </c>
      <c r="M253">
        <v>2003</v>
      </c>
      <c r="N253">
        <v>19</v>
      </c>
      <c r="O253">
        <v>1</v>
      </c>
      <c r="P253">
        <v>6892269663</v>
      </c>
      <c r="Q253" t="s">
        <v>97</v>
      </c>
      <c r="R253" t="s">
        <v>125</v>
      </c>
      <c r="S253" t="s">
        <v>1565</v>
      </c>
      <c r="T253" t="s">
        <v>1782</v>
      </c>
      <c r="U253" t="s">
        <v>1783</v>
      </c>
      <c r="V253">
        <v>3</v>
      </c>
      <c r="W253" t="s">
        <v>26</v>
      </c>
      <c r="X253" s="21">
        <v>67</v>
      </c>
      <c r="Y253" s="21"/>
      <c r="Z253" s="21" t="s">
        <v>1781</v>
      </c>
      <c r="AA253" s="21">
        <v>-8.5774000000000008</v>
      </c>
      <c r="AB253" s="21">
        <v>119.0069</v>
      </c>
    </row>
    <row r="254" spans="1:28">
      <c r="A254" t="s">
        <v>784</v>
      </c>
      <c r="B254">
        <v>74</v>
      </c>
      <c r="C254" t="s">
        <v>134</v>
      </c>
      <c r="D254" t="s">
        <v>785</v>
      </c>
      <c r="E254" t="s">
        <v>786</v>
      </c>
      <c r="F254" t="s">
        <v>1786</v>
      </c>
      <c r="G254" t="s">
        <v>36</v>
      </c>
      <c r="H254">
        <v>29.270311</v>
      </c>
      <c r="I254">
        <v>88.880492000000004</v>
      </c>
      <c r="J254">
        <v>30415</v>
      </c>
      <c r="K254">
        <v>9</v>
      </c>
      <c r="L254">
        <v>4</v>
      </c>
      <c r="M254">
        <v>1983</v>
      </c>
      <c r="N254">
        <v>39</v>
      </c>
      <c r="O254">
        <v>6</v>
      </c>
      <c r="P254">
        <v>8933214045</v>
      </c>
      <c r="Q254" t="s">
        <v>97</v>
      </c>
      <c r="R254" t="s">
        <v>125</v>
      </c>
      <c r="S254" t="s">
        <v>1565</v>
      </c>
      <c r="T254" t="s">
        <v>1782</v>
      </c>
      <c r="U254" t="s">
        <v>1783</v>
      </c>
      <c r="V254">
        <v>4</v>
      </c>
      <c r="W254" t="s">
        <v>93</v>
      </c>
      <c r="X254" s="21">
        <v>67</v>
      </c>
      <c r="Y254" s="21"/>
      <c r="Z254" s="21" t="s">
        <v>1781</v>
      </c>
      <c r="AA254" s="21">
        <v>-8.5774000000000008</v>
      </c>
      <c r="AB254" s="21">
        <v>119.0069</v>
      </c>
    </row>
    <row r="255" spans="1:28">
      <c r="A255" t="s">
        <v>787</v>
      </c>
      <c r="B255">
        <v>74</v>
      </c>
      <c r="C255" t="s">
        <v>788</v>
      </c>
      <c r="E255" t="s">
        <v>789</v>
      </c>
      <c r="F255" t="s">
        <v>1787</v>
      </c>
      <c r="G255" t="s">
        <v>36</v>
      </c>
      <c r="H255">
        <v>36.935163699999997</v>
      </c>
      <c r="I255">
        <v>139.98540869999999</v>
      </c>
      <c r="J255">
        <v>27094</v>
      </c>
      <c r="K255">
        <v>6</v>
      </c>
      <c r="L255">
        <v>3</v>
      </c>
      <c r="M255">
        <v>1974</v>
      </c>
      <c r="N255">
        <v>48</v>
      </c>
      <c r="O255">
        <v>1</v>
      </c>
      <c r="P255">
        <v>5228302796</v>
      </c>
      <c r="Q255" t="s">
        <v>97</v>
      </c>
      <c r="R255" t="s">
        <v>125</v>
      </c>
      <c r="S255" t="s">
        <v>1565</v>
      </c>
      <c r="T255" t="s">
        <v>1782</v>
      </c>
      <c r="U255" t="s">
        <v>1783</v>
      </c>
      <c r="V255">
        <v>1</v>
      </c>
      <c r="W255" t="s">
        <v>186</v>
      </c>
      <c r="X255" s="21">
        <v>67</v>
      </c>
      <c r="Y255" s="21"/>
      <c r="Z255" s="21" t="s">
        <v>1781</v>
      </c>
      <c r="AA255" s="21">
        <v>-8.5774000000000008</v>
      </c>
      <c r="AB255" s="21">
        <v>119.0069</v>
      </c>
    </row>
    <row r="256" spans="1:28">
      <c r="A256" t="s">
        <v>790</v>
      </c>
      <c r="B256">
        <v>75</v>
      </c>
      <c r="C256" t="s">
        <v>791</v>
      </c>
      <c r="E256" t="s">
        <v>448</v>
      </c>
      <c r="F256" t="s">
        <v>1788</v>
      </c>
      <c r="G256" t="s">
        <v>36</v>
      </c>
      <c r="H256">
        <v>-6.8708334999999998</v>
      </c>
      <c r="I256">
        <v>110.66158849999999</v>
      </c>
      <c r="J256">
        <v>42622</v>
      </c>
      <c r="K256">
        <v>9</v>
      </c>
      <c r="L256">
        <v>9</v>
      </c>
      <c r="M256">
        <v>2016</v>
      </c>
      <c r="N256">
        <v>6</v>
      </c>
      <c r="O256">
        <v>6</v>
      </c>
      <c r="P256">
        <v>3493976157</v>
      </c>
      <c r="Q256" t="s">
        <v>31</v>
      </c>
      <c r="R256" t="s">
        <v>32</v>
      </c>
      <c r="S256" t="s">
        <v>1789</v>
      </c>
      <c r="T256" t="s">
        <v>1790</v>
      </c>
      <c r="U256" t="s">
        <v>1381</v>
      </c>
      <c r="V256">
        <v>6</v>
      </c>
      <c r="W256" t="s">
        <v>43</v>
      </c>
      <c r="X256" s="21">
        <v>46</v>
      </c>
      <c r="Y256" s="21"/>
      <c r="Z256" s="21" t="s">
        <v>2224</v>
      </c>
      <c r="AA256" s="21">
        <v>33.237630000000003</v>
      </c>
      <c r="AB256" s="21">
        <v>72.270840000000007</v>
      </c>
    </row>
    <row r="257" spans="1:28">
      <c r="A257" t="s">
        <v>792</v>
      </c>
      <c r="B257">
        <v>75</v>
      </c>
      <c r="C257" t="s">
        <v>793</v>
      </c>
      <c r="E257" t="s">
        <v>794</v>
      </c>
      <c r="F257" t="s">
        <v>1791</v>
      </c>
      <c r="G257" t="s">
        <v>36</v>
      </c>
      <c r="H257">
        <v>42.910775399999999</v>
      </c>
      <c r="I257">
        <v>21.195627300000002</v>
      </c>
      <c r="J257">
        <v>44417</v>
      </c>
      <c r="K257">
        <v>9</v>
      </c>
      <c r="L257">
        <v>8</v>
      </c>
      <c r="M257">
        <v>2021</v>
      </c>
      <c r="N257">
        <v>1</v>
      </c>
      <c r="O257">
        <v>5</v>
      </c>
      <c r="P257">
        <v>3662404697</v>
      </c>
      <c r="Q257" t="s">
        <v>31</v>
      </c>
      <c r="R257" t="s">
        <v>32</v>
      </c>
      <c r="S257" t="s">
        <v>1789</v>
      </c>
      <c r="T257" t="s">
        <v>1790</v>
      </c>
      <c r="U257" t="s">
        <v>1381</v>
      </c>
      <c r="V257">
        <v>6</v>
      </c>
      <c r="W257" t="s">
        <v>43</v>
      </c>
      <c r="X257" s="21">
        <v>46</v>
      </c>
      <c r="Y257" s="21"/>
      <c r="Z257" s="21" t="s">
        <v>2224</v>
      </c>
      <c r="AA257" s="21">
        <v>33.237630000000003</v>
      </c>
      <c r="AB257" s="21">
        <v>72.270840000000007</v>
      </c>
    </row>
    <row r="258" spans="1:28">
      <c r="A258" t="s">
        <v>795</v>
      </c>
      <c r="B258">
        <v>75</v>
      </c>
      <c r="C258" t="s">
        <v>796</v>
      </c>
      <c r="E258" t="s">
        <v>797</v>
      </c>
      <c r="F258" t="s">
        <v>1792</v>
      </c>
      <c r="G258" t="s">
        <v>36</v>
      </c>
      <c r="H258">
        <v>33.237625999999999</v>
      </c>
      <c r="I258">
        <v>72.270843999999997</v>
      </c>
      <c r="J258">
        <v>28077</v>
      </c>
      <c r="K258">
        <v>13</v>
      </c>
      <c r="L258">
        <v>11</v>
      </c>
      <c r="M258">
        <v>1976</v>
      </c>
      <c r="N258">
        <v>46</v>
      </c>
      <c r="O258">
        <v>8</v>
      </c>
      <c r="P258">
        <v>9184871405</v>
      </c>
      <c r="Q258" t="s">
        <v>31</v>
      </c>
      <c r="R258" t="s">
        <v>32</v>
      </c>
      <c r="S258" t="s">
        <v>1789</v>
      </c>
      <c r="T258" t="s">
        <v>1790</v>
      </c>
      <c r="U258" t="s">
        <v>1381</v>
      </c>
      <c r="V258">
        <v>7</v>
      </c>
      <c r="W258" t="s">
        <v>78</v>
      </c>
      <c r="X258" s="21">
        <v>46</v>
      </c>
      <c r="Y258" s="21">
        <v>9184871405</v>
      </c>
      <c r="Z258" s="21" t="s">
        <v>2224</v>
      </c>
      <c r="AA258" s="21">
        <v>33.237630000000003</v>
      </c>
      <c r="AB258" s="21">
        <v>72.270840000000007</v>
      </c>
    </row>
    <row r="259" spans="1:28">
      <c r="A259" t="s">
        <v>798</v>
      </c>
      <c r="B259">
        <v>75</v>
      </c>
      <c r="C259" t="s">
        <v>799</v>
      </c>
      <c r="D259" t="s">
        <v>800</v>
      </c>
      <c r="E259" t="s">
        <v>767</v>
      </c>
      <c r="F259" t="s">
        <v>1793</v>
      </c>
      <c r="G259" t="s">
        <v>23</v>
      </c>
      <c r="H259">
        <v>32.5443894</v>
      </c>
      <c r="I259">
        <v>73.1990129</v>
      </c>
      <c r="J259">
        <v>34889</v>
      </c>
      <c r="K259">
        <v>9</v>
      </c>
      <c r="L259">
        <v>7</v>
      </c>
      <c r="M259">
        <v>1995</v>
      </c>
      <c r="N259">
        <v>27</v>
      </c>
      <c r="O259">
        <v>7</v>
      </c>
      <c r="P259">
        <v>7778184797</v>
      </c>
      <c r="Q259" t="s">
        <v>31</v>
      </c>
      <c r="R259" t="s">
        <v>32</v>
      </c>
      <c r="S259" t="s">
        <v>1789</v>
      </c>
      <c r="T259" t="s">
        <v>1790</v>
      </c>
      <c r="U259" t="s">
        <v>1381</v>
      </c>
      <c r="V259">
        <v>2</v>
      </c>
      <c r="W259" t="s">
        <v>48</v>
      </c>
      <c r="X259" s="21">
        <v>46</v>
      </c>
      <c r="Y259" s="21"/>
      <c r="Z259" s="21" t="s">
        <v>2224</v>
      </c>
      <c r="AA259" s="21">
        <v>33.237630000000003</v>
      </c>
      <c r="AB259" s="21">
        <v>72.270840000000007</v>
      </c>
    </row>
    <row r="260" spans="1:28">
      <c r="A260" t="s">
        <v>801</v>
      </c>
      <c r="B260">
        <v>76</v>
      </c>
      <c r="C260" t="s">
        <v>459</v>
      </c>
      <c r="D260" t="s">
        <v>802</v>
      </c>
      <c r="E260" t="s">
        <v>124</v>
      </c>
      <c r="F260" t="s">
        <v>1794</v>
      </c>
      <c r="G260" t="s">
        <v>36</v>
      </c>
      <c r="H260">
        <v>7.7013470999999996</v>
      </c>
      <c r="I260">
        <v>-72.544144500000002</v>
      </c>
      <c r="J260">
        <v>29910</v>
      </c>
      <c r="K260">
        <v>20</v>
      </c>
      <c r="L260">
        <v>11</v>
      </c>
      <c r="M260">
        <v>1981</v>
      </c>
      <c r="N260">
        <v>41</v>
      </c>
      <c r="O260">
        <v>9</v>
      </c>
      <c r="P260">
        <v>2072015948</v>
      </c>
      <c r="Q260" t="s">
        <v>37</v>
      </c>
      <c r="R260" t="s">
        <v>42</v>
      </c>
      <c r="S260" t="s">
        <v>1732</v>
      </c>
      <c r="T260" t="s">
        <v>1733</v>
      </c>
      <c r="U260" t="s">
        <v>1514</v>
      </c>
      <c r="V260">
        <v>7</v>
      </c>
      <c r="W260" t="s">
        <v>78</v>
      </c>
      <c r="X260" s="21">
        <v>86</v>
      </c>
      <c r="Y260" s="21"/>
      <c r="Z260" s="21" t="s">
        <v>1795</v>
      </c>
      <c r="AA260" s="21">
        <v>-6.5979999999999999</v>
      </c>
      <c r="AB260" s="21">
        <v>106.2248</v>
      </c>
    </row>
    <row r="261" spans="1:28">
      <c r="A261" t="s">
        <v>803</v>
      </c>
      <c r="B261">
        <v>76</v>
      </c>
      <c r="C261" t="s">
        <v>804</v>
      </c>
      <c r="E261" t="s">
        <v>805</v>
      </c>
      <c r="F261" t="s">
        <v>1795</v>
      </c>
      <c r="G261" t="s">
        <v>23</v>
      </c>
      <c r="H261">
        <v>-6.5979999999999999</v>
      </c>
      <c r="I261">
        <v>106.2248</v>
      </c>
      <c r="J261">
        <v>13166</v>
      </c>
      <c r="K261">
        <v>17</v>
      </c>
      <c r="L261">
        <v>1</v>
      </c>
      <c r="M261">
        <v>1936</v>
      </c>
      <c r="N261">
        <v>86</v>
      </c>
      <c r="O261">
        <v>10</v>
      </c>
      <c r="P261">
        <v>5052457866</v>
      </c>
      <c r="Q261" t="s">
        <v>37</v>
      </c>
      <c r="R261" t="s">
        <v>42</v>
      </c>
      <c r="S261" t="s">
        <v>1732</v>
      </c>
      <c r="T261" t="s">
        <v>1733</v>
      </c>
      <c r="U261" t="s">
        <v>1514</v>
      </c>
      <c r="V261">
        <v>5</v>
      </c>
      <c r="W261" t="s">
        <v>86</v>
      </c>
      <c r="X261" s="21">
        <v>86</v>
      </c>
      <c r="Y261" s="21">
        <v>5052457866</v>
      </c>
      <c r="Z261" s="21" t="s">
        <v>1795</v>
      </c>
      <c r="AA261" s="21">
        <v>-6.5979999999999999</v>
      </c>
      <c r="AB261" s="21">
        <v>106.2248</v>
      </c>
    </row>
    <row r="262" spans="1:28">
      <c r="A262" t="s">
        <v>806</v>
      </c>
      <c r="B262">
        <v>77</v>
      </c>
      <c r="C262" t="s">
        <v>807</v>
      </c>
      <c r="E262" t="s">
        <v>808</v>
      </c>
      <c r="F262" t="s">
        <v>1796</v>
      </c>
      <c r="G262" t="s">
        <v>23</v>
      </c>
      <c r="H262">
        <v>-8.2994000000000003</v>
      </c>
      <c r="I262">
        <v>123.2655</v>
      </c>
      <c r="J262">
        <v>22980</v>
      </c>
      <c r="K262">
        <v>30</v>
      </c>
      <c r="L262">
        <v>11</v>
      </c>
      <c r="M262">
        <v>1962</v>
      </c>
      <c r="N262">
        <v>60</v>
      </c>
      <c r="O262">
        <v>5</v>
      </c>
      <c r="P262">
        <v>4165217900</v>
      </c>
      <c r="Q262" t="s">
        <v>97</v>
      </c>
      <c r="R262" t="s">
        <v>176</v>
      </c>
      <c r="S262" t="s">
        <v>1415</v>
      </c>
      <c r="T262" t="s">
        <v>1797</v>
      </c>
      <c r="U262" t="s">
        <v>1798</v>
      </c>
      <c r="V262">
        <v>3</v>
      </c>
      <c r="W262" t="s">
        <v>26</v>
      </c>
      <c r="X262" s="21">
        <v>68</v>
      </c>
      <c r="Y262" s="21"/>
      <c r="Z262" s="21" t="s">
        <v>1800</v>
      </c>
      <c r="AA262" s="21">
        <v>-10.724600000000001</v>
      </c>
      <c r="AB262" s="21">
        <v>123.0979</v>
      </c>
    </row>
    <row r="263" spans="1:28">
      <c r="A263" t="s">
        <v>809</v>
      </c>
      <c r="B263">
        <v>77</v>
      </c>
      <c r="C263" t="s">
        <v>219</v>
      </c>
      <c r="E263" t="s">
        <v>810</v>
      </c>
      <c r="F263" t="s">
        <v>1799</v>
      </c>
      <c r="G263" t="s">
        <v>36</v>
      </c>
      <c r="H263">
        <v>23.076232999999998</v>
      </c>
      <c r="I263">
        <v>113.86913</v>
      </c>
      <c r="J263">
        <v>38838</v>
      </c>
      <c r="K263">
        <v>1</v>
      </c>
      <c r="L263">
        <v>5</v>
      </c>
      <c r="M263">
        <v>2006</v>
      </c>
      <c r="N263">
        <v>16</v>
      </c>
      <c r="O263">
        <v>7</v>
      </c>
      <c r="P263">
        <v>6904849993</v>
      </c>
      <c r="Q263" t="s">
        <v>97</v>
      </c>
      <c r="R263" t="s">
        <v>176</v>
      </c>
      <c r="S263" t="s">
        <v>1415</v>
      </c>
      <c r="T263" t="s">
        <v>1797</v>
      </c>
      <c r="U263" t="s">
        <v>1798</v>
      </c>
      <c r="V263">
        <v>6</v>
      </c>
      <c r="W263" t="s">
        <v>43</v>
      </c>
      <c r="X263" s="21">
        <v>68</v>
      </c>
      <c r="Y263" s="21"/>
      <c r="Z263" s="21" t="s">
        <v>1800</v>
      </c>
      <c r="AA263" s="21">
        <v>-10.724600000000001</v>
      </c>
      <c r="AB263" s="21">
        <v>123.0979</v>
      </c>
    </row>
    <row r="264" spans="1:28">
      <c r="A264" t="s">
        <v>811</v>
      </c>
      <c r="B264">
        <v>77</v>
      </c>
      <c r="C264" t="s">
        <v>812</v>
      </c>
      <c r="E264" t="s">
        <v>355</v>
      </c>
      <c r="F264" t="s">
        <v>1800</v>
      </c>
      <c r="G264" t="s">
        <v>36</v>
      </c>
      <c r="H264">
        <v>-10.724600000000001</v>
      </c>
      <c r="I264">
        <v>123.0979</v>
      </c>
      <c r="J264">
        <v>19792</v>
      </c>
      <c r="K264">
        <v>9</v>
      </c>
      <c r="L264">
        <v>3</v>
      </c>
      <c r="M264">
        <v>1954</v>
      </c>
      <c r="N264">
        <v>68</v>
      </c>
      <c r="O264">
        <v>10</v>
      </c>
      <c r="P264">
        <v>1276488515</v>
      </c>
      <c r="Q264" t="s">
        <v>97</v>
      </c>
      <c r="R264" t="s">
        <v>176</v>
      </c>
      <c r="S264" t="s">
        <v>1415</v>
      </c>
      <c r="T264" t="s">
        <v>1797</v>
      </c>
      <c r="U264" t="s">
        <v>1798</v>
      </c>
      <c r="V264">
        <v>3</v>
      </c>
      <c r="W264" t="s">
        <v>26</v>
      </c>
      <c r="X264" s="21">
        <v>68</v>
      </c>
      <c r="Y264" s="21">
        <v>1276488515</v>
      </c>
      <c r="Z264" s="21" t="s">
        <v>1800</v>
      </c>
      <c r="AA264" s="21">
        <v>-10.724600000000001</v>
      </c>
      <c r="AB264" s="21">
        <v>123.0979</v>
      </c>
    </row>
    <row r="265" spans="1:28">
      <c r="A265" t="s">
        <v>813</v>
      </c>
      <c r="B265">
        <v>78</v>
      </c>
      <c r="C265" t="s">
        <v>814</v>
      </c>
      <c r="E265" t="s">
        <v>815</v>
      </c>
      <c r="F265" t="s">
        <v>1801</v>
      </c>
      <c r="G265" t="s">
        <v>36</v>
      </c>
      <c r="H265">
        <v>50.370096799999999</v>
      </c>
      <c r="I265">
        <v>13.794744</v>
      </c>
      <c r="J265">
        <v>8920</v>
      </c>
      <c r="K265">
        <v>2</v>
      </c>
      <c r="L265">
        <v>6</v>
      </c>
      <c r="M265">
        <v>1924</v>
      </c>
      <c r="N265">
        <v>98</v>
      </c>
      <c r="O265">
        <v>4</v>
      </c>
      <c r="P265">
        <v>1793305885</v>
      </c>
      <c r="Q265" t="s">
        <v>31</v>
      </c>
      <c r="R265" t="s">
        <v>52</v>
      </c>
      <c r="S265" t="s">
        <v>1490</v>
      </c>
      <c r="T265" t="s">
        <v>1491</v>
      </c>
      <c r="U265" t="s">
        <v>1492</v>
      </c>
      <c r="V265">
        <v>4</v>
      </c>
      <c r="W265" t="s">
        <v>93</v>
      </c>
      <c r="X265" s="21">
        <v>98</v>
      </c>
      <c r="Y265" s="21">
        <v>1793305885</v>
      </c>
      <c r="Z265" s="21" t="s">
        <v>2225</v>
      </c>
      <c r="AA265" s="21">
        <v>50.370100000000001</v>
      </c>
      <c r="AB265" s="21">
        <v>13.794739999999999</v>
      </c>
    </row>
    <row r="266" spans="1:28">
      <c r="A266" t="s">
        <v>816</v>
      </c>
      <c r="B266">
        <v>78</v>
      </c>
      <c r="C266" t="s">
        <v>817</v>
      </c>
      <c r="E266" t="s">
        <v>818</v>
      </c>
      <c r="F266" t="s">
        <v>1802</v>
      </c>
      <c r="G266" t="s">
        <v>36</v>
      </c>
      <c r="H266">
        <v>50.525460000000002</v>
      </c>
      <c r="I266">
        <v>42.664585099999996</v>
      </c>
      <c r="J266">
        <v>33914</v>
      </c>
      <c r="K266">
        <v>6</v>
      </c>
      <c r="L266">
        <v>11</v>
      </c>
      <c r="M266">
        <v>1992</v>
      </c>
      <c r="N266">
        <v>30</v>
      </c>
      <c r="O266">
        <v>13</v>
      </c>
      <c r="P266">
        <v>9605157781</v>
      </c>
      <c r="Q266" t="s">
        <v>31</v>
      </c>
      <c r="R266" t="s">
        <v>52</v>
      </c>
      <c r="S266" t="s">
        <v>1490</v>
      </c>
      <c r="T266" t="s">
        <v>1491</v>
      </c>
      <c r="U266" t="s">
        <v>1492</v>
      </c>
      <c r="V266">
        <v>4</v>
      </c>
      <c r="W266" t="s">
        <v>93</v>
      </c>
      <c r="X266" s="21">
        <v>98</v>
      </c>
      <c r="Y266" s="21"/>
      <c r="Z266" s="21" t="s">
        <v>2225</v>
      </c>
      <c r="AA266" s="21">
        <v>50.370100000000001</v>
      </c>
      <c r="AB266" s="21">
        <v>13.794739999999999</v>
      </c>
    </row>
    <row r="267" spans="1:28">
      <c r="A267" t="s">
        <v>819</v>
      </c>
      <c r="B267">
        <v>78</v>
      </c>
      <c r="C267" t="s">
        <v>820</v>
      </c>
      <c r="E267" t="s">
        <v>821</v>
      </c>
      <c r="F267" t="s">
        <v>1803</v>
      </c>
      <c r="G267" t="s">
        <v>23</v>
      </c>
      <c r="H267">
        <v>55.951056999999999</v>
      </c>
      <c r="I267">
        <v>40.860024099999997</v>
      </c>
      <c r="J267">
        <v>10965</v>
      </c>
      <c r="K267">
        <v>7</v>
      </c>
      <c r="L267">
        <v>1</v>
      </c>
      <c r="M267">
        <v>1930</v>
      </c>
      <c r="N267">
        <v>92</v>
      </c>
      <c r="O267">
        <v>6</v>
      </c>
      <c r="P267">
        <v>2078213996</v>
      </c>
      <c r="Q267" t="s">
        <v>31</v>
      </c>
      <c r="R267" t="s">
        <v>52</v>
      </c>
      <c r="S267" t="s">
        <v>1490</v>
      </c>
      <c r="T267" t="s">
        <v>1491</v>
      </c>
      <c r="U267" t="s">
        <v>1492</v>
      </c>
      <c r="V267">
        <v>3</v>
      </c>
      <c r="W267" t="s">
        <v>26</v>
      </c>
      <c r="X267" s="21">
        <v>98</v>
      </c>
      <c r="Y267" s="21"/>
      <c r="Z267" s="21" t="s">
        <v>2225</v>
      </c>
      <c r="AA267" s="21">
        <v>50.370100000000001</v>
      </c>
      <c r="AB267" s="21">
        <v>13.794739999999999</v>
      </c>
    </row>
    <row r="268" spans="1:28">
      <c r="A268" t="s">
        <v>822</v>
      </c>
      <c r="B268">
        <v>78</v>
      </c>
      <c r="C268" t="s">
        <v>823</v>
      </c>
      <c r="E268" t="s">
        <v>824</v>
      </c>
      <c r="F268" t="s">
        <v>1804</v>
      </c>
      <c r="G268" t="s">
        <v>36</v>
      </c>
      <c r="H268">
        <v>22.362731</v>
      </c>
      <c r="I268">
        <v>113.55269800000001</v>
      </c>
      <c r="J268">
        <v>36252</v>
      </c>
      <c r="K268">
        <v>2</v>
      </c>
      <c r="L268">
        <v>4</v>
      </c>
      <c r="M268">
        <v>1999</v>
      </c>
      <c r="N268">
        <v>23</v>
      </c>
      <c r="O268">
        <v>1</v>
      </c>
      <c r="P268">
        <v>7956065267</v>
      </c>
      <c r="Q268" t="s">
        <v>31</v>
      </c>
      <c r="R268" t="s">
        <v>52</v>
      </c>
      <c r="S268" t="s">
        <v>1490</v>
      </c>
      <c r="T268" t="s">
        <v>1491</v>
      </c>
      <c r="U268" t="s">
        <v>1492</v>
      </c>
      <c r="V268">
        <v>2</v>
      </c>
      <c r="W268" t="s">
        <v>48</v>
      </c>
      <c r="X268" s="21">
        <v>98</v>
      </c>
      <c r="Y268" s="21"/>
      <c r="Z268" s="21" t="s">
        <v>2225</v>
      </c>
      <c r="AA268" s="21">
        <v>50.370100000000001</v>
      </c>
      <c r="AB268" s="21">
        <v>13.794739999999999</v>
      </c>
    </row>
    <row r="269" spans="1:28">
      <c r="A269" t="s">
        <v>825</v>
      </c>
      <c r="B269">
        <v>78</v>
      </c>
      <c r="C269" t="s">
        <v>826</v>
      </c>
      <c r="E269" t="s">
        <v>216</v>
      </c>
      <c r="F269" t="s">
        <v>1805</v>
      </c>
      <c r="G269" t="s">
        <v>36</v>
      </c>
      <c r="H269">
        <v>13.9314921</v>
      </c>
      <c r="I269">
        <v>122.09150820000001</v>
      </c>
      <c r="J269">
        <v>32847</v>
      </c>
      <c r="K269">
        <v>5</v>
      </c>
      <c r="L269">
        <v>12</v>
      </c>
      <c r="M269">
        <v>1989</v>
      </c>
      <c r="N269">
        <v>33</v>
      </c>
      <c r="O269">
        <v>6</v>
      </c>
      <c r="P269">
        <v>2312088214</v>
      </c>
      <c r="Q269" t="s">
        <v>31</v>
      </c>
      <c r="R269" t="s">
        <v>52</v>
      </c>
      <c r="S269" t="s">
        <v>1490</v>
      </c>
      <c r="T269" t="s">
        <v>1491</v>
      </c>
      <c r="U269" t="s">
        <v>1492</v>
      </c>
      <c r="V269">
        <v>6</v>
      </c>
      <c r="W269" t="s">
        <v>43</v>
      </c>
      <c r="X269" s="21">
        <v>98</v>
      </c>
      <c r="Y269" s="21"/>
      <c r="Z269" s="21" t="s">
        <v>2225</v>
      </c>
      <c r="AA269" s="21">
        <v>50.370100000000001</v>
      </c>
      <c r="AB269" s="21">
        <v>13.794739999999999</v>
      </c>
    </row>
    <row r="270" spans="1:28">
      <c r="A270" t="s">
        <v>827</v>
      </c>
      <c r="B270">
        <v>79</v>
      </c>
      <c r="C270" t="s">
        <v>828</v>
      </c>
      <c r="E270" t="s">
        <v>829</v>
      </c>
      <c r="F270" t="s">
        <v>1806</v>
      </c>
      <c r="G270" t="s">
        <v>36</v>
      </c>
      <c r="H270">
        <v>36.085889299999998</v>
      </c>
      <c r="I270">
        <v>36.5040446</v>
      </c>
      <c r="J270">
        <v>36321</v>
      </c>
      <c r="K270">
        <v>10</v>
      </c>
      <c r="L270">
        <v>6</v>
      </c>
      <c r="M270">
        <v>1999</v>
      </c>
      <c r="N270">
        <v>23</v>
      </c>
      <c r="O270">
        <v>13</v>
      </c>
      <c r="P270">
        <v>8539561328</v>
      </c>
      <c r="Q270" t="s">
        <v>97</v>
      </c>
      <c r="R270" t="s">
        <v>176</v>
      </c>
      <c r="S270" t="s">
        <v>1807</v>
      </c>
      <c r="T270" t="s">
        <v>1808</v>
      </c>
      <c r="U270" t="s">
        <v>1809</v>
      </c>
      <c r="V270">
        <v>7</v>
      </c>
      <c r="W270" t="s">
        <v>78</v>
      </c>
      <c r="X270" s="21">
        <v>23</v>
      </c>
      <c r="Y270" s="21">
        <v>8539561328</v>
      </c>
      <c r="Z270" s="21" t="s">
        <v>2226</v>
      </c>
      <c r="AA270" s="21">
        <v>36.085889999999999</v>
      </c>
      <c r="AB270" s="21">
        <v>36.504040000000003</v>
      </c>
    </row>
    <row r="271" spans="1:28">
      <c r="A271" t="s">
        <v>830</v>
      </c>
      <c r="B271">
        <v>79</v>
      </c>
      <c r="C271" t="s">
        <v>831</v>
      </c>
      <c r="E271" t="s">
        <v>832</v>
      </c>
      <c r="F271" t="s">
        <v>1810</v>
      </c>
      <c r="G271" t="s">
        <v>36</v>
      </c>
      <c r="H271">
        <v>59.317812799999999</v>
      </c>
      <c r="I271">
        <v>18.028550200000002</v>
      </c>
      <c r="J271">
        <v>37339</v>
      </c>
      <c r="K271">
        <v>24</v>
      </c>
      <c r="L271">
        <v>3</v>
      </c>
      <c r="M271">
        <v>2002</v>
      </c>
      <c r="N271">
        <v>20</v>
      </c>
      <c r="O271">
        <v>5</v>
      </c>
      <c r="P271">
        <v>9354264322</v>
      </c>
      <c r="Q271" t="s">
        <v>97</v>
      </c>
      <c r="R271" t="s">
        <v>176</v>
      </c>
      <c r="S271" t="s">
        <v>1807</v>
      </c>
      <c r="T271" t="s">
        <v>1808</v>
      </c>
      <c r="U271" t="s">
        <v>1809</v>
      </c>
      <c r="V271">
        <v>7</v>
      </c>
      <c r="W271" t="s">
        <v>78</v>
      </c>
      <c r="X271" s="21">
        <v>23</v>
      </c>
      <c r="Y271" s="21"/>
      <c r="Z271" s="21" t="s">
        <v>2226</v>
      </c>
      <c r="AA271" s="21">
        <v>36.085889999999999</v>
      </c>
      <c r="AB271" s="21">
        <v>36.504040000000003</v>
      </c>
    </row>
    <row r="272" spans="1:28">
      <c r="A272" t="s">
        <v>833</v>
      </c>
      <c r="B272">
        <v>80</v>
      </c>
      <c r="C272" t="s">
        <v>834</v>
      </c>
      <c r="E272" t="s">
        <v>835</v>
      </c>
      <c r="F272" t="s">
        <v>1811</v>
      </c>
      <c r="G272" t="s">
        <v>36</v>
      </c>
      <c r="H272">
        <v>49.704084999999999</v>
      </c>
      <c r="I272">
        <v>14.2493409</v>
      </c>
      <c r="J272">
        <v>13509</v>
      </c>
      <c r="K272">
        <v>25</v>
      </c>
      <c r="L272">
        <v>12</v>
      </c>
      <c r="M272">
        <v>1936</v>
      </c>
      <c r="N272">
        <v>86</v>
      </c>
      <c r="O272">
        <v>12</v>
      </c>
      <c r="P272">
        <v>1313743498</v>
      </c>
      <c r="Q272" t="s">
        <v>24</v>
      </c>
      <c r="R272" t="s">
        <v>60</v>
      </c>
      <c r="S272" t="s">
        <v>1812</v>
      </c>
      <c r="T272" t="s">
        <v>1680</v>
      </c>
      <c r="U272" t="s">
        <v>1813</v>
      </c>
      <c r="V272">
        <v>7</v>
      </c>
      <c r="W272" t="s">
        <v>78</v>
      </c>
      <c r="X272" s="21">
        <v>95</v>
      </c>
      <c r="Y272" s="21"/>
      <c r="Z272" s="21" t="s">
        <v>2227</v>
      </c>
      <c r="AA272" s="21">
        <v>-17.905200000000001</v>
      </c>
      <c r="AB272" s="21">
        <v>15.975860000000001</v>
      </c>
    </row>
    <row r="273" spans="1:28">
      <c r="A273" t="s">
        <v>836</v>
      </c>
      <c r="B273">
        <v>80</v>
      </c>
      <c r="C273" t="s">
        <v>837</v>
      </c>
      <c r="D273" t="s">
        <v>838</v>
      </c>
      <c r="E273" t="s">
        <v>535</v>
      </c>
      <c r="F273" t="s">
        <v>1814</v>
      </c>
      <c r="G273" t="s">
        <v>23</v>
      </c>
      <c r="H273">
        <v>28.135929999999998</v>
      </c>
      <c r="I273">
        <v>121.23180499999999</v>
      </c>
      <c r="J273">
        <v>41989</v>
      </c>
      <c r="K273">
        <v>16</v>
      </c>
      <c r="L273">
        <v>12</v>
      </c>
      <c r="M273">
        <v>2014</v>
      </c>
      <c r="N273">
        <v>8</v>
      </c>
      <c r="O273">
        <v>4</v>
      </c>
      <c r="P273">
        <v>2527990351</v>
      </c>
      <c r="Q273" t="s">
        <v>24</v>
      </c>
      <c r="R273" t="s">
        <v>60</v>
      </c>
      <c r="S273" t="s">
        <v>1812</v>
      </c>
      <c r="T273" t="s">
        <v>1680</v>
      </c>
      <c r="U273" t="s">
        <v>1813</v>
      </c>
      <c r="V273">
        <v>6</v>
      </c>
      <c r="W273" t="s">
        <v>43</v>
      </c>
      <c r="X273" s="21">
        <v>95</v>
      </c>
      <c r="Y273" s="21"/>
      <c r="Z273" s="21" t="s">
        <v>2227</v>
      </c>
      <c r="AA273" s="21">
        <v>-17.905200000000001</v>
      </c>
      <c r="AB273" s="21">
        <v>15.975860000000001</v>
      </c>
    </row>
    <row r="274" spans="1:28">
      <c r="A274" t="s">
        <v>839</v>
      </c>
      <c r="B274">
        <v>80</v>
      </c>
      <c r="C274" t="s">
        <v>840</v>
      </c>
      <c r="E274" t="s">
        <v>616</v>
      </c>
      <c r="F274" t="s">
        <v>1815</v>
      </c>
      <c r="G274" t="s">
        <v>36</v>
      </c>
      <c r="H274">
        <v>59.269030100000002</v>
      </c>
      <c r="I274">
        <v>17.675785999999999</v>
      </c>
      <c r="J274">
        <v>13810</v>
      </c>
      <c r="K274">
        <v>22</v>
      </c>
      <c r="L274">
        <v>10</v>
      </c>
      <c r="M274">
        <v>1937</v>
      </c>
      <c r="N274">
        <v>85</v>
      </c>
      <c r="O274">
        <v>12</v>
      </c>
      <c r="P274">
        <v>2175859104</v>
      </c>
      <c r="Q274" t="s">
        <v>24</v>
      </c>
      <c r="R274" t="s">
        <v>60</v>
      </c>
      <c r="S274" t="s">
        <v>1812</v>
      </c>
      <c r="T274" t="s">
        <v>1680</v>
      </c>
      <c r="U274" t="s">
        <v>1813</v>
      </c>
      <c r="V274">
        <v>7</v>
      </c>
      <c r="W274" t="s">
        <v>78</v>
      </c>
      <c r="X274" s="21">
        <v>95</v>
      </c>
      <c r="Y274" s="21"/>
      <c r="Z274" s="21" t="s">
        <v>2227</v>
      </c>
      <c r="AA274" s="21">
        <v>-17.905200000000001</v>
      </c>
      <c r="AB274" s="21">
        <v>15.975860000000001</v>
      </c>
    </row>
    <row r="275" spans="1:28">
      <c r="A275" t="s">
        <v>841</v>
      </c>
      <c r="B275">
        <v>80</v>
      </c>
      <c r="C275" t="s">
        <v>842</v>
      </c>
      <c r="E275" t="s">
        <v>843</v>
      </c>
      <c r="F275" t="s">
        <v>1816</v>
      </c>
      <c r="G275" t="s">
        <v>36</v>
      </c>
      <c r="H275">
        <v>-17.905183900000001</v>
      </c>
      <c r="I275">
        <v>15.9758633</v>
      </c>
      <c r="J275">
        <v>10031</v>
      </c>
      <c r="K275">
        <v>18</v>
      </c>
      <c r="L275">
        <v>6</v>
      </c>
      <c r="M275">
        <v>1927</v>
      </c>
      <c r="N275">
        <v>95</v>
      </c>
      <c r="O275">
        <v>10</v>
      </c>
      <c r="P275">
        <v>8722032047</v>
      </c>
      <c r="Q275" t="s">
        <v>24</v>
      </c>
      <c r="R275" t="s">
        <v>60</v>
      </c>
      <c r="S275" t="s">
        <v>1812</v>
      </c>
      <c r="T275" t="s">
        <v>1680</v>
      </c>
      <c r="U275" t="s">
        <v>1813</v>
      </c>
      <c r="V275">
        <v>3</v>
      </c>
      <c r="W275" t="s">
        <v>26</v>
      </c>
      <c r="X275" s="21">
        <v>95</v>
      </c>
      <c r="Y275" s="21">
        <v>8722032047</v>
      </c>
      <c r="Z275" s="21" t="s">
        <v>2227</v>
      </c>
      <c r="AA275" s="21">
        <v>-17.905200000000001</v>
      </c>
      <c r="AB275" s="21">
        <v>15.975860000000001</v>
      </c>
    </row>
    <row r="276" spans="1:28">
      <c r="A276" t="s">
        <v>844</v>
      </c>
      <c r="B276">
        <v>81</v>
      </c>
      <c r="C276" t="s">
        <v>845</v>
      </c>
      <c r="E276" t="s">
        <v>846</v>
      </c>
      <c r="F276" t="s">
        <v>1817</v>
      </c>
      <c r="G276" t="s">
        <v>36</v>
      </c>
      <c r="H276">
        <v>56.42</v>
      </c>
      <c r="I276">
        <v>53.767778</v>
      </c>
      <c r="J276">
        <v>32116</v>
      </c>
      <c r="K276">
        <v>5</v>
      </c>
      <c r="L276">
        <v>12</v>
      </c>
      <c r="M276">
        <v>1987</v>
      </c>
      <c r="N276">
        <v>35</v>
      </c>
      <c r="O276">
        <v>3</v>
      </c>
      <c r="P276">
        <v>7307993583</v>
      </c>
      <c r="Q276" t="s">
        <v>37</v>
      </c>
      <c r="R276" t="s">
        <v>321</v>
      </c>
      <c r="S276" t="s">
        <v>1818</v>
      </c>
      <c r="T276" t="s">
        <v>1819</v>
      </c>
      <c r="U276" t="s">
        <v>1820</v>
      </c>
      <c r="V276">
        <v>1</v>
      </c>
      <c r="W276" t="s">
        <v>186</v>
      </c>
      <c r="X276" s="21">
        <v>84</v>
      </c>
      <c r="Y276" s="21"/>
      <c r="Z276" s="21" t="s">
        <v>2228</v>
      </c>
      <c r="AA276" s="21">
        <v>44.366070000000001</v>
      </c>
      <c r="AB276" s="21">
        <v>19.837980000000002</v>
      </c>
    </row>
    <row r="277" spans="1:28">
      <c r="A277" t="s">
        <v>847</v>
      </c>
      <c r="B277">
        <v>81</v>
      </c>
      <c r="C277" t="s">
        <v>848</v>
      </c>
      <c r="E277" t="s">
        <v>849</v>
      </c>
      <c r="F277" t="s">
        <v>1821</v>
      </c>
      <c r="G277" t="s">
        <v>36</v>
      </c>
      <c r="H277">
        <v>44.3660736</v>
      </c>
      <c r="I277">
        <v>19.8379835</v>
      </c>
      <c r="J277">
        <v>13885</v>
      </c>
      <c r="K277">
        <v>5</v>
      </c>
      <c r="L277">
        <v>1</v>
      </c>
      <c r="M277">
        <v>1938</v>
      </c>
      <c r="N277">
        <v>84</v>
      </c>
      <c r="O277">
        <v>8</v>
      </c>
      <c r="P277">
        <v>9938339474</v>
      </c>
      <c r="Q277" t="s">
        <v>37</v>
      </c>
      <c r="R277" t="s">
        <v>321</v>
      </c>
      <c r="S277" t="s">
        <v>1818</v>
      </c>
      <c r="T277" t="s">
        <v>1819</v>
      </c>
      <c r="U277" t="s">
        <v>1820</v>
      </c>
      <c r="V277">
        <v>4</v>
      </c>
      <c r="W277" t="s">
        <v>93</v>
      </c>
      <c r="X277" s="21">
        <v>84</v>
      </c>
      <c r="Y277" s="21">
        <v>9938339474</v>
      </c>
      <c r="Z277" s="21" t="s">
        <v>2228</v>
      </c>
      <c r="AA277" s="21">
        <v>44.366070000000001</v>
      </c>
      <c r="AB277" s="21">
        <v>19.837980000000002</v>
      </c>
    </row>
    <row r="278" spans="1:28">
      <c r="A278" t="s">
        <v>850</v>
      </c>
      <c r="B278">
        <v>81</v>
      </c>
      <c r="C278" t="s">
        <v>851</v>
      </c>
      <c r="E278" t="s">
        <v>852</v>
      </c>
      <c r="F278" t="s">
        <v>1822</v>
      </c>
      <c r="G278" t="s">
        <v>36</v>
      </c>
      <c r="H278">
        <v>46.076507300000003</v>
      </c>
      <c r="I278">
        <v>-66.729910799999999</v>
      </c>
      <c r="J278">
        <v>26749</v>
      </c>
      <c r="K278">
        <v>26</v>
      </c>
      <c r="L278">
        <v>3</v>
      </c>
      <c r="M278">
        <v>1973</v>
      </c>
      <c r="N278">
        <v>49</v>
      </c>
      <c r="O278">
        <v>5</v>
      </c>
      <c r="P278">
        <v>2236136863</v>
      </c>
      <c r="Q278" t="s">
        <v>37</v>
      </c>
      <c r="R278" t="s">
        <v>321</v>
      </c>
      <c r="S278" t="s">
        <v>1818</v>
      </c>
      <c r="T278" t="s">
        <v>1819</v>
      </c>
      <c r="U278" t="s">
        <v>1820</v>
      </c>
      <c r="V278">
        <v>4</v>
      </c>
      <c r="W278" t="s">
        <v>93</v>
      </c>
      <c r="X278" s="21">
        <v>84</v>
      </c>
      <c r="Y278" s="21"/>
      <c r="Z278" s="21" t="s">
        <v>2228</v>
      </c>
      <c r="AA278" s="21">
        <v>44.366070000000001</v>
      </c>
      <c r="AB278" s="21">
        <v>19.837980000000002</v>
      </c>
    </row>
    <row r="279" spans="1:28">
      <c r="A279" t="s">
        <v>853</v>
      </c>
      <c r="B279">
        <v>82</v>
      </c>
      <c r="C279" t="s">
        <v>854</v>
      </c>
      <c r="E279" t="s">
        <v>292</v>
      </c>
      <c r="F279" t="s">
        <v>1823</v>
      </c>
      <c r="G279" t="s">
        <v>23</v>
      </c>
      <c r="H279">
        <v>50.381520899999998</v>
      </c>
      <c r="I279">
        <v>24.0089352</v>
      </c>
      <c r="J279">
        <v>28371</v>
      </c>
      <c r="K279">
        <v>3</v>
      </c>
      <c r="L279">
        <v>9</v>
      </c>
      <c r="M279">
        <v>1977</v>
      </c>
      <c r="N279">
        <v>45</v>
      </c>
      <c r="O279">
        <v>11</v>
      </c>
      <c r="P279">
        <v>3471501815</v>
      </c>
      <c r="Q279" t="s">
        <v>31</v>
      </c>
      <c r="R279" t="s">
        <v>110</v>
      </c>
      <c r="S279" t="s">
        <v>1824</v>
      </c>
      <c r="T279" t="s">
        <v>1825</v>
      </c>
      <c r="U279" t="s">
        <v>1381</v>
      </c>
      <c r="V279">
        <v>4</v>
      </c>
      <c r="W279" t="s">
        <v>93</v>
      </c>
      <c r="X279" s="21">
        <v>76</v>
      </c>
      <c r="Y279" s="21"/>
      <c r="Z279" s="21" t="s">
        <v>1826</v>
      </c>
      <c r="AA279" s="21">
        <v>37.819969999999998</v>
      </c>
      <c r="AB279" s="21">
        <v>140.554</v>
      </c>
    </row>
    <row r="280" spans="1:28">
      <c r="A280" t="s">
        <v>855</v>
      </c>
      <c r="B280">
        <v>82</v>
      </c>
      <c r="C280" t="s">
        <v>856</v>
      </c>
      <c r="E280" t="s">
        <v>416</v>
      </c>
      <c r="F280" t="s">
        <v>1826</v>
      </c>
      <c r="G280" t="s">
        <v>36</v>
      </c>
      <c r="H280">
        <v>37.819968600000003</v>
      </c>
      <c r="I280">
        <v>140.55401459999999</v>
      </c>
      <c r="J280">
        <v>16917</v>
      </c>
      <c r="K280">
        <v>25</v>
      </c>
      <c r="L280">
        <v>4</v>
      </c>
      <c r="M280">
        <v>1946</v>
      </c>
      <c r="N280">
        <v>76</v>
      </c>
      <c r="O280">
        <v>5</v>
      </c>
      <c r="P280">
        <v>7205425166</v>
      </c>
      <c r="Q280" t="s">
        <v>31</v>
      </c>
      <c r="R280" t="s">
        <v>110</v>
      </c>
      <c r="S280" t="s">
        <v>1824</v>
      </c>
      <c r="T280" t="s">
        <v>1825</v>
      </c>
      <c r="U280" t="s">
        <v>1381</v>
      </c>
      <c r="V280">
        <v>3</v>
      </c>
      <c r="W280" t="s">
        <v>26</v>
      </c>
      <c r="X280" s="21">
        <v>76</v>
      </c>
      <c r="Y280" s="21">
        <v>7205425166</v>
      </c>
      <c r="Z280" s="21" t="s">
        <v>1826</v>
      </c>
      <c r="AA280" s="21">
        <v>37.819969999999998</v>
      </c>
      <c r="AB280" s="21">
        <v>140.554</v>
      </c>
    </row>
    <row r="281" spans="1:28">
      <c r="A281" t="s">
        <v>857</v>
      </c>
      <c r="B281">
        <v>82</v>
      </c>
      <c r="C281" t="s">
        <v>858</v>
      </c>
      <c r="E281" t="s">
        <v>859</v>
      </c>
      <c r="F281" t="s">
        <v>1827</v>
      </c>
      <c r="G281" t="s">
        <v>36</v>
      </c>
      <c r="H281">
        <v>58.200789499999999</v>
      </c>
      <c r="I281">
        <v>15.9976985</v>
      </c>
      <c r="J281">
        <v>30405</v>
      </c>
      <c r="K281">
        <v>30</v>
      </c>
      <c r="L281">
        <v>3</v>
      </c>
      <c r="M281">
        <v>1983</v>
      </c>
      <c r="N281">
        <v>39</v>
      </c>
      <c r="O281">
        <v>6</v>
      </c>
      <c r="P281">
        <v>5364995870</v>
      </c>
      <c r="Q281" t="s">
        <v>31</v>
      </c>
      <c r="R281" t="s">
        <v>110</v>
      </c>
      <c r="S281" t="s">
        <v>1824</v>
      </c>
      <c r="T281" t="s">
        <v>1825</v>
      </c>
      <c r="U281" t="s">
        <v>1381</v>
      </c>
      <c r="V281">
        <v>7</v>
      </c>
      <c r="W281" t="s">
        <v>78</v>
      </c>
      <c r="X281" s="21">
        <v>76</v>
      </c>
      <c r="Y281" s="21"/>
      <c r="Z281" s="21" t="s">
        <v>1826</v>
      </c>
      <c r="AA281" s="21">
        <v>37.819969999999998</v>
      </c>
      <c r="AB281" s="21">
        <v>140.554</v>
      </c>
    </row>
    <row r="282" spans="1:28">
      <c r="A282" t="s">
        <v>860</v>
      </c>
      <c r="B282">
        <v>82</v>
      </c>
      <c r="C282" t="s">
        <v>861</v>
      </c>
      <c r="D282" t="s">
        <v>134</v>
      </c>
      <c r="E282" t="s">
        <v>862</v>
      </c>
      <c r="F282" t="s">
        <v>1828</v>
      </c>
      <c r="G282" t="s">
        <v>36</v>
      </c>
      <c r="H282">
        <v>32.556936</v>
      </c>
      <c r="I282">
        <v>120.68165500000001</v>
      </c>
      <c r="J282">
        <v>43513</v>
      </c>
      <c r="K282">
        <v>17</v>
      </c>
      <c r="L282">
        <v>2</v>
      </c>
      <c r="M282">
        <v>2019</v>
      </c>
      <c r="N282">
        <v>3</v>
      </c>
      <c r="O282">
        <v>3</v>
      </c>
      <c r="P282">
        <v>1308725894</v>
      </c>
      <c r="Q282" t="s">
        <v>31</v>
      </c>
      <c r="R282" t="s">
        <v>110</v>
      </c>
      <c r="S282" t="s">
        <v>1824</v>
      </c>
      <c r="T282" t="s">
        <v>1825</v>
      </c>
      <c r="U282" t="s">
        <v>1381</v>
      </c>
      <c r="V282">
        <v>6</v>
      </c>
      <c r="W282" t="s">
        <v>43</v>
      </c>
      <c r="X282" s="21">
        <v>76</v>
      </c>
      <c r="Y282" s="21"/>
      <c r="Z282" s="21" t="s">
        <v>1826</v>
      </c>
      <c r="AA282" s="21">
        <v>37.819969999999998</v>
      </c>
      <c r="AB282" s="21">
        <v>140.554</v>
      </c>
    </row>
    <row r="283" spans="1:28">
      <c r="A283" t="s">
        <v>863</v>
      </c>
      <c r="B283">
        <v>82</v>
      </c>
      <c r="C283" t="s">
        <v>864</v>
      </c>
      <c r="E283" t="s">
        <v>865</v>
      </c>
      <c r="F283" t="s">
        <v>1829</v>
      </c>
      <c r="G283" t="s">
        <v>23</v>
      </c>
      <c r="H283">
        <v>49.501226600000003</v>
      </c>
      <c r="I283">
        <v>14.545567500000001</v>
      </c>
      <c r="J283">
        <v>28166</v>
      </c>
      <c r="K283">
        <v>10</v>
      </c>
      <c r="L283">
        <v>2</v>
      </c>
      <c r="M283">
        <v>1977</v>
      </c>
      <c r="N283">
        <v>45</v>
      </c>
      <c r="O283">
        <v>12</v>
      </c>
      <c r="P283">
        <v>7726360892</v>
      </c>
      <c r="Q283" t="s">
        <v>31</v>
      </c>
      <c r="R283" t="s">
        <v>110</v>
      </c>
      <c r="S283" t="s">
        <v>1824</v>
      </c>
      <c r="T283" t="s">
        <v>1825</v>
      </c>
      <c r="U283" t="s">
        <v>1381</v>
      </c>
      <c r="V283">
        <v>6</v>
      </c>
      <c r="W283" t="s">
        <v>43</v>
      </c>
      <c r="X283" s="21">
        <v>76</v>
      </c>
      <c r="Y283" s="21"/>
      <c r="Z283" s="21" t="s">
        <v>1826</v>
      </c>
      <c r="AA283" s="21">
        <v>37.819969999999998</v>
      </c>
      <c r="AB283" s="21">
        <v>140.554</v>
      </c>
    </row>
    <row r="284" spans="1:28">
      <c r="A284" t="s">
        <v>866</v>
      </c>
      <c r="B284">
        <v>83</v>
      </c>
      <c r="C284" t="s">
        <v>867</v>
      </c>
      <c r="E284" t="s">
        <v>381</v>
      </c>
      <c r="F284" t="s">
        <v>1830</v>
      </c>
      <c r="G284" t="s">
        <v>23</v>
      </c>
      <c r="H284">
        <v>49.364850199999999</v>
      </c>
      <c r="I284">
        <v>16.647755199999999</v>
      </c>
      <c r="J284">
        <v>18851</v>
      </c>
      <c r="K284">
        <v>11</v>
      </c>
      <c r="L284">
        <v>8</v>
      </c>
      <c r="M284">
        <v>1951</v>
      </c>
      <c r="N284">
        <v>71</v>
      </c>
      <c r="O284">
        <v>11</v>
      </c>
      <c r="P284">
        <v>8985214256</v>
      </c>
      <c r="Q284" t="s">
        <v>24</v>
      </c>
      <c r="R284" t="s">
        <v>118</v>
      </c>
      <c r="S284" t="s">
        <v>118</v>
      </c>
      <c r="T284" t="s">
        <v>1831</v>
      </c>
      <c r="U284" t="s">
        <v>1832</v>
      </c>
      <c r="V284">
        <v>4</v>
      </c>
      <c r="W284" t="s">
        <v>93</v>
      </c>
      <c r="X284" s="21">
        <v>76</v>
      </c>
      <c r="Y284" s="21"/>
      <c r="Z284" s="21" t="s">
        <v>2229</v>
      </c>
      <c r="AA284" s="21">
        <v>39.993180000000002</v>
      </c>
      <c r="AB284" s="21">
        <v>116.4684</v>
      </c>
    </row>
    <row r="285" spans="1:28">
      <c r="A285" t="s">
        <v>868</v>
      </c>
      <c r="B285">
        <v>83</v>
      </c>
      <c r="C285" t="s">
        <v>869</v>
      </c>
      <c r="E285" t="s">
        <v>870</v>
      </c>
      <c r="F285" t="s">
        <v>1833</v>
      </c>
      <c r="G285" t="s">
        <v>36</v>
      </c>
      <c r="H285">
        <v>-32.9413658</v>
      </c>
      <c r="I285">
        <v>-60.652833000000001</v>
      </c>
      <c r="J285">
        <v>23501</v>
      </c>
      <c r="K285">
        <v>4</v>
      </c>
      <c r="L285">
        <v>5</v>
      </c>
      <c r="M285">
        <v>1964</v>
      </c>
      <c r="N285">
        <v>58</v>
      </c>
      <c r="O285">
        <v>8</v>
      </c>
      <c r="P285">
        <v>4193472001</v>
      </c>
      <c r="Q285" t="s">
        <v>24</v>
      </c>
      <c r="R285" t="s">
        <v>118</v>
      </c>
      <c r="S285" t="s">
        <v>118</v>
      </c>
      <c r="T285" t="s">
        <v>1831</v>
      </c>
      <c r="U285" t="s">
        <v>1832</v>
      </c>
      <c r="V285">
        <v>4</v>
      </c>
      <c r="W285" t="s">
        <v>93</v>
      </c>
      <c r="X285" s="21">
        <v>76</v>
      </c>
      <c r="Y285" s="21"/>
      <c r="Z285" s="21" t="s">
        <v>2229</v>
      </c>
      <c r="AA285" s="21">
        <v>39.993180000000002</v>
      </c>
      <c r="AB285" s="21">
        <v>116.4684</v>
      </c>
    </row>
    <row r="286" spans="1:28">
      <c r="A286" t="s">
        <v>871</v>
      </c>
      <c r="B286">
        <v>83</v>
      </c>
      <c r="C286" t="s">
        <v>767</v>
      </c>
      <c r="E286" t="s">
        <v>872</v>
      </c>
      <c r="F286" t="s">
        <v>1834</v>
      </c>
      <c r="G286" t="s">
        <v>36</v>
      </c>
      <c r="H286">
        <v>-14.29034</v>
      </c>
      <c r="I286">
        <v>-178.16551000000001</v>
      </c>
      <c r="J286">
        <v>22280</v>
      </c>
      <c r="K286">
        <v>30</v>
      </c>
      <c r="L286">
        <v>12</v>
      </c>
      <c r="M286">
        <v>1960</v>
      </c>
      <c r="N286">
        <v>62</v>
      </c>
      <c r="O286">
        <v>12</v>
      </c>
      <c r="P286">
        <v>1584634377</v>
      </c>
      <c r="Q286" t="s">
        <v>24</v>
      </c>
      <c r="R286" t="s">
        <v>118</v>
      </c>
      <c r="S286" t="s">
        <v>118</v>
      </c>
      <c r="T286" t="s">
        <v>1831</v>
      </c>
      <c r="U286" t="s">
        <v>1832</v>
      </c>
      <c r="V286">
        <v>6</v>
      </c>
      <c r="W286" t="s">
        <v>43</v>
      </c>
      <c r="X286" s="21">
        <v>76</v>
      </c>
      <c r="Y286" s="21"/>
      <c r="Z286" s="21" t="s">
        <v>2229</v>
      </c>
      <c r="AA286" s="21">
        <v>39.993180000000002</v>
      </c>
      <c r="AB286" s="21">
        <v>116.4684</v>
      </c>
    </row>
    <row r="287" spans="1:28">
      <c r="A287" t="s">
        <v>873</v>
      </c>
      <c r="B287">
        <v>83</v>
      </c>
      <c r="C287" t="s">
        <v>865</v>
      </c>
      <c r="E287" t="s">
        <v>874</v>
      </c>
      <c r="F287" t="s">
        <v>1835</v>
      </c>
      <c r="G287" t="s">
        <v>36</v>
      </c>
      <c r="H287">
        <v>39.993178</v>
      </c>
      <c r="I287">
        <v>116.46842700000001</v>
      </c>
      <c r="J287">
        <v>16946</v>
      </c>
      <c r="K287">
        <v>24</v>
      </c>
      <c r="L287">
        <v>5</v>
      </c>
      <c r="M287">
        <v>1946</v>
      </c>
      <c r="N287">
        <v>76</v>
      </c>
      <c r="O287">
        <v>1</v>
      </c>
      <c r="P287">
        <v>6856315736</v>
      </c>
      <c r="Q287" t="s">
        <v>24</v>
      </c>
      <c r="R287" t="s">
        <v>118</v>
      </c>
      <c r="S287" t="s">
        <v>118</v>
      </c>
      <c r="T287" t="s">
        <v>1831</v>
      </c>
      <c r="U287" t="s">
        <v>1832</v>
      </c>
      <c r="V287">
        <v>7</v>
      </c>
      <c r="W287" t="s">
        <v>78</v>
      </c>
      <c r="X287" s="21">
        <v>76</v>
      </c>
      <c r="Y287" s="21">
        <v>6856315736</v>
      </c>
      <c r="Z287" s="21" t="s">
        <v>2229</v>
      </c>
      <c r="AA287" s="21">
        <v>39.993180000000002</v>
      </c>
      <c r="AB287" s="21">
        <v>116.4684</v>
      </c>
    </row>
    <row r="288" spans="1:28">
      <c r="A288" t="s">
        <v>875</v>
      </c>
      <c r="B288">
        <v>84</v>
      </c>
      <c r="C288" t="s">
        <v>224</v>
      </c>
      <c r="E288" t="s">
        <v>876</v>
      </c>
      <c r="F288" t="s">
        <v>1836</v>
      </c>
      <c r="G288" t="s">
        <v>36</v>
      </c>
      <c r="H288">
        <v>36.091743399999999</v>
      </c>
      <c r="I288">
        <v>140.11396160000001</v>
      </c>
      <c r="J288">
        <v>19725</v>
      </c>
      <c r="K288">
        <v>1</v>
      </c>
      <c r="L288">
        <v>1</v>
      </c>
      <c r="M288">
        <v>1954</v>
      </c>
      <c r="N288">
        <v>68</v>
      </c>
      <c r="O288">
        <v>4</v>
      </c>
      <c r="P288">
        <v>9601613257</v>
      </c>
      <c r="Q288" t="s">
        <v>97</v>
      </c>
      <c r="R288" t="s">
        <v>167</v>
      </c>
      <c r="S288" t="s">
        <v>1837</v>
      </c>
      <c r="T288" t="s">
        <v>1838</v>
      </c>
      <c r="U288" t="s">
        <v>1839</v>
      </c>
      <c r="V288">
        <v>5</v>
      </c>
      <c r="W288" t="s">
        <v>86</v>
      </c>
      <c r="X288" s="21">
        <v>84</v>
      </c>
      <c r="Y288" s="21"/>
      <c r="Z288" s="21" t="s">
        <v>1841</v>
      </c>
      <c r="AA288" s="21">
        <v>22.925129999999999</v>
      </c>
      <c r="AB288" s="21">
        <v>113.3681</v>
      </c>
    </row>
    <row r="289" spans="1:28">
      <c r="A289" t="s">
        <v>877</v>
      </c>
      <c r="B289">
        <v>84</v>
      </c>
      <c r="C289" t="s">
        <v>878</v>
      </c>
      <c r="E289" t="s">
        <v>879</v>
      </c>
      <c r="F289" t="s">
        <v>1840</v>
      </c>
      <c r="G289" t="s">
        <v>36</v>
      </c>
      <c r="H289">
        <v>33.259034999999997</v>
      </c>
      <c r="I289">
        <v>117.15877999999999</v>
      </c>
      <c r="J289">
        <v>27359</v>
      </c>
      <c r="K289">
        <v>26</v>
      </c>
      <c r="L289">
        <v>11</v>
      </c>
      <c r="M289">
        <v>1974</v>
      </c>
      <c r="N289">
        <v>48</v>
      </c>
      <c r="O289">
        <v>2</v>
      </c>
      <c r="P289">
        <v>8746969823</v>
      </c>
      <c r="Q289" t="s">
        <v>97</v>
      </c>
      <c r="R289" t="s">
        <v>167</v>
      </c>
      <c r="S289" t="s">
        <v>1837</v>
      </c>
      <c r="T289" t="s">
        <v>1838</v>
      </c>
      <c r="U289" t="s">
        <v>1839</v>
      </c>
      <c r="V289">
        <v>5</v>
      </c>
      <c r="W289" t="s">
        <v>86</v>
      </c>
      <c r="X289" s="21">
        <v>84</v>
      </c>
      <c r="Y289" s="21"/>
      <c r="Z289" s="21" t="s">
        <v>1841</v>
      </c>
      <c r="AA289" s="21">
        <v>22.925129999999999</v>
      </c>
      <c r="AB289" s="21">
        <v>113.3681</v>
      </c>
    </row>
    <row r="290" spans="1:28">
      <c r="A290" t="s">
        <v>880</v>
      </c>
      <c r="B290">
        <v>84</v>
      </c>
      <c r="C290" t="s">
        <v>881</v>
      </c>
      <c r="E290" t="s">
        <v>650</v>
      </c>
      <c r="F290" t="s">
        <v>1841</v>
      </c>
      <c r="G290" t="s">
        <v>23</v>
      </c>
      <c r="H290">
        <v>22.925131</v>
      </c>
      <c r="I290">
        <v>113.3681177</v>
      </c>
      <c r="J290">
        <v>13966</v>
      </c>
      <c r="K290">
        <v>27</v>
      </c>
      <c r="L290">
        <v>3</v>
      </c>
      <c r="M290">
        <v>1938</v>
      </c>
      <c r="N290">
        <v>84</v>
      </c>
      <c r="O290">
        <v>13</v>
      </c>
      <c r="P290">
        <v>3722763967</v>
      </c>
      <c r="Q290" t="s">
        <v>97</v>
      </c>
      <c r="R290" t="s">
        <v>167</v>
      </c>
      <c r="S290" t="s">
        <v>1837</v>
      </c>
      <c r="T290" t="s">
        <v>1838</v>
      </c>
      <c r="U290" t="s">
        <v>1839</v>
      </c>
      <c r="V290">
        <v>3</v>
      </c>
      <c r="W290" t="s">
        <v>26</v>
      </c>
      <c r="X290" s="21">
        <v>84</v>
      </c>
      <c r="Y290" s="21">
        <v>3722763967</v>
      </c>
      <c r="Z290" s="21" t="s">
        <v>1841</v>
      </c>
      <c r="AA290" s="21">
        <v>22.925129999999999</v>
      </c>
      <c r="AB290" s="21">
        <v>113.3681</v>
      </c>
    </row>
    <row r="291" spans="1:28">
      <c r="A291" t="s">
        <v>882</v>
      </c>
      <c r="B291">
        <v>85</v>
      </c>
      <c r="C291" t="s">
        <v>883</v>
      </c>
      <c r="E291" t="s">
        <v>884</v>
      </c>
      <c r="F291" t="s">
        <v>1842</v>
      </c>
      <c r="G291" t="s">
        <v>36</v>
      </c>
      <c r="H291">
        <v>-8.0888877000000008</v>
      </c>
      <c r="I291">
        <v>111.4514369</v>
      </c>
      <c r="J291">
        <v>26411</v>
      </c>
      <c r="K291">
        <v>22</v>
      </c>
      <c r="L291">
        <v>4</v>
      </c>
      <c r="M291">
        <v>1972</v>
      </c>
      <c r="N291">
        <v>50</v>
      </c>
      <c r="O291">
        <v>5</v>
      </c>
      <c r="P291">
        <v>9031378624</v>
      </c>
      <c r="Q291" t="s">
        <v>37</v>
      </c>
      <c r="R291" t="s">
        <v>64</v>
      </c>
      <c r="S291" t="s">
        <v>1843</v>
      </c>
      <c r="T291" t="s">
        <v>1844</v>
      </c>
      <c r="U291" t="s">
        <v>1845</v>
      </c>
      <c r="V291">
        <v>7</v>
      </c>
      <c r="W291" t="s">
        <v>78</v>
      </c>
      <c r="X291" s="21">
        <v>90</v>
      </c>
      <c r="Y291" s="21"/>
      <c r="Z291" s="21" t="s">
        <v>1847</v>
      </c>
      <c r="AA291" s="21">
        <v>-3.2826599999999999</v>
      </c>
      <c r="AB291" s="21">
        <v>-42.941699999999997</v>
      </c>
    </row>
    <row r="292" spans="1:28">
      <c r="A292" t="s">
        <v>885</v>
      </c>
      <c r="B292">
        <v>85</v>
      </c>
      <c r="C292" t="s">
        <v>134</v>
      </c>
      <c r="D292" t="s">
        <v>108</v>
      </c>
      <c r="E292" t="s">
        <v>886</v>
      </c>
      <c r="F292" t="s">
        <v>1846</v>
      </c>
      <c r="G292" t="s">
        <v>36</v>
      </c>
      <c r="H292">
        <v>31.945398999999998</v>
      </c>
      <c r="I292">
        <v>35.072502</v>
      </c>
      <c r="J292">
        <v>19028</v>
      </c>
      <c r="K292">
        <v>4</v>
      </c>
      <c r="L292">
        <v>2</v>
      </c>
      <c r="M292">
        <v>1952</v>
      </c>
      <c r="N292">
        <v>70</v>
      </c>
      <c r="O292">
        <v>1</v>
      </c>
      <c r="P292">
        <v>1535266772</v>
      </c>
      <c r="Q292" t="s">
        <v>37</v>
      </c>
      <c r="R292" t="s">
        <v>64</v>
      </c>
      <c r="S292" t="s">
        <v>1843</v>
      </c>
      <c r="T292" t="s">
        <v>1844</v>
      </c>
      <c r="U292" t="s">
        <v>1845</v>
      </c>
      <c r="V292">
        <v>4</v>
      </c>
      <c r="W292" t="s">
        <v>93</v>
      </c>
      <c r="X292" s="21">
        <v>90</v>
      </c>
      <c r="Y292" s="21"/>
      <c r="Z292" s="21" t="s">
        <v>1847</v>
      </c>
      <c r="AA292" s="21">
        <v>-3.2826599999999999</v>
      </c>
      <c r="AB292" s="21">
        <v>-42.941699999999997</v>
      </c>
    </row>
    <row r="293" spans="1:28">
      <c r="A293" t="s">
        <v>887</v>
      </c>
      <c r="B293">
        <v>85</v>
      </c>
      <c r="C293" t="s">
        <v>888</v>
      </c>
      <c r="E293" t="s">
        <v>268</v>
      </c>
      <c r="F293" t="s">
        <v>1847</v>
      </c>
      <c r="G293" t="s">
        <v>36</v>
      </c>
      <c r="H293">
        <v>-3.2826575999999998</v>
      </c>
      <c r="I293">
        <v>-42.941698000000002</v>
      </c>
      <c r="J293">
        <v>11805</v>
      </c>
      <c r="K293">
        <v>26</v>
      </c>
      <c r="L293">
        <v>4</v>
      </c>
      <c r="M293">
        <v>1932</v>
      </c>
      <c r="N293">
        <v>90</v>
      </c>
      <c r="O293">
        <v>2</v>
      </c>
      <c r="P293">
        <v>6513939129</v>
      </c>
      <c r="Q293" t="s">
        <v>37</v>
      </c>
      <c r="R293" t="s">
        <v>64</v>
      </c>
      <c r="S293" t="s">
        <v>1843</v>
      </c>
      <c r="T293" t="s">
        <v>1844</v>
      </c>
      <c r="U293" t="s">
        <v>1845</v>
      </c>
      <c r="V293">
        <v>7</v>
      </c>
      <c r="W293" t="s">
        <v>78</v>
      </c>
      <c r="X293" s="21">
        <v>90</v>
      </c>
      <c r="Y293" s="21">
        <v>6513939129</v>
      </c>
      <c r="Z293" s="21" t="s">
        <v>1847</v>
      </c>
      <c r="AA293" s="21">
        <v>-3.2826599999999999</v>
      </c>
      <c r="AB293" s="21">
        <v>-42.941699999999997</v>
      </c>
    </row>
    <row r="294" spans="1:28">
      <c r="A294" t="s">
        <v>889</v>
      </c>
      <c r="B294">
        <v>86</v>
      </c>
      <c r="C294" t="s">
        <v>890</v>
      </c>
      <c r="E294" t="s">
        <v>891</v>
      </c>
      <c r="F294" t="s">
        <v>1848</v>
      </c>
      <c r="G294" t="s">
        <v>36</v>
      </c>
      <c r="H294">
        <v>-33.868819700000003</v>
      </c>
      <c r="I294">
        <v>151.2092955</v>
      </c>
      <c r="J294">
        <v>29382</v>
      </c>
      <c r="K294">
        <v>10</v>
      </c>
      <c r="L294">
        <v>6</v>
      </c>
      <c r="M294">
        <v>1980</v>
      </c>
      <c r="N294">
        <v>42</v>
      </c>
      <c r="O294">
        <v>7</v>
      </c>
      <c r="P294">
        <v>1856234742</v>
      </c>
      <c r="Q294" t="s">
        <v>72</v>
      </c>
      <c r="R294" t="s">
        <v>82</v>
      </c>
      <c r="S294" t="s">
        <v>1849</v>
      </c>
      <c r="T294" t="s">
        <v>1850</v>
      </c>
      <c r="U294" t="s">
        <v>1851</v>
      </c>
      <c r="V294">
        <v>4</v>
      </c>
      <c r="W294" t="s">
        <v>93</v>
      </c>
      <c r="X294" s="21">
        <v>97</v>
      </c>
      <c r="Y294" s="21"/>
      <c r="Z294" s="21" t="s">
        <v>2230</v>
      </c>
      <c r="AA294" s="21">
        <v>49.567070000000001</v>
      </c>
      <c r="AB294" s="21">
        <v>6.1544930000000004</v>
      </c>
    </row>
    <row r="295" spans="1:28">
      <c r="A295" t="s">
        <v>892</v>
      </c>
      <c r="B295">
        <v>86</v>
      </c>
      <c r="C295" t="s">
        <v>104</v>
      </c>
      <c r="E295" t="s">
        <v>509</v>
      </c>
      <c r="F295" t="s">
        <v>1852</v>
      </c>
      <c r="G295" t="s">
        <v>36</v>
      </c>
      <c r="H295">
        <v>10.5534497</v>
      </c>
      <c r="I295">
        <v>34.282442899999999</v>
      </c>
      <c r="J295">
        <v>15887</v>
      </c>
      <c r="K295">
        <v>30</v>
      </c>
      <c r="L295">
        <v>6</v>
      </c>
      <c r="M295">
        <v>1943</v>
      </c>
      <c r="N295">
        <v>79</v>
      </c>
      <c r="O295">
        <v>4</v>
      </c>
      <c r="P295">
        <v>3587576819</v>
      </c>
      <c r="Q295" t="s">
        <v>72</v>
      </c>
      <c r="R295" t="s">
        <v>82</v>
      </c>
      <c r="S295" t="s">
        <v>1849</v>
      </c>
      <c r="T295" t="s">
        <v>1850</v>
      </c>
      <c r="U295" t="s">
        <v>1851</v>
      </c>
      <c r="V295">
        <v>1</v>
      </c>
      <c r="W295" t="s">
        <v>186</v>
      </c>
      <c r="X295" s="21">
        <v>97</v>
      </c>
      <c r="Y295" s="21"/>
      <c r="Z295" s="21" t="s">
        <v>2230</v>
      </c>
      <c r="AA295" s="21">
        <v>49.567070000000001</v>
      </c>
      <c r="AB295" s="21">
        <v>6.1544930000000004</v>
      </c>
    </row>
    <row r="296" spans="1:28">
      <c r="A296" t="s">
        <v>893</v>
      </c>
      <c r="B296">
        <v>86</v>
      </c>
      <c r="C296" t="s">
        <v>894</v>
      </c>
      <c r="E296" t="s">
        <v>895</v>
      </c>
      <c r="F296" t="s">
        <v>1853</v>
      </c>
      <c r="G296" t="s">
        <v>36</v>
      </c>
      <c r="H296">
        <v>45.524695899999998</v>
      </c>
      <c r="I296">
        <v>13.831120800000001</v>
      </c>
      <c r="J296">
        <v>24854</v>
      </c>
      <c r="K296">
        <v>17</v>
      </c>
      <c r="L296">
        <v>1</v>
      </c>
      <c r="M296">
        <v>1968</v>
      </c>
      <c r="N296">
        <v>54</v>
      </c>
      <c r="O296">
        <v>4</v>
      </c>
      <c r="P296">
        <v>5041989398</v>
      </c>
      <c r="Q296" t="s">
        <v>72</v>
      </c>
      <c r="R296" t="s">
        <v>82</v>
      </c>
      <c r="S296" t="s">
        <v>1849</v>
      </c>
      <c r="T296" t="s">
        <v>1850</v>
      </c>
      <c r="U296" t="s">
        <v>1851</v>
      </c>
      <c r="V296">
        <v>4</v>
      </c>
      <c r="W296" t="s">
        <v>93</v>
      </c>
      <c r="X296" s="21">
        <v>97</v>
      </c>
      <c r="Y296" s="21"/>
      <c r="Z296" s="21" t="s">
        <v>2230</v>
      </c>
      <c r="AA296" s="21">
        <v>49.567070000000001</v>
      </c>
      <c r="AB296" s="21">
        <v>6.1544930000000004</v>
      </c>
    </row>
    <row r="297" spans="1:28">
      <c r="A297" t="s">
        <v>896</v>
      </c>
      <c r="B297">
        <v>86</v>
      </c>
      <c r="C297" t="s">
        <v>134</v>
      </c>
      <c r="D297" t="s">
        <v>897</v>
      </c>
      <c r="E297" t="s">
        <v>898</v>
      </c>
      <c r="F297" t="s">
        <v>1854</v>
      </c>
      <c r="G297" t="s">
        <v>36</v>
      </c>
      <c r="H297">
        <v>49.567069699999998</v>
      </c>
      <c r="I297">
        <v>6.1544927999999999</v>
      </c>
      <c r="J297">
        <v>9149</v>
      </c>
      <c r="K297">
        <v>17</v>
      </c>
      <c r="L297">
        <v>1</v>
      </c>
      <c r="M297">
        <v>1925</v>
      </c>
      <c r="N297">
        <v>97</v>
      </c>
      <c r="O297">
        <v>5</v>
      </c>
      <c r="P297">
        <v>4646754140</v>
      </c>
      <c r="Q297" t="s">
        <v>72</v>
      </c>
      <c r="R297" t="s">
        <v>82</v>
      </c>
      <c r="S297" t="s">
        <v>1849</v>
      </c>
      <c r="T297" t="s">
        <v>1850</v>
      </c>
      <c r="U297" t="s">
        <v>1851</v>
      </c>
      <c r="V297">
        <v>7</v>
      </c>
      <c r="W297" t="s">
        <v>78</v>
      </c>
      <c r="X297" s="21">
        <v>97</v>
      </c>
      <c r="Y297" s="21">
        <v>4646754140</v>
      </c>
      <c r="Z297" s="21" t="s">
        <v>2230</v>
      </c>
      <c r="AA297" s="21">
        <v>49.567070000000001</v>
      </c>
      <c r="AB297" s="21">
        <v>6.1544930000000004</v>
      </c>
    </row>
    <row r="298" spans="1:28">
      <c r="A298" t="s">
        <v>899</v>
      </c>
      <c r="B298">
        <v>86</v>
      </c>
      <c r="C298" t="s">
        <v>900</v>
      </c>
      <c r="E298" t="s">
        <v>901</v>
      </c>
      <c r="F298" t="s">
        <v>1855</v>
      </c>
      <c r="G298" t="s">
        <v>23</v>
      </c>
      <c r="H298">
        <v>42.916789999999999</v>
      </c>
      <c r="I298">
        <v>-81.416460000000001</v>
      </c>
      <c r="J298">
        <v>31176</v>
      </c>
      <c r="K298">
        <v>9</v>
      </c>
      <c r="L298">
        <v>5</v>
      </c>
      <c r="M298">
        <v>1985</v>
      </c>
      <c r="N298">
        <v>37</v>
      </c>
      <c r="O298">
        <v>5</v>
      </c>
      <c r="P298">
        <v>2923517209</v>
      </c>
      <c r="Q298" t="s">
        <v>72</v>
      </c>
      <c r="R298" t="s">
        <v>82</v>
      </c>
      <c r="S298" t="s">
        <v>1849</v>
      </c>
      <c r="T298" t="s">
        <v>1850</v>
      </c>
      <c r="U298" t="s">
        <v>1851</v>
      </c>
      <c r="V298">
        <v>1</v>
      </c>
      <c r="W298" t="s">
        <v>186</v>
      </c>
      <c r="X298" s="21">
        <v>97</v>
      </c>
      <c r="Y298" s="21"/>
      <c r="Z298" s="21" t="s">
        <v>2230</v>
      </c>
      <c r="AA298" s="21">
        <v>49.567070000000001</v>
      </c>
      <c r="AB298" s="21">
        <v>6.1544930000000004</v>
      </c>
    </row>
    <row r="299" spans="1:28">
      <c r="A299" t="s">
        <v>902</v>
      </c>
      <c r="B299">
        <v>87</v>
      </c>
      <c r="C299" t="s">
        <v>903</v>
      </c>
      <c r="E299" t="s">
        <v>904</v>
      </c>
      <c r="F299" t="s">
        <v>1856</v>
      </c>
      <c r="G299" t="s">
        <v>36</v>
      </c>
      <c r="H299">
        <v>39.506149899999997</v>
      </c>
      <c r="I299">
        <v>20.265533900000001</v>
      </c>
      <c r="J299">
        <v>23063</v>
      </c>
      <c r="K299">
        <v>21</v>
      </c>
      <c r="L299">
        <v>2</v>
      </c>
      <c r="M299">
        <v>1963</v>
      </c>
      <c r="N299">
        <v>59</v>
      </c>
      <c r="O299">
        <v>6</v>
      </c>
      <c r="P299">
        <v>1335313003</v>
      </c>
      <c r="Q299" t="s">
        <v>37</v>
      </c>
      <c r="R299" t="s">
        <v>321</v>
      </c>
      <c r="S299" t="s">
        <v>1857</v>
      </c>
      <c r="T299" t="s">
        <v>1858</v>
      </c>
      <c r="U299" t="s">
        <v>1859</v>
      </c>
      <c r="V299">
        <v>1</v>
      </c>
      <c r="W299" t="s">
        <v>186</v>
      </c>
      <c r="X299" s="21">
        <v>84</v>
      </c>
      <c r="Y299" s="21"/>
      <c r="Z299" s="21" t="s">
        <v>2231</v>
      </c>
      <c r="AA299" s="21">
        <v>29.93244</v>
      </c>
      <c r="AB299" s="21">
        <v>114.3695</v>
      </c>
    </row>
    <row r="300" spans="1:28">
      <c r="A300" t="s">
        <v>905</v>
      </c>
      <c r="B300">
        <v>87</v>
      </c>
      <c r="C300" t="s">
        <v>906</v>
      </c>
      <c r="E300" t="s">
        <v>907</v>
      </c>
      <c r="F300" t="s">
        <v>1860</v>
      </c>
      <c r="G300" t="s">
        <v>36</v>
      </c>
      <c r="H300">
        <v>51.085543999999999</v>
      </c>
      <c r="I300">
        <v>13.6276849</v>
      </c>
      <c r="J300">
        <v>40919</v>
      </c>
      <c r="K300">
        <v>11</v>
      </c>
      <c r="L300">
        <v>1</v>
      </c>
      <c r="M300">
        <v>2012</v>
      </c>
      <c r="N300">
        <v>10</v>
      </c>
      <c r="O300">
        <v>6</v>
      </c>
      <c r="P300">
        <v>7259250394</v>
      </c>
      <c r="Q300" t="s">
        <v>37</v>
      </c>
      <c r="R300" t="s">
        <v>321</v>
      </c>
      <c r="S300" t="s">
        <v>1857</v>
      </c>
      <c r="T300" t="s">
        <v>1858</v>
      </c>
      <c r="U300" t="s">
        <v>1859</v>
      </c>
      <c r="V300">
        <v>6</v>
      </c>
      <c r="W300" t="s">
        <v>43</v>
      </c>
      <c r="X300" s="21">
        <v>84</v>
      </c>
      <c r="Y300" s="21"/>
      <c r="Z300" s="21" t="s">
        <v>2231</v>
      </c>
      <c r="AA300" s="21">
        <v>29.93244</v>
      </c>
      <c r="AB300" s="21">
        <v>114.3695</v>
      </c>
    </row>
    <row r="301" spans="1:28">
      <c r="A301" t="s">
        <v>908</v>
      </c>
      <c r="B301">
        <v>87</v>
      </c>
      <c r="C301" t="s">
        <v>909</v>
      </c>
      <c r="E301" t="s">
        <v>910</v>
      </c>
      <c r="F301" t="s">
        <v>1861</v>
      </c>
      <c r="G301" t="s">
        <v>36</v>
      </c>
      <c r="H301">
        <v>29.932442000000002</v>
      </c>
      <c r="I301">
        <v>114.36947000000001</v>
      </c>
      <c r="J301">
        <v>13931</v>
      </c>
      <c r="K301">
        <v>20</v>
      </c>
      <c r="L301">
        <v>2</v>
      </c>
      <c r="M301">
        <v>1938</v>
      </c>
      <c r="N301">
        <v>84</v>
      </c>
      <c r="O301">
        <v>3</v>
      </c>
      <c r="P301">
        <v>9015539671</v>
      </c>
      <c r="Q301" t="s">
        <v>37</v>
      </c>
      <c r="R301" t="s">
        <v>321</v>
      </c>
      <c r="S301" t="s">
        <v>1857</v>
      </c>
      <c r="T301" t="s">
        <v>1858</v>
      </c>
      <c r="U301" t="s">
        <v>1859</v>
      </c>
      <c r="V301">
        <v>1</v>
      </c>
      <c r="W301" t="s">
        <v>186</v>
      </c>
      <c r="X301" s="21">
        <v>84</v>
      </c>
      <c r="Y301" s="21">
        <v>9015539671</v>
      </c>
      <c r="Z301" s="21" t="s">
        <v>2231</v>
      </c>
      <c r="AA301" s="21">
        <v>29.93244</v>
      </c>
      <c r="AB301" s="21">
        <v>114.3695</v>
      </c>
    </row>
    <row r="302" spans="1:28">
      <c r="A302" t="s">
        <v>911</v>
      </c>
      <c r="B302">
        <v>87</v>
      </c>
      <c r="C302" t="s">
        <v>912</v>
      </c>
      <c r="E302" t="s">
        <v>913</v>
      </c>
      <c r="F302" t="s">
        <v>1862</v>
      </c>
      <c r="G302" t="s">
        <v>36</v>
      </c>
      <c r="H302">
        <v>43.844727800000001</v>
      </c>
      <c r="I302">
        <v>4.3520437999999997</v>
      </c>
      <c r="J302">
        <v>21841</v>
      </c>
      <c r="K302">
        <v>18</v>
      </c>
      <c r="L302">
        <v>10</v>
      </c>
      <c r="M302">
        <v>1959</v>
      </c>
      <c r="N302">
        <v>63</v>
      </c>
      <c r="O302">
        <v>6</v>
      </c>
      <c r="P302">
        <v>2598327590</v>
      </c>
      <c r="Q302" t="s">
        <v>37</v>
      </c>
      <c r="R302" t="s">
        <v>321</v>
      </c>
      <c r="S302" t="s">
        <v>1857</v>
      </c>
      <c r="T302" t="s">
        <v>1858</v>
      </c>
      <c r="U302" t="s">
        <v>1859</v>
      </c>
      <c r="V302">
        <v>1</v>
      </c>
      <c r="W302" t="s">
        <v>186</v>
      </c>
      <c r="X302" s="21">
        <v>84</v>
      </c>
      <c r="Y302" s="21"/>
      <c r="Z302" s="21" t="s">
        <v>2231</v>
      </c>
      <c r="AA302" s="21">
        <v>29.93244</v>
      </c>
      <c r="AB302" s="21">
        <v>114.3695</v>
      </c>
    </row>
    <row r="303" spans="1:28">
      <c r="A303" t="s">
        <v>914</v>
      </c>
      <c r="B303">
        <v>88</v>
      </c>
      <c r="C303" t="s">
        <v>915</v>
      </c>
      <c r="E303" t="s">
        <v>808</v>
      </c>
      <c r="F303" t="s">
        <v>1863</v>
      </c>
      <c r="G303" t="s">
        <v>36</v>
      </c>
      <c r="H303">
        <v>22.618813100000001</v>
      </c>
      <c r="I303">
        <v>-83.706628899999998</v>
      </c>
      <c r="J303">
        <v>31676</v>
      </c>
      <c r="K303">
        <v>21</v>
      </c>
      <c r="L303">
        <v>9</v>
      </c>
      <c r="M303">
        <v>1986</v>
      </c>
      <c r="N303">
        <v>36</v>
      </c>
      <c r="O303">
        <v>13</v>
      </c>
      <c r="P303">
        <v>5089160197</v>
      </c>
      <c r="Q303" t="s">
        <v>24</v>
      </c>
      <c r="R303" t="s">
        <v>160</v>
      </c>
      <c r="S303" t="s">
        <v>1864</v>
      </c>
      <c r="T303" t="s">
        <v>1865</v>
      </c>
      <c r="U303" t="s">
        <v>1866</v>
      </c>
      <c r="V303">
        <v>7</v>
      </c>
      <c r="W303" t="s">
        <v>78</v>
      </c>
      <c r="X303" s="21">
        <v>60</v>
      </c>
      <c r="Y303" s="21"/>
      <c r="Z303" s="21" t="s">
        <v>2232</v>
      </c>
      <c r="AA303" s="21">
        <v>34.199480000000001</v>
      </c>
      <c r="AB303" s="21">
        <v>119.5784</v>
      </c>
    </row>
    <row r="304" spans="1:28">
      <c r="A304" t="s">
        <v>916</v>
      </c>
      <c r="B304">
        <v>88</v>
      </c>
      <c r="C304" t="s">
        <v>917</v>
      </c>
      <c r="D304" t="s">
        <v>918</v>
      </c>
      <c r="E304" t="s">
        <v>919</v>
      </c>
      <c r="F304" t="s">
        <v>1867</v>
      </c>
      <c r="G304" t="s">
        <v>36</v>
      </c>
      <c r="H304">
        <v>39.210740000000001</v>
      </c>
      <c r="I304">
        <v>101.66898</v>
      </c>
      <c r="J304">
        <v>37269</v>
      </c>
      <c r="K304">
        <v>13</v>
      </c>
      <c r="L304">
        <v>1</v>
      </c>
      <c r="M304">
        <v>2002</v>
      </c>
      <c r="N304">
        <v>20</v>
      </c>
      <c r="O304">
        <v>4</v>
      </c>
      <c r="P304">
        <v>2352742887</v>
      </c>
      <c r="Q304" t="s">
        <v>24</v>
      </c>
      <c r="R304" t="s">
        <v>160</v>
      </c>
      <c r="S304" t="s">
        <v>1864</v>
      </c>
      <c r="T304" t="s">
        <v>1865</v>
      </c>
      <c r="U304" t="s">
        <v>1866</v>
      </c>
      <c r="V304">
        <v>4</v>
      </c>
      <c r="W304" t="s">
        <v>93</v>
      </c>
      <c r="X304" s="21">
        <v>60</v>
      </c>
      <c r="Y304" s="21"/>
      <c r="Z304" s="21" t="s">
        <v>2232</v>
      </c>
      <c r="AA304" s="21">
        <v>34.199480000000001</v>
      </c>
      <c r="AB304" s="21">
        <v>119.5784</v>
      </c>
    </row>
    <row r="305" spans="1:28">
      <c r="A305" t="s">
        <v>920</v>
      </c>
      <c r="B305">
        <v>88</v>
      </c>
      <c r="C305" t="s">
        <v>601</v>
      </c>
      <c r="E305" t="s">
        <v>921</v>
      </c>
      <c r="F305" t="s">
        <v>1868</v>
      </c>
      <c r="G305" t="s">
        <v>36</v>
      </c>
      <c r="H305">
        <v>34.199478999999997</v>
      </c>
      <c r="I305">
        <v>119.57836399999999</v>
      </c>
      <c r="J305">
        <v>22651</v>
      </c>
      <c r="K305">
        <v>5</v>
      </c>
      <c r="L305">
        <v>1</v>
      </c>
      <c r="M305">
        <v>1962</v>
      </c>
      <c r="N305">
        <v>60</v>
      </c>
      <c r="O305">
        <v>1</v>
      </c>
      <c r="P305">
        <v>9955515088</v>
      </c>
      <c r="Q305" t="s">
        <v>24</v>
      </c>
      <c r="R305" t="s">
        <v>160</v>
      </c>
      <c r="S305" t="s">
        <v>1864</v>
      </c>
      <c r="T305" t="s">
        <v>1865</v>
      </c>
      <c r="U305" t="s">
        <v>1866</v>
      </c>
      <c r="V305">
        <v>1</v>
      </c>
      <c r="W305" t="s">
        <v>186</v>
      </c>
      <c r="X305" s="21">
        <v>60</v>
      </c>
      <c r="Y305" s="21">
        <v>9955515088</v>
      </c>
      <c r="Z305" s="21" t="s">
        <v>2232</v>
      </c>
      <c r="AA305" s="21">
        <v>34.199480000000001</v>
      </c>
      <c r="AB305" s="21">
        <v>119.5784</v>
      </c>
    </row>
    <row r="306" spans="1:28">
      <c r="A306" t="s">
        <v>922</v>
      </c>
      <c r="B306">
        <v>89</v>
      </c>
      <c r="C306" t="s">
        <v>260</v>
      </c>
      <c r="E306" t="s">
        <v>923</v>
      </c>
      <c r="F306" t="s">
        <v>1869</v>
      </c>
      <c r="G306" t="s">
        <v>23</v>
      </c>
      <c r="H306">
        <v>43.432018100000001</v>
      </c>
      <c r="I306">
        <v>6.7329388999999997</v>
      </c>
      <c r="J306">
        <v>40442</v>
      </c>
      <c r="K306">
        <v>21</v>
      </c>
      <c r="L306">
        <v>9</v>
      </c>
      <c r="M306">
        <v>2010</v>
      </c>
      <c r="N306">
        <v>12</v>
      </c>
      <c r="O306">
        <v>1</v>
      </c>
      <c r="P306">
        <v>4299613068</v>
      </c>
      <c r="Q306" t="s">
        <v>31</v>
      </c>
      <c r="R306" t="s">
        <v>137</v>
      </c>
      <c r="S306" t="s">
        <v>1870</v>
      </c>
      <c r="T306" t="s">
        <v>1375</v>
      </c>
      <c r="U306" t="s">
        <v>1871</v>
      </c>
      <c r="V306">
        <v>6</v>
      </c>
      <c r="W306" t="s">
        <v>43</v>
      </c>
      <c r="X306" s="21">
        <v>78</v>
      </c>
      <c r="Y306" s="21"/>
      <c r="Z306" s="21" t="s">
        <v>1873</v>
      </c>
      <c r="AA306" s="21">
        <v>45.323810000000002</v>
      </c>
      <c r="AB306" s="21">
        <v>133.41139999999999</v>
      </c>
    </row>
    <row r="307" spans="1:28">
      <c r="A307" t="s">
        <v>924</v>
      </c>
      <c r="B307">
        <v>89</v>
      </c>
      <c r="C307" t="s">
        <v>925</v>
      </c>
      <c r="E307" t="s">
        <v>926</v>
      </c>
      <c r="F307" t="s">
        <v>1872</v>
      </c>
      <c r="G307" t="s">
        <v>23</v>
      </c>
      <c r="H307">
        <v>37.291670000000003</v>
      </c>
      <c r="I307">
        <v>127.50778</v>
      </c>
      <c r="J307">
        <v>26460</v>
      </c>
      <c r="K307">
        <v>10</v>
      </c>
      <c r="L307">
        <v>6</v>
      </c>
      <c r="M307">
        <v>1972</v>
      </c>
      <c r="N307">
        <v>50</v>
      </c>
      <c r="O307">
        <v>8</v>
      </c>
      <c r="P307">
        <v>3175144384</v>
      </c>
      <c r="Q307" t="s">
        <v>31</v>
      </c>
      <c r="R307" t="s">
        <v>137</v>
      </c>
      <c r="S307" t="s">
        <v>1870</v>
      </c>
      <c r="T307" t="s">
        <v>1375</v>
      </c>
      <c r="U307" t="s">
        <v>1871</v>
      </c>
      <c r="V307">
        <v>1</v>
      </c>
      <c r="W307" t="s">
        <v>186</v>
      </c>
      <c r="X307" s="21">
        <v>78</v>
      </c>
      <c r="Y307" s="21"/>
      <c r="Z307" s="21" t="s">
        <v>1873</v>
      </c>
      <c r="AA307" s="21">
        <v>45.323810000000002</v>
      </c>
      <c r="AB307" s="21">
        <v>133.41139999999999</v>
      </c>
    </row>
    <row r="308" spans="1:28">
      <c r="A308" t="s">
        <v>927</v>
      </c>
      <c r="B308">
        <v>89</v>
      </c>
      <c r="C308" t="s">
        <v>928</v>
      </c>
      <c r="D308" t="s">
        <v>929</v>
      </c>
      <c r="E308" t="s">
        <v>728</v>
      </c>
      <c r="F308" t="s">
        <v>1873</v>
      </c>
      <c r="G308" t="s">
        <v>36</v>
      </c>
      <c r="H308">
        <v>45.323811999999997</v>
      </c>
      <c r="I308">
        <v>133.4113691</v>
      </c>
      <c r="J308">
        <v>16079</v>
      </c>
      <c r="K308">
        <v>8</v>
      </c>
      <c r="L308">
        <v>1</v>
      </c>
      <c r="M308">
        <v>1944</v>
      </c>
      <c r="N308">
        <v>78</v>
      </c>
      <c r="O308">
        <v>9</v>
      </c>
      <c r="P308">
        <v>5892109608</v>
      </c>
      <c r="Q308" t="s">
        <v>31</v>
      </c>
      <c r="R308" t="s">
        <v>137</v>
      </c>
      <c r="S308" t="s">
        <v>1870</v>
      </c>
      <c r="T308" t="s">
        <v>1375</v>
      </c>
      <c r="U308" t="s">
        <v>1871</v>
      </c>
      <c r="V308">
        <v>3</v>
      </c>
      <c r="W308" t="s">
        <v>26</v>
      </c>
      <c r="X308" s="21">
        <v>78</v>
      </c>
      <c r="Y308" s="21">
        <v>5892109608</v>
      </c>
      <c r="Z308" s="21" t="s">
        <v>1873</v>
      </c>
      <c r="AA308" s="21">
        <v>45.323810000000002</v>
      </c>
      <c r="AB308" s="21">
        <v>133.41139999999999</v>
      </c>
    </row>
    <row r="309" spans="1:28">
      <c r="A309" t="s">
        <v>930</v>
      </c>
      <c r="B309">
        <v>89</v>
      </c>
      <c r="C309" t="s">
        <v>708</v>
      </c>
      <c r="E309" t="s">
        <v>334</v>
      </c>
      <c r="F309" t="s">
        <v>1874</v>
      </c>
      <c r="G309" t="s">
        <v>36</v>
      </c>
      <c r="H309">
        <v>57.881740999999998</v>
      </c>
      <c r="I309">
        <v>11.936494700000001</v>
      </c>
      <c r="J309">
        <v>41830</v>
      </c>
      <c r="K309">
        <v>10</v>
      </c>
      <c r="L309">
        <v>7</v>
      </c>
      <c r="M309">
        <v>2014</v>
      </c>
      <c r="N309">
        <v>8</v>
      </c>
      <c r="O309">
        <v>10</v>
      </c>
      <c r="P309">
        <v>7013917985</v>
      </c>
      <c r="Q309" t="s">
        <v>31</v>
      </c>
      <c r="R309" t="s">
        <v>137</v>
      </c>
      <c r="S309" t="s">
        <v>1870</v>
      </c>
      <c r="T309" t="s">
        <v>1375</v>
      </c>
      <c r="U309" t="s">
        <v>1871</v>
      </c>
      <c r="V309">
        <v>6</v>
      </c>
      <c r="W309" t="s">
        <v>43</v>
      </c>
      <c r="X309" s="21">
        <v>78</v>
      </c>
      <c r="Y309" s="21"/>
      <c r="Z309" s="21" t="s">
        <v>1873</v>
      </c>
      <c r="AA309" s="21">
        <v>45.323810000000002</v>
      </c>
      <c r="AB309" s="21">
        <v>133.41139999999999</v>
      </c>
    </row>
    <row r="310" spans="1:28">
      <c r="A310" t="s">
        <v>931</v>
      </c>
      <c r="B310">
        <v>90</v>
      </c>
      <c r="C310" t="s">
        <v>932</v>
      </c>
      <c r="E310" t="s">
        <v>105</v>
      </c>
      <c r="F310" t="s">
        <v>1875</v>
      </c>
      <c r="G310" t="s">
        <v>36</v>
      </c>
      <c r="H310">
        <v>-4.1710664</v>
      </c>
      <c r="I310">
        <v>139.44151679999999</v>
      </c>
      <c r="J310">
        <v>11986</v>
      </c>
      <c r="K310">
        <v>24</v>
      </c>
      <c r="L310">
        <v>10</v>
      </c>
      <c r="M310">
        <v>1932</v>
      </c>
      <c r="N310">
        <v>90</v>
      </c>
      <c r="O310">
        <v>11</v>
      </c>
      <c r="P310">
        <v>3142499563</v>
      </c>
      <c r="Q310" t="s">
        <v>37</v>
      </c>
      <c r="R310" t="s">
        <v>38</v>
      </c>
      <c r="S310" t="s">
        <v>1876</v>
      </c>
      <c r="T310" t="s">
        <v>1877</v>
      </c>
      <c r="U310" t="s">
        <v>1878</v>
      </c>
      <c r="V310">
        <v>4</v>
      </c>
      <c r="W310" t="s">
        <v>93</v>
      </c>
      <c r="X310" s="21">
        <v>90</v>
      </c>
      <c r="Y310" s="21">
        <v>3142499563</v>
      </c>
      <c r="Z310" s="21" t="s">
        <v>2233</v>
      </c>
      <c r="AA310" s="21">
        <v>-4.1710700000000003</v>
      </c>
      <c r="AB310" s="21">
        <v>139.44149999999999</v>
      </c>
    </row>
    <row r="311" spans="1:28">
      <c r="A311" t="s">
        <v>933</v>
      </c>
      <c r="B311">
        <v>90</v>
      </c>
      <c r="C311" t="s">
        <v>934</v>
      </c>
      <c r="E311" t="s">
        <v>935</v>
      </c>
      <c r="F311" t="s">
        <v>1879</v>
      </c>
      <c r="G311" t="s">
        <v>36</v>
      </c>
      <c r="H311">
        <v>7.9047780999999997</v>
      </c>
      <c r="I311">
        <v>98.351284100000001</v>
      </c>
      <c r="J311">
        <v>43260</v>
      </c>
      <c r="K311">
        <v>9</v>
      </c>
      <c r="L311">
        <v>6</v>
      </c>
      <c r="M311">
        <v>2018</v>
      </c>
      <c r="N311">
        <v>4</v>
      </c>
      <c r="O311">
        <v>11</v>
      </c>
      <c r="P311">
        <v>3861355233</v>
      </c>
      <c r="Q311" t="s">
        <v>37</v>
      </c>
      <c r="R311" t="s">
        <v>38</v>
      </c>
      <c r="S311" t="s">
        <v>1876</v>
      </c>
      <c r="T311" t="s">
        <v>1877</v>
      </c>
      <c r="U311" t="s">
        <v>1878</v>
      </c>
      <c r="V311">
        <v>6</v>
      </c>
      <c r="W311" t="s">
        <v>43</v>
      </c>
      <c r="X311" s="21">
        <v>90</v>
      </c>
      <c r="Y311" s="21"/>
      <c r="Z311" s="21" t="s">
        <v>2233</v>
      </c>
      <c r="AA311" s="21">
        <v>-4.1710700000000003</v>
      </c>
      <c r="AB311" s="21">
        <v>139.44149999999999</v>
      </c>
    </row>
    <row r="312" spans="1:28">
      <c r="A312" t="s">
        <v>936</v>
      </c>
      <c r="B312">
        <v>90</v>
      </c>
      <c r="C312" t="s">
        <v>364</v>
      </c>
      <c r="E312" t="s">
        <v>228</v>
      </c>
      <c r="F312" t="s">
        <v>1880</v>
      </c>
      <c r="G312" t="s">
        <v>36</v>
      </c>
      <c r="H312">
        <v>16.772617400000001</v>
      </c>
      <c r="I312">
        <v>-93.190519199999997</v>
      </c>
      <c r="J312">
        <v>37969</v>
      </c>
      <c r="K312">
        <v>14</v>
      </c>
      <c r="L312">
        <v>12</v>
      </c>
      <c r="M312">
        <v>2003</v>
      </c>
      <c r="N312">
        <v>19</v>
      </c>
      <c r="O312">
        <v>11</v>
      </c>
      <c r="P312">
        <v>8307596173</v>
      </c>
      <c r="Q312" t="s">
        <v>37</v>
      </c>
      <c r="R312" t="s">
        <v>38</v>
      </c>
      <c r="S312" t="s">
        <v>1876</v>
      </c>
      <c r="T312" t="s">
        <v>1877</v>
      </c>
      <c r="U312" t="s">
        <v>1878</v>
      </c>
      <c r="V312">
        <v>5</v>
      </c>
      <c r="W312" t="s">
        <v>86</v>
      </c>
      <c r="X312" s="21">
        <v>90</v>
      </c>
      <c r="Y312" s="21"/>
      <c r="Z312" s="21" t="s">
        <v>2233</v>
      </c>
      <c r="AA312" s="21">
        <v>-4.1710700000000003</v>
      </c>
      <c r="AB312" s="21">
        <v>139.44149999999999</v>
      </c>
    </row>
    <row r="313" spans="1:28">
      <c r="A313" t="s">
        <v>937</v>
      </c>
      <c r="B313">
        <v>91</v>
      </c>
      <c r="C313" t="s">
        <v>938</v>
      </c>
      <c r="E313" t="s">
        <v>506</v>
      </c>
      <c r="F313" t="s">
        <v>1881</v>
      </c>
      <c r="G313" t="s">
        <v>23</v>
      </c>
      <c r="H313">
        <v>13.7832268</v>
      </c>
      <c r="I313">
        <v>120.9891643</v>
      </c>
      <c r="J313">
        <v>16449</v>
      </c>
      <c r="K313">
        <v>12</v>
      </c>
      <c r="L313">
        <v>1</v>
      </c>
      <c r="M313">
        <v>1945</v>
      </c>
      <c r="N313">
        <v>77</v>
      </c>
      <c r="O313">
        <v>13</v>
      </c>
      <c r="P313">
        <v>1062626835</v>
      </c>
      <c r="Q313" t="s">
        <v>31</v>
      </c>
      <c r="R313" t="s">
        <v>137</v>
      </c>
      <c r="S313" t="s">
        <v>1882</v>
      </c>
      <c r="T313" t="s">
        <v>1883</v>
      </c>
      <c r="U313" t="s">
        <v>1884</v>
      </c>
      <c r="V313">
        <v>4</v>
      </c>
      <c r="W313" t="s">
        <v>93</v>
      </c>
      <c r="X313" s="21">
        <v>82</v>
      </c>
      <c r="Y313" s="21"/>
      <c r="Z313" s="21" t="s">
        <v>2234</v>
      </c>
      <c r="AA313" s="21">
        <v>40.993340000000003</v>
      </c>
      <c r="AB313" s="21">
        <v>21.418890000000001</v>
      </c>
    </row>
    <row r="314" spans="1:28">
      <c r="A314" t="s">
        <v>939</v>
      </c>
      <c r="B314">
        <v>91</v>
      </c>
      <c r="C314" t="s">
        <v>940</v>
      </c>
      <c r="E314" t="s">
        <v>941</v>
      </c>
      <c r="F314" t="s">
        <v>1885</v>
      </c>
      <c r="G314" t="s">
        <v>36</v>
      </c>
      <c r="H314">
        <v>40.993339599999999</v>
      </c>
      <c r="I314">
        <v>21.418889400000001</v>
      </c>
      <c r="J314">
        <v>14931</v>
      </c>
      <c r="K314">
        <v>16</v>
      </c>
      <c r="L314">
        <v>11</v>
      </c>
      <c r="M314">
        <v>1940</v>
      </c>
      <c r="N314">
        <v>82</v>
      </c>
      <c r="O314">
        <v>5</v>
      </c>
      <c r="P314">
        <v>4588441647</v>
      </c>
      <c r="Q314" t="s">
        <v>31</v>
      </c>
      <c r="R314" t="s">
        <v>137</v>
      </c>
      <c r="S314" t="s">
        <v>1882</v>
      </c>
      <c r="T314" t="s">
        <v>1883</v>
      </c>
      <c r="U314" t="s">
        <v>1884</v>
      </c>
      <c r="V314">
        <v>3</v>
      </c>
      <c r="W314" t="s">
        <v>26</v>
      </c>
      <c r="X314" s="21">
        <v>82</v>
      </c>
      <c r="Y314" s="21">
        <v>4588441647</v>
      </c>
      <c r="Z314" s="21" t="s">
        <v>2234</v>
      </c>
      <c r="AA314" s="21">
        <v>40.993340000000003</v>
      </c>
      <c r="AB314" s="21">
        <v>21.418890000000001</v>
      </c>
    </row>
    <row r="315" spans="1:28">
      <c r="A315" t="s">
        <v>942</v>
      </c>
      <c r="B315">
        <v>91</v>
      </c>
      <c r="C315" t="s">
        <v>384</v>
      </c>
      <c r="E315" t="s">
        <v>943</v>
      </c>
      <c r="F315" t="s">
        <v>1886</v>
      </c>
      <c r="G315" t="s">
        <v>36</v>
      </c>
      <c r="H315">
        <v>36.091366999999998</v>
      </c>
      <c r="I315">
        <v>120.49429499999999</v>
      </c>
      <c r="J315">
        <v>32949</v>
      </c>
      <c r="K315">
        <v>17</v>
      </c>
      <c r="L315">
        <v>3</v>
      </c>
      <c r="M315">
        <v>1990</v>
      </c>
      <c r="N315">
        <v>32</v>
      </c>
      <c r="O315">
        <v>8</v>
      </c>
      <c r="P315">
        <v>9891232291</v>
      </c>
      <c r="Q315" t="s">
        <v>31</v>
      </c>
      <c r="R315" t="s">
        <v>137</v>
      </c>
      <c r="S315" t="s">
        <v>1882</v>
      </c>
      <c r="T315" t="s">
        <v>1883</v>
      </c>
      <c r="U315" t="s">
        <v>1884</v>
      </c>
      <c r="V315">
        <v>5</v>
      </c>
      <c r="W315" t="s">
        <v>86</v>
      </c>
      <c r="X315" s="21">
        <v>82</v>
      </c>
      <c r="Y315" s="21"/>
      <c r="Z315" s="21" t="s">
        <v>2234</v>
      </c>
      <c r="AA315" s="21">
        <v>40.993340000000003</v>
      </c>
      <c r="AB315" s="21">
        <v>21.418890000000001</v>
      </c>
    </row>
    <row r="316" spans="1:28">
      <c r="A316" t="s">
        <v>944</v>
      </c>
      <c r="B316">
        <v>91</v>
      </c>
      <c r="C316" t="s">
        <v>945</v>
      </c>
      <c r="E316" t="s">
        <v>946</v>
      </c>
      <c r="F316" t="s">
        <v>1887</v>
      </c>
      <c r="G316" t="s">
        <v>36</v>
      </c>
      <c r="H316">
        <v>35.904442000000003</v>
      </c>
      <c r="I316">
        <v>115.110483</v>
      </c>
      <c r="J316">
        <v>42269</v>
      </c>
      <c r="K316">
        <v>22</v>
      </c>
      <c r="L316">
        <v>9</v>
      </c>
      <c r="M316">
        <v>2015</v>
      </c>
      <c r="N316">
        <v>7</v>
      </c>
      <c r="O316">
        <v>4</v>
      </c>
      <c r="P316">
        <v>5903061412</v>
      </c>
      <c r="Q316" t="s">
        <v>31</v>
      </c>
      <c r="R316" t="s">
        <v>137</v>
      </c>
      <c r="S316" t="s">
        <v>1882</v>
      </c>
      <c r="T316" t="s">
        <v>1883</v>
      </c>
      <c r="U316" t="s">
        <v>1884</v>
      </c>
      <c r="V316">
        <v>6</v>
      </c>
      <c r="W316" t="s">
        <v>43</v>
      </c>
      <c r="X316" s="21">
        <v>82</v>
      </c>
      <c r="Y316" s="21"/>
      <c r="Z316" s="21" t="s">
        <v>2234</v>
      </c>
      <c r="AA316" s="21">
        <v>40.993340000000003</v>
      </c>
      <c r="AB316" s="21">
        <v>21.418890000000001</v>
      </c>
    </row>
    <row r="317" spans="1:28">
      <c r="A317" t="s">
        <v>947</v>
      </c>
      <c r="B317">
        <v>92</v>
      </c>
      <c r="C317" t="s">
        <v>948</v>
      </c>
      <c r="E317" t="s">
        <v>949</v>
      </c>
      <c r="F317" t="s">
        <v>1888</v>
      </c>
      <c r="G317" t="s">
        <v>36</v>
      </c>
      <c r="H317">
        <v>26.660609999999998</v>
      </c>
      <c r="I317">
        <v>119.52629899999999</v>
      </c>
      <c r="J317">
        <v>21976</v>
      </c>
      <c r="K317">
        <v>1</v>
      </c>
      <c r="L317">
        <v>3</v>
      </c>
      <c r="M317">
        <v>1960</v>
      </c>
      <c r="N317">
        <v>62</v>
      </c>
      <c r="O317">
        <v>7</v>
      </c>
      <c r="P317">
        <v>9621755431</v>
      </c>
      <c r="Q317" t="s">
        <v>72</v>
      </c>
      <c r="R317" t="s">
        <v>82</v>
      </c>
      <c r="S317" t="s">
        <v>82</v>
      </c>
      <c r="T317" t="s">
        <v>129</v>
      </c>
      <c r="U317" t="s">
        <v>1889</v>
      </c>
      <c r="V317">
        <v>7</v>
      </c>
      <c r="W317" t="s">
        <v>78</v>
      </c>
      <c r="X317" s="21">
        <v>62</v>
      </c>
      <c r="Y317" s="21">
        <v>9621755431</v>
      </c>
      <c r="Z317" s="21" t="s">
        <v>2235</v>
      </c>
      <c r="AA317" s="21">
        <v>26.660609999999998</v>
      </c>
      <c r="AB317" s="21">
        <v>119.52630000000001</v>
      </c>
    </row>
    <row r="318" spans="1:28">
      <c r="A318" t="s">
        <v>950</v>
      </c>
      <c r="B318">
        <v>92</v>
      </c>
      <c r="C318" t="s">
        <v>237</v>
      </c>
      <c r="E318" t="s">
        <v>951</v>
      </c>
      <c r="F318" t="s">
        <v>1890</v>
      </c>
      <c r="G318" t="s">
        <v>36</v>
      </c>
      <c r="H318">
        <v>2.6131896999999999</v>
      </c>
      <c r="I318">
        <v>-75.391503700000001</v>
      </c>
      <c r="J318">
        <v>43866</v>
      </c>
      <c r="K318">
        <v>5</v>
      </c>
      <c r="L318">
        <v>2</v>
      </c>
      <c r="M318">
        <v>2020</v>
      </c>
      <c r="N318">
        <v>2</v>
      </c>
      <c r="O318">
        <v>12</v>
      </c>
      <c r="P318">
        <v>2224041656</v>
      </c>
      <c r="Q318" t="s">
        <v>72</v>
      </c>
      <c r="R318" t="s">
        <v>82</v>
      </c>
      <c r="S318" t="s">
        <v>82</v>
      </c>
      <c r="T318" t="s">
        <v>129</v>
      </c>
      <c r="U318" t="s">
        <v>1889</v>
      </c>
      <c r="V318">
        <v>6</v>
      </c>
      <c r="W318" t="s">
        <v>43</v>
      </c>
      <c r="X318" s="21">
        <v>62</v>
      </c>
      <c r="Y318" s="21"/>
      <c r="Z318" s="21" t="s">
        <v>2235</v>
      </c>
      <c r="AA318" s="21">
        <v>26.660609999999998</v>
      </c>
      <c r="AB318" s="21">
        <v>119.52630000000001</v>
      </c>
    </row>
    <row r="319" spans="1:28">
      <c r="A319" t="s">
        <v>952</v>
      </c>
      <c r="B319">
        <v>92</v>
      </c>
      <c r="C319" t="s">
        <v>953</v>
      </c>
      <c r="E319" t="s">
        <v>669</v>
      </c>
      <c r="F319" t="s">
        <v>1891</v>
      </c>
      <c r="G319" t="s">
        <v>36</v>
      </c>
      <c r="H319">
        <v>42.835279999999997</v>
      </c>
      <c r="I319">
        <v>22.651669999999999</v>
      </c>
      <c r="J319">
        <v>25605</v>
      </c>
      <c r="K319">
        <v>6</v>
      </c>
      <c r="L319">
        <v>2</v>
      </c>
      <c r="M319">
        <v>1970</v>
      </c>
      <c r="N319">
        <v>52</v>
      </c>
      <c r="O319">
        <v>8</v>
      </c>
      <c r="P319">
        <v>2138728353</v>
      </c>
      <c r="Q319" t="s">
        <v>72</v>
      </c>
      <c r="R319" t="s">
        <v>82</v>
      </c>
      <c r="S319" t="s">
        <v>82</v>
      </c>
      <c r="T319" t="s">
        <v>129</v>
      </c>
      <c r="U319" t="s">
        <v>1889</v>
      </c>
      <c r="V319">
        <v>7</v>
      </c>
      <c r="W319" t="s">
        <v>78</v>
      </c>
      <c r="X319" s="21">
        <v>62</v>
      </c>
      <c r="Y319" s="21"/>
      <c r="Z319" s="21" t="s">
        <v>2235</v>
      </c>
      <c r="AA319" s="21">
        <v>26.660609999999998</v>
      </c>
      <c r="AB319" s="21">
        <v>119.52630000000001</v>
      </c>
    </row>
    <row r="320" spans="1:28">
      <c r="A320" t="s">
        <v>954</v>
      </c>
      <c r="B320">
        <v>93</v>
      </c>
      <c r="C320" t="s">
        <v>865</v>
      </c>
      <c r="E320" t="s">
        <v>955</v>
      </c>
      <c r="F320" t="s">
        <v>1892</v>
      </c>
      <c r="G320" t="s">
        <v>36</v>
      </c>
      <c r="H320">
        <v>31.896090000000001</v>
      </c>
      <c r="I320">
        <v>35.081780000000002</v>
      </c>
      <c r="J320">
        <v>19826</v>
      </c>
      <c r="K320">
        <v>12</v>
      </c>
      <c r="L320">
        <v>4</v>
      </c>
      <c r="M320">
        <v>1954</v>
      </c>
      <c r="N320">
        <v>68</v>
      </c>
      <c r="O320">
        <v>1</v>
      </c>
      <c r="P320">
        <v>5491308731</v>
      </c>
      <c r="Q320" t="s">
        <v>31</v>
      </c>
      <c r="R320" t="s">
        <v>137</v>
      </c>
      <c r="S320" t="s">
        <v>1893</v>
      </c>
      <c r="T320" t="s">
        <v>1894</v>
      </c>
      <c r="U320" t="s">
        <v>1895</v>
      </c>
      <c r="V320">
        <v>3</v>
      </c>
      <c r="W320" t="s">
        <v>26</v>
      </c>
      <c r="X320" s="21">
        <v>96</v>
      </c>
      <c r="Y320" s="21"/>
      <c r="Z320" s="21" t="s">
        <v>2236</v>
      </c>
      <c r="AA320" s="21">
        <v>6.3188029999999999</v>
      </c>
      <c r="AB320" s="21">
        <v>16.375810000000001</v>
      </c>
    </row>
    <row r="321" spans="1:28">
      <c r="A321" t="s">
        <v>956</v>
      </c>
      <c r="B321">
        <v>93</v>
      </c>
      <c r="C321" t="s">
        <v>957</v>
      </c>
      <c r="E321" t="s">
        <v>958</v>
      </c>
      <c r="F321" t="s">
        <v>1896</v>
      </c>
      <c r="G321" t="s">
        <v>36</v>
      </c>
      <c r="H321">
        <v>6.3188031999999996</v>
      </c>
      <c r="I321">
        <v>16.375814500000001</v>
      </c>
      <c r="J321">
        <v>9532</v>
      </c>
      <c r="K321">
        <v>4</v>
      </c>
      <c r="L321">
        <v>2</v>
      </c>
      <c r="M321">
        <v>1926</v>
      </c>
      <c r="N321">
        <v>96</v>
      </c>
      <c r="O321">
        <v>10</v>
      </c>
      <c r="P321">
        <v>1983044668</v>
      </c>
      <c r="Q321" t="s">
        <v>31</v>
      </c>
      <c r="R321" t="s">
        <v>137</v>
      </c>
      <c r="S321" t="s">
        <v>1893</v>
      </c>
      <c r="T321" t="s">
        <v>1894</v>
      </c>
      <c r="U321" t="s">
        <v>1895</v>
      </c>
      <c r="V321">
        <v>2</v>
      </c>
      <c r="W321" t="s">
        <v>48</v>
      </c>
      <c r="X321" s="21">
        <v>96</v>
      </c>
      <c r="Y321" s="21">
        <v>1983044668</v>
      </c>
      <c r="Z321" s="21" t="s">
        <v>2236</v>
      </c>
      <c r="AA321" s="21">
        <v>6.3188029999999999</v>
      </c>
      <c r="AB321" s="21">
        <v>16.375810000000001</v>
      </c>
    </row>
    <row r="322" spans="1:28">
      <c r="A322" t="s">
        <v>959</v>
      </c>
      <c r="B322">
        <v>93</v>
      </c>
      <c r="C322" t="s">
        <v>960</v>
      </c>
      <c r="E322" t="s">
        <v>254</v>
      </c>
      <c r="F322" t="s">
        <v>1897</v>
      </c>
      <c r="G322" t="s">
        <v>36</v>
      </c>
      <c r="H322">
        <v>50.565844499999997</v>
      </c>
      <c r="I322">
        <v>14.6542767</v>
      </c>
      <c r="J322">
        <v>30009</v>
      </c>
      <c r="K322">
        <v>27</v>
      </c>
      <c r="L322">
        <v>2</v>
      </c>
      <c r="M322">
        <v>1982</v>
      </c>
      <c r="N322">
        <v>40</v>
      </c>
      <c r="O322">
        <v>9</v>
      </c>
      <c r="P322">
        <v>4395977957</v>
      </c>
      <c r="Q322" t="s">
        <v>31</v>
      </c>
      <c r="R322" t="s">
        <v>137</v>
      </c>
      <c r="S322" t="s">
        <v>1893</v>
      </c>
      <c r="T322" t="s">
        <v>1894</v>
      </c>
      <c r="U322" t="s">
        <v>1895</v>
      </c>
      <c r="V322">
        <v>1</v>
      </c>
      <c r="W322" t="s">
        <v>186</v>
      </c>
      <c r="X322" s="21">
        <v>96</v>
      </c>
      <c r="Y322" s="21"/>
      <c r="Z322" s="21" t="s">
        <v>2236</v>
      </c>
      <c r="AA322" s="21">
        <v>6.3188029999999999</v>
      </c>
      <c r="AB322" s="21">
        <v>16.375810000000001</v>
      </c>
    </row>
    <row r="323" spans="1:28">
      <c r="A323" t="s">
        <v>961</v>
      </c>
      <c r="B323">
        <v>93</v>
      </c>
      <c r="C323" t="s">
        <v>574</v>
      </c>
      <c r="E323" t="s">
        <v>962</v>
      </c>
      <c r="F323" t="s">
        <v>1898</v>
      </c>
      <c r="G323" t="s">
        <v>36</v>
      </c>
      <c r="H323">
        <v>8.4866223999999999</v>
      </c>
      <c r="I323">
        <v>-82.664546900000005</v>
      </c>
      <c r="J323">
        <v>39482</v>
      </c>
      <c r="K323">
        <v>4</v>
      </c>
      <c r="L323">
        <v>2</v>
      </c>
      <c r="M323">
        <v>2008</v>
      </c>
      <c r="N323">
        <v>14</v>
      </c>
      <c r="O323">
        <v>9</v>
      </c>
      <c r="P323">
        <v>5964542240</v>
      </c>
      <c r="Q323" t="s">
        <v>31</v>
      </c>
      <c r="R323" t="s">
        <v>137</v>
      </c>
      <c r="S323" t="s">
        <v>1893</v>
      </c>
      <c r="T323" t="s">
        <v>1894</v>
      </c>
      <c r="U323" t="s">
        <v>1895</v>
      </c>
      <c r="V323">
        <v>6</v>
      </c>
      <c r="W323" t="s">
        <v>43</v>
      </c>
      <c r="X323" s="21">
        <v>96</v>
      </c>
      <c r="Y323" s="21"/>
      <c r="Z323" s="21" t="s">
        <v>2236</v>
      </c>
      <c r="AA323" s="21">
        <v>6.3188029999999999</v>
      </c>
      <c r="AB323" s="21">
        <v>16.375810000000001</v>
      </c>
    </row>
    <row r="324" spans="1:28">
      <c r="A324" t="s">
        <v>963</v>
      </c>
      <c r="B324">
        <v>94</v>
      </c>
      <c r="C324" t="s">
        <v>964</v>
      </c>
      <c r="E324" t="s">
        <v>965</v>
      </c>
      <c r="F324" t="s">
        <v>1899</v>
      </c>
      <c r="G324" t="s">
        <v>36</v>
      </c>
      <c r="H324">
        <v>14.5618599</v>
      </c>
      <c r="I324">
        <v>121.0130439</v>
      </c>
      <c r="J324">
        <v>24940</v>
      </c>
      <c r="K324">
        <v>12</v>
      </c>
      <c r="L324">
        <v>4</v>
      </c>
      <c r="M324">
        <v>1968</v>
      </c>
      <c r="N324">
        <v>54</v>
      </c>
      <c r="O324">
        <v>12</v>
      </c>
      <c r="P324">
        <v>5299466509</v>
      </c>
      <c r="Q324" t="s">
        <v>37</v>
      </c>
      <c r="R324" t="s">
        <v>321</v>
      </c>
      <c r="S324" t="s">
        <v>1900</v>
      </c>
      <c r="T324" t="s">
        <v>1901</v>
      </c>
      <c r="U324" t="s">
        <v>1608</v>
      </c>
      <c r="V324">
        <v>2</v>
      </c>
      <c r="W324" t="s">
        <v>48</v>
      </c>
      <c r="X324" s="21">
        <v>78</v>
      </c>
      <c r="Y324" s="21"/>
      <c r="Z324" s="21" t="s">
        <v>2237</v>
      </c>
      <c r="AA324" s="21">
        <v>50.597639999999998</v>
      </c>
      <c r="AB324" s="21">
        <v>28.443000000000001</v>
      </c>
    </row>
    <row r="325" spans="1:28">
      <c r="A325" t="s">
        <v>966</v>
      </c>
      <c r="B325">
        <v>94</v>
      </c>
      <c r="C325" t="s">
        <v>967</v>
      </c>
      <c r="D325" t="s">
        <v>968</v>
      </c>
      <c r="E325" t="s">
        <v>598</v>
      </c>
      <c r="F325" t="s">
        <v>1902</v>
      </c>
      <c r="G325" t="s">
        <v>36</v>
      </c>
      <c r="H325">
        <v>50.597639999999998</v>
      </c>
      <c r="I325">
        <v>28.443000000000001</v>
      </c>
      <c r="J325">
        <v>16352</v>
      </c>
      <c r="K325">
        <v>7</v>
      </c>
      <c r="L325">
        <v>10</v>
      </c>
      <c r="M325">
        <v>1944</v>
      </c>
      <c r="N325">
        <v>78</v>
      </c>
      <c r="O325">
        <v>9</v>
      </c>
      <c r="P325">
        <v>6261476101</v>
      </c>
      <c r="Q325" t="s">
        <v>37</v>
      </c>
      <c r="R325" t="s">
        <v>321</v>
      </c>
      <c r="S325" t="s">
        <v>1900</v>
      </c>
      <c r="T325" t="s">
        <v>1901</v>
      </c>
      <c r="U325" t="s">
        <v>1608</v>
      </c>
      <c r="V325">
        <v>1</v>
      </c>
      <c r="W325" t="s">
        <v>186</v>
      </c>
      <c r="X325" s="21">
        <v>78</v>
      </c>
      <c r="Y325" s="21">
        <v>6261476101</v>
      </c>
      <c r="Z325" s="21" t="s">
        <v>2237</v>
      </c>
      <c r="AA325" s="21">
        <v>50.597639999999998</v>
      </c>
      <c r="AB325" s="21">
        <v>28.443000000000001</v>
      </c>
    </row>
    <row r="326" spans="1:28">
      <c r="A326" t="s">
        <v>969</v>
      </c>
      <c r="B326">
        <v>94</v>
      </c>
      <c r="C326" t="s">
        <v>146</v>
      </c>
      <c r="E326" t="s">
        <v>970</v>
      </c>
      <c r="F326" t="s">
        <v>1903</v>
      </c>
      <c r="G326" t="s">
        <v>36</v>
      </c>
      <c r="H326">
        <v>39.914372999999998</v>
      </c>
      <c r="I326">
        <v>116.454205</v>
      </c>
      <c r="J326">
        <v>24628</v>
      </c>
      <c r="K326">
        <v>5</v>
      </c>
      <c r="L326">
        <v>6</v>
      </c>
      <c r="M326">
        <v>1967</v>
      </c>
      <c r="N326">
        <v>55</v>
      </c>
      <c r="O326">
        <v>2</v>
      </c>
      <c r="P326">
        <v>8259146291</v>
      </c>
      <c r="Q326" t="s">
        <v>37</v>
      </c>
      <c r="R326" t="s">
        <v>321</v>
      </c>
      <c r="S326" t="s">
        <v>1900</v>
      </c>
      <c r="T326" t="s">
        <v>1901</v>
      </c>
      <c r="U326" t="s">
        <v>1608</v>
      </c>
      <c r="V326">
        <v>1</v>
      </c>
      <c r="W326" t="s">
        <v>186</v>
      </c>
      <c r="X326" s="21">
        <v>78</v>
      </c>
      <c r="Y326" s="21"/>
      <c r="Z326" s="21" t="s">
        <v>2237</v>
      </c>
      <c r="AA326" s="21">
        <v>50.597639999999998</v>
      </c>
      <c r="AB326" s="21">
        <v>28.443000000000001</v>
      </c>
    </row>
    <row r="327" spans="1:28">
      <c r="A327" t="s">
        <v>971</v>
      </c>
      <c r="B327">
        <v>94</v>
      </c>
      <c r="C327" t="s">
        <v>972</v>
      </c>
      <c r="E327" t="s">
        <v>973</v>
      </c>
      <c r="F327" t="s">
        <v>1904</v>
      </c>
      <c r="G327" t="s">
        <v>36</v>
      </c>
      <c r="H327">
        <v>34.532294999999998</v>
      </c>
      <c r="I327">
        <v>108.83189400000001</v>
      </c>
      <c r="J327">
        <v>19590</v>
      </c>
      <c r="K327">
        <v>19</v>
      </c>
      <c r="L327">
        <v>8</v>
      </c>
      <c r="M327">
        <v>1953</v>
      </c>
      <c r="N327">
        <v>69</v>
      </c>
      <c r="O327">
        <v>12</v>
      </c>
      <c r="P327">
        <v>8184653038</v>
      </c>
      <c r="Q327" t="s">
        <v>37</v>
      </c>
      <c r="R327" t="s">
        <v>321</v>
      </c>
      <c r="S327" t="s">
        <v>1900</v>
      </c>
      <c r="T327" t="s">
        <v>1901</v>
      </c>
      <c r="U327" t="s">
        <v>1608</v>
      </c>
      <c r="V327">
        <v>3</v>
      </c>
      <c r="W327" t="s">
        <v>26</v>
      </c>
      <c r="X327" s="21">
        <v>78</v>
      </c>
      <c r="Y327" s="21"/>
      <c r="Z327" s="21" t="s">
        <v>2237</v>
      </c>
      <c r="AA327" s="21">
        <v>50.597639999999998</v>
      </c>
      <c r="AB327" s="21">
        <v>28.443000000000001</v>
      </c>
    </row>
    <row r="328" spans="1:28">
      <c r="A328" t="s">
        <v>974</v>
      </c>
      <c r="B328">
        <v>95</v>
      </c>
      <c r="C328" t="s">
        <v>975</v>
      </c>
      <c r="E328" t="s">
        <v>976</v>
      </c>
      <c r="F328" t="s">
        <v>1905</v>
      </c>
      <c r="G328" t="s">
        <v>36</v>
      </c>
      <c r="H328">
        <v>49.462961900000003</v>
      </c>
      <c r="I328">
        <v>17.1804834</v>
      </c>
      <c r="J328">
        <v>16191</v>
      </c>
      <c r="K328">
        <v>29</v>
      </c>
      <c r="L328">
        <v>4</v>
      </c>
      <c r="M328">
        <v>1944</v>
      </c>
      <c r="N328">
        <v>78</v>
      </c>
      <c r="O328">
        <v>3</v>
      </c>
      <c r="P328">
        <v>3579790108</v>
      </c>
      <c r="Q328" t="s">
        <v>72</v>
      </c>
      <c r="R328" t="s">
        <v>82</v>
      </c>
      <c r="S328" t="s">
        <v>1565</v>
      </c>
      <c r="T328" t="s">
        <v>1906</v>
      </c>
      <c r="U328" t="s">
        <v>1907</v>
      </c>
      <c r="V328">
        <v>2</v>
      </c>
      <c r="W328" t="s">
        <v>48</v>
      </c>
      <c r="X328" s="21">
        <v>85</v>
      </c>
      <c r="Y328" s="21"/>
      <c r="Z328" s="21" t="s">
        <v>1909</v>
      </c>
      <c r="AA328" s="21">
        <v>33.959389999999999</v>
      </c>
      <c r="AB328" s="21">
        <v>119.5633</v>
      </c>
    </row>
    <row r="329" spans="1:28">
      <c r="A329" t="s">
        <v>977</v>
      </c>
      <c r="B329">
        <v>95</v>
      </c>
      <c r="C329" t="s">
        <v>978</v>
      </c>
      <c r="E329" t="s">
        <v>636</v>
      </c>
      <c r="F329" t="s">
        <v>1908</v>
      </c>
      <c r="G329" t="s">
        <v>23</v>
      </c>
      <c r="H329">
        <v>18.452137100000002</v>
      </c>
      <c r="I329">
        <v>-72.286710499999998</v>
      </c>
      <c r="J329">
        <v>22471</v>
      </c>
      <c r="K329">
        <v>9</v>
      </c>
      <c r="L329">
        <v>7</v>
      </c>
      <c r="M329">
        <v>1961</v>
      </c>
      <c r="N329">
        <v>61</v>
      </c>
      <c r="O329">
        <v>13</v>
      </c>
      <c r="P329">
        <v>3358589417</v>
      </c>
      <c r="Q329" t="s">
        <v>72</v>
      </c>
      <c r="R329" t="s">
        <v>82</v>
      </c>
      <c r="S329" t="s">
        <v>1565</v>
      </c>
      <c r="T329" t="s">
        <v>1906</v>
      </c>
      <c r="U329" t="s">
        <v>1907</v>
      </c>
      <c r="V329">
        <v>5</v>
      </c>
      <c r="W329" t="s">
        <v>86</v>
      </c>
      <c r="X329" s="21">
        <v>85</v>
      </c>
      <c r="Y329" s="21"/>
      <c r="Z329" s="21" t="s">
        <v>1909</v>
      </c>
      <c r="AA329" s="21">
        <v>33.959389999999999</v>
      </c>
      <c r="AB329" s="21">
        <v>119.5633</v>
      </c>
    </row>
    <row r="330" spans="1:28">
      <c r="A330" t="s">
        <v>979</v>
      </c>
      <c r="B330">
        <v>95</v>
      </c>
      <c r="C330" t="s">
        <v>980</v>
      </c>
      <c r="E330" t="s">
        <v>242</v>
      </c>
      <c r="F330" t="s">
        <v>1909</v>
      </c>
      <c r="G330" t="s">
        <v>36</v>
      </c>
      <c r="H330">
        <v>33.959384999999997</v>
      </c>
      <c r="I330">
        <v>119.563316</v>
      </c>
      <c r="J330">
        <v>13632</v>
      </c>
      <c r="K330">
        <v>27</v>
      </c>
      <c r="L330">
        <v>4</v>
      </c>
      <c r="M330">
        <v>1937</v>
      </c>
      <c r="N330">
        <v>85</v>
      </c>
      <c r="O330">
        <v>5</v>
      </c>
      <c r="P330">
        <v>1116235524</v>
      </c>
      <c r="Q330" t="s">
        <v>72</v>
      </c>
      <c r="R330" t="s">
        <v>82</v>
      </c>
      <c r="S330" t="s">
        <v>1565</v>
      </c>
      <c r="T330" t="s">
        <v>1906</v>
      </c>
      <c r="U330" t="s">
        <v>1907</v>
      </c>
      <c r="V330">
        <v>4</v>
      </c>
      <c r="W330" t="s">
        <v>93</v>
      </c>
      <c r="X330" s="21">
        <v>85</v>
      </c>
      <c r="Y330" s="21">
        <v>1116235524</v>
      </c>
      <c r="Z330" s="21" t="s">
        <v>1909</v>
      </c>
      <c r="AA330" s="21">
        <v>33.959389999999999</v>
      </c>
      <c r="AB330" s="21">
        <v>119.5633</v>
      </c>
    </row>
    <row r="331" spans="1:28">
      <c r="A331" t="s">
        <v>981</v>
      </c>
      <c r="B331">
        <v>96</v>
      </c>
      <c r="C331" t="s">
        <v>982</v>
      </c>
      <c r="E331" t="s">
        <v>983</v>
      </c>
      <c r="F331" t="s">
        <v>1910</v>
      </c>
      <c r="G331" t="s">
        <v>36</v>
      </c>
      <c r="H331">
        <v>28.398949999999999</v>
      </c>
      <c r="I331">
        <v>113.02064</v>
      </c>
      <c r="J331">
        <v>10001</v>
      </c>
      <c r="K331">
        <v>19</v>
      </c>
      <c r="L331">
        <v>5</v>
      </c>
      <c r="M331">
        <v>1927</v>
      </c>
      <c r="N331">
        <v>95</v>
      </c>
      <c r="O331">
        <v>5</v>
      </c>
      <c r="P331">
        <v>7935394791</v>
      </c>
      <c r="Q331" t="s">
        <v>97</v>
      </c>
      <c r="R331" t="s">
        <v>129</v>
      </c>
      <c r="S331" t="s">
        <v>1911</v>
      </c>
      <c r="T331" t="s">
        <v>1912</v>
      </c>
      <c r="U331" t="s">
        <v>1642</v>
      </c>
      <c r="V331">
        <v>3</v>
      </c>
      <c r="W331" t="s">
        <v>26</v>
      </c>
      <c r="X331" s="21">
        <v>95</v>
      </c>
      <c r="Y331" s="21">
        <v>7935394791</v>
      </c>
      <c r="Z331" s="21" t="s">
        <v>2238</v>
      </c>
      <c r="AA331" s="21">
        <v>28.398949999999999</v>
      </c>
      <c r="AB331" s="21">
        <v>113.0206</v>
      </c>
    </row>
    <row r="332" spans="1:28">
      <c r="A332" t="s">
        <v>984</v>
      </c>
      <c r="B332">
        <v>96</v>
      </c>
      <c r="C332" t="s">
        <v>985</v>
      </c>
      <c r="E332" t="s">
        <v>55</v>
      </c>
      <c r="F332" t="s">
        <v>1913</v>
      </c>
      <c r="G332" t="s">
        <v>36</v>
      </c>
      <c r="H332">
        <v>39.982717999999998</v>
      </c>
      <c r="I332">
        <v>117.078294</v>
      </c>
      <c r="J332">
        <v>34729</v>
      </c>
      <c r="K332">
        <v>30</v>
      </c>
      <c r="L332">
        <v>1</v>
      </c>
      <c r="M332">
        <v>1995</v>
      </c>
      <c r="N332">
        <v>27</v>
      </c>
      <c r="O332">
        <v>1</v>
      </c>
      <c r="P332">
        <v>5835783358</v>
      </c>
      <c r="Q332" t="s">
        <v>97</v>
      </c>
      <c r="R332" t="s">
        <v>129</v>
      </c>
      <c r="S332" t="s">
        <v>1911</v>
      </c>
      <c r="T332" t="s">
        <v>1912</v>
      </c>
      <c r="U332" t="s">
        <v>1642</v>
      </c>
      <c r="V332">
        <v>2</v>
      </c>
      <c r="W332" t="s">
        <v>48</v>
      </c>
      <c r="X332" s="21">
        <v>95</v>
      </c>
      <c r="Y332" s="21"/>
      <c r="Z332" s="21" t="s">
        <v>2238</v>
      </c>
      <c r="AA332" s="21">
        <v>28.398949999999999</v>
      </c>
      <c r="AB332" s="21">
        <v>113.0206</v>
      </c>
    </row>
    <row r="333" spans="1:28">
      <c r="A333" t="s">
        <v>986</v>
      </c>
      <c r="B333">
        <v>96</v>
      </c>
      <c r="C333" t="s">
        <v>987</v>
      </c>
      <c r="E333" t="s">
        <v>697</v>
      </c>
      <c r="F333" t="s">
        <v>1914</v>
      </c>
      <c r="G333" t="s">
        <v>36</v>
      </c>
      <c r="H333">
        <v>45.973565299999997</v>
      </c>
      <c r="I333">
        <v>134.1872425</v>
      </c>
      <c r="J333">
        <v>21704</v>
      </c>
      <c r="K333">
        <v>3</v>
      </c>
      <c r="L333">
        <v>6</v>
      </c>
      <c r="M333">
        <v>1959</v>
      </c>
      <c r="N333">
        <v>63</v>
      </c>
      <c r="O333">
        <v>6</v>
      </c>
      <c r="P333">
        <v>1294472731</v>
      </c>
      <c r="Q333" t="s">
        <v>97</v>
      </c>
      <c r="R333" t="s">
        <v>129</v>
      </c>
      <c r="S333" t="s">
        <v>1911</v>
      </c>
      <c r="T333" t="s">
        <v>1912</v>
      </c>
      <c r="U333" t="s">
        <v>1642</v>
      </c>
      <c r="V333">
        <v>4</v>
      </c>
      <c r="W333" t="s">
        <v>93</v>
      </c>
      <c r="X333" s="21">
        <v>95</v>
      </c>
      <c r="Y333" s="21"/>
      <c r="Z333" s="21" t="s">
        <v>2238</v>
      </c>
      <c r="AA333" s="21">
        <v>28.398949999999999</v>
      </c>
      <c r="AB333" s="21">
        <v>113.0206</v>
      </c>
    </row>
    <row r="334" spans="1:28">
      <c r="A334" t="s">
        <v>988</v>
      </c>
      <c r="B334">
        <v>97</v>
      </c>
      <c r="C334" t="s">
        <v>989</v>
      </c>
      <c r="E334" t="s">
        <v>923</v>
      </c>
      <c r="F334" t="s">
        <v>1915</v>
      </c>
      <c r="G334" t="s">
        <v>36</v>
      </c>
      <c r="H334">
        <v>6.1071457000000002</v>
      </c>
      <c r="I334">
        <v>-3.8553506999999998</v>
      </c>
      <c r="J334">
        <v>13336</v>
      </c>
      <c r="K334">
        <v>5</v>
      </c>
      <c r="L334">
        <v>7</v>
      </c>
      <c r="M334">
        <v>1936</v>
      </c>
      <c r="N334">
        <v>86</v>
      </c>
      <c r="O334">
        <v>13</v>
      </c>
      <c r="P334">
        <v>3418185338</v>
      </c>
      <c r="Q334" t="s">
        <v>97</v>
      </c>
      <c r="R334" t="s">
        <v>289</v>
      </c>
      <c r="S334" t="s">
        <v>1916</v>
      </c>
      <c r="T334" t="s">
        <v>1917</v>
      </c>
      <c r="U334" t="s">
        <v>1918</v>
      </c>
      <c r="V334">
        <v>7</v>
      </c>
      <c r="W334" t="s">
        <v>78</v>
      </c>
      <c r="X334" s="21">
        <v>86</v>
      </c>
      <c r="Y334" s="21">
        <v>3418185338</v>
      </c>
      <c r="Z334" s="21" t="s">
        <v>2239</v>
      </c>
      <c r="AA334" s="21">
        <v>6.1071460000000002</v>
      </c>
      <c r="AB334" s="21">
        <v>-3.8553500000000001</v>
      </c>
    </row>
    <row r="335" spans="1:28">
      <c r="A335" t="s">
        <v>990</v>
      </c>
      <c r="B335">
        <v>97</v>
      </c>
      <c r="C335" t="s">
        <v>991</v>
      </c>
      <c r="E335" t="s">
        <v>992</v>
      </c>
      <c r="F335" t="s">
        <v>1919</v>
      </c>
      <c r="G335" t="s">
        <v>36</v>
      </c>
      <c r="H335">
        <v>17.421448300000002</v>
      </c>
      <c r="I335">
        <v>102.5642447</v>
      </c>
      <c r="J335">
        <v>34943</v>
      </c>
      <c r="K335">
        <v>1</v>
      </c>
      <c r="L335">
        <v>9</v>
      </c>
      <c r="M335">
        <v>1995</v>
      </c>
      <c r="N335">
        <v>27</v>
      </c>
      <c r="O335">
        <v>5</v>
      </c>
      <c r="P335">
        <v>9319608910</v>
      </c>
      <c r="Q335" t="s">
        <v>97</v>
      </c>
      <c r="R335" t="s">
        <v>289</v>
      </c>
      <c r="S335" t="s">
        <v>1916</v>
      </c>
      <c r="T335" t="s">
        <v>1917</v>
      </c>
      <c r="U335" t="s">
        <v>1918</v>
      </c>
      <c r="V335">
        <v>7</v>
      </c>
      <c r="W335" t="s">
        <v>78</v>
      </c>
      <c r="X335" s="21">
        <v>86</v>
      </c>
      <c r="Y335" s="21"/>
      <c r="Z335" s="21" t="s">
        <v>2239</v>
      </c>
      <c r="AA335" s="21">
        <v>6.1071460000000002</v>
      </c>
      <c r="AB335" s="21">
        <v>-3.8553500000000001</v>
      </c>
    </row>
    <row r="336" spans="1:28">
      <c r="A336" t="s">
        <v>993</v>
      </c>
      <c r="B336">
        <v>97</v>
      </c>
      <c r="C336" t="s">
        <v>75</v>
      </c>
      <c r="D336" t="s">
        <v>994</v>
      </c>
      <c r="E336" t="s">
        <v>995</v>
      </c>
      <c r="F336" t="s">
        <v>1920</v>
      </c>
      <c r="G336" t="s">
        <v>36</v>
      </c>
      <c r="H336">
        <v>30.272155999999999</v>
      </c>
      <c r="I336">
        <v>109.48817200000001</v>
      </c>
      <c r="J336">
        <v>42711</v>
      </c>
      <c r="K336">
        <v>7</v>
      </c>
      <c r="L336">
        <v>12</v>
      </c>
      <c r="M336">
        <v>2016</v>
      </c>
      <c r="N336">
        <v>6</v>
      </c>
      <c r="O336">
        <v>3</v>
      </c>
      <c r="P336">
        <v>1757427260</v>
      </c>
      <c r="Q336" t="s">
        <v>97</v>
      </c>
      <c r="R336" t="s">
        <v>289</v>
      </c>
      <c r="S336" t="s">
        <v>1916</v>
      </c>
      <c r="T336" t="s">
        <v>1917</v>
      </c>
      <c r="U336" t="s">
        <v>1918</v>
      </c>
      <c r="V336">
        <v>6</v>
      </c>
      <c r="W336" t="s">
        <v>43</v>
      </c>
      <c r="X336" s="21">
        <v>86</v>
      </c>
      <c r="Y336" s="21"/>
      <c r="Z336" s="21" t="s">
        <v>2239</v>
      </c>
      <c r="AA336" s="21">
        <v>6.1071460000000002</v>
      </c>
      <c r="AB336" s="21">
        <v>-3.8553500000000001</v>
      </c>
    </row>
    <row r="337" spans="1:28">
      <c r="A337" t="s">
        <v>996</v>
      </c>
      <c r="B337">
        <v>97</v>
      </c>
      <c r="C337" t="s">
        <v>997</v>
      </c>
      <c r="D337" t="s">
        <v>998</v>
      </c>
      <c r="E337" t="s">
        <v>317</v>
      </c>
      <c r="F337" t="s">
        <v>1921</v>
      </c>
      <c r="G337" t="s">
        <v>36</v>
      </c>
      <c r="H337">
        <v>17.125336999999998</v>
      </c>
      <c r="I337">
        <v>121.28715200000001</v>
      </c>
      <c r="J337">
        <v>28479</v>
      </c>
      <c r="K337">
        <v>20</v>
      </c>
      <c r="L337">
        <v>12</v>
      </c>
      <c r="M337">
        <v>1977</v>
      </c>
      <c r="N337">
        <v>45</v>
      </c>
      <c r="O337">
        <v>2</v>
      </c>
      <c r="P337">
        <v>7065858620</v>
      </c>
      <c r="Q337" t="s">
        <v>97</v>
      </c>
      <c r="R337" t="s">
        <v>289</v>
      </c>
      <c r="S337" t="s">
        <v>1916</v>
      </c>
      <c r="T337" t="s">
        <v>1917</v>
      </c>
      <c r="U337" t="s">
        <v>1918</v>
      </c>
      <c r="V337">
        <v>3</v>
      </c>
      <c r="W337" t="s">
        <v>26</v>
      </c>
      <c r="X337" s="21">
        <v>86</v>
      </c>
      <c r="Y337" s="21"/>
      <c r="Z337" s="21" t="s">
        <v>2239</v>
      </c>
      <c r="AA337" s="21">
        <v>6.1071460000000002</v>
      </c>
      <c r="AB337" s="21">
        <v>-3.8553500000000001</v>
      </c>
    </row>
    <row r="338" spans="1:28">
      <c r="A338" t="s">
        <v>999</v>
      </c>
      <c r="B338">
        <v>98</v>
      </c>
      <c r="C338" t="s">
        <v>95</v>
      </c>
      <c r="E338" t="s">
        <v>1000</v>
      </c>
      <c r="F338" t="s">
        <v>1922</v>
      </c>
      <c r="G338" t="s">
        <v>36</v>
      </c>
      <c r="H338">
        <v>7.7916349</v>
      </c>
      <c r="I338">
        <v>122.7785327</v>
      </c>
      <c r="J338">
        <v>19432</v>
      </c>
      <c r="K338">
        <v>14</v>
      </c>
      <c r="L338">
        <v>3</v>
      </c>
      <c r="M338">
        <v>1953</v>
      </c>
      <c r="N338">
        <v>69</v>
      </c>
      <c r="O338">
        <v>10</v>
      </c>
      <c r="P338">
        <v>2344031896</v>
      </c>
      <c r="Q338" t="s">
        <v>24</v>
      </c>
      <c r="R338" t="s">
        <v>47</v>
      </c>
      <c r="S338" t="s">
        <v>1923</v>
      </c>
      <c r="T338" t="s">
        <v>1831</v>
      </c>
      <c r="U338" t="s">
        <v>1831</v>
      </c>
      <c r="V338">
        <v>5</v>
      </c>
      <c r="W338" t="s">
        <v>86</v>
      </c>
      <c r="X338" s="21">
        <v>69</v>
      </c>
      <c r="Y338" s="21">
        <v>2344031896</v>
      </c>
      <c r="Z338" s="21" t="s">
        <v>2240</v>
      </c>
      <c r="AA338" s="21">
        <v>7.7916350000000003</v>
      </c>
      <c r="AB338" s="21">
        <v>122.77849999999999</v>
      </c>
    </row>
    <row r="339" spans="1:28">
      <c r="A339" t="s">
        <v>1001</v>
      </c>
      <c r="B339">
        <v>98</v>
      </c>
      <c r="C339" t="s">
        <v>1002</v>
      </c>
      <c r="E339" t="s">
        <v>1003</v>
      </c>
      <c r="F339" t="s">
        <v>1924</v>
      </c>
      <c r="G339" t="s">
        <v>36</v>
      </c>
      <c r="H339">
        <v>-6.9579773999999999</v>
      </c>
      <c r="I339">
        <v>-76.417259400000006</v>
      </c>
      <c r="J339">
        <v>36966</v>
      </c>
      <c r="K339">
        <v>16</v>
      </c>
      <c r="L339">
        <v>3</v>
      </c>
      <c r="M339">
        <v>2001</v>
      </c>
      <c r="N339">
        <v>21</v>
      </c>
      <c r="O339">
        <v>8</v>
      </c>
      <c r="P339">
        <v>4027766993</v>
      </c>
      <c r="Q339" t="s">
        <v>24</v>
      </c>
      <c r="R339" t="s">
        <v>47</v>
      </c>
      <c r="S339" t="s">
        <v>1923</v>
      </c>
      <c r="T339" t="s">
        <v>1831</v>
      </c>
      <c r="U339" t="s">
        <v>1831</v>
      </c>
      <c r="V339">
        <v>1</v>
      </c>
      <c r="W339" t="s">
        <v>186</v>
      </c>
      <c r="X339" s="21">
        <v>69</v>
      </c>
      <c r="Y339" s="21"/>
      <c r="Z339" s="21" t="s">
        <v>2240</v>
      </c>
      <c r="AA339" s="21">
        <v>7.7916350000000003</v>
      </c>
      <c r="AB339" s="21">
        <v>122.77849999999999</v>
      </c>
    </row>
    <row r="340" spans="1:28">
      <c r="A340" t="s">
        <v>1004</v>
      </c>
      <c r="B340">
        <v>98</v>
      </c>
      <c r="C340" t="s">
        <v>1005</v>
      </c>
      <c r="E340" t="s">
        <v>1006</v>
      </c>
      <c r="F340" t="s">
        <v>1925</v>
      </c>
      <c r="G340" t="s">
        <v>23</v>
      </c>
      <c r="H340">
        <v>50.321897800000002</v>
      </c>
      <c r="I340">
        <v>15.875375200000001</v>
      </c>
      <c r="J340">
        <v>20305</v>
      </c>
      <c r="K340">
        <v>4</v>
      </c>
      <c r="L340">
        <v>8</v>
      </c>
      <c r="M340">
        <v>1955</v>
      </c>
      <c r="N340">
        <v>67</v>
      </c>
      <c r="O340">
        <v>8</v>
      </c>
      <c r="P340">
        <v>9245319277</v>
      </c>
      <c r="Q340" t="s">
        <v>24</v>
      </c>
      <c r="R340" t="s">
        <v>47</v>
      </c>
      <c r="S340" t="s">
        <v>1923</v>
      </c>
      <c r="T340" t="s">
        <v>1831</v>
      </c>
      <c r="U340" t="s">
        <v>1831</v>
      </c>
      <c r="V340">
        <v>3</v>
      </c>
      <c r="W340" t="s">
        <v>26</v>
      </c>
      <c r="X340" s="21">
        <v>69</v>
      </c>
      <c r="Y340" s="21"/>
      <c r="Z340" s="21" t="s">
        <v>2240</v>
      </c>
      <c r="AA340" s="21">
        <v>7.7916350000000003</v>
      </c>
      <c r="AB340" s="21">
        <v>122.77849999999999</v>
      </c>
    </row>
    <row r="341" spans="1:28">
      <c r="A341" t="s">
        <v>1007</v>
      </c>
      <c r="B341">
        <v>98</v>
      </c>
      <c r="C341" t="s">
        <v>1008</v>
      </c>
      <c r="E341" t="s">
        <v>665</v>
      </c>
      <c r="F341" t="s">
        <v>1926</v>
      </c>
      <c r="G341" t="s">
        <v>23</v>
      </c>
      <c r="H341">
        <v>50.175270099999999</v>
      </c>
      <c r="I341">
        <v>13.433137200000001</v>
      </c>
      <c r="J341">
        <v>28437</v>
      </c>
      <c r="K341">
        <v>8</v>
      </c>
      <c r="L341">
        <v>11</v>
      </c>
      <c r="M341">
        <v>1977</v>
      </c>
      <c r="N341">
        <v>45</v>
      </c>
      <c r="O341">
        <v>6</v>
      </c>
      <c r="P341">
        <v>5211860521</v>
      </c>
      <c r="Q341" t="s">
        <v>24</v>
      </c>
      <c r="R341" t="s">
        <v>47</v>
      </c>
      <c r="S341" t="s">
        <v>1923</v>
      </c>
      <c r="T341" t="s">
        <v>1831</v>
      </c>
      <c r="U341" t="s">
        <v>1831</v>
      </c>
      <c r="V341">
        <v>3</v>
      </c>
      <c r="W341" t="s">
        <v>26</v>
      </c>
      <c r="X341" s="21">
        <v>69</v>
      </c>
      <c r="Y341" s="21"/>
      <c r="Z341" s="21" t="s">
        <v>2240</v>
      </c>
      <c r="AA341" s="21">
        <v>7.7916350000000003</v>
      </c>
      <c r="AB341" s="21">
        <v>122.77849999999999</v>
      </c>
    </row>
    <row r="342" spans="1:28">
      <c r="A342" t="s">
        <v>1009</v>
      </c>
      <c r="B342">
        <v>99</v>
      </c>
      <c r="C342" t="s">
        <v>1010</v>
      </c>
      <c r="E342" t="s">
        <v>28</v>
      </c>
      <c r="F342" t="s">
        <v>1927</v>
      </c>
      <c r="G342" t="s">
        <v>23</v>
      </c>
      <c r="H342">
        <v>-21.831565699999999</v>
      </c>
      <c r="I342">
        <v>46.936804700000003</v>
      </c>
      <c r="J342">
        <v>30031</v>
      </c>
      <c r="K342">
        <v>21</v>
      </c>
      <c r="L342">
        <v>3</v>
      </c>
      <c r="M342">
        <v>1982</v>
      </c>
      <c r="N342">
        <v>40</v>
      </c>
      <c r="O342">
        <v>10</v>
      </c>
      <c r="P342">
        <v>3794882453</v>
      </c>
      <c r="Q342" t="s">
        <v>72</v>
      </c>
      <c r="R342" t="s">
        <v>77</v>
      </c>
      <c r="S342" t="s">
        <v>1928</v>
      </c>
      <c r="T342" t="s">
        <v>1929</v>
      </c>
      <c r="U342" t="s">
        <v>1930</v>
      </c>
      <c r="V342">
        <v>4</v>
      </c>
      <c r="W342" t="s">
        <v>93</v>
      </c>
      <c r="X342" s="21">
        <v>71</v>
      </c>
      <c r="Y342" s="21"/>
      <c r="Z342" s="21" t="s">
        <v>2241</v>
      </c>
      <c r="AA342" s="21">
        <v>14.5717</v>
      </c>
      <c r="AB342" s="21">
        <v>121.0269</v>
      </c>
    </row>
    <row r="343" spans="1:28">
      <c r="A343" t="s">
        <v>1011</v>
      </c>
      <c r="B343">
        <v>99</v>
      </c>
      <c r="C343" t="s">
        <v>1012</v>
      </c>
      <c r="E343" t="s">
        <v>901</v>
      </c>
      <c r="F343" t="s">
        <v>1931</v>
      </c>
      <c r="G343" t="s">
        <v>36</v>
      </c>
      <c r="H343">
        <v>22.996513</v>
      </c>
      <c r="I343">
        <v>113.82360300000001</v>
      </c>
      <c r="J343">
        <v>31597</v>
      </c>
      <c r="K343">
        <v>4</v>
      </c>
      <c r="L343">
        <v>7</v>
      </c>
      <c r="M343">
        <v>1986</v>
      </c>
      <c r="N343">
        <v>36</v>
      </c>
      <c r="O343">
        <v>10</v>
      </c>
      <c r="P343">
        <v>8882114162</v>
      </c>
      <c r="Q343" t="s">
        <v>72</v>
      </c>
      <c r="R343" t="s">
        <v>77</v>
      </c>
      <c r="S343" t="s">
        <v>1928</v>
      </c>
      <c r="T343" t="s">
        <v>1929</v>
      </c>
      <c r="U343" t="s">
        <v>1930</v>
      </c>
      <c r="V343">
        <v>4</v>
      </c>
      <c r="W343" t="s">
        <v>93</v>
      </c>
      <c r="X343" s="21">
        <v>71</v>
      </c>
      <c r="Y343" s="21"/>
      <c r="Z343" s="21" t="s">
        <v>2241</v>
      </c>
      <c r="AA343" s="21">
        <v>14.5717</v>
      </c>
      <c r="AB343" s="21">
        <v>121.0269</v>
      </c>
    </row>
    <row r="344" spans="1:28">
      <c r="A344" t="s">
        <v>1013</v>
      </c>
      <c r="B344">
        <v>99</v>
      </c>
      <c r="C344" t="s">
        <v>268</v>
      </c>
      <c r="E344" t="s">
        <v>1014</v>
      </c>
      <c r="F344" t="s">
        <v>1932</v>
      </c>
      <c r="G344" t="s">
        <v>36</v>
      </c>
      <c r="H344">
        <v>14.5716986</v>
      </c>
      <c r="I344">
        <v>121.02694099999999</v>
      </c>
      <c r="J344">
        <v>18836</v>
      </c>
      <c r="K344">
        <v>27</v>
      </c>
      <c r="L344">
        <v>7</v>
      </c>
      <c r="M344">
        <v>1951</v>
      </c>
      <c r="N344">
        <v>71</v>
      </c>
      <c r="O344">
        <v>9</v>
      </c>
      <c r="P344">
        <v>7722065005</v>
      </c>
      <c r="Q344" t="s">
        <v>72</v>
      </c>
      <c r="R344" t="s">
        <v>77</v>
      </c>
      <c r="S344" t="s">
        <v>1928</v>
      </c>
      <c r="T344" t="s">
        <v>1929</v>
      </c>
      <c r="U344" t="s">
        <v>1930</v>
      </c>
      <c r="V344">
        <v>3</v>
      </c>
      <c r="W344" t="s">
        <v>26</v>
      </c>
      <c r="X344" s="21">
        <v>71</v>
      </c>
      <c r="Y344" s="21">
        <v>7722065005</v>
      </c>
      <c r="Z344" s="21" t="s">
        <v>2241</v>
      </c>
      <c r="AA344" s="21">
        <v>14.5717</v>
      </c>
      <c r="AB344" s="21">
        <v>121.0269</v>
      </c>
    </row>
    <row r="345" spans="1:28">
      <c r="A345" t="s">
        <v>1015</v>
      </c>
      <c r="B345">
        <v>100</v>
      </c>
      <c r="C345" t="s">
        <v>1016</v>
      </c>
      <c r="E345" t="s">
        <v>1017</v>
      </c>
      <c r="F345" t="s">
        <v>1933</v>
      </c>
      <c r="G345" t="s">
        <v>36</v>
      </c>
      <c r="H345">
        <v>44.8278003</v>
      </c>
      <c r="I345">
        <v>14.731816500000001</v>
      </c>
      <c r="J345">
        <v>36073</v>
      </c>
      <c r="K345">
        <v>5</v>
      </c>
      <c r="L345">
        <v>10</v>
      </c>
      <c r="M345">
        <v>1998</v>
      </c>
      <c r="N345">
        <v>24</v>
      </c>
      <c r="O345">
        <v>5</v>
      </c>
      <c r="P345">
        <v>4196990241</v>
      </c>
      <c r="Q345" t="s">
        <v>72</v>
      </c>
      <c r="R345" t="s">
        <v>82</v>
      </c>
      <c r="S345" t="s">
        <v>1934</v>
      </c>
      <c r="T345" t="s">
        <v>1935</v>
      </c>
      <c r="U345" t="s">
        <v>1936</v>
      </c>
      <c r="V345">
        <v>5</v>
      </c>
      <c r="W345" t="s">
        <v>86</v>
      </c>
      <c r="X345" s="21">
        <v>87</v>
      </c>
      <c r="Y345" s="21"/>
      <c r="Z345" s="21" t="s">
        <v>2242</v>
      </c>
      <c r="AA345" s="21">
        <v>26.8857</v>
      </c>
      <c r="AB345" s="21">
        <v>120.0051</v>
      </c>
    </row>
    <row r="346" spans="1:28">
      <c r="A346" t="s">
        <v>1018</v>
      </c>
      <c r="B346">
        <v>100</v>
      </c>
      <c r="C346" t="s">
        <v>63</v>
      </c>
      <c r="D346" t="s">
        <v>793</v>
      </c>
      <c r="E346" t="s">
        <v>572</v>
      </c>
      <c r="F346" t="s">
        <v>1937</v>
      </c>
      <c r="G346" t="s">
        <v>36</v>
      </c>
      <c r="H346">
        <v>26.885704</v>
      </c>
      <c r="I346">
        <v>120.00514699999999</v>
      </c>
      <c r="J346">
        <v>12924</v>
      </c>
      <c r="K346">
        <v>20</v>
      </c>
      <c r="L346">
        <v>5</v>
      </c>
      <c r="M346">
        <v>1935</v>
      </c>
      <c r="N346">
        <v>87</v>
      </c>
      <c r="O346">
        <v>3</v>
      </c>
      <c r="P346">
        <v>9315382799</v>
      </c>
      <c r="Q346" t="s">
        <v>72</v>
      </c>
      <c r="R346" t="s">
        <v>82</v>
      </c>
      <c r="S346" t="s">
        <v>1934</v>
      </c>
      <c r="T346" t="s">
        <v>1935</v>
      </c>
      <c r="U346" t="s">
        <v>1936</v>
      </c>
      <c r="V346">
        <v>3</v>
      </c>
      <c r="W346" t="s">
        <v>26</v>
      </c>
      <c r="X346" s="21">
        <v>87</v>
      </c>
      <c r="Y346" s="21">
        <v>9315382799</v>
      </c>
      <c r="Z346" s="21" t="s">
        <v>2242</v>
      </c>
      <c r="AA346" s="21">
        <v>26.8857</v>
      </c>
      <c r="AB346" s="21">
        <v>120.0051</v>
      </c>
    </row>
    <row r="347" spans="1:28">
      <c r="A347" t="s">
        <v>1019</v>
      </c>
      <c r="B347">
        <v>100</v>
      </c>
      <c r="C347" t="s">
        <v>288</v>
      </c>
      <c r="E347" t="s">
        <v>295</v>
      </c>
      <c r="F347" t="s">
        <v>1938</v>
      </c>
      <c r="G347" t="s">
        <v>36</v>
      </c>
      <c r="H347">
        <v>-34.039150200000002</v>
      </c>
      <c r="I347">
        <v>-54.776910800000003</v>
      </c>
      <c r="J347">
        <v>29069</v>
      </c>
      <c r="K347">
        <v>2</v>
      </c>
      <c r="L347">
        <v>8</v>
      </c>
      <c r="M347">
        <v>1979</v>
      </c>
      <c r="N347">
        <v>43</v>
      </c>
      <c r="O347">
        <v>5</v>
      </c>
      <c r="P347">
        <v>9817037600</v>
      </c>
      <c r="Q347" t="s">
        <v>72</v>
      </c>
      <c r="R347" t="s">
        <v>82</v>
      </c>
      <c r="S347" t="s">
        <v>1934</v>
      </c>
      <c r="T347" t="s">
        <v>1935</v>
      </c>
      <c r="U347" t="s">
        <v>1936</v>
      </c>
      <c r="V347">
        <v>4</v>
      </c>
      <c r="W347" t="s">
        <v>93</v>
      </c>
      <c r="X347" s="21">
        <v>87</v>
      </c>
      <c r="Y347" s="21"/>
      <c r="Z347" s="21" t="s">
        <v>2242</v>
      </c>
      <c r="AA347" s="21">
        <v>26.8857</v>
      </c>
      <c r="AB347" s="21">
        <v>120.0051</v>
      </c>
    </row>
    <row r="348" spans="1:28">
      <c r="A348" t="s">
        <v>1020</v>
      </c>
      <c r="B348">
        <v>100</v>
      </c>
      <c r="C348" t="s">
        <v>1021</v>
      </c>
      <c r="E348" t="s">
        <v>1022</v>
      </c>
      <c r="F348" t="s">
        <v>1939</v>
      </c>
      <c r="G348" t="s">
        <v>36</v>
      </c>
      <c r="H348">
        <v>53.773769999999999</v>
      </c>
      <c r="I348">
        <v>50.163839000000003</v>
      </c>
      <c r="J348">
        <v>33548</v>
      </c>
      <c r="K348">
        <v>6</v>
      </c>
      <c r="L348">
        <v>11</v>
      </c>
      <c r="M348">
        <v>1991</v>
      </c>
      <c r="N348">
        <v>31</v>
      </c>
      <c r="O348">
        <v>7</v>
      </c>
      <c r="P348">
        <v>1736283571</v>
      </c>
      <c r="Q348" t="s">
        <v>72</v>
      </c>
      <c r="R348" t="s">
        <v>82</v>
      </c>
      <c r="S348" t="s">
        <v>1934</v>
      </c>
      <c r="T348" t="s">
        <v>1935</v>
      </c>
      <c r="U348" t="s">
        <v>1936</v>
      </c>
      <c r="V348">
        <v>2</v>
      </c>
      <c r="W348" t="s">
        <v>48</v>
      </c>
      <c r="X348" s="21">
        <v>87</v>
      </c>
      <c r="Y348" s="21"/>
      <c r="Z348" s="21" t="s">
        <v>2242</v>
      </c>
      <c r="AA348" s="21">
        <v>26.8857</v>
      </c>
      <c r="AB348" s="21">
        <v>120.0051</v>
      </c>
    </row>
    <row r="349" spans="1:28">
      <c r="A349" t="s">
        <v>1023</v>
      </c>
      <c r="B349">
        <v>101</v>
      </c>
      <c r="C349" t="s">
        <v>192</v>
      </c>
      <c r="D349" t="s">
        <v>1024</v>
      </c>
      <c r="E349" t="s">
        <v>1025</v>
      </c>
      <c r="F349" t="s">
        <v>1940</v>
      </c>
      <c r="G349" t="s">
        <v>36</v>
      </c>
      <c r="H349">
        <v>28.4380408</v>
      </c>
      <c r="I349">
        <v>-11.098737399999999</v>
      </c>
      <c r="J349">
        <v>12979</v>
      </c>
      <c r="K349">
        <v>14</v>
      </c>
      <c r="L349">
        <v>7</v>
      </c>
      <c r="M349">
        <v>1935</v>
      </c>
      <c r="N349">
        <v>87</v>
      </c>
      <c r="O349">
        <v>7</v>
      </c>
      <c r="P349">
        <v>4565058976</v>
      </c>
      <c r="Q349" t="s">
        <v>72</v>
      </c>
      <c r="R349" t="s">
        <v>73</v>
      </c>
      <c r="S349" t="s">
        <v>1619</v>
      </c>
      <c r="T349" t="s">
        <v>1941</v>
      </c>
      <c r="U349" t="s">
        <v>1942</v>
      </c>
      <c r="V349">
        <v>7</v>
      </c>
      <c r="W349" t="s">
        <v>78</v>
      </c>
      <c r="X349" s="21">
        <v>97</v>
      </c>
      <c r="Y349" s="21"/>
      <c r="Z349" s="21" t="s">
        <v>1943</v>
      </c>
      <c r="AA349" s="21">
        <v>-6.4185400000000001</v>
      </c>
      <c r="AB349" s="21">
        <v>106.8503</v>
      </c>
    </row>
    <row r="350" spans="1:28">
      <c r="A350" t="s">
        <v>1026</v>
      </c>
      <c r="B350">
        <v>101</v>
      </c>
      <c r="C350" t="s">
        <v>1027</v>
      </c>
      <c r="E350" t="s">
        <v>865</v>
      </c>
      <c r="F350" t="s">
        <v>1943</v>
      </c>
      <c r="G350" t="s">
        <v>36</v>
      </c>
      <c r="H350">
        <v>-6.4185423999999998</v>
      </c>
      <c r="I350">
        <v>106.8502879</v>
      </c>
      <c r="J350">
        <v>9232</v>
      </c>
      <c r="K350">
        <v>10</v>
      </c>
      <c r="L350">
        <v>4</v>
      </c>
      <c r="M350">
        <v>1925</v>
      </c>
      <c r="N350">
        <v>97</v>
      </c>
      <c r="O350">
        <v>5</v>
      </c>
      <c r="P350">
        <v>9877606104</v>
      </c>
      <c r="Q350" t="s">
        <v>72</v>
      </c>
      <c r="R350" t="s">
        <v>73</v>
      </c>
      <c r="S350" t="s">
        <v>1619</v>
      </c>
      <c r="T350" t="s">
        <v>1941</v>
      </c>
      <c r="U350" t="s">
        <v>1942</v>
      </c>
      <c r="V350">
        <v>6</v>
      </c>
      <c r="W350" t="s">
        <v>43</v>
      </c>
      <c r="X350" s="21">
        <v>97</v>
      </c>
      <c r="Y350" s="21">
        <v>9877606104</v>
      </c>
      <c r="Z350" s="21" t="s">
        <v>1943</v>
      </c>
      <c r="AA350" s="21">
        <v>-6.4185400000000001</v>
      </c>
      <c r="AB350" s="21">
        <v>106.8503</v>
      </c>
    </row>
    <row r="351" spans="1:28">
      <c r="A351" t="s">
        <v>1028</v>
      </c>
      <c r="B351">
        <v>101</v>
      </c>
      <c r="C351" t="s">
        <v>1029</v>
      </c>
      <c r="E351" t="s">
        <v>1030</v>
      </c>
      <c r="F351" t="s">
        <v>1944</v>
      </c>
      <c r="G351" t="s">
        <v>36</v>
      </c>
      <c r="H351">
        <v>-34.679347</v>
      </c>
      <c r="I351">
        <v>-58.376272200000002</v>
      </c>
      <c r="J351">
        <v>12940</v>
      </c>
      <c r="K351">
        <v>5</v>
      </c>
      <c r="L351">
        <v>6</v>
      </c>
      <c r="M351">
        <v>1935</v>
      </c>
      <c r="N351">
        <v>87</v>
      </c>
      <c r="O351">
        <v>13</v>
      </c>
      <c r="P351">
        <v>3683066541</v>
      </c>
      <c r="Q351" t="s">
        <v>72</v>
      </c>
      <c r="R351" t="s">
        <v>73</v>
      </c>
      <c r="S351" t="s">
        <v>1619</v>
      </c>
      <c r="T351" t="s">
        <v>1941</v>
      </c>
      <c r="U351" t="s">
        <v>1942</v>
      </c>
      <c r="V351">
        <v>1</v>
      </c>
      <c r="W351" t="s">
        <v>186</v>
      </c>
      <c r="X351" s="21">
        <v>97</v>
      </c>
      <c r="Y351" s="21"/>
      <c r="Z351" s="21" t="s">
        <v>1943</v>
      </c>
      <c r="AA351" s="21">
        <v>-6.4185400000000001</v>
      </c>
      <c r="AB351" s="21">
        <v>106.8503</v>
      </c>
    </row>
    <row r="352" spans="1:28">
      <c r="A352" t="s">
        <v>1031</v>
      </c>
      <c r="B352">
        <v>101</v>
      </c>
      <c r="C352" t="s">
        <v>134</v>
      </c>
      <c r="D352" t="s">
        <v>431</v>
      </c>
      <c r="E352" t="s">
        <v>1032</v>
      </c>
      <c r="F352" t="s">
        <v>1945</v>
      </c>
      <c r="G352" t="s">
        <v>36</v>
      </c>
      <c r="H352">
        <v>42.9979838</v>
      </c>
      <c r="I352">
        <v>-76.137793500000001</v>
      </c>
      <c r="J352">
        <v>21983</v>
      </c>
      <c r="K352">
        <v>8</v>
      </c>
      <c r="L352">
        <v>3</v>
      </c>
      <c r="M352">
        <v>1960</v>
      </c>
      <c r="N352">
        <v>62</v>
      </c>
      <c r="O352">
        <v>11</v>
      </c>
      <c r="P352">
        <v>3151790470</v>
      </c>
      <c r="Q352" t="s">
        <v>72</v>
      </c>
      <c r="R352" t="s">
        <v>73</v>
      </c>
      <c r="S352" t="s">
        <v>1619</v>
      </c>
      <c r="T352" t="s">
        <v>1941</v>
      </c>
      <c r="U352" t="s">
        <v>1942</v>
      </c>
      <c r="V352">
        <v>5</v>
      </c>
      <c r="W352" t="s">
        <v>86</v>
      </c>
      <c r="X352" s="21">
        <v>97</v>
      </c>
      <c r="Y352" s="21"/>
      <c r="Z352" s="21" t="s">
        <v>1943</v>
      </c>
      <c r="AA352" s="21">
        <v>-6.4185400000000001</v>
      </c>
      <c r="AB352" s="21">
        <v>106.8503</v>
      </c>
    </row>
    <row r="353" spans="1:28">
      <c r="A353" t="s">
        <v>1033</v>
      </c>
      <c r="B353">
        <v>102</v>
      </c>
      <c r="C353" t="s">
        <v>1034</v>
      </c>
      <c r="E353" t="s">
        <v>639</v>
      </c>
      <c r="F353" t="s">
        <v>1946</v>
      </c>
      <c r="G353" t="s">
        <v>36</v>
      </c>
      <c r="H353">
        <v>6.7496638999999998</v>
      </c>
      <c r="I353">
        <v>11.8036596</v>
      </c>
      <c r="J353">
        <v>17204</v>
      </c>
      <c r="K353">
        <v>6</v>
      </c>
      <c r="L353">
        <v>2</v>
      </c>
      <c r="M353">
        <v>1947</v>
      </c>
      <c r="N353">
        <v>75</v>
      </c>
      <c r="O353">
        <v>10</v>
      </c>
      <c r="P353">
        <v>6798261369</v>
      </c>
      <c r="Q353" t="s">
        <v>31</v>
      </c>
      <c r="R353" t="s">
        <v>172</v>
      </c>
      <c r="S353" t="s">
        <v>1947</v>
      </c>
      <c r="T353" t="s">
        <v>1948</v>
      </c>
      <c r="U353" t="s">
        <v>1949</v>
      </c>
      <c r="V353">
        <v>5</v>
      </c>
      <c r="W353" t="s">
        <v>86</v>
      </c>
      <c r="X353" s="21">
        <v>88</v>
      </c>
      <c r="Y353" s="21"/>
      <c r="Z353" s="21" t="s">
        <v>2243</v>
      </c>
      <c r="AA353" s="21">
        <v>53.429099999999998</v>
      </c>
      <c r="AB353" s="21">
        <v>85.900599999999997</v>
      </c>
    </row>
    <row r="354" spans="1:28">
      <c r="A354" t="s">
        <v>1035</v>
      </c>
      <c r="B354">
        <v>102</v>
      </c>
      <c r="C354" t="s">
        <v>1036</v>
      </c>
      <c r="E354" t="s">
        <v>219</v>
      </c>
      <c r="F354" t="s">
        <v>1950</v>
      </c>
      <c r="G354" t="s">
        <v>36</v>
      </c>
      <c r="H354">
        <v>34.744422299999997</v>
      </c>
      <c r="I354">
        <v>60.779545200000001</v>
      </c>
      <c r="J354">
        <v>13164</v>
      </c>
      <c r="K354">
        <v>15</v>
      </c>
      <c r="L354">
        <v>1</v>
      </c>
      <c r="M354">
        <v>1936</v>
      </c>
      <c r="N354">
        <v>86</v>
      </c>
      <c r="O354">
        <v>12</v>
      </c>
      <c r="P354">
        <v>8332015157</v>
      </c>
      <c r="Q354" t="s">
        <v>31</v>
      </c>
      <c r="R354" t="s">
        <v>172</v>
      </c>
      <c r="S354" t="s">
        <v>1947</v>
      </c>
      <c r="T354" t="s">
        <v>1948</v>
      </c>
      <c r="U354" t="s">
        <v>1949</v>
      </c>
      <c r="V354">
        <v>7</v>
      </c>
      <c r="W354" t="s">
        <v>78</v>
      </c>
      <c r="X354" s="21">
        <v>88</v>
      </c>
      <c r="Y354" s="21"/>
      <c r="Z354" s="21" t="s">
        <v>2243</v>
      </c>
      <c r="AA354" s="21">
        <v>53.429099999999998</v>
      </c>
      <c r="AB354" s="21">
        <v>85.900599999999997</v>
      </c>
    </row>
    <row r="355" spans="1:28">
      <c r="A355" t="s">
        <v>1037</v>
      </c>
      <c r="B355">
        <v>102</v>
      </c>
      <c r="C355" t="s">
        <v>418</v>
      </c>
      <c r="E355" t="s">
        <v>1038</v>
      </c>
      <c r="F355" t="s">
        <v>1951</v>
      </c>
      <c r="G355" t="s">
        <v>36</v>
      </c>
      <c r="H355">
        <v>53.429099999999998</v>
      </c>
      <c r="I355">
        <v>85.900599999999997</v>
      </c>
      <c r="J355">
        <v>12466</v>
      </c>
      <c r="K355">
        <v>16</v>
      </c>
      <c r="L355">
        <v>2</v>
      </c>
      <c r="M355">
        <v>1934</v>
      </c>
      <c r="N355">
        <v>88</v>
      </c>
      <c r="O355">
        <v>7</v>
      </c>
      <c r="P355">
        <v>2013817013</v>
      </c>
      <c r="Q355" t="s">
        <v>31</v>
      </c>
      <c r="R355" t="s">
        <v>172</v>
      </c>
      <c r="S355" t="s">
        <v>1947</v>
      </c>
      <c r="T355" t="s">
        <v>1948</v>
      </c>
      <c r="U355" t="s">
        <v>1949</v>
      </c>
      <c r="V355">
        <v>6</v>
      </c>
      <c r="W355" t="s">
        <v>43</v>
      </c>
      <c r="X355" s="21">
        <v>88</v>
      </c>
      <c r="Y355" s="21">
        <v>2013817013</v>
      </c>
      <c r="Z355" s="21" t="s">
        <v>2243</v>
      </c>
      <c r="AA355" s="21">
        <v>53.429099999999998</v>
      </c>
      <c r="AB355" s="21">
        <v>85.900599999999997</v>
      </c>
    </row>
    <row r="356" spans="1:28">
      <c r="A356" t="s">
        <v>1039</v>
      </c>
      <c r="B356">
        <v>102</v>
      </c>
      <c r="C356" t="s">
        <v>41</v>
      </c>
      <c r="E356" t="s">
        <v>324</v>
      </c>
      <c r="F356" t="s">
        <v>1952</v>
      </c>
      <c r="G356" t="s">
        <v>36</v>
      </c>
      <c r="H356">
        <v>-42.760241200000003</v>
      </c>
      <c r="I356">
        <v>-65.0604467</v>
      </c>
      <c r="J356">
        <v>31720</v>
      </c>
      <c r="K356">
        <v>4</v>
      </c>
      <c r="L356">
        <v>11</v>
      </c>
      <c r="M356">
        <v>1986</v>
      </c>
      <c r="N356">
        <v>36</v>
      </c>
      <c r="O356">
        <v>3</v>
      </c>
      <c r="P356">
        <v>9857793225</v>
      </c>
      <c r="Q356" t="s">
        <v>31</v>
      </c>
      <c r="R356" t="s">
        <v>172</v>
      </c>
      <c r="S356" t="s">
        <v>1947</v>
      </c>
      <c r="T356" t="s">
        <v>1948</v>
      </c>
      <c r="U356" t="s">
        <v>1949</v>
      </c>
      <c r="V356">
        <v>7</v>
      </c>
      <c r="W356" t="s">
        <v>78</v>
      </c>
      <c r="X356" s="21">
        <v>88</v>
      </c>
      <c r="Y356" s="21"/>
      <c r="Z356" s="21" t="s">
        <v>2243</v>
      </c>
      <c r="AA356" s="21">
        <v>53.429099999999998</v>
      </c>
      <c r="AB356" s="21">
        <v>85.900599999999997</v>
      </c>
    </row>
    <row r="357" spans="1:28">
      <c r="A357" t="s">
        <v>1040</v>
      </c>
      <c r="B357">
        <v>103</v>
      </c>
      <c r="C357" t="s">
        <v>1041</v>
      </c>
      <c r="E357" t="s">
        <v>1042</v>
      </c>
      <c r="F357" t="s">
        <v>1953</v>
      </c>
      <c r="G357" t="s">
        <v>36</v>
      </c>
      <c r="H357">
        <v>49.452179999999998</v>
      </c>
      <c r="I357">
        <v>-123.2376</v>
      </c>
      <c r="J357">
        <v>19927</v>
      </c>
      <c r="K357">
        <v>22</v>
      </c>
      <c r="L357">
        <v>7</v>
      </c>
      <c r="M357">
        <v>1954</v>
      </c>
      <c r="N357">
        <v>68</v>
      </c>
      <c r="O357">
        <v>7</v>
      </c>
      <c r="P357">
        <v>7368687470</v>
      </c>
      <c r="Q357" t="s">
        <v>72</v>
      </c>
      <c r="R357" t="s">
        <v>73</v>
      </c>
      <c r="S357" t="s">
        <v>1954</v>
      </c>
      <c r="T357" t="s">
        <v>1955</v>
      </c>
      <c r="U357" t="s">
        <v>1956</v>
      </c>
      <c r="V357">
        <v>6</v>
      </c>
      <c r="W357" t="s">
        <v>43</v>
      </c>
      <c r="X357" s="21">
        <v>68</v>
      </c>
      <c r="Y357" s="21">
        <v>7368687470</v>
      </c>
      <c r="Z357" s="21" t="s">
        <v>1953</v>
      </c>
      <c r="AA357" s="21">
        <v>49.452179999999998</v>
      </c>
      <c r="AB357" s="21">
        <v>-123.238</v>
      </c>
    </row>
    <row r="358" spans="1:28">
      <c r="A358" t="s">
        <v>1043</v>
      </c>
      <c r="B358">
        <v>103</v>
      </c>
      <c r="C358" t="s">
        <v>63</v>
      </c>
      <c r="E358" t="s">
        <v>379</v>
      </c>
      <c r="F358" t="s">
        <v>1957</v>
      </c>
      <c r="G358" t="s">
        <v>36</v>
      </c>
      <c r="H358">
        <v>-17.722003999999998</v>
      </c>
      <c r="I358">
        <v>-48.158560100000003</v>
      </c>
      <c r="J358">
        <v>39159</v>
      </c>
      <c r="K358">
        <v>18</v>
      </c>
      <c r="L358">
        <v>3</v>
      </c>
      <c r="M358">
        <v>2007</v>
      </c>
      <c r="N358">
        <v>15</v>
      </c>
      <c r="O358">
        <v>13</v>
      </c>
      <c r="P358">
        <v>4836106541</v>
      </c>
      <c r="Q358" t="s">
        <v>72</v>
      </c>
      <c r="R358" t="s">
        <v>73</v>
      </c>
      <c r="S358" t="s">
        <v>1954</v>
      </c>
      <c r="T358" t="s">
        <v>1955</v>
      </c>
      <c r="U358" t="s">
        <v>1956</v>
      </c>
      <c r="V358">
        <v>6</v>
      </c>
      <c r="W358" t="s">
        <v>43</v>
      </c>
      <c r="X358" s="21">
        <v>68</v>
      </c>
      <c r="Y358" s="21"/>
      <c r="Z358" s="21" t="s">
        <v>1953</v>
      </c>
      <c r="AA358" s="21">
        <v>49.452179999999998</v>
      </c>
      <c r="AB358" s="21">
        <v>-123.238</v>
      </c>
    </row>
    <row r="359" spans="1:28">
      <c r="A359" t="s">
        <v>1044</v>
      </c>
      <c r="B359">
        <v>103</v>
      </c>
      <c r="C359" t="s">
        <v>169</v>
      </c>
      <c r="E359" t="s">
        <v>1045</v>
      </c>
      <c r="F359" t="s">
        <v>1958</v>
      </c>
      <c r="G359" t="s">
        <v>36</v>
      </c>
      <c r="H359">
        <v>55.771190300000001</v>
      </c>
      <c r="I359">
        <v>37.623201100000003</v>
      </c>
      <c r="J359">
        <v>28794</v>
      </c>
      <c r="K359">
        <v>31</v>
      </c>
      <c r="L359">
        <v>10</v>
      </c>
      <c r="M359">
        <v>1978</v>
      </c>
      <c r="N359">
        <v>44</v>
      </c>
      <c r="O359">
        <v>13</v>
      </c>
      <c r="P359">
        <v>8047703547</v>
      </c>
      <c r="Q359" t="s">
        <v>72</v>
      </c>
      <c r="R359" t="s">
        <v>73</v>
      </c>
      <c r="S359" t="s">
        <v>1954</v>
      </c>
      <c r="T359" t="s">
        <v>1955</v>
      </c>
      <c r="U359" t="s">
        <v>1956</v>
      </c>
      <c r="V359">
        <v>2</v>
      </c>
      <c r="W359" t="s">
        <v>48</v>
      </c>
      <c r="X359" s="21">
        <v>68</v>
      </c>
      <c r="Y359" s="21"/>
      <c r="Z359" s="21" t="s">
        <v>1953</v>
      </c>
      <c r="AA359" s="21">
        <v>49.452179999999998</v>
      </c>
      <c r="AB359" s="21">
        <v>-123.238</v>
      </c>
    </row>
    <row r="360" spans="1:28">
      <c r="A360" t="s">
        <v>1046</v>
      </c>
      <c r="B360">
        <v>103</v>
      </c>
      <c r="C360" t="s">
        <v>563</v>
      </c>
      <c r="E360" t="s">
        <v>1047</v>
      </c>
      <c r="F360" t="s">
        <v>1959</v>
      </c>
      <c r="G360" t="s">
        <v>36</v>
      </c>
      <c r="H360">
        <v>39.688315699999997</v>
      </c>
      <c r="I360">
        <v>-8.9436389999999992</v>
      </c>
      <c r="J360">
        <v>22557</v>
      </c>
      <c r="K360">
        <v>3</v>
      </c>
      <c r="L360">
        <v>10</v>
      </c>
      <c r="M360">
        <v>1961</v>
      </c>
      <c r="N360">
        <v>61</v>
      </c>
      <c r="O360">
        <v>7</v>
      </c>
      <c r="P360">
        <v>5176400262</v>
      </c>
      <c r="Q360" t="s">
        <v>72</v>
      </c>
      <c r="R360" t="s">
        <v>73</v>
      </c>
      <c r="S360" t="s">
        <v>1954</v>
      </c>
      <c r="T360" t="s">
        <v>1955</v>
      </c>
      <c r="U360" t="s">
        <v>1956</v>
      </c>
      <c r="V360">
        <v>6</v>
      </c>
      <c r="W360" t="s">
        <v>43</v>
      </c>
      <c r="X360" s="21">
        <v>68</v>
      </c>
      <c r="Y360" s="21"/>
      <c r="Z360" s="21" t="s">
        <v>1953</v>
      </c>
      <c r="AA360" s="21">
        <v>49.452179999999998</v>
      </c>
      <c r="AB360" s="21">
        <v>-123.238</v>
      </c>
    </row>
    <row r="361" spans="1:28">
      <c r="A361" t="s">
        <v>1048</v>
      </c>
      <c r="B361">
        <v>104</v>
      </c>
      <c r="C361" t="s">
        <v>1049</v>
      </c>
      <c r="E361" t="s">
        <v>288</v>
      </c>
      <c r="F361" t="s">
        <v>1960</v>
      </c>
      <c r="G361" t="s">
        <v>36</v>
      </c>
      <c r="H361">
        <v>41.764459899999999</v>
      </c>
      <c r="I361">
        <v>-72.672952199999997</v>
      </c>
      <c r="J361">
        <v>11283</v>
      </c>
      <c r="K361">
        <v>21</v>
      </c>
      <c r="L361">
        <v>11</v>
      </c>
      <c r="M361">
        <v>1930</v>
      </c>
      <c r="N361">
        <v>92</v>
      </c>
      <c r="O361">
        <v>11</v>
      </c>
      <c r="P361">
        <v>8601092682</v>
      </c>
      <c r="Q361" t="s">
        <v>24</v>
      </c>
      <c r="R361" t="s">
        <v>113</v>
      </c>
      <c r="S361" t="s">
        <v>1635</v>
      </c>
      <c r="T361" t="s">
        <v>1595</v>
      </c>
      <c r="U361" t="s">
        <v>1961</v>
      </c>
      <c r="V361">
        <v>3</v>
      </c>
      <c r="W361" t="s">
        <v>26</v>
      </c>
      <c r="X361" s="21">
        <v>95</v>
      </c>
      <c r="Y361" s="21"/>
      <c r="Z361" s="21" t="s">
        <v>2244</v>
      </c>
      <c r="AA361" s="21">
        <v>36.147379999999998</v>
      </c>
      <c r="AB361" s="21">
        <v>136.16820000000001</v>
      </c>
    </row>
    <row r="362" spans="1:28">
      <c r="A362" t="s">
        <v>1050</v>
      </c>
      <c r="B362">
        <v>104</v>
      </c>
      <c r="C362" t="s">
        <v>1051</v>
      </c>
      <c r="E362" t="s">
        <v>1052</v>
      </c>
      <c r="F362" t="s">
        <v>1962</v>
      </c>
      <c r="G362" t="s">
        <v>23</v>
      </c>
      <c r="H362">
        <v>10.3826093</v>
      </c>
      <c r="I362">
        <v>124.9206233</v>
      </c>
      <c r="J362">
        <v>19430</v>
      </c>
      <c r="K362">
        <v>12</v>
      </c>
      <c r="L362">
        <v>3</v>
      </c>
      <c r="M362">
        <v>1953</v>
      </c>
      <c r="N362">
        <v>69</v>
      </c>
      <c r="O362">
        <v>13</v>
      </c>
      <c r="P362">
        <v>9112627574</v>
      </c>
      <c r="Q362" t="s">
        <v>24</v>
      </c>
      <c r="R362" t="s">
        <v>113</v>
      </c>
      <c r="S362" t="s">
        <v>1635</v>
      </c>
      <c r="T362" t="s">
        <v>1595</v>
      </c>
      <c r="U362" t="s">
        <v>1961</v>
      </c>
      <c r="V362">
        <v>1</v>
      </c>
      <c r="W362" t="s">
        <v>186</v>
      </c>
      <c r="X362" s="21">
        <v>95</v>
      </c>
      <c r="Y362" s="21"/>
      <c r="Z362" s="21" t="s">
        <v>2244</v>
      </c>
      <c r="AA362" s="21">
        <v>36.147379999999998</v>
      </c>
      <c r="AB362" s="21">
        <v>136.16820000000001</v>
      </c>
    </row>
    <row r="363" spans="1:28">
      <c r="A363" t="s">
        <v>1053</v>
      </c>
      <c r="B363">
        <v>104</v>
      </c>
      <c r="C363" t="s">
        <v>384</v>
      </c>
      <c r="D363" t="s">
        <v>1054</v>
      </c>
      <c r="E363" t="s">
        <v>503</v>
      </c>
      <c r="F363" t="s">
        <v>1963</v>
      </c>
      <c r="G363" t="s">
        <v>23</v>
      </c>
      <c r="H363">
        <v>15.732691600000001</v>
      </c>
      <c r="I363">
        <v>120.4346499</v>
      </c>
      <c r="J363">
        <v>33055</v>
      </c>
      <c r="K363">
        <v>1</v>
      </c>
      <c r="L363">
        <v>7</v>
      </c>
      <c r="M363">
        <v>1990</v>
      </c>
      <c r="N363">
        <v>32</v>
      </c>
      <c r="O363">
        <v>5</v>
      </c>
      <c r="P363">
        <v>8418821817</v>
      </c>
      <c r="Q363" t="s">
        <v>24</v>
      </c>
      <c r="R363" t="s">
        <v>113</v>
      </c>
      <c r="S363" t="s">
        <v>1635</v>
      </c>
      <c r="T363" t="s">
        <v>1595</v>
      </c>
      <c r="U363" t="s">
        <v>1961</v>
      </c>
      <c r="V363">
        <v>7</v>
      </c>
      <c r="W363" t="s">
        <v>78</v>
      </c>
      <c r="X363" s="21">
        <v>95</v>
      </c>
      <c r="Y363" s="21"/>
      <c r="Z363" s="21" t="s">
        <v>2244</v>
      </c>
      <c r="AA363" s="21">
        <v>36.147379999999998</v>
      </c>
      <c r="AB363" s="21">
        <v>136.16820000000001</v>
      </c>
    </row>
    <row r="364" spans="1:28">
      <c r="A364" t="s">
        <v>1055</v>
      </c>
      <c r="B364">
        <v>104</v>
      </c>
      <c r="C364" t="s">
        <v>1056</v>
      </c>
      <c r="E364" t="s">
        <v>96</v>
      </c>
      <c r="F364" t="s">
        <v>1964</v>
      </c>
      <c r="G364" t="s">
        <v>36</v>
      </c>
      <c r="H364">
        <v>36.1473783</v>
      </c>
      <c r="I364">
        <v>136.1682227</v>
      </c>
      <c r="J364">
        <v>10120</v>
      </c>
      <c r="K364">
        <v>15</v>
      </c>
      <c r="L364">
        <v>9</v>
      </c>
      <c r="M364">
        <v>1927</v>
      </c>
      <c r="N364">
        <v>95</v>
      </c>
      <c r="O364">
        <v>9</v>
      </c>
      <c r="P364">
        <v>2446687683</v>
      </c>
      <c r="Q364" t="s">
        <v>24</v>
      </c>
      <c r="R364" t="s">
        <v>113</v>
      </c>
      <c r="S364" t="s">
        <v>1635</v>
      </c>
      <c r="T364" t="s">
        <v>1595</v>
      </c>
      <c r="U364" t="s">
        <v>1961</v>
      </c>
      <c r="V364">
        <v>1</v>
      </c>
      <c r="W364" t="s">
        <v>186</v>
      </c>
      <c r="X364" s="21">
        <v>95</v>
      </c>
      <c r="Y364" s="21">
        <v>2446687683</v>
      </c>
      <c r="Z364" s="21" t="s">
        <v>2244</v>
      </c>
      <c r="AA364" s="21">
        <v>36.147379999999998</v>
      </c>
      <c r="AB364" s="21">
        <v>136.16820000000001</v>
      </c>
    </row>
    <row r="365" spans="1:28">
      <c r="A365" t="s">
        <v>1057</v>
      </c>
      <c r="B365">
        <v>104</v>
      </c>
      <c r="C365" t="s">
        <v>1058</v>
      </c>
      <c r="E365" t="s">
        <v>28</v>
      </c>
      <c r="F365" t="s">
        <v>1965</v>
      </c>
      <c r="G365" t="s">
        <v>36</v>
      </c>
      <c r="H365">
        <v>34.158996999999999</v>
      </c>
      <c r="I365">
        <v>108.906994</v>
      </c>
      <c r="J365">
        <v>44504</v>
      </c>
      <c r="K365">
        <v>4</v>
      </c>
      <c r="L365">
        <v>11</v>
      </c>
      <c r="M365">
        <v>2021</v>
      </c>
      <c r="N365">
        <v>1</v>
      </c>
      <c r="O365">
        <v>13</v>
      </c>
      <c r="P365">
        <v>2882370509</v>
      </c>
      <c r="Q365" t="s">
        <v>24</v>
      </c>
      <c r="R365" t="s">
        <v>113</v>
      </c>
      <c r="S365" t="s">
        <v>1635</v>
      </c>
      <c r="T365" t="s">
        <v>1595</v>
      </c>
      <c r="U365" t="s">
        <v>1961</v>
      </c>
      <c r="V365">
        <v>6</v>
      </c>
      <c r="W365" t="s">
        <v>43</v>
      </c>
      <c r="X365" s="21">
        <v>95</v>
      </c>
      <c r="Y365" s="21"/>
      <c r="Z365" s="21" t="s">
        <v>2244</v>
      </c>
      <c r="AA365" s="21">
        <v>36.147379999999998</v>
      </c>
      <c r="AB365" s="21">
        <v>136.16820000000001</v>
      </c>
    </row>
    <row r="366" spans="1:28">
      <c r="A366" t="s">
        <v>1059</v>
      </c>
      <c r="B366">
        <v>105</v>
      </c>
      <c r="C366" t="s">
        <v>1060</v>
      </c>
      <c r="E366" t="s">
        <v>1061</v>
      </c>
      <c r="F366" t="s">
        <v>1966</v>
      </c>
      <c r="G366" t="s">
        <v>36</v>
      </c>
      <c r="H366">
        <v>43.804723000000003</v>
      </c>
      <c r="I366">
        <v>4.4019810000000001</v>
      </c>
      <c r="J366">
        <v>30940</v>
      </c>
      <c r="K366">
        <v>15</v>
      </c>
      <c r="L366">
        <v>9</v>
      </c>
      <c r="M366">
        <v>1984</v>
      </c>
      <c r="N366">
        <v>38</v>
      </c>
      <c r="O366">
        <v>4</v>
      </c>
      <c r="P366">
        <v>2247378657</v>
      </c>
      <c r="Q366" t="s">
        <v>37</v>
      </c>
      <c r="R366" t="s">
        <v>68</v>
      </c>
      <c r="S366" t="s">
        <v>1967</v>
      </c>
      <c r="T366" t="s">
        <v>1968</v>
      </c>
      <c r="U366" t="s">
        <v>1969</v>
      </c>
      <c r="V366">
        <v>5</v>
      </c>
      <c r="W366" t="s">
        <v>86</v>
      </c>
      <c r="X366" s="21">
        <v>63</v>
      </c>
      <c r="Y366" s="21"/>
      <c r="Z366" s="21" t="s">
        <v>2245</v>
      </c>
      <c r="AA366" s="21">
        <v>8.8469759999999997</v>
      </c>
      <c r="AB366" s="21">
        <v>7.0606</v>
      </c>
    </row>
    <row r="367" spans="1:28">
      <c r="A367" t="s">
        <v>1062</v>
      </c>
      <c r="B367">
        <v>105</v>
      </c>
      <c r="C367" t="s">
        <v>1063</v>
      </c>
      <c r="D367" t="s">
        <v>1064</v>
      </c>
      <c r="E367" t="s">
        <v>879</v>
      </c>
      <c r="F367" t="s">
        <v>1970</v>
      </c>
      <c r="G367" t="s">
        <v>36</v>
      </c>
      <c r="H367">
        <v>8.8469760999999991</v>
      </c>
      <c r="I367">
        <v>7.0605998000000003</v>
      </c>
      <c r="J367">
        <v>21904</v>
      </c>
      <c r="K367">
        <v>20</v>
      </c>
      <c r="L367">
        <v>12</v>
      </c>
      <c r="M367">
        <v>1959</v>
      </c>
      <c r="N367">
        <v>63</v>
      </c>
      <c r="O367">
        <v>7</v>
      </c>
      <c r="P367">
        <v>8988998267</v>
      </c>
      <c r="Q367" t="s">
        <v>37</v>
      </c>
      <c r="R367" t="s">
        <v>68</v>
      </c>
      <c r="S367" t="s">
        <v>1967</v>
      </c>
      <c r="T367" t="s">
        <v>1968</v>
      </c>
      <c r="U367" t="s">
        <v>1969</v>
      </c>
      <c r="V367">
        <v>7</v>
      </c>
      <c r="W367" t="s">
        <v>78</v>
      </c>
      <c r="X367" s="21">
        <v>63</v>
      </c>
      <c r="Y367" s="21">
        <v>8988998267</v>
      </c>
      <c r="Z367" s="21" t="s">
        <v>2245</v>
      </c>
      <c r="AA367" s="21">
        <v>8.8469759999999997</v>
      </c>
      <c r="AB367" s="21">
        <v>7.0606</v>
      </c>
    </row>
    <row r="368" spans="1:28">
      <c r="A368" t="s">
        <v>1065</v>
      </c>
      <c r="B368">
        <v>106</v>
      </c>
      <c r="C368" t="s">
        <v>1066</v>
      </c>
      <c r="E368" t="s">
        <v>1067</v>
      </c>
      <c r="F368" t="s">
        <v>1971</v>
      </c>
      <c r="G368" t="s">
        <v>36</v>
      </c>
      <c r="H368">
        <v>50.019808400000002</v>
      </c>
      <c r="I368">
        <v>33.941672599999997</v>
      </c>
      <c r="J368">
        <v>39912</v>
      </c>
      <c r="K368">
        <v>9</v>
      </c>
      <c r="L368">
        <v>4</v>
      </c>
      <c r="M368">
        <v>2009</v>
      </c>
      <c r="N368">
        <v>13</v>
      </c>
      <c r="O368">
        <v>10</v>
      </c>
      <c r="P368">
        <v>3593934022</v>
      </c>
      <c r="Q368" t="s">
        <v>31</v>
      </c>
      <c r="R368" t="s">
        <v>52</v>
      </c>
      <c r="S368" t="s">
        <v>1380</v>
      </c>
      <c r="T368" t="s">
        <v>1380</v>
      </c>
      <c r="U368" t="s">
        <v>1972</v>
      </c>
      <c r="V368">
        <v>6</v>
      </c>
      <c r="W368" t="s">
        <v>43</v>
      </c>
      <c r="X368" s="21">
        <v>13</v>
      </c>
      <c r="Y368" s="21">
        <v>3593934022</v>
      </c>
      <c r="Z368" s="21" t="s">
        <v>2246</v>
      </c>
      <c r="AA368" s="21">
        <v>50.01981</v>
      </c>
      <c r="AB368" s="21">
        <v>33.941670000000002</v>
      </c>
    </row>
    <row r="369" spans="1:28">
      <c r="A369" t="s">
        <v>1068</v>
      </c>
      <c r="B369">
        <v>107</v>
      </c>
      <c r="C369" t="s">
        <v>1069</v>
      </c>
      <c r="E369" t="s">
        <v>1006</v>
      </c>
      <c r="F369" t="s">
        <v>1973</v>
      </c>
      <c r="G369" t="s">
        <v>23</v>
      </c>
      <c r="H369">
        <v>-10.5411</v>
      </c>
      <c r="I369">
        <v>123.28749999999999</v>
      </c>
      <c r="J369">
        <v>29658</v>
      </c>
      <c r="K369">
        <v>13</v>
      </c>
      <c r="L369">
        <v>3</v>
      </c>
      <c r="M369">
        <v>1981</v>
      </c>
      <c r="N369">
        <v>41</v>
      </c>
      <c r="O369">
        <v>12</v>
      </c>
      <c r="P369">
        <v>8238385109</v>
      </c>
      <c r="Q369" t="s">
        <v>97</v>
      </c>
      <c r="R369" t="s">
        <v>125</v>
      </c>
      <c r="S369" t="s">
        <v>1974</v>
      </c>
      <c r="T369" t="s">
        <v>1975</v>
      </c>
      <c r="U369" t="s">
        <v>1976</v>
      </c>
      <c r="V369">
        <v>3</v>
      </c>
      <c r="W369" t="s">
        <v>26</v>
      </c>
      <c r="X369" s="21">
        <v>70</v>
      </c>
      <c r="Y369" s="21"/>
      <c r="Z369" s="21" t="s">
        <v>1978</v>
      </c>
      <c r="AA369" s="21">
        <v>32.11871</v>
      </c>
      <c r="AB369" s="21">
        <v>35.129579999999997</v>
      </c>
    </row>
    <row r="370" spans="1:28">
      <c r="A370" t="s">
        <v>1070</v>
      </c>
      <c r="B370">
        <v>107</v>
      </c>
      <c r="C370" t="s">
        <v>1071</v>
      </c>
      <c r="E370" t="s">
        <v>1072</v>
      </c>
      <c r="F370" t="s">
        <v>1977</v>
      </c>
      <c r="G370" t="s">
        <v>36</v>
      </c>
      <c r="H370">
        <v>8.6427566999999996</v>
      </c>
      <c r="I370">
        <v>124.770152</v>
      </c>
      <c r="J370">
        <v>41610</v>
      </c>
      <c r="K370">
        <v>2</v>
      </c>
      <c r="L370">
        <v>12</v>
      </c>
      <c r="M370">
        <v>2013</v>
      </c>
      <c r="N370">
        <v>9</v>
      </c>
      <c r="O370">
        <v>9</v>
      </c>
      <c r="P370">
        <v>1138926642</v>
      </c>
      <c r="Q370" t="s">
        <v>97</v>
      </c>
      <c r="R370" t="s">
        <v>125</v>
      </c>
      <c r="S370" t="s">
        <v>1974</v>
      </c>
      <c r="T370" t="s">
        <v>1975</v>
      </c>
      <c r="U370" t="s">
        <v>1976</v>
      </c>
      <c r="V370">
        <v>6</v>
      </c>
      <c r="W370" t="s">
        <v>43</v>
      </c>
      <c r="X370" s="21">
        <v>70</v>
      </c>
      <c r="Y370" s="21"/>
      <c r="Z370" s="21" t="s">
        <v>1978</v>
      </c>
      <c r="AA370" s="21">
        <v>32.11871</v>
      </c>
      <c r="AB370" s="21">
        <v>35.129579999999997</v>
      </c>
    </row>
    <row r="371" spans="1:28">
      <c r="A371" t="s">
        <v>1073</v>
      </c>
      <c r="B371">
        <v>107</v>
      </c>
      <c r="C371" t="s">
        <v>1074</v>
      </c>
      <c r="E371" t="s">
        <v>975</v>
      </c>
      <c r="F371" t="s">
        <v>1978</v>
      </c>
      <c r="G371" t="s">
        <v>23</v>
      </c>
      <c r="H371">
        <v>32.11871</v>
      </c>
      <c r="I371">
        <v>35.129582999999997</v>
      </c>
      <c r="J371">
        <v>19296</v>
      </c>
      <c r="K371">
        <v>29</v>
      </c>
      <c r="L371">
        <v>10</v>
      </c>
      <c r="M371">
        <v>1952</v>
      </c>
      <c r="N371">
        <v>70</v>
      </c>
      <c r="O371">
        <v>6</v>
      </c>
      <c r="P371">
        <v>3608560651</v>
      </c>
      <c r="Q371" t="s">
        <v>97</v>
      </c>
      <c r="R371" t="s">
        <v>125</v>
      </c>
      <c r="S371" t="s">
        <v>1974</v>
      </c>
      <c r="T371" t="s">
        <v>1975</v>
      </c>
      <c r="U371" t="s">
        <v>1976</v>
      </c>
      <c r="V371">
        <v>1</v>
      </c>
      <c r="W371" t="s">
        <v>186</v>
      </c>
      <c r="X371" s="21">
        <v>70</v>
      </c>
      <c r="Y371" s="21">
        <v>3608560651</v>
      </c>
      <c r="Z371" s="21" t="s">
        <v>1978</v>
      </c>
      <c r="AA371" s="21">
        <v>32.11871</v>
      </c>
      <c r="AB371" s="21">
        <v>35.129579999999997</v>
      </c>
    </row>
    <row r="372" spans="1:28">
      <c r="A372" t="s">
        <v>1075</v>
      </c>
      <c r="B372">
        <v>108</v>
      </c>
      <c r="C372" t="s">
        <v>1076</v>
      </c>
      <c r="E372" t="s">
        <v>1077</v>
      </c>
      <c r="F372" t="s">
        <v>1979</v>
      </c>
      <c r="G372" t="s">
        <v>23</v>
      </c>
      <c r="H372">
        <v>55.677178300000001</v>
      </c>
      <c r="I372">
        <v>13.0856744</v>
      </c>
      <c r="J372">
        <v>28055</v>
      </c>
      <c r="K372">
        <v>22</v>
      </c>
      <c r="L372">
        <v>10</v>
      </c>
      <c r="M372">
        <v>1976</v>
      </c>
      <c r="N372">
        <v>46</v>
      </c>
      <c r="O372">
        <v>6</v>
      </c>
      <c r="P372">
        <v>2613106768</v>
      </c>
      <c r="Q372" t="s">
        <v>97</v>
      </c>
      <c r="R372" t="s">
        <v>176</v>
      </c>
      <c r="S372" t="s">
        <v>1807</v>
      </c>
      <c r="T372" t="s">
        <v>1808</v>
      </c>
      <c r="U372" t="s">
        <v>1809</v>
      </c>
      <c r="V372">
        <v>2</v>
      </c>
      <c r="W372" t="s">
        <v>48</v>
      </c>
      <c r="X372" s="21">
        <v>93</v>
      </c>
      <c r="Y372" s="21"/>
      <c r="Z372" s="21" t="s">
        <v>2247</v>
      </c>
      <c r="AA372" s="21">
        <v>18.424759999999999</v>
      </c>
      <c r="AB372" s="21">
        <v>-72.770300000000006</v>
      </c>
    </row>
    <row r="373" spans="1:28">
      <c r="A373" t="s">
        <v>1078</v>
      </c>
      <c r="B373">
        <v>108</v>
      </c>
      <c r="C373" t="s">
        <v>1079</v>
      </c>
      <c r="E373" t="s">
        <v>1080</v>
      </c>
      <c r="F373" t="s">
        <v>1980</v>
      </c>
      <c r="G373" t="s">
        <v>36</v>
      </c>
      <c r="H373">
        <v>-6.4166670000000003</v>
      </c>
      <c r="I373">
        <v>-77.883332899999999</v>
      </c>
      <c r="J373">
        <v>23768</v>
      </c>
      <c r="K373">
        <v>26</v>
      </c>
      <c r="L373">
        <v>1</v>
      </c>
      <c r="M373">
        <v>1965</v>
      </c>
      <c r="N373">
        <v>57</v>
      </c>
      <c r="O373">
        <v>9</v>
      </c>
      <c r="P373">
        <v>1411070358</v>
      </c>
      <c r="Q373" t="s">
        <v>97</v>
      </c>
      <c r="R373" t="s">
        <v>176</v>
      </c>
      <c r="S373" t="s">
        <v>1807</v>
      </c>
      <c r="T373" t="s">
        <v>1808</v>
      </c>
      <c r="U373" t="s">
        <v>1809</v>
      </c>
      <c r="V373">
        <v>3</v>
      </c>
      <c r="W373" t="s">
        <v>26</v>
      </c>
      <c r="X373" s="21">
        <v>93</v>
      </c>
      <c r="Y373" s="21"/>
      <c r="Z373" s="21" t="s">
        <v>2247</v>
      </c>
      <c r="AA373" s="21">
        <v>18.424759999999999</v>
      </c>
      <c r="AB373" s="21">
        <v>-72.770300000000006</v>
      </c>
    </row>
    <row r="374" spans="1:28">
      <c r="A374" t="s">
        <v>1081</v>
      </c>
      <c r="B374">
        <v>108</v>
      </c>
      <c r="C374" t="s">
        <v>1082</v>
      </c>
      <c r="E374" t="s">
        <v>1083</v>
      </c>
      <c r="F374" t="s">
        <v>1981</v>
      </c>
      <c r="G374" t="s">
        <v>36</v>
      </c>
      <c r="H374">
        <v>10.222709500000001</v>
      </c>
      <c r="I374">
        <v>12.051835000000001</v>
      </c>
      <c r="J374">
        <v>18141</v>
      </c>
      <c r="K374">
        <v>31</v>
      </c>
      <c r="L374">
        <v>8</v>
      </c>
      <c r="M374">
        <v>1949</v>
      </c>
      <c r="N374">
        <v>73</v>
      </c>
      <c r="O374">
        <v>12</v>
      </c>
      <c r="P374">
        <v>7729489547</v>
      </c>
      <c r="Q374" t="s">
        <v>97</v>
      </c>
      <c r="R374" t="s">
        <v>176</v>
      </c>
      <c r="S374" t="s">
        <v>1807</v>
      </c>
      <c r="T374" t="s">
        <v>1808</v>
      </c>
      <c r="U374" t="s">
        <v>1809</v>
      </c>
      <c r="V374">
        <v>6</v>
      </c>
      <c r="W374" t="s">
        <v>43</v>
      </c>
      <c r="X374" s="21">
        <v>93</v>
      </c>
      <c r="Y374" s="21"/>
      <c r="Z374" s="21" t="s">
        <v>2247</v>
      </c>
      <c r="AA374" s="21">
        <v>18.424759999999999</v>
      </c>
      <c r="AB374" s="21">
        <v>-72.770300000000006</v>
      </c>
    </row>
    <row r="375" spans="1:28">
      <c r="A375" t="s">
        <v>1084</v>
      </c>
      <c r="B375">
        <v>108</v>
      </c>
      <c r="C375" t="s">
        <v>1085</v>
      </c>
      <c r="E375" t="s">
        <v>258</v>
      </c>
      <c r="F375" t="s">
        <v>1982</v>
      </c>
      <c r="G375" t="s">
        <v>36</v>
      </c>
      <c r="H375">
        <v>18.424763599999999</v>
      </c>
      <c r="I375">
        <v>-72.7703001</v>
      </c>
      <c r="J375">
        <v>10708</v>
      </c>
      <c r="K375">
        <v>25</v>
      </c>
      <c r="L375">
        <v>4</v>
      </c>
      <c r="M375">
        <v>1929</v>
      </c>
      <c r="N375">
        <v>93</v>
      </c>
      <c r="O375">
        <v>2</v>
      </c>
      <c r="P375">
        <v>1417713511</v>
      </c>
      <c r="Q375" t="s">
        <v>97</v>
      </c>
      <c r="R375" t="s">
        <v>176</v>
      </c>
      <c r="S375" t="s">
        <v>1807</v>
      </c>
      <c r="T375" t="s">
        <v>1808</v>
      </c>
      <c r="U375" t="s">
        <v>1809</v>
      </c>
      <c r="V375">
        <v>2</v>
      </c>
      <c r="W375" t="s">
        <v>48</v>
      </c>
      <c r="X375" s="21">
        <v>93</v>
      </c>
      <c r="Y375" s="21">
        <v>1417713511</v>
      </c>
      <c r="Z375" s="21" t="s">
        <v>2247</v>
      </c>
      <c r="AA375" s="21">
        <v>18.424759999999999</v>
      </c>
      <c r="AB375" s="21">
        <v>-72.770300000000006</v>
      </c>
    </row>
    <row r="376" spans="1:28">
      <c r="A376" t="s">
        <v>1086</v>
      </c>
      <c r="B376">
        <v>109</v>
      </c>
      <c r="C376" t="s">
        <v>1087</v>
      </c>
      <c r="E376" t="s">
        <v>1088</v>
      </c>
      <c r="F376" t="s">
        <v>1983</v>
      </c>
      <c r="G376" t="s">
        <v>36</v>
      </c>
      <c r="H376">
        <v>42.418024000000003</v>
      </c>
      <c r="I376">
        <v>20.794942800000001</v>
      </c>
      <c r="J376">
        <v>30558</v>
      </c>
      <c r="K376">
        <v>30</v>
      </c>
      <c r="L376">
        <v>8</v>
      </c>
      <c r="M376">
        <v>1983</v>
      </c>
      <c r="N376">
        <v>39</v>
      </c>
      <c r="O376">
        <v>11</v>
      </c>
      <c r="P376">
        <v>2354622270</v>
      </c>
      <c r="Q376" t="s">
        <v>37</v>
      </c>
      <c r="R376" t="s">
        <v>38</v>
      </c>
      <c r="S376" t="s">
        <v>1984</v>
      </c>
      <c r="T376" t="s">
        <v>1985</v>
      </c>
      <c r="U376" t="s">
        <v>1430</v>
      </c>
      <c r="V376">
        <v>6</v>
      </c>
      <c r="W376" t="s">
        <v>43</v>
      </c>
      <c r="X376" s="21">
        <v>53</v>
      </c>
      <c r="Y376" s="21"/>
      <c r="Z376" s="21" t="s">
        <v>2248</v>
      </c>
      <c r="AA376" s="21">
        <v>13.875209999999999</v>
      </c>
      <c r="AB376" s="21">
        <v>121.21510000000001</v>
      </c>
    </row>
    <row r="377" spans="1:28">
      <c r="A377" t="s">
        <v>1089</v>
      </c>
      <c r="B377">
        <v>109</v>
      </c>
      <c r="C377" t="s">
        <v>1090</v>
      </c>
      <c r="E377" t="s">
        <v>462</v>
      </c>
      <c r="F377" t="s">
        <v>1986</v>
      </c>
      <c r="G377" t="s">
        <v>23</v>
      </c>
      <c r="H377">
        <v>57.673599500000002</v>
      </c>
      <c r="I377">
        <v>12.009821799999999</v>
      </c>
      <c r="J377">
        <v>28158</v>
      </c>
      <c r="K377">
        <v>2</v>
      </c>
      <c r="L377">
        <v>2</v>
      </c>
      <c r="M377">
        <v>1977</v>
      </c>
      <c r="N377">
        <v>45</v>
      </c>
      <c r="O377">
        <v>6</v>
      </c>
      <c r="P377">
        <v>5179234567</v>
      </c>
      <c r="Q377" t="s">
        <v>37</v>
      </c>
      <c r="R377" t="s">
        <v>38</v>
      </c>
      <c r="S377" t="s">
        <v>1984</v>
      </c>
      <c r="T377" t="s">
        <v>1985</v>
      </c>
      <c r="U377" t="s">
        <v>1430</v>
      </c>
      <c r="V377">
        <v>3</v>
      </c>
      <c r="W377" t="s">
        <v>26</v>
      </c>
      <c r="X377" s="21">
        <v>53</v>
      </c>
      <c r="Y377" s="21"/>
      <c r="Z377" s="21" t="s">
        <v>2248</v>
      </c>
      <c r="AA377" s="21">
        <v>13.875209999999999</v>
      </c>
      <c r="AB377" s="21">
        <v>121.21510000000001</v>
      </c>
    </row>
    <row r="378" spans="1:28">
      <c r="A378" t="s">
        <v>1091</v>
      </c>
      <c r="B378">
        <v>109</v>
      </c>
      <c r="C378" t="s">
        <v>1092</v>
      </c>
      <c r="E378" t="s">
        <v>1093</v>
      </c>
      <c r="F378" t="s">
        <v>1987</v>
      </c>
      <c r="G378" t="s">
        <v>36</v>
      </c>
      <c r="H378">
        <v>47.3036891</v>
      </c>
      <c r="I378">
        <v>2.6981495999999998</v>
      </c>
      <c r="J378">
        <v>39964</v>
      </c>
      <c r="K378">
        <v>31</v>
      </c>
      <c r="L378">
        <v>5</v>
      </c>
      <c r="M378">
        <v>2009</v>
      </c>
      <c r="N378">
        <v>13</v>
      </c>
      <c r="O378">
        <v>3</v>
      </c>
      <c r="P378">
        <v>3152552593</v>
      </c>
      <c r="Q378" t="s">
        <v>37</v>
      </c>
      <c r="R378" t="s">
        <v>38</v>
      </c>
      <c r="S378" t="s">
        <v>1984</v>
      </c>
      <c r="T378" t="s">
        <v>1985</v>
      </c>
      <c r="U378" t="s">
        <v>1430</v>
      </c>
      <c r="V378">
        <v>6</v>
      </c>
      <c r="W378" t="s">
        <v>43</v>
      </c>
      <c r="X378" s="21">
        <v>53</v>
      </c>
      <c r="Y378" s="21"/>
      <c r="Z378" s="21" t="s">
        <v>2248</v>
      </c>
      <c r="AA378" s="21">
        <v>13.875209999999999</v>
      </c>
      <c r="AB378" s="21">
        <v>121.21510000000001</v>
      </c>
    </row>
    <row r="379" spans="1:28">
      <c r="A379" t="s">
        <v>1094</v>
      </c>
      <c r="B379">
        <v>109</v>
      </c>
      <c r="C379" t="s">
        <v>1095</v>
      </c>
      <c r="E379" t="s">
        <v>835</v>
      </c>
      <c r="F379" t="s">
        <v>1988</v>
      </c>
      <c r="G379" t="s">
        <v>36</v>
      </c>
      <c r="H379">
        <v>13.8752119</v>
      </c>
      <c r="I379">
        <v>121.21512559999999</v>
      </c>
      <c r="J379">
        <v>25473</v>
      </c>
      <c r="K379">
        <v>27</v>
      </c>
      <c r="L379">
        <v>9</v>
      </c>
      <c r="M379">
        <v>1969</v>
      </c>
      <c r="N379">
        <v>53</v>
      </c>
      <c r="O379">
        <v>6</v>
      </c>
      <c r="P379">
        <v>9425637256</v>
      </c>
      <c r="Q379" t="s">
        <v>37</v>
      </c>
      <c r="R379" t="s">
        <v>38</v>
      </c>
      <c r="S379" t="s">
        <v>1984</v>
      </c>
      <c r="T379" t="s">
        <v>1985</v>
      </c>
      <c r="U379" t="s">
        <v>1430</v>
      </c>
      <c r="V379">
        <v>1</v>
      </c>
      <c r="W379" t="s">
        <v>186</v>
      </c>
      <c r="X379" s="21">
        <v>53</v>
      </c>
      <c r="Y379" s="21">
        <v>9425637256</v>
      </c>
      <c r="Z379" s="21" t="s">
        <v>2248</v>
      </c>
      <c r="AA379" s="21">
        <v>13.875209999999999</v>
      </c>
      <c r="AB379" s="21">
        <v>121.21510000000001</v>
      </c>
    </row>
    <row r="380" spans="1:28">
      <c r="A380" t="s">
        <v>1096</v>
      </c>
      <c r="B380">
        <v>109</v>
      </c>
      <c r="C380" t="s">
        <v>1097</v>
      </c>
      <c r="E380" t="s">
        <v>41</v>
      </c>
      <c r="F380" t="s">
        <v>1989</v>
      </c>
      <c r="G380" t="s">
        <v>36</v>
      </c>
      <c r="H380">
        <v>48.197340400000002</v>
      </c>
      <c r="I380">
        <v>16.3587247</v>
      </c>
      <c r="J380">
        <v>38610</v>
      </c>
      <c r="K380">
        <v>15</v>
      </c>
      <c r="L380">
        <v>9</v>
      </c>
      <c r="M380">
        <v>2005</v>
      </c>
      <c r="N380">
        <v>17</v>
      </c>
      <c r="O380">
        <v>1</v>
      </c>
      <c r="P380">
        <v>5665411983</v>
      </c>
      <c r="Q380" t="s">
        <v>37</v>
      </c>
      <c r="R380" t="s">
        <v>38</v>
      </c>
      <c r="S380" t="s">
        <v>1984</v>
      </c>
      <c r="T380" t="s">
        <v>1985</v>
      </c>
      <c r="U380" t="s">
        <v>1430</v>
      </c>
      <c r="V380">
        <v>6</v>
      </c>
      <c r="W380" t="s">
        <v>43</v>
      </c>
      <c r="X380" s="21">
        <v>53</v>
      </c>
      <c r="Y380" s="21"/>
      <c r="Z380" s="21" t="s">
        <v>2248</v>
      </c>
      <c r="AA380" s="21">
        <v>13.875209999999999</v>
      </c>
      <c r="AB380" s="21">
        <v>121.21510000000001</v>
      </c>
    </row>
    <row r="381" spans="1:28">
      <c r="A381" t="s">
        <v>1098</v>
      </c>
      <c r="B381">
        <v>110</v>
      </c>
      <c r="C381" t="s">
        <v>1099</v>
      </c>
      <c r="E381" t="s">
        <v>538</v>
      </c>
      <c r="F381" t="s">
        <v>1990</v>
      </c>
      <c r="G381" t="s">
        <v>23</v>
      </c>
      <c r="H381">
        <v>15.4004052</v>
      </c>
      <c r="I381">
        <v>119.93039330000001</v>
      </c>
      <c r="J381">
        <v>27533</v>
      </c>
      <c r="K381">
        <v>19</v>
      </c>
      <c r="L381">
        <v>5</v>
      </c>
      <c r="M381">
        <v>1975</v>
      </c>
      <c r="N381">
        <v>47</v>
      </c>
      <c r="O381">
        <v>5</v>
      </c>
      <c r="P381">
        <v>8772772207</v>
      </c>
      <c r="Q381" t="s">
        <v>97</v>
      </c>
      <c r="R381" t="s">
        <v>129</v>
      </c>
      <c r="S381" t="s">
        <v>1991</v>
      </c>
      <c r="T381" t="s">
        <v>1992</v>
      </c>
      <c r="U381" t="s">
        <v>1621</v>
      </c>
      <c r="V381">
        <v>3</v>
      </c>
      <c r="W381" t="s">
        <v>26</v>
      </c>
      <c r="X381" s="21">
        <v>47</v>
      </c>
      <c r="Y381" s="21">
        <v>8772772207</v>
      </c>
      <c r="Z381" s="21" t="s">
        <v>1990</v>
      </c>
      <c r="AA381" s="21">
        <v>15.400410000000001</v>
      </c>
      <c r="AB381" s="21">
        <v>119.93040000000001</v>
      </c>
    </row>
    <row r="382" spans="1:28">
      <c r="A382" t="s">
        <v>1100</v>
      </c>
      <c r="B382">
        <v>110</v>
      </c>
      <c r="C382" t="s">
        <v>1101</v>
      </c>
      <c r="E382" t="s">
        <v>463</v>
      </c>
      <c r="F382" t="s">
        <v>1993</v>
      </c>
      <c r="G382" t="s">
        <v>23</v>
      </c>
      <c r="H382">
        <v>31.2194021</v>
      </c>
      <c r="I382">
        <v>107.5185474</v>
      </c>
      <c r="J382">
        <v>32382</v>
      </c>
      <c r="K382">
        <v>27</v>
      </c>
      <c r="L382">
        <v>8</v>
      </c>
      <c r="M382">
        <v>1988</v>
      </c>
      <c r="N382">
        <v>34</v>
      </c>
      <c r="O382">
        <v>8</v>
      </c>
      <c r="P382">
        <v>3543622206</v>
      </c>
      <c r="Q382" t="s">
        <v>97</v>
      </c>
      <c r="R382" t="s">
        <v>129</v>
      </c>
      <c r="S382" t="s">
        <v>1991</v>
      </c>
      <c r="T382" t="s">
        <v>1992</v>
      </c>
      <c r="U382" t="s">
        <v>1621</v>
      </c>
      <c r="V382">
        <v>1</v>
      </c>
      <c r="W382" t="s">
        <v>186</v>
      </c>
      <c r="X382" s="21">
        <v>47</v>
      </c>
      <c r="Y382" s="21"/>
      <c r="Z382" s="21" t="s">
        <v>1990</v>
      </c>
      <c r="AA382" s="21">
        <v>15.400410000000001</v>
      </c>
      <c r="AB382" s="21">
        <v>119.93040000000001</v>
      </c>
    </row>
    <row r="383" spans="1:28">
      <c r="A383" t="s">
        <v>1102</v>
      </c>
      <c r="B383">
        <v>111</v>
      </c>
      <c r="C383" t="s">
        <v>1103</v>
      </c>
      <c r="E383" t="s">
        <v>1104</v>
      </c>
      <c r="F383" t="s">
        <v>1994</v>
      </c>
      <c r="G383" t="s">
        <v>36</v>
      </c>
      <c r="H383">
        <v>44.840524000000002</v>
      </c>
      <c r="I383">
        <v>82.353656000000001</v>
      </c>
      <c r="J383">
        <v>8366</v>
      </c>
      <c r="K383">
        <v>26</v>
      </c>
      <c r="L383">
        <v>11</v>
      </c>
      <c r="M383">
        <v>1922</v>
      </c>
      <c r="N383">
        <v>100</v>
      </c>
      <c r="O383">
        <v>7</v>
      </c>
      <c r="P383">
        <v>3258379988</v>
      </c>
      <c r="Q383" t="s">
        <v>31</v>
      </c>
      <c r="R383" t="s">
        <v>110</v>
      </c>
      <c r="S383" t="s">
        <v>1995</v>
      </c>
      <c r="T383" t="s">
        <v>1996</v>
      </c>
      <c r="U383" t="s">
        <v>1425</v>
      </c>
      <c r="V383">
        <v>3</v>
      </c>
      <c r="W383" t="s">
        <v>26</v>
      </c>
      <c r="X383" s="21">
        <v>100</v>
      </c>
      <c r="Y383" s="21">
        <v>3258379988</v>
      </c>
      <c r="Z383" s="21" t="s">
        <v>2249</v>
      </c>
      <c r="AA383" s="21">
        <v>44.840519999999998</v>
      </c>
      <c r="AB383" s="21">
        <v>82.353660000000005</v>
      </c>
    </row>
    <row r="384" spans="1:28">
      <c r="A384" t="s">
        <v>1105</v>
      </c>
      <c r="B384">
        <v>111</v>
      </c>
      <c r="C384" t="s">
        <v>1106</v>
      </c>
      <c r="E384" t="s">
        <v>1107</v>
      </c>
      <c r="F384" t="s">
        <v>1997</v>
      </c>
      <c r="G384" t="s">
        <v>36</v>
      </c>
      <c r="H384">
        <v>-6.9100633</v>
      </c>
      <c r="I384">
        <v>107.71476970000001</v>
      </c>
      <c r="J384">
        <v>29191</v>
      </c>
      <c r="K384">
        <v>2</v>
      </c>
      <c r="L384">
        <v>12</v>
      </c>
      <c r="M384">
        <v>1979</v>
      </c>
      <c r="N384">
        <v>43</v>
      </c>
      <c r="O384">
        <v>12</v>
      </c>
      <c r="P384">
        <v>5792043660</v>
      </c>
      <c r="Q384" t="s">
        <v>31</v>
      </c>
      <c r="R384" t="s">
        <v>110</v>
      </c>
      <c r="S384" t="s">
        <v>1995</v>
      </c>
      <c r="T384" t="s">
        <v>1996</v>
      </c>
      <c r="U384" t="s">
        <v>1425</v>
      </c>
      <c r="V384">
        <v>7</v>
      </c>
      <c r="W384" t="s">
        <v>78</v>
      </c>
      <c r="X384" s="21">
        <v>100</v>
      </c>
      <c r="Y384" s="21"/>
      <c r="Z384" s="21" t="s">
        <v>2249</v>
      </c>
      <c r="AA384" s="21">
        <v>44.840519999999998</v>
      </c>
      <c r="AB384" s="21">
        <v>82.353660000000005</v>
      </c>
    </row>
    <row r="385" spans="1:28">
      <c r="A385" t="s">
        <v>1108</v>
      </c>
      <c r="B385">
        <v>111</v>
      </c>
      <c r="C385" t="s">
        <v>972</v>
      </c>
      <c r="E385" t="s">
        <v>407</v>
      </c>
      <c r="F385" t="s">
        <v>1998</v>
      </c>
      <c r="G385" t="s">
        <v>36</v>
      </c>
      <c r="H385">
        <v>15.8278</v>
      </c>
      <c r="I385">
        <v>120.49467660000001</v>
      </c>
      <c r="J385">
        <v>36475</v>
      </c>
      <c r="K385">
        <v>11</v>
      </c>
      <c r="L385">
        <v>11</v>
      </c>
      <c r="M385">
        <v>1999</v>
      </c>
      <c r="N385">
        <v>23</v>
      </c>
      <c r="O385">
        <v>11</v>
      </c>
      <c r="P385">
        <v>3403120914</v>
      </c>
      <c r="Q385" t="s">
        <v>31</v>
      </c>
      <c r="R385" t="s">
        <v>110</v>
      </c>
      <c r="S385" t="s">
        <v>1995</v>
      </c>
      <c r="T385" t="s">
        <v>1996</v>
      </c>
      <c r="U385" t="s">
        <v>1425</v>
      </c>
      <c r="V385">
        <v>3</v>
      </c>
      <c r="W385" t="s">
        <v>26</v>
      </c>
      <c r="X385" s="21">
        <v>100</v>
      </c>
      <c r="Y385" s="21"/>
      <c r="Z385" s="21" t="s">
        <v>2249</v>
      </c>
      <c r="AA385" s="21">
        <v>44.840519999999998</v>
      </c>
      <c r="AB385" s="21">
        <v>82.353660000000005</v>
      </c>
    </row>
    <row r="386" spans="1:28">
      <c r="A386" t="s">
        <v>1109</v>
      </c>
      <c r="B386">
        <v>111</v>
      </c>
      <c r="C386" t="s">
        <v>978</v>
      </c>
      <c r="D386" t="s">
        <v>21</v>
      </c>
      <c r="E386" t="s">
        <v>964</v>
      </c>
      <c r="F386" t="s">
        <v>1999</v>
      </c>
      <c r="G386" t="s">
        <v>23</v>
      </c>
      <c r="H386">
        <v>37.242286300000004</v>
      </c>
      <c r="I386">
        <v>-121.73094519999999</v>
      </c>
      <c r="J386">
        <v>19458</v>
      </c>
      <c r="K386">
        <v>9</v>
      </c>
      <c r="L386">
        <v>4</v>
      </c>
      <c r="M386">
        <v>1953</v>
      </c>
      <c r="N386">
        <v>69</v>
      </c>
      <c r="O386">
        <v>3</v>
      </c>
      <c r="P386">
        <v>4081073642</v>
      </c>
      <c r="Q386" t="s">
        <v>31</v>
      </c>
      <c r="R386" t="s">
        <v>110</v>
      </c>
      <c r="S386" t="s">
        <v>1995</v>
      </c>
      <c r="T386" t="s">
        <v>1996</v>
      </c>
      <c r="U386" t="s">
        <v>1425</v>
      </c>
      <c r="V386">
        <v>7</v>
      </c>
      <c r="W386" t="s">
        <v>78</v>
      </c>
      <c r="X386" s="21">
        <v>100</v>
      </c>
      <c r="Y386" s="21"/>
      <c r="Z386" s="21" t="s">
        <v>2249</v>
      </c>
      <c r="AA386" s="21">
        <v>44.840519999999998</v>
      </c>
      <c r="AB386" s="21">
        <v>82.353660000000005</v>
      </c>
    </row>
    <row r="387" spans="1:28">
      <c r="A387" t="s">
        <v>1110</v>
      </c>
      <c r="B387">
        <v>111</v>
      </c>
      <c r="C387" t="s">
        <v>250</v>
      </c>
      <c r="E387" t="s">
        <v>159</v>
      </c>
      <c r="F387" t="s">
        <v>2000</v>
      </c>
      <c r="G387" t="s">
        <v>36</v>
      </c>
      <c r="H387">
        <v>9.9477872999999999</v>
      </c>
      <c r="I387">
        <v>-84.059266699999995</v>
      </c>
      <c r="J387">
        <v>35897</v>
      </c>
      <c r="K387">
        <v>12</v>
      </c>
      <c r="L387">
        <v>4</v>
      </c>
      <c r="M387">
        <v>1998</v>
      </c>
      <c r="N387">
        <v>24</v>
      </c>
      <c r="O387">
        <v>12</v>
      </c>
      <c r="P387">
        <v>3332286416</v>
      </c>
      <c r="Q387" t="s">
        <v>31</v>
      </c>
      <c r="R387" t="s">
        <v>110</v>
      </c>
      <c r="S387" t="s">
        <v>1995</v>
      </c>
      <c r="T387" t="s">
        <v>1996</v>
      </c>
      <c r="U387" t="s">
        <v>1425</v>
      </c>
      <c r="V387">
        <v>7</v>
      </c>
      <c r="W387" t="s">
        <v>78</v>
      </c>
      <c r="X387" s="21">
        <v>100</v>
      </c>
      <c r="Y387" s="21"/>
      <c r="Z387" s="21" t="s">
        <v>2249</v>
      </c>
      <c r="AA387" s="21">
        <v>44.840519999999998</v>
      </c>
      <c r="AB387" s="21">
        <v>82.353660000000005</v>
      </c>
    </row>
    <row r="388" spans="1:28">
      <c r="A388" t="s">
        <v>1111</v>
      </c>
      <c r="B388">
        <v>112</v>
      </c>
      <c r="C388" t="s">
        <v>145</v>
      </c>
      <c r="E388" t="s">
        <v>832</v>
      </c>
      <c r="F388" t="s">
        <v>2001</v>
      </c>
      <c r="G388" t="s">
        <v>23</v>
      </c>
      <c r="H388">
        <v>14.867009400000001</v>
      </c>
      <c r="I388">
        <v>-88.772244400000005</v>
      </c>
      <c r="J388">
        <v>39806</v>
      </c>
      <c r="K388">
        <v>24</v>
      </c>
      <c r="L388">
        <v>12</v>
      </c>
      <c r="M388">
        <v>2008</v>
      </c>
      <c r="N388">
        <v>14</v>
      </c>
      <c r="O388">
        <v>7</v>
      </c>
      <c r="P388">
        <v>3868246493</v>
      </c>
      <c r="Q388" t="s">
        <v>72</v>
      </c>
      <c r="R388" t="s">
        <v>82</v>
      </c>
      <c r="S388" t="s">
        <v>1934</v>
      </c>
      <c r="T388" t="s">
        <v>2002</v>
      </c>
      <c r="U388" t="s">
        <v>2003</v>
      </c>
      <c r="V388">
        <v>6</v>
      </c>
      <c r="W388" t="s">
        <v>43</v>
      </c>
      <c r="X388" s="21">
        <v>101</v>
      </c>
      <c r="Y388" s="21"/>
      <c r="Z388" s="21" t="s">
        <v>2005</v>
      </c>
      <c r="AA388" s="21">
        <v>18.114529999999998</v>
      </c>
      <c r="AB388" s="21">
        <v>121.4024</v>
      </c>
    </row>
    <row r="389" spans="1:28">
      <c r="A389" t="s">
        <v>1112</v>
      </c>
      <c r="B389">
        <v>112</v>
      </c>
      <c r="C389" t="s">
        <v>1113</v>
      </c>
      <c r="E389" t="s">
        <v>300</v>
      </c>
      <c r="F389" t="s">
        <v>2004</v>
      </c>
      <c r="G389" t="s">
        <v>36</v>
      </c>
      <c r="H389">
        <v>31.364042000000001</v>
      </c>
      <c r="I389">
        <v>108.520914</v>
      </c>
      <c r="J389">
        <v>11370</v>
      </c>
      <c r="K389">
        <v>16</v>
      </c>
      <c r="L389">
        <v>2</v>
      </c>
      <c r="M389">
        <v>1931</v>
      </c>
      <c r="N389">
        <v>91</v>
      </c>
      <c r="O389">
        <v>1</v>
      </c>
      <c r="P389">
        <v>9272976586</v>
      </c>
      <c r="Q389" t="s">
        <v>72</v>
      </c>
      <c r="R389" t="s">
        <v>82</v>
      </c>
      <c r="S389" t="s">
        <v>1934</v>
      </c>
      <c r="T389" t="s">
        <v>2002</v>
      </c>
      <c r="U389" t="s">
        <v>2003</v>
      </c>
      <c r="V389">
        <v>4</v>
      </c>
      <c r="W389" t="s">
        <v>93</v>
      </c>
      <c r="X389" s="21">
        <v>101</v>
      </c>
      <c r="Y389" s="21"/>
      <c r="Z389" s="21" t="s">
        <v>2005</v>
      </c>
      <c r="AA389" s="21">
        <v>18.114529999999998</v>
      </c>
      <c r="AB389" s="21">
        <v>121.4024</v>
      </c>
    </row>
    <row r="390" spans="1:28">
      <c r="A390" t="s">
        <v>1114</v>
      </c>
      <c r="B390">
        <v>112</v>
      </c>
      <c r="C390" t="s">
        <v>1115</v>
      </c>
      <c r="E390" t="s">
        <v>709</v>
      </c>
      <c r="F390" t="s">
        <v>2005</v>
      </c>
      <c r="G390" t="s">
        <v>23</v>
      </c>
      <c r="H390">
        <v>18.1145292</v>
      </c>
      <c r="I390">
        <v>121.40235869999999</v>
      </c>
      <c r="J390">
        <v>7766</v>
      </c>
      <c r="K390">
        <v>5</v>
      </c>
      <c r="L390">
        <v>4</v>
      </c>
      <c r="M390">
        <v>1921</v>
      </c>
      <c r="N390">
        <v>101</v>
      </c>
      <c r="O390">
        <v>7</v>
      </c>
      <c r="P390">
        <v>1138138606</v>
      </c>
      <c r="Q390" t="s">
        <v>72</v>
      </c>
      <c r="R390" t="s">
        <v>82</v>
      </c>
      <c r="S390" t="s">
        <v>1934</v>
      </c>
      <c r="T390" t="s">
        <v>2002</v>
      </c>
      <c r="U390" t="s">
        <v>2003</v>
      </c>
      <c r="V390">
        <v>4</v>
      </c>
      <c r="W390" t="s">
        <v>93</v>
      </c>
      <c r="X390" s="21">
        <v>101</v>
      </c>
      <c r="Y390" s="21">
        <v>1138138606</v>
      </c>
      <c r="Z390" s="21" t="s">
        <v>2005</v>
      </c>
      <c r="AA390" s="21">
        <v>18.114529999999998</v>
      </c>
      <c r="AB390" s="21">
        <v>121.4024</v>
      </c>
    </row>
    <row r="391" spans="1:28">
      <c r="A391" t="s">
        <v>1116</v>
      </c>
      <c r="B391">
        <v>112</v>
      </c>
      <c r="C391" t="s">
        <v>644</v>
      </c>
      <c r="E391" t="s">
        <v>360</v>
      </c>
      <c r="F391" t="s">
        <v>2006</v>
      </c>
      <c r="G391" t="s">
        <v>23</v>
      </c>
      <c r="H391">
        <v>36.089488000000003</v>
      </c>
      <c r="I391">
        <v>97.863213999999999</v>
      </c>
      <c r="J391">
        <v>27876</v>
      </c>
      <c r="K391">
        <v>26</v>
      </c>
      <c r="L391">
        <v>4</v>
      </c>
      <c r="M391">
        <v>1976</v>
      </c>
      <c r="N391">
        <v>46</v>
      </c>
      <c r="O391">
        <v>12</v>
      </c>
      <c r="P391">
        <v>9224441103</v>
      </c>
      <c r="Q391" t="s">
        <v>72</v>
      </c>
      <c r="R391" t="s">
        <v>82</v>
      </c>
      <c r="S391" t="s">
        <v>1934</v>
      </c>
      <c r="T391" t="s">
        <v>2002</v>
      </c>
      <c r="U391" t="s">
        <v>2003</v>
      </c>
      <c r="V391">
        <v>5</v>
      </c>
      <c r="W391" t="s">
        <v>86</v>
      </c>
      <c r="X391" s="21">
        <v>101</v>
      </c>
      <c r="Y391" s="21"/>
      <c r="Z391" s="21" t="s">
        <v>2005</v>
      </c>
      <c r="AA391" s="21">
        <v>18.114529999999998</v>
      </c>
      <c r="AB391" s="21">
        <v>121.4024</v>
      </c>
    </row>
    <row r="392" spans="1:28">
      <c r="A392" t="s">
        <v>1117</v>
      </c>
      <c r="B392">
        <v>112</v>
      </c>
      <c r="C392" t="s">
        <v>1118</v>
      </c>
      <c r="E392" t="s">
        <v>1119</v>
      </c>
      <c r="F392" t="s">
        <v>2007</v>
      </c>
      <c r="G392" t="s">
        <v>36</v>
      </c>
      <c r="H392">
        <v>35.924514000000002</v>
      </c>
      <c r="I392">
        <v>114.35776300000001</v>
      </c>
      <c r="J392">
        <v>12931</v>
      </c>
      <c r="K392">
        <v>27</v>
      </c>
      <c r="L392">
        <v>5</v>
      </c>
      <c r="M392">
        <v>1935</v>
      </c>
      <c r="N392">
        <v>87</v>
      </c>
      <c r="O392">
        <v>5</v>
      </c>
      <c r="P392">
        <v>7641001506</v>
      </c>
      <c r="Q392" t="s">
        <v>72</v>
      </c>
      <c r="R392" t="s">
        <v>82</v>
      </c>
      <c r="S392" t="s">
        <v>1934</v>
      </c>
      <c r="T392" t="s">
        <v>2002</v>
      </c>
      <c r="U392" t="s">
        <v>2003</v>
      </c>
      <c r="V392">
        <v>2</v>
      </c>
      <c r="W392" t="s">
        <v>48</v>
      </c>
      <c r="X392" s="21">
        <v>101</v>
      </c>
      <c r="Y392" s="21"/>
      <c r="Z392" s="21" t="s">
        <v>2005</v>
      </c>
      <c r="AA392" s="21">
        <v>18.114529999999998</v>
      </c>
      <c r="AB392" s="21">
        <v>121.4024</v>
      </c>
    </row>
    <row r="393" spans="1:28">
      <c r="A393" t="s">
        <v>1120</v>
      </c>
      <c r="B393">
        <v>113</v>
      </c>
      <c r="C393" t="s">
        <v>926</v>
      </c>
      <c r="D393" t="s">
        <v>534</v>
      </c>
      <c r="E393" t="s">
        <v>1121</v>
      </c>
      <c r="F393" t="s">
        <v>2008</v>
      </c>
      <c r="G393" t="s">
        <v>36</v>
      </c>
      <c r="H393">
        <v>29.830962</v>
      </c>
      <c r="I393">
        <v>104.84882899999999</v>
      </c>
      <c r="J393">
        <v>38520</v>
      </c>
      <c r="K393">
        <v>17</v>
      </c>
      <c r="L393">
        <v>6</v>
      </c>
      <c r="M393">
        <v>2005</v>
      </c>
      <c r="N393">
        <v>17</v>
      </c>
      <c r="O393">
        <v>2</v>
      </c>
      <c r="P393">
        <v>6356613484</v>
      </c>
      <c r="Q393" t="s">
        <v>24</v>
      </c>
      <c r="R393" t="s">
        <v>143</v>
      </c>
      <c r="S393" t="s">
        <v>2009</v>
      </c>
      <c r="T393" t="s">
        <v>2010</v>
      </c>
      <c r="U393" t="s">
        <v>2011</v>
      </c>
      <c r="V393">
        <v>6</v>
      </c>
      <c r="W393" t="s">
        <v>43</v>
      </c>
      <c r="X393" s="21">
        <v>82</v>
      </c>
      <c r="Y393" s="21"/>
      <c r="Z393" s="21" t="s">
        <v>2013</v>
      </c>
      <c r="AA393" s="21">
        <v>-7.3697699999999999</v>
      </c>
      <c r="AB393" s="21">
        <v>112.51260000000001</v>
      </c>
    </row>
    <row r="394" spans="1:28">
      <c r="A394" t="s">
        <v>1122</v>
      </c>
      <c r="B394">
        <v>113</v>
      </c>
      <c r="C394" t="s">
        <v>174</v>
      </c>
      <c r="E394" t="s">
        <v>349</v>
      </c>
      <c r="F394" t="s">
        <v>2012</v>
      </c>
      <c r="G394" t="s">
        <v>36</v>
      </c>
      <c r="H394">
        <v>24.565521</v>
      </c>
      <c r="I394">
        <v>117.936238</v>
      </c>
      <c r="J394">
        <v>18669</v>
      </c>
      <c r="K394">
        <v>10</v>
      </c>
      <c r="L394">
        <v>2</v>
      </c>
      <c r="M394">
        <v>1951</v>
      </c>
      <c r="N394">
        <v>71</v>
      </c>
      <c r="O394">
        <v>4</v>
      </c>
      <c r="P394">
        <v>2179083161</v>
      </c>
      <c r="Q394" t="s">
        <v>24</v>
      </c>
      <c r="R394" t="s">
        <v>143</v>
      </c>
      <c r="S394" t="s">
        <v>2009</v>
      </c>
      <c r="T394" t="s">
        <v>2010</v>
      </c>
      <c r="U394" t="s">
        <v>2011</v>
      </c>
      <c r="V394">
        <v>3</v>
      </c>
      <c r="W394" t="s">
        <v>26</v>
      </c>
      <c r="X394" s="21">
        <v>82</v>
      </c>
      <c r="Y394" s="21"/>
      <c r="Z394" s="21" t="s">
        <v>2013</v>
      </c>
      <c r="AA394" s="21">
        <v>-7.3697699999999999</v>
      </c>
      <c r="AB394" s="21">
        <v>112.51260000000001</v>
      </c>
    </row>
    <row r="395" spans="1:28">
      <c r="A395" t="s">
        <v>1123</v>
      </c>
      <c r="B395">
        <v>113</v>
      </c>
      <c r="C395" t="s">
        <v>244</v>
      </c>
      <c r="E395" t="s">
        <v>373</v>
      </c>
      <c r="F395" t="s">
        <v>2013</v>
      </c>
      <c r="G395" t="s">
        <v>23</v>
      </c>
      <c r="H395">
        <v>-7.3697672000000001</v>
      </c>
      <c r="I395">
        <v>112.5125893</v>
      </c>
      <c r="J395">
        <v>14878</v>
      </c>
      <c r="K395">
        <v>24</v>
      </c>
      <c r="L395">
        <v>9</v>
      </c>
      <c r="M395">
        <v>1940</v>
      </c>
      <c r="N395">
        <v>82</v>
      </c>
      <c r="O395">
        <v>1</v>
      </c>
      <c r="P395">
        <v>4338092938</v>
      </c>
      <c r="Q395" t="s">
        <v>24</v>
      </c>
      <c r="R395" t="s">
        <v>143</v>
      </c>
      <c r="S395" t="s">
        <v>2009</v>
      </c>
      <c r="T395" t="s">
        <v>2010</v>
      </c>
      <c r="U395" t="s">
        <v>2011</v>
      </c>
      <c r="V395">
        <v>5</v>
      </c>
      <c r="W395" t="s">
        <v>86</v>
      </c>
      <c r="X395" s="21">
        <v>82</v>
      </c>
      <c r="Y395" s="21">
        <v>4338092938</v>
      </c>
      <c r="Z395" s="21" t="s">
        <v>2013</v>
      </c>
      <c r="AA395" s="21">
        <v>-7.3697699999999999</v>
      </c>
      <c r="AB395" s="21">
        <v>112.51260000000001</v>
      </c>
    </row>
    <row r="396" spans="1:28">
      <c r="A396" t="s">
        <v>1124</v>
      </c>
      <c r="B396">
        <v>113</v>
      </c>
      <c r="C396" t="s">
        <v>1125</v>
      </c>
      <c r="E396" t="s">
        <v>1126</v>
      </c>
      <c r="F396" t="s">
        <v>2014</v>
      </c>
      <c r="G396" t="s">
        <v>36</v>
      </c>
      <c r="H396">
        <v>-7.5450261999999997</v>
      </c>
      <c r="I396">
        <v>111.65563880000001</v>
      </c>
      <c r="J396">
        <v>24914</v>
      </c>
      <c r="K396">
        <v>17</v>
      </c>
      <c r="L396">
        <v>3</v>
      </c>
      <c r="M396">
        <v>1968</v>
      </c>
      <c r="N396">
        <v>54</v>
      </c>
      <c r="O396">
        <v>4</v>
      </c>
      <c r="P396">
        <v>5948178890</v>
      </c>
      <c r="Q396" t="s">
        <v>24</v>
      </c>
      <c r="R396" t="s">
        <v>143</v>
      </c>
      <c r="S396" t="s">
        <v>2009</v>
      </c>
      <c r="T396" t="s">
        <v>2010</v>
      </c>
      <c r="U396" t="s">
        <v>2011</v>
      </c>
      <c r="V396">
        <v>2</v>
      </c>
      <c r="W396" t="s">
        <v>48</v>
      </c>
      <c r="X396" s="21">
        <v>82</v>
      </c>
      <c r="Y396" s="21"/>
      <c r="Z396" s="21" t="s">
        <v>2013</v>
      </c>
      <c r="AA396" s="21">
        <v>-7.3697699999999999</v>
      </c>
      <c r="AB396" s="21">
        <v>112.51260000000001</v>
      </c>
    </row>
    <row r="397" spans="1:28">
      <c r="A397" t="s">
        <v>1127</v>
      </c>
      <c r="B397">
        <v>114</v>
      </c>
      <c r="C397" t="s">
        <v>301</v>
      </c>
      <c r="D397" t="s">
        <v>1128</v>
      </c>
      <c r="E397" t="s">
        <v>682</v>
      </c>
      <c r="F397" t="s">
        <v>2015</v>
      </c>
      <c r="G397" t="s">
        <v>36</v>
      </c>
      <c r="H397">
        <v>-16.022249200000001</v>
      </c>
      <c r="I397">
        <v>-49.800486599999999</v>
      </c>
      <c r="J397">
        <v>36536</v>
      </c>
      <c r="K397">
        <v>11</v>
      </c>
      <c r="L397">
        <v>1</v>
      </c>
      <c r="M397">
        <v>2000</v>
      </c>
      <c r="N397">
        <v>22</v>
      </c>
      <c r="O397">
        <v>4</v>
      </c>
      <c r="P397">
        <v>6245360303</v>
      </c>
      <c r="Q397" t="s">
        <v>37</v>
      </c>
      <c r="R397" t="s">
        <v>64</v>
      </c>
      <c r="S397" t="s">
        <v>2016</v>
      </c>
      <c r="T397" t="s">
        <v>2017</v>
      </c>
      <c r="U397" t="s">
        <v>2018</v>
      </c>
      <c r="V397">
        <v>2</v>
      </c>
      <c r="W397" t="s">
        <v>48</v>
      </c>
      <c r="X397" s="21">
        <v>78</v>
      </c>
      <c r="Y397" s="21"/>
      <c r="Z397" s="21" t="s">
        <v>2020</v>
      </c>
      <c r="AA397" s="21">
        <v>18.786300000000001</v>
      </c>
      <c r="AB397" s="21">
        <v>-69.653199999999998</v>
      </c>
    </row>
    <row r="398" spans="1:28">
      <c r="A398" t="s">
        <v>1129</v>
      </c>
      <c r="B398">
        <v>114</v>
      </c>
      <c r="C398" t="s">
        <v>1130</v>
      </c>
      <c r="E398" t="s">
        <v>1131</v>
      </c>
      <c r="F398" t="s">
        <v>2019</v>
      </c>
      <c r="G398" t="s">
        <v>36</v>
      </c>
      <c r="H398">
        <v>33.606146199999998</v>
      </c>
      <c r="I398">
        <v>-117.8912117</v>
      </c>
      <c r="J398">
        <v>31708</v>
      </c>
      <c r="K398">
        <v>23</v>
      </c>
      <c r="L398">
        <v>10</v>
      </c>
      <c r="M398">
        <v>1986</v>
      </c>
      <c r="N398">
        <v>36</v>
      </c>
      <c r="O398">
        <v>11</v>
      </c>
      <c r="P398">
        <v>7149980486</v>
      </c>
      <c r="Q398" t="s">
        <v>37</v>
      </c>
      <c r="R398" t="s">
        <v>64</v>
      </c>
      <c r="S398" t="s">
        <v>2016</v>
      </c>
      <c r="T398" t="s">
        <v>2017</v>
      </c>
      <c r="U398" t="s">
        <v>2018</v>
      </c>
      <c r="V398">
        <v>7</v>
      </c>
      <c r="W398" t="s">
        <v>78</v>
      </c>
      <c r="X398" s="21">
        <v>78</v>
      </c>
      <c r="Y398" s="21"/>
      <c r="Z398" s="21" t="s">
        <v>2020</v>
      </c>
      <c r="AA398" s="21">
        <v>18.786300000000001</v>
      </c>
      <c r="AB398" s="21">
        <v>-69.653199999999998</v>
      </c>
    </row>
    <row r="399" spans="1:28">
      <c r="A399" t="s">
        <v>1132</v>
      </c>
      <c r="B399">
        <v>114</v>
      </c>
      <c r="C399" t="s">
        <v>1133</v>
      </c>
      <c r="E399" t="s">
        <v>672</v>
      </c>
      <c r="F399" t="s">
        <v>2020</v>
      </c>
      <c r="G399" t="s">
        <v>36</v>
      </c>
      <c r="H399">
        <v>18.786300900000001</v>
      </c>
      <c r="I399">
        <v>-69.653167400000001</v>
      </c>
      <c r="J399">
        <v>16237</v>
      </c>
      <c r="K399">
        <v>14</v>
      </c>
      <c r="L399">
        <v>6</v>
      </c>
      <c r="M399">
        <v>1944</v>
      </c>
      <c r="N399">
        <v>78</v>
      </c>
      <c r="O399">
        <v>6</v>
      </c>
      <c r="P399">
        <v>6989973938</v>
      </c>
      <c r="Q399" t="s">
        <v>37</v>
      </c>
      <c r="R399" t="s">
        <v>64</v>
      </c>
      <c r="S399" t="s">
        <v>2016</v>
      </c>
      <c r="T399" t="s">
        <v>2017</v>
      </c>
      <c r="U399" t="s">
        <v>2018</v>
      </c>
      <c r="V399">
        <v>2</v>
      </c>
      <c r="W399" t="s">
        <v>48</v>
      </c>
      <c r="X399" s="21">
        <v>78</v>
      </c>
      <c r="Y399" s="21">
        <v>6989973938</v>
      </c>
      <c r="Z399" s="21" t="s">
        <v>2020</v>
      </c>
      <c r="AA399" s="21">
        <v>18.786300000000001</v>
      </c>
      <c r="AB399" s="21">
        <v>-69.653199999999998</v>
      </c>
    </row>
    <row r="400" spans="1:28">
      <c r="A400" t="s">
        <v>1134</v>
      </c>
      <c r="B400">
        <v>114</v>
      </c>
      <c r="C400" t="s">
        <v>1135</v>
      </c>
      <c r="E400" t="s">
        <v>1136</v>
      </c>
      <c r="F400" t="s">
        <v>2021</v>
      </c>
      <c r="G400" t="s">
        <v>36</v>
      </c>
      <c r="H400">
        <v>41.2529921</v>
      </c>
      <c r="I400">
        <v>-7.9536382000000003</v>
      </c>
      <c r="J400">
        <v>16766</v>
      </c>
      <c r="K400">
        <v>25</v>
      </c>
      <c r="L400">
        <v>11</v>
      </c>
      <c r="M400">
        <v>1945</v>
      </c>
      <c r="N400">
        <v>77</v>
      </c>
      <c r="O400">
        <v>10</v>
      </c>
      <c r="P400">
        <v>1626501110</v>
      </c>
      <c r="Q400" t="s">
        <v>37</v>
      </c>
      <c r="R400" t="s">
        <v>64</v>
      </c>
      <c r="S400" t="s">
        <v>2016</v>
      </c>
      <c r="T400" t="s">
        <v>2017</v>
      </c>
      <c r="U400" t="s">
        <v>2018</v>
      </c>
      <c r="V400">
        <v>5</v>
      </c>
      <c r="W400" t="s">
        <v>86</v>
      </c>
      <c r="X400" s="21">
        <v>78</v>
      </c>
      <c r="Y400" s="21"/>
      <c r="Z400" s="21" t="s">
        <v>2020</v>
      </c>
      <c r="AA400" s="21">
        <v>18.786300000000001</v>
      </c>
      <c r="AB400" s="21">
        <v>-69.653199999999998</v>
      </c>
    </row>
    <row r="401" spans="1:28">
      <c r="A401" t="s">
        <v>1137</v>
      </c>
      <c r="B401">
        <v>115</v>
      </c>
      <c r="C401" t="s">
        <v>381</v>
      </c>
      <c r="E401" t="s">
        <v>1000</v>
      </c>
      <c r="F401" t="s">
        <v>2022</v>
      </c>
      <c r="G401" t="s">
        <v>36</v>
      </c>
      <c r="H401">
        <v>49.853089699999998</v>
      </c>
      <c r="I401">
        <v>20.9063169</v>
      </c>
      <c r="J401">
        <v>30637</v>
      </c>
      <c r="K401">
        <v>17</v>
      </c>
      <c r="L401">
        <v>11</v>
      </c>
      <c r="M401">
        <v>1983</v>
      </c>
      <c r="N401">
        <v>39</v>
      </c>
      <c r="O401">
        <v>7</v>
      </c>
      <c r="P401">
        <v>7279448347</v>
      </c>
      <c r="Q401" t="s">
        <v>72</v>
      </c>
      <c r="R401" t="s">
        <v>77</v>
      </c>
      <c r="S401" t="s">
        <v>1928</v>
      </c>
      <c r="T401" t="s">
        <v>1928</v>
      </c>
      <c r="U401" t="s">
        <v>1681</v>
      </c>
      <c r="V401">
        <v>1</v>
      </c>
      <c r="W401" t="s">
        <v>186</v>
      </c>
      <c r="X401" s="21">
        <v>39</v>
      </c>
      <c r="Y401" s="21">
        <v>7279448347</v>
      </c>
      <c r="Z401" s="21" t="s">
        <v>2250</v>
      </c>
      <c r="AA401" s="21">
        <v>49.853090000000002</v>
      </c>
      <c r="AB401" s="21">
        <v>20.906320000000001</v>
      </c>
    </row>
    <row r="402" spans="1:28">
      <c r="A402" t="s">
        <v>1138</v>
      </c>
      <c r="B402">
        <v>115</v>
      </c>
      <c r="C402" t="s">
        <v>375</v>
      </c>
      <c r="E402" t="s">
        <v>274</v>
      </c>
      <c r="F402" t="s">
        <v>2023</v>
      </c>
      <c r="G402" t="s">
        <v>36</v>
      </c>
      <c r="H402">
        <v>46.405013500000003</v>
      </c>
      <c r="I402">
        <v>15.794723400000001</v>
      </c>
      <c r="J402">
        <v>37215</v>
      </c>
      <c r="K402">
        <v>20</v>
      </c>
      <c r="L402">
        <v>11</v>
      </c>
      <c r="M402">
        <v>2001</v>
      </c>
      <c r="N402">
        <v>21</v>
      </c>
      <c r="O402">
        <v>1</v>
      </c>
      <c r="P402">
        <v>9981565801</v>
      </c>
      <c r="Q402" t="s">
        <v>72</v>
      </c>
      <c r="R402" t="s">
        <v>77</v>
      </c>
      <c r="S402" t="s">
        <v>1928</v>
      </c>
      <c r="T402" t="s">
        <v>1928</v>
      </c>
      <c r="U402" t="s">
        <v>1681</v>
      </c>
      <c r="V402">
        <v>2</v>
      </c>
      <c r="W402" t="s">
        <v>48</v>
      </c>
      <c r="X402" s="21">
        <v>39</v>
      </c>
      <c r="Y402" s="21"/>
      <c r="Z402" s="21" t="s">
        <v>2250</v>
      </c>
      <c r="AA402" s="21">
        <v>49.853090000000002</v>
      </c>
      <c r="AB402" s="21">
        <v>20.906320000000001</v>
      </c>
    </row>
    <row r="403" spans="1:28">
      <c r="A403" t="s">
        <v>1139</v>
      </c>
      <c r="B403">
        <v>115</v>
      </c>
      <c r="C403" t="s">
        <v>1140</v>
      </c>
      <c r="E403" t="s">
        <v>531</v>
      </c>
      <c r="F403" t="s">
        <v>2024</v>
      </c>
      <c r="G403" t="s">
        <v>36</v>
      </c>
      <c r="H403">
        <v>43.149794300000003</v>
      </c>
      <c r="I403">
        <v>141.28526780000001</v>
      </c>
      <c r="J403">
        <v>38854</v>
      </c>
      <c r="K403">
        <v>17</v>
      </c>
      <c r="L403">
        <v>5</v>
      </c>
      <c r="M403">
        <v>2006</v>
      </c>
      <c r="N403">
        <v>16</v>
      </c>
      <c r="O403">
        <v>13</v>
      </c>
      <c r="P403">
        <v>7169420096</v>
      </c>
      <c r="Q403" t="s">
        <v>72</v>
      </c>
      <c r="R403" t="s">
        <v>77</v>
      </c>
      <c r="S403" t="s">
        <v>1928</v>
      </c>
      <c r="T403" t="s">
        <v>1928</v>
      </c>
      <c r="U403" t="s">
        <v>1681</v>
      </c>
      <c r="V403">
        <v>6</v>
      </c>
      <c r="W403" t="s">
        <v>43</v>
      </c>
      <c r="X403" s="21">
        <v>39</v>
      </c>
      <c r="Y403" s="21"/>
      <c r="Z403" s="21" t="s">
        <v>2250</v>
      </c>
      <c r="AA403" s="21">
        <v>49.853090000000002</v>
      </c>
      <c r="AB403" s="21">
        <v>20.906320000000001</v>
      </c>
    </row>
    <row r="404" spans="1:28">
      <c r="A404" t="s">
        <v>1141</v>
      </c>
      <c r="B404">
        <v>116</v>
      </c>
      <c r="C404" t="s">
        <v>1142</v>
      </c>
      <c r="E404" t="s">
        <v>1143</v>
      </c>
      <c r="F404" t="s">
        <v>2025</v>
      </c>
      <c r="G404" t="s">
        <v>36</v>
      </c>
      <c r="H404">
        <v>17.7127202</v>
      </c>
      <c r="I404">
        <v>121.4424473</v>
      </c>
      <c r="J404">
        <v>26675</v>
      </c>
      <c r="K404">
        <v>11</v>
      </c>
      <c r="L404">
        <v>1</v>
      </c>
      <c r="M404">
        <v>1973</v>
      </c>
      <c r="N404">
        <v>49</v>
      </c>
      <c r="O404">
        <v>11</v>
      </c>
      <c r="P404">
        <v>8516854275</v>
      </c>
      <c r="Q404" t="s">
        <v>24</v>
      </c>
      <c r="R404" t="s">
        <v>160</v>
      </c>
      <c r="S404" t="s">
        <v>2026</v>
      </c>
      <c r="T404" t="s">
        <v>2027</v>
      </c>
      <c r="U404" t="s">
        <v>2028</v>
      </c>
      <c r="V404">
        <v>2</v>
      </c>
      <c r="W404" t="s">
        <v>48</v>
      </c>
      <c r="X404" s="21">
        <v>55</v>
      </c>
      <c r="Y404" s="21"/>
      <c r="Z404" s="21" t="s">
        <v>2251</v>
      </c>
      <c r="AA404" s="21">
        <v>46.848570000000002</v>
      </c>
      <c r="AB404" s="21">
        <v>34.380420000000001</v>
      </c>
    </row>
    <row r="405" spans="1:28">
      <c r="A405" t="s">
        <v>1144</v>
      </c>
      <c r="B405">
        <v>116</v>
      </c>
      <c r="C405" t="s">
        <v>1145</v>
      </c>
      <c r="E405" t="s">
        <v>1146</v>
      </c>
      <c r="F405" t="s">
        <v>2029</v>
      </c>
      <c r="G405" t="s">
        <v>36</v>
      </c>
      <c r="H405">
        <v>13.471246799999999</v>
      </c>
      <c r="I405">
        <v>101.0978724</v>
      </c>
      <c r="J405">
        <v>29938</v>
      </c>
      <c r="K405">
        <v>18</v>
      </c>
      <c r="L405">
        <v>12</v>
      </c>
      <c r="M405">
        <v>1981</v>
      </c>
      <c r="N405">
        <v>41</v>
      </c>
      <c r="O405">
        <v>11</v>
      </c>
      <c r="P405">
        <v>2837205468</v>
      </c>
      <c r="Q405" t="s">
        <v>24</v>
      </c>
      <c r="R405" t="s">
        <v>160</v>
      </c>
      <c r="S405" t="s">
        <v>2026</v>
      </c>
      <c r="T405" t="s">
        <v>2027</v>
      </c>
      <c r="U405" t="s">
        <v>2028</v>
      </c>
      <c r="V405">
        <v>4</v>
      </c>
      <c r="W405" t="s">
        <v>93</v>
      </c>
      <c r="X405" s="21">
        <v>55</v>
      </c>
      <c r="Y405" s="21"/>
      <c r="Z405" s="21" t="s">
        <v>2251</v>
      </c>
      <c r="AA405" s="21">
        <v>46.848570000000002</v>
      </c>
      <c r="AB405" s="21">
        <v>34.380420000000001</v>
      </c>
    </row>
    <row r="406" spans="1:28">
      <c r="A406" t="s">
        <v>1147</v>
      </c>
      <c r="B406">
        <v>116</v>
      </c>
      <c r="C406" t="s">
        <v>1148</v>
      </c>
      <c r="E406" t="s">
        <v>424</v>
      </c>
      <c r="F406" t="s">
        <v>2030</v>
      </c>
      <c r="G406" t="s">
        <v>36</v>
      </c>
      <c r="H406">
        <v>46.848565299999997</v>
      </c>
      <c r="I406">
        <v>34.380424699999999</v>
      </c>
      <c r="J406">
        <v>24496</v>
      </c>
      <c r="K406">
        <v>24</v>
      </c>
      <c r="L406">
        <v>1</v>
      </c>
      <c r="M406">
        <v>1967</v>
      </c>
      <c r="N406">
        <v>55</v>
      </c>
      <c r="O406">
        <v>7</v>
      </c>
      <c r="P406">
        <v>6996074114</v>
      </c>
      <c r="Q406" t="s">
        <v>24</v>
      </c>
      <c r="R406" t="s">
        <v>160</v>
      </c>
      <c r="S406" t="s">
        <v>2026</v>
      </c>
      <c r="T406" t="s">
        <v>2027</v>
      </c>
      <c r="U406" t="s">
        <v>2028</v>
      </c>
      <c r="V406">
        <v>2</v>
      </c>
      <c r="W406" t="s">
        <v>48</v>
      </c>
      <c r="X406" s="21">
        <v>55</v>
      </c>
      <c r="Y406" s="21">
        <v>6996074114</v>
      </c>
      <c r="Z406" s="21" t="s">
        <v>2251</v>
      </c>
      <c r="AA406" s="21">
        <v>46.848570000000002</v>
      </c>
      <c r="AB406" s="21">
        <v>34.380420000000001</v>
      </c>
    </row>
    <row r="407" spans="1:28">
      <c r="A407" t="s">
        <v>1149</v>
      </c>
      <c r="B407">
        <v>117</v>
      </c>
      <c r="C407" t="s">
        <v>1150</v>
      </c>
      <c r="E407" t="s">
        <v>692</v>
      </c>
      <c r="F407" t="s">
        <v>2031</v>
      </c>
      <c r="G407" t="s">
        <v>36</v>
      </c>
      <c r="H407">
        <v>38.042606200000002</v>
      </c>
      <c r="I407">
        <v>23.7536323</v>
      </c>
      <c r="J407">
        <v>36110</v>
      </c>
      <c r="K407">
        <v>11</v>
      </c>
      <c r="L407">
        <v>11</v>
      </c>
      <c r="M407">
        <v>1998</v>
      </c>
      <c r="N407">
        <v>24</v>
      </c>
      <c r="O407">
        <v>2</v>
      </c>
      <c r="P407">
        <v>7755249603</v>
      </c>
      <c r="Q407" t="s">
        <v>97</v>
      </c>
      <c r="R407" t="s">
        <v>289</v>
      </c>
      <c r="S407" t="s">
        <v>2032</v>
      </c>
      <c r="T407" t="s">
        <v>2033</v>
      </c>
      <c r="U407" t="s">
        <v>2034</v>
      </c>
      <c r="V407">
        <v>2</v>
      </c>
      <c r="W407" t="s">
        <v>48</v>
      </c>
      <c r="X407" s="21">
        <v>101</v>
      </c>
      <c r="Y407" s="21"/>
      <c r="Z407" s="21" t="s">
        <v>2252</v>
      </c>
      <c r="AA407" s="21">
        <v>29.33887</v>
      </c>
      <c r="AB407" s="21">
        <v>110.5254</v>
      </c>
    </row>
    <row r="408" spans="1:28">
      <c r="A408" t="s">
        <v>1151</v>
      </c>
      <c r="B408">
        <v>117</v>
      </c>
      <c r="C408" t="s">
        <v>1152</v>
      </c>
      <c r="E408" t="s">
        <v>1153</v>
      </c>
      <c r="F408" t="s">
        <v>2035</v>
      </c>
      <c r="G408" t="s">
        <v>36</v>
      </c>
      <c r="H408">
        <v>31.067672999999999</v>
      </c>
      <c r="I408">
        <v>121.567646</v>
      </c>
      <c r="J408">
        <v>24557</v>
      </c>
      <c r="K408">
        <v>26</v>
      </c>
      <c r="L408">
        <v>3</v>
      </c>
      <c r="M408">
        <v>1967</v>
      </c>
      <c r="N408">
        <v>55</v>
      </c>
      <c r="O408">
        <v>3</v>
      </c>
      <c r="P408">
        <v>5017299948</v>
      </c>
      <c r="Q408" t="s">
        <v>97</v>
      </c>
      <c r="R408" t="s">
        <v>289</v>
      </c>
      <c r="S408" t="s">
        <v>2032</v>
      </c>
      <c r="T408" t="s">
        <v>2033</v>
      </c>
      <c r="U408" t="s">
        <v>2034</v>
      </c>
      <c r="V408">
        <v>6</v>
      </c>
      <c r="W408" t="s">
        <v>43</v>
      </c>
      <c r="X408" s="21">
        <v>101</v>
      </c>
      <c r="Y408" s="21"/>
      <c r="Z408" s="21" t="s">
        <v>2252</v>
      </c>
      <c r="AA408" s="21">
        <v>29.33887</v>
      </c>
      <c r="AB408" s="21">
        <v>110.5254</v>
      </c>
    </row>
    <row r="409" spans="1:28">
      <c r="A409" t="s">
        <v>1154</v>
      </c>
      <c r="B409">
        <v>117</v>
      </c>
      <c r="C409" t="s">
        <v>964</v>
      </c>
      <c r="E409" t="s">
        <v>1155</v>
      </c>
      <c r="F409" t="s">
        <v>2036</v>
      </c>
      <c r="G409" t="s">
        <v>36</v>
      </c>
      <c r="H409">
        <v>29.338873</v>
      </c>
      <c r="I409">
        <v>110.52544899999999</v>
      </c>
      <c r="J409">
        <v>7769</v>
      </c>
      <c r="K409">
        <v>8</v>
      </c>
      <c r="L409">
        <v>4</v>
      </c>
      <c r="M409">
        <v>1921</v>
      </c>
      <c r="N409">
        <v>101</v>
      </c>
      <c r="O409">
        <v>12</v>
      </c>
      <c r="P409">
        <v>4331867615</v>
      </c>
      <c r="Q409" t="s">
        <v>97</v>
      </c>
      <c r="R409" t="s">
        <v>289</v>
      </c>
      <c r="S409" t="s">
        <v>2032</v>
      </c>
      <c r="T409" t="s">
        <v>2033</v>
      </c>
      <c r="U409" t="s">
        <v>2034</v>
      </c>
      <c r="V409">
        <v>7</v>
      </c>
      <c r="W409" t="s">
        <v>78</v>
      </c>
      <c r="X409" s="21">
        <v>101</v>
      </c>
      <c r="Y409" s="21">
        <v>4331867615</v>
      </c>
      <c r="Z409" s="21" t="s">
        <v>2252</v>
      </c>
      <c r="AA409" s="21">
        <v>29.33887</v>
      </c>
      <c r="AB409" s="21">
        <v>110.5254</v>
      </c>
    </row>
    <row r="410" spans="1:28">
      <c r="A410" t="s">
        <v>1156</v>
      </c>
      <c r="B410">
        <v>117</v>
      </c>
      <c r="C410" t="s">
        <v>403</v>
      </c>
      <c r="D410" t="s">
        <v>1157</v>
      </c>
      <c r="E410" t="s">
        <v>1158</v>
      </c>
      <c r="F410" t="s">
        <v>2037</v>
      </c>
      <c r="G410" t="s">
        <v>36</v>
      </c>
      <c r="H410">
        <v>40.427681999999997</v>
      </c>
      <c r="I410">
        <v>-8.6947028</v>
      </c>
      <c r="J410">
        <v>24079</v>
      </c>
      <c r="K410">
        <v>3</v>
      </c>
      <c r="L410">
        <v>12</v>
      </c>
      <c r="M410">
        <v>1965</v>
      </c>
      <c r="N410">
        <v>57</v>
      </c>
      <c r="O410">
        <v>7</v>
      </c>
      <c r="P410">
        <v>1752759347</v>
      </c>
      <c r="Q410" t="s">
        <v>97</v>
      </c>
      <c r="R410" t="s">
        <v>289</v>
      </c>
      <c r="S410" t="s">
        <v>2032</v>
      </c>
      <c r="T410" t="s">
        <v>2033</v>
      </c>
      <c r="U410" t="s">
        <v>2034</v>
      </c>
      <c r="V410">
        <v>2</v>
      </c>
      <c r="W410" t="s">
        <v>48</v>
      </c>
      <c r="X410" s="21">
        <v>101</v>
      </c>
      <c r="Y410" s="21"/>
      <c r="Z410" s="21" t="s">
        <v>2252</v>
      </c>
      <c r="AA410" s="21">
        <v>29.33887</v>
      </c>
      <c r="AB410" s="21">
        <v>110.5254</v>
      </c>
    </row>
    <row r="411" spans="1:28">
      <c r="A411" t="s">
        <v>1159</v>
      </c>
      <c r="B411">
        <v>117</v>
      </c>
      <c r="C411" t="s">
        <v>1160</v>
      </c>
      <c r="E411" t="s">
        <v>242</v>
      </c>
      <c r="F411" t="s">
        <v>2038</v>
      </c>
      <c r="G411" t="s">
        <v>23</v>
      </c>
      <c r="H411">
        <v>49.585649400000001</v>
      </c>
      <c r="I411">
        <v>18.7194407</v>
      </c>
      <c r="J411">
        <v>21477</v>
      </c>
      <c r="K411">
        <v>19</v>
      </c>
      <c r="L411">
        <v>10</v>
      </c>
      <c r="M411">
        <v>1958</v>
      </c>
      <c r="N411">
        <v>64</v>
      </c>
      <c r="O411">
        <v>12</v>
      </c>
      <c r="P411">
        <v>7462853399</v>
      </c>
      <c r="Q411" t="s">
        <v>97</v>
      </c>
      <c r="R411" t="s">
        <v>289</v>
      </c>
      <c r="S411" t="s">
        <v>2032</v>
      </c>
      <c r="T411" t="s">
        <v>2033</v>
      </c>
      <c r="U411" t="s">
        <v>2034</v>
      </c>
      <c r="V411">
        <v>7</v>
      </c>
      <c r="W411" t="s">
        <v>78</v>
      </c>
      <c r="X411" s="21">
        <v>101</v>
      </c>
      <c r="Y411" s="21"/>
      <c r="Z411" s="21" t="s">
        <v>2252</v>
      </c>
      <c r="AA411" s="21">
        <v>29.33887</v>
      </c>
      <c r="AB411" s="21">
        <v>110.5254</v>
      </c>
    </row>
    <row r="412" spans="1:28">
      <c r="A412" t="s">
        <v>1161</v>
      </c>
      <c r="B412">
        <v>118</v>
      </c>
      <c r="C412" t="s">
        <v>1162</v>
      </c>
      <c r="E412" t="s">
        <v>1163</v>
      </c>
      <c r="F412" t="s">
        <v>2039</v>
      </c>
      <c r="G412" t="s">
        <v>36</v>
      </c>
      <c r="H412">
        <v>43.411002000000003</v>
      </c>
      <c r="I412">
        <v>5.0434979000000002</v>
      </c>
      <c r="J412">
        <v>12483</v>
      </c>
      <c r="K412">
        <v>5</v>
      </c>
      <c r="L412">
        <v>3</v>
      </c>
      <c r="M412">
        <v>1934</v>
      </c>
      <c r="N412">
        <v>88</v>
      </c>
      <c r="O412">
        <v>13</v>
      </c>
      <c r="P412">
        <v>9063441717</v>
      </c>
      <c r="Q412" t="s">
        <v>72</v>
      </c>
      <c r="R412" t="s">
        <v>73</v>
      </c>
      <c r="S412" t="s">
        <v>2040</v>
      </c>
      <c r="T412" t="s">
        <v>2033</v>
      </c>
      <c r="U412" t="s">
        <v>2041</v>
      </c>
      <c r="V412">
        <v>4</v>
      </c>
      <c r="W412" t="s">
        <v>93</v>
      </c>
      <c r="X412" s="21">
        <v>88</v>
      </c>
      <c r="Y412" s="21">
        <v>9063441717</v>
      </c>
      <c r="Z412" s="21" t="s">
        <v>2253</v>
      </c>
      <c r="AA412" s="21">
        <v>43.411000000000001</v>
      </c>
      <c r="AB412" s="21">
        <v>5.0434979999999996</v>
      </c>
    </row>
    <row r="413" spans="1:28">
      <c r="A413" t="s">
        <v>1164</v>
      </c>
      <c r="B413">
        <v>118</v>
      </c>
      <c r="C413" t="s">
        <v>1165</v>
      </c>
      <c r="E413" t="s">
        <v>1166</v>
      </c>
      <c r="F413" t="s">
        <v>2042</v>
      </c>
      <c r="G413" t="s">
        <v>36</v>
      </c>
      <c r="H413">
        <v>-31.646394000000001</v>
      </c>
      <c r="I413">
        <v>-63.760258999999998</v>
      </c>
      <c r="J413">
        <v>43279</v>
      </c>
      <c r="K413">
        <v>28</v>
      </c>
      <c r="L413">
        <v>6</v>
      </c>
      <c r="M413">
        <v>2018</v>
      </c>
      <c r="N413">
        <v>4</v>
      </c>
      <c r="O413">
        <v>10</v>
      </c>
      <c r="P413">
        <v>7749969399</v>
      </c>
      <c r="Q413" t="s">
        <v>72</v>
      </c>
      <c r="R413" t="s">
        <v>73</v>
      </c>
      <c r="S413" t="s">
        <v>2040</v>
      </c>
      <c r="T413" t="s">
        <v>2033</v>
      </c>
      <c r="U413" t="s">
        <v>2041</v>
      </c>
      <c r="V413">
        <v>6</v>
      </c>
      <c r="W413" t="s">
        <v>43</v>
      </c>
      <c r="X413" s="21">
        <v>88</v>
      </c>
      <c r="Y413" s="21"/>
      <c r="Z413" s="21" t="s">
        <v>2253</v>
      </c>
      <c r="AA413" s="21">
        <v>43.411000000000001</v>
      </c>
      <c r="AB413" s="21">
        <v>5.0434979999999996</v>
      </c>
    </row>
    <row r="414" spans="1:28">
      <c r="A414" t="s">
        <v>1167</v>
      </c>
      <c r="B414">
        <v>118</v>
      </c>
      <c r="C414" t="s">
        <v>1168</v>
      </c>
      <c r="E414" t="s">
        <v>1169</v>
      </c>
      <c r="F414" t="s">
        <v>2043</v>
      </c>
      <c r="G414" t="s">
        <v>36</v>
      </c>
      <c r="H414">
        <v>7.9855625000000003</v>
      </c>
      <c r="I414">
        <v>125.1375831</v>
      </c>
      <c r="J414">
        <v>16928</v>
      </c>
      <c r="K414">
        <v>6</v>
      </c>
      <c r="L414">
        <v>5</v>
      </c>
      <c r="M414">
        <v>1946</v>
      </c>
      <c r="N414">
        <v>76</v>
      </c>
      <c r="O414">
        <v>5</v>
      </c>
      <c r="P414">
        <v>4163740840</v>
      </c>
      <c r="Q414" t="s">
        <v>72</v>
      </c>
      <c r="R414" t="s">
        <v>73</v>
      </c>
      <c r="S414" t="s">
        <v>2040</v>
      </c>
      <c r="T414" t="s">
        <v>2033</v>
      </c>
      <c r="U414" t="s">
        <v>2041</v>
      </c>
      <c r="V414">
        <v>5</v>
      </c>
      <c r="W414" t="s">
        <v>86</v>
      </c>
      <c r="X414" s="21">
        <v>88</v>
      </c>
      <c r="Y414" s="21"/>
      <c r="Z414" s="21" t="s">
        <v>2253</v>
      </c>
      <c r="AA414" s="21">
        <v>43.411000000000001</v>
      </c>
      <c r="AB414" s="21">
        <v>5.0434979999999996</v>
      </c>
    </row>
    <row r="415" spans="1:28">
      <c r="A415" t="s">
        <v>1170</v>
      </c>
      <c r="B415">
        <v>118</v>
      </c>
      <c r="C415" t="s">
        <v>1171</v>
      </c>
      <c r="E415" t="s">
        <v>426</v>
      </c>
      <c r="F415" t="s">
        <v>2044</v>
      </c>
      <c r="G415" t="s">
        <v>23</v>
      </c>
      <c r="H415">
        <v>14.729958399999999</v>
      </c>
      <c r="I415">
        <v>121.05045200000001</v>
      </c>
      <c r="J415">
        <v>32703</v>
      </c>
      <c r="K415">
        <v>14</v>
      </c>
      <c r="L415">
        <v>7</v>
      </c>
      <c r="M415">
        <v>1989</v>
      </c>
      <c r="N415">
        <v>33</v>
      </c>
      <c r="O415">
        <v>10</v>
      </c>
      <c r="P415">
        <v>7346120570</v>
      </c>
      <c r="Q415" t="s">
        <v>72</v>
      </c>
      <c r="R415" t="s">
        <v>73</v>
      </c>
      <c r="S415" t="s">
        <v>2040</v>
      </c>
      <c r="T415" t="s">
        <v>2033</v>
      </c>
      <c r="U415" t="s">
        <v>2041</v>
      </c>
      <c r="V415">
        <v>5</v>
      </c>
      <c r="W415" t="s">
        <v>86</v>
      </c>
      <c r="X415" s="21">
        <v>88</v>
      </c>
      <c r="Y415" s="21"/>
      <c r="Z415" s="21" t="s">
        <v>2253</v>
      </c>
      <c r="AA415" s="21">
        <v>43.411000000000001</v>
      </c>
      <c r="AB415" s="21">
        <v>5.0434979999999996</v>
      </c>
    </row>
    <row r="416" spans="1:28">
      <c r="A416" t="s">
        <v>1172</v>
      </c>
      <c r="B416">
        <v>119</v>
      </c>
      <c r="C416" t="s">
        <v>1173</v>
      </c>
      <c r="E416" t="s">
        <v>1174</v>
      </c>
      <c r="F416" t="s">
        <v>2045</v>
      </c>
      <c r="G416" t="s">
        <v>36</v>
      </c>
      <c r="H416">
        <v>31.778022</v>
      </c>
      <c r="I416">
        <v>104.745823</v>
      </c>
      <c r="J416">
        <v>27006</v>
      </c>
      <c r="K416">
        <v>8</v>
      </c>
      <c r="L416">
        <v>12</v>
      </c>
      <c r="M416">
        <v>1973</v>
      </c>
      <c r="N416">
        <v>49</v>
      </c>
      <c r="O416">
        <v>7</v>
      </c>
      <c r="P416">
        <v>2274458322</v>
      </c>
      <c r="Q416" t="s">
        <v>97</v>
      </c>
      <c r="R416" t="s">
        <v>125</v>
      </c>
      <c r="S416" t="s">
        <v>125</v>
      </c>
      <c r="T416" t="s">
        <v>2046</v>
      </c>
      <c r="U416" t="s">
        <v>2047</v>
      </c>
      <c r="V416">
        <v>3</v>
      </c>
      <c r="W416" t="s">
        <v>26</v>
      </c>
      <c r="X416" s="21">
        <v>54</v>
      </c>
      <c r="Y416" s="21"/>
      <c r="Z416" s="21" t="s">
        <v>2050</v>
      </c>
      <c r="AA416" s="21">
        <v>14.359780000000001</v>
      </c>
      <c r="AB416" s="21">
        <v>-87.902799999999999</v>
      </c>
    </row>
    <row r="417" spans="1:28">
      <c r="A417" t="s">
        <v>1175</v>
      </c>
      <c r="B417">
        <v>119</v>
      </c>
      <c r="C417" t="s">
        <v>1176</v>
      </c>
      <c r="D417" t="s">
        <v>1177</v>
      </c>
      <c r="E417" t="s">
        <v>368</v>
      </c>
      <c r="F417" t="s">
        <v>2048</v>
      </c>
      <c r="G417" t="s">
        <v>36</v>
      </c>
      <c r="H417">
        <v>-10.099944499999999</v>
      </c>
      <c r="I417">
        <v>123.8132141</v>
      </c>
      <c r="J417">
        <v>27703</v>
      </c>
      <c r="K417">
        <v>5</v>
      </c>
      <c r="L417">
        <v>11</v>
      </c>
      <c r="M417">
        <v>1975</v>
      </c>
      <c r="N417">
        <v>47</v>
      </c>
      <c r="O417">
        <v>1</v>
      </c>
      <c r="P417">
        <v>8735571454</v>
      </c>
      <c r="Q417" t="s">
        <v>97</v>
      </c>
      <c r="R417" t="s">
        <v>125</v>
      </c>
      <c r="S417" t="s">
        <v>125</v>
      </c>
      <c r="T417" t="s">
        <v>2046</v>
      </c>
      <c r="U417" t="s">
        <v>2047</v>
      </c>
      <c r="V417">
        <v>1</v>
      </c>
      <c r="W417" t="s">
        <v>186</v>
      </c>
      <c r="X417" s="21">
        <v>54</v>
      </c>
      <c r="Y417" s="21"/>
      <c r="Z417" s="21" t="s">
        <v>2050</v>
      </c>
      <c r="AA417" s="21">
        <v>14.359780000000001</v>
      </c>
      <c r="AB417" s="21">
        <v>-87.902799999999999</v>
      </c>
    </row>
    <row r="418" spans="1:28">
      <c r="A418" t="s">
        <v>1178</v>
      </c>
      <c r="B418">
        <v>119</v>
      </c>
      <c r="C418" t="s">
        <v>29</v>
      </c>
      <c r="E418" t="s">
        <v>780</v>
      </c>
      <c r="F418" t="s">
        <v>2049</v>
      </c>
      <c r="G418" t="s">
        <v>23</v>
      </c>
      <c r="H418">
        <v>54.859346199999997</v>
      </c>
      <c r="I418">
        <v>24.454949500000001</v>
      </c>
      <c r="J418">
        <v>33072</v>
      </c>
      <c r="K418">
        <v>18</v>
      </c>
      <c r="L418">
        <v>7</v>
      </c>
      <c r="M418">
        <v>1990</v>
      </c>
      <c r="N418">
        <v>32</v>
      </c>
      <c r="O418">
        <v>7</v>
      </c>
      <c r="P418">
        <v>9176135711</v>
      </c>
      <c r="Q418" t="s">
        <v>97</v>
      </c>
      <c r="R418" t="s">
        <v>125</v>
      </c>
      <c r="S418" t="s">
        <v>125</v>
      </c>
      <c r="T418" t="s">
        <v>2046</v>
      </c>
      <c r="U418" t="s">
        <v>2047</v>
      </c>
      <c r="V418">
        <v>6</v>
      </c>
      <c r="W418" t="s">
        <v>43</v>
      </c>
      <c r="X418" s="21">
        <v>54</v>
      </c>
      <c r="Y418" s="21"/>
      <c r="Z418" s="21" t="s">
        <v>2050</v>
      </c>
      <c r="AA418" s="21">
        <v>14.359780000000001</v>
      </c>
      <c r="AB418" s="21">
        <v>-87.902799999999999</v>
      </c>
    </row>
    <row r="419" spans="1:28">
      <c r="A419" t="s">
        <v>1179</v>
      </c>
      <c r="B419">
        <v>119</v>
      </c>
      <c r="C419" t="s">
        <v>134</v>
      </c>
      <c r="D419" t="s">
        <v>1095</v>
      </c>
      <c r="E419" t="s">
        <v>1180</v>
      </c>
      <c r="F419" t="s">
        <v>2050</v>
      </c>
      <c r="G419" t="s">
        <v>36</v>
      </c>
      <c r="H419">
        <v>14.3597816</v>
      </c>
      <c r="I419">
        <v>-87.902830699999996</v>
      </c>
      <c r="J419">
        <v>24991</v>
      </c>
      <c r="K419">
        <v>2</v>
      </c>
      <c r="L419">
        <v>6</v>
      </c>
      <c r="M419">
        <v>1968</v>
      </c>
      <c r="N419">
        <v>54</v>
      </c>
      <c r="O419">
        <v>2</v>
      </c>
      <c r="P419">
        <v>6045461494</v>
      </c>
      <c r="Q419" t="s">
        <v>97</v>
      </c>
      <c r="R419" t="s">
        <v>125</v>
      </c>
      <c r="S419" t="s">
        <v>125</v>
      </c>
      <c r="T419" t="s">
        <v>2046</v>
      </c>
      <c r="U419" t="s">
        <v>2047</v>
      </c>
      <c r="V419">
        <v>7</v>
      </c>
      <c r="W419" t="s">
        <v>78</v>
      </c>
      <c r="X419" s="21">
        <v>54</v>
      </c>
      <c r="Y419" s="21">
        <v>6045461494</v>
      </c>
      <c r="Z419" s="21" t="s">
        <v>2050</v>
      </c>
      <c r="AA419" s="21">
        <v>14.359780000000001</v>
      </c>
      <c r="AB419" s="21">
        <v>-87.902799999999999</v>
      </c>
    </row>
    <row r="420" spans="1:28">
      <c r="A420" t="s">
        <v>1181</v>
      </c>
      <c r="B420">
        <v>120</v>
      </c>
      <c r="C420" t="s">
        <v>1182</v>
      </c>
      <c r="E420" t="s">
        <v>1183</v>
      </c>
      <c r="F420" t="s">
        <v>2051</v>
      </c>
      <c r="G420" t="s">
        <v>36</v>
      </c>
      <c r="H420">
        <v>-7.0787823999999997</v>
      </c>
      <c r="I420">
        <v>-35.587669699999999</v>
      </c>
      <c r="J420">
        <v>21314</v>
      </c>
      <c r="K420">
        <v>9</v>
      </c>
      <c r="L420">
        <v>5</v>
      </c>
      <c r="M420">
        <v>1958</v>
      </c>
      <c r="N420">
        <v>64</v>
      </c>
      <c r="O420">
        <v>5</v>
      </c>
      <c r="P420">
        <v>2154207366</v>
      </c>
      <c r="Q420" t="s">
        <v>37</v>
      </c>
      <c r="R420" t="s">
        <v>64</v>
      </c>
      <c r="S420" t="s">
        <v>1450</v>
      </c>
      <c r="T420" t="s">
        <v>1451</v>
      </c>
      <c r="U420" t="s">
        <v>1452</v>
      </c>
      <c r="V420">
        <v>7</v>
      </c>
      <c r="W420" t="s">
        <v>78</v>
      </c>
      <c r="X420" s="21">
        <v>67</v>
      </c>
      <c r="Y420" s="21"/>
      <c r="Z420" s="21" t="s">
        <v>2254</v>
      </c>
      <c r="AA420" s="21">
        <v>37.89096</v>
      </c>
      <c r="AB420" s="21">
        <v>139.3167</v>
      </c>
    </row>
    <row r="421" spans="1:28">
      <c r="A421" t="s">
        <v>1184</v>
      </c>
      <c r="B421">
        <v>120</v>
      </c>
      <c r="C421" t="s">
        <v>767</v>
      </c>
      <c r="E421" t="s">
        <v>1185</v>
      </c>
      <c r="F421" t="s">
        <v>2052</v>
      </c>
      <c r="G421" t="s">
        <v>23</v>
      </c>
      <c r="H421">
        <v>37.8909637</v>
      </c>
      <c r="I421">
        <v>139.31673050000001</v>
      </c>
      <c r="J421">
        <v>20176</v>
      </c>
      <c r="K421">
        <v>28</v>
      </c>
      <c r="L421">
        <v>3</v>
      </c>
      <c r="M421">
        <v>1955</v>
      </c>
      <c r="N421">
        <v>67</v>
      </c>
      <c r="O421">
        <v>6</v>
      </c>
      <c r="P421">
        <v>3928375767</v>
      </c>
      <c r="Q421" t="s">
        <v>37</v>
      </c>
      <c r="R421" t="s">
        <v>64</v>
      </c>
      <c r="S421" t="s">
        <v>1450</v>
      </c>
      <c r="T421" t="s">
        <v>1451</v>
      </c>
      <c r="U421" t="s">
        <v>1452</v>
      </c>
      <c r="V421">
        <v>6</v>
      </c>
      <c r="W421" t="s">
        <v>43</v>
      </c>
      <c r="X421" s="21">
        <v>67</v>
      </c>
      <c r="Y421" s="21">
        <v>3928375767</v>
      </c>
      <c r="Z421" s="21" t="s">
        <v>2254</v>
      </c>
      <c r="AA421" s="21">
        <v>37.89096</v>
      </c>
      <c r="AB421" s="21">
        <v>139.3167</v>
      </c>
    </row>
    <row r="422" spans="1:28">
      <c r="A422" t="s">
        <v>1186</v>
      </c>
      <c r="B422">
        <v>121</v>
      </c>
      <c r="C422" t="s">
        <v>1187</v>
      </c>
      <c r="E422" t="s">
        <v>1188</v>
      </c>
      <c r="F422" t="s">
        <v>2053</v>
      </c>
      <c r="G422" t="s">
        <v>36</v>
      </c>
      <c r="H422">
        <v>14.192999800000001</v>
      </c>
      <c r="I422">
        <v>121.13173519999999</v>
      </c>
      <c r="J422">
        <v>37524</v>
      </c>
      <c r="K422">
        <v>25</v>
      </c>
      <c r="L422">
        <v>9</v>
      </c>
      <c r="M422">
        <v>2002</v>
      </c>
      <c r="N422">
        <v>20</v>
      </c>
      <c r="O422">
        <v>4</v>
      </c>
      <c r="P422">
        <v>6047102411</v>
      </c>
      <c r="Q422" t="s">
        <v>72</v>
      </c>
      <c r="R422" t="s">
        <v>82</v>
      </c>
      <c r="S422" t="s">
        <v>2054</v>
      </c>
      <c r="T422" t="s">
        <v>2055</v>
      </c>
      <c r="U422" t="s">
        <v>2056</v>
      </c>
      <c r="V422">
        <v>5</v>
      </c>
      <c r="W422" t="s">
        <v>86</v>
      </c>
      <c r="X422" s="21">
        <v>20</v>
      </c>
      <c r="Y422" s="21">
        <v>6047102411</v>
      </c>
      <c r="Z422" s="21" t="s">
        <v>2255</v>
      </c>
      <c r="AA422" s="21">
        <v>14.193</v>
      </c>
      <c r="AB422" s="21">
        <v>121.1317</v>
      </c>
    </row>
    <row r="423" spans="1:28">
      <c r="A423" t="s">
        <v>1189</v>
      </c>
      <c r="B423">
        <v>121</v>
      </c>
      <c r="C423" t="s">
        <v>1190</v>
      </c>
      <c r="E423" t="s">
        <v>1191</v>
      </c>
      <c r="F423" t="s">
        <v>2057</v>
      </c>
      <c r="G423" t="s">
        <v>23</v>
      </c>
      <c r="H423">
        <v>-6.8099748</v>
      </c>
      <c r="I423">
        <v>105.8583873</v>
      </c>
      <c r="J423">
        <v>37459</v>
      </c>
      <c r="K423">
        <v>22</v>
      </c>
      <c r="L423">
        <v>7</v>
      </c>
      <c r="M423">
        <v>2002</v>
      </c>
      <c r="N423">
        <v>20</v>
      </c>
      <c r="O423">
        <v>7</v>
      </c>
      <c r="P423">
        <v>7936424967</v>
      </c>
      <c r="Q423" t="s">
        <v>72</v>
      </c>
      <c r="R423" t="s">
        <v>82</v>
      </c>
      <c r="S423" t="s">
        <v>2054</v>
      </c>
      <c r="T423" t="s">
        <v>2055</v>
      </c>
      <c r="U423" t="s">
        <v>2056</v>
      </c>
      <c r="V423">
        <v>4</v>
      </c>
      <c r="W423" t="s">
        <v>93</v>
      </c>
      <c r="X423" s="21">
        <v>20</v>
      </c>
      <c r="Y423" s="21">
        <v>7936424967</v>
      </c>
      <c r="Z423" s="21" t="s">
        <v>2256</v>
      </c>
      <c r="AA423" s="21">
        <v>-6.8099699999999999</v>
      </c>
      <c r="AB423" s="21">
        <v>105.8584</v>
      </c>
    </row>
    <row r="424" spans="1:28">
      <c r="A424" t="s">
        <v>1192</v>
      </c>
      <c r="B424">
        <v>122</v>
      </c>
      <c r="C424" t="s">
        <v>1180</v>
      </c>
      <c r="E424" t="s">
        <v>1193</v>
      </c>
      <c r="F424" t="s">
        <v>2058</v>
      </c>
      <c r="G424" t="s">
        <v>36</v>
      </c>
      <c r="H424">
        <v>9.1968447999999992</v>
      </c>
      <c r="I424">
        <v>-75.876633299999995</v>
      </c>
      <c r="J424">
        <v>31038</v>
      </c>
      <c r="K424">
        <v>22</v>
      </c>
      <c r="L424">
        <v>12</v>
      </c>
      <c r="M424">
        <v>1984</v>
      </c>
      <c r="N424">
        <v>38</v>
      </c>
      <c r="O424">
        <v>4</v>
      </c>
      <c r="P424">
        <v>8433795861</v>
      </c>
      <c r="Q424" t="s">
        <v>37</v>
      </c>
      <c r="R424" t="s">
        <v>38</v>
      </c>
      <c r="S424" t="s">
        <v>1470</v>
      </c>
      <c r="T424" t="s">
        <v>2059</v>
      </c>
      <c r="U424" t="s">
        <v>2060</v>
      </c>
      <c r="V424">
        <v>1</v>
      </c>
      <c r="W424" t="s">
        <v>186</v>
      </c>
      <c r="X424" s="21">
        <v>91</v>
      </c>
      <c r="Y424" s="21"/>
      <c r="Z424" s="21" t="s">
        <v>2257</v>
      </c>
      <c r="AA424" s="21">
        <v>36.813369999999999</v>
      </c>
      <c r="AB424" s="21">
        <v>121.62009999999999</v>
      </c>
    </row>
    <row r="425" spans="1:28">
      <c r="A425" t="s">
        <v>1194</v>
      </c>
      <c r="B425">
        <v>122</v>
      </c>
      <c r="C425" t="s">
        <v>1195</v>
      </c>
      <c r="D425" t="s">
        <v>1196</v>
      </c>
      <c r="E425" t="s">
        <v>1197</v>
      </c>
      <c r="F425" t="s">
        <v>2061</v>
      </c>
      <c r="G425" t="s">
        <v>36</v>
      </c>
      <c r="H425">
        <v>36.813372000000001</v>
      </c>
      <c r="I425">
        <v>121.620148</v>
      </c>
      <c r="J425">
        <v>11481</v>
      </c>
      <c r="K425">
        <v>7</v>
      </c>
      <c r="L425">
        <v>6</v>
      </c>
      <c r="M425">
        <v>1931</v>
      </c>
      <c r="N425">
        <v>91</v>
      </c>
      <c r="O425">
        <v>9</v>
      </c>
      <c r="P425">
        <v>9978902379</v>
      </c>
      <c r="Q425" t="s">
        <v>37</v>
      </c>
      <c r="R425" t="s">
        <v>38</v>
      </c>
      <c r="S425" t="s">
        <v>1470</v>
      </c>
      <c r="T425" t="s">
        <v>2059</v>
      </c>
      <c r="U425" t="s">
        <v>2060</v>
      </c>
      <c r="V425">
        <v>1</v>
      </c>
      <c r="W425" t="s">
        <v>186</v>
      </c>
      <c r="X425" s="21">
        <v>91</v>
      </c>
      <c r="Y425" s="21">
        <v>9978902379</v>
      </c>
      <c r="Z425" s="21" t="s">
        <v>2257</v>
      </c>
      <c r="AA425" s="21">
        <v>36.813369999999999</v>
      </c>
      <c r="AB425" s="21">
        <v>121.62009999999999</v>
      </c>
    </row>
    <row r="426" spans="1:28">
      <c r="A426" t="s">
        <v>1198</v>
      </c>
      <c r="B426">
        <v>122</v>
      </c>
      <c r="C426" t="s">
        <v>1199</v>
      </c>
      <c r="E426" t="s">
        <v>1200</v>
      </c>
      <c r="F426" t="s">
        <v>2062</v>
      </c>
      <c r="G426" t="s">
        <v>36</v>
      </c>
      <c r="H426">
        <v>50.373642799999999</v>
      </c>
      <c r="I426">
        <v>16.168589900000001</v>
      </c>
      <c r="J426">
        <v>24225</v>
      </c>
      <c r="K426">
        <v>28</v>
      </c>
      <c r="L426">
        <v>4</v>
      </c>
      <c r="M426">
        <v>1966</v>
      </c>
      <c r="N426">
        <v>56</v>
      </c>
      <c r="O426">
        <v>9</v>
      </c>
      <c r="P426">
        <v>8034346960</v>
      </c>
      <c r="Q426" t="s">
        <v>37</v>
      </c>
      <c r="R426" t="s">
        <v>38</v>
      </c>
      <c r="S426" t="s">
        <v>1470</v>
      </c>
      <c r="T426" t="s">
        <v>2059</v>
      </c>
      <c r="U426" t="s">
        <v>2060</v>
      </c>
      <c r="V426">
        <v>3</v>
      </c>
      <c r="W426" t="s">
        <v>26</v>
      </c>
      <c r="X426" s="21">
        <v>91</v>
      </c>
      <c r="Y426" s="21"/>
      <c r="Z426" s="21" t="s">
        <v>2257</v>
      </c>
      <c r="AA426" s="21">
        <v>36.813369999999999</v>
      </c>
      <c r="AB426" s="21">
        <v>121.62009999999999</v>
      </c>
    </row>
    <row r="427" spans="1:28">
      <c r="A427" t="s">
        <v>1201</v>
      </c>
      <c r="B427">
        <v>123</v>
      </c>
      <c r="C427" t="s">
        <v>1202</v>
      </c>
      <c r="D427" t="s">
        <v>88</v>
      </c>
      <c r="E427" t="s">
        <v>1203</v>
      </c>
      <c r="F427" t="s">
        <v>2063</v>
      </c>
      <c r="G427" t="s">
        <v>36</v>
      </c>
      <c r="H427">
        <v>-7.1504031000000001</v>
      </c>
      <c r="I427">
        <v>-34.962593200000001</v>
      </c>
      <c r="J427">
        <v>38708</v>
      </c>
      <c r="K427">
        <v>22</v>
      </c>
      <c r="L427">
        <v>12</v>
      </c>
      <c r="M427">
        <v>2005</v>
      </c>
      <c r="N427">
        <v>17</v>
      </c>
      <c r="O427">
        <v>8</v>
      </c>
      <c r="P427">
        <v>8081521344</v>
      </c>
      <c r="Q427" t="s">
        <v>24</v>
      </c>
      <c r="R427" t="s">
        <v>160</v>
      </c>
      <c r="S427" t="s">
        <v>2064</v>
      </c>
      <c r="T427" t="s">
        <v>2065</v>
      </c>
      <c r="U427" t="s">
        <v>2066</v>
      </c>
      <c r="V427">
        <v>6</v>
      </c>
      <c r="W427" t="s">
        <v>43</v>
      </c>
      <c r="X427" s="21">
        <v>73</v>
      </c>
      <c r="Y427" s="21"/>
      <c r="Z427" s="21" t="s">
        <v>2258</v>
      </c>
      <c r="AA427" s="21">
        <v>29.946059999999999</v>
      </c>
      <c r="AB427" s="21">
        <v>122.30329999999999</v>
      </c>
    </row>
    <row r="428" spans="1:28">
      <c r="A428" t="s">
        <v>1204</v>
      </c>
      <c r="B428">
        <v>123</v>
      </c>
      <c r="C428" t="s">
        <v>1205</v>
      </c>
      <c r="E428" t="s">
        <v>1206</v>
      </c>
      <c r="F428" t="s">
        <v>2067</v>
      </c>
      <c r="G428" t="s">
        <v>36</v>
      </c>
      <c r="H428">
        <v>-12.058230500000001</v>
      </c>
      <c r="I428">
        <v>-77.105367299999997</v>
      </c>
      <c r="J428">
        <v>31266</v>
      </c>
      <c r="K428">
        <v>7</v>
      </c>
      <c r="L428">
        <v>8</v>
      </c>
      <c r="M428">
        <v>1985</v>
      </c>
      <c r="N428">
        <v>37</v>
      </c>
      <c r="O428">
        <v>4</v>
      </c>
      <c r="P428">
        <v>1013016214</v>
      </c>
      <c r="Q428" t="s">
        <v>24</v>
      </c>
      <c r="R428" t="s">
        <v>160</v>
      </c>
      <c r="S428" t="s">
        <v>2064</v>
      </c>
      <c r="T428" t="s">
        <v>2065</v>
      </c>
      <c r="U428" t="s">
        <v>2066</v>
      </c>
      <c r="V428">
        <v>5</v>
      </c>
      <c r="W428" t="s">
        <v>86</v>
      </c>
      <c r="X428" s="21">
        <v>73</v>
      </c>
      <c r="Y428" s="21"/>
      <c r="Z428" s="21" t="s">
        <v>2258</v>
      </c>
      <c r="AA428" s="21">
        <v>29.946059999999999</v>
      </c>
      <c r="AB428" s="21">
        <v>122.30329999999999</v>
      </c>
    </row>
    <row r="429" spans="1:28">
      <c r="A429" t="s">
        <v>1207</v>
      </c>
      <c r="B429">
        <v>123</v>
      </c>
      <c r="C429" t="s">
        <v>1208</v>
      </c>
      <c r="E429" t="s">
        <v>1209</v>
      </c>
      <c r="F429" t="s">
        <v>2068</v>
      </c>
      <c r="G429" t="s">
        <v>23</v>
      </c>
      <c r="H429">
        <v>29.9460643</v>
      </c>
      <c r="I429">
        <v>122.30329140000001</v>
      </c>
      <c r="J429">
        <v>18076</v>
      </c>
      <c r="K429">
        <v>27</v>
      </c>
      <c r="L429">
        <v>6</v>
      </c>
      <c r="M429">
        <v>1949</v>
      </c>
      <c r="N429">
        <v>73</v>
      </c>
      <c r="O429">
        <v>7</v>
      </c>
      <c r="P429">
        <v>9534392387</v>
      </c>
      <c r="Q429" t="s">
        <v>24</v>
      </c>
      <c r="R429" t="s">
        <v>160</v>
      </c>
      <c r="S429" t="s">
        <v>2064</v>
      </c>
      <c r="T429" t="s">
        <v>2065</v>
      </c>
      <c r="U429" t="s">
        <v>2066</v>
      </c>
      <c r="V429">
        <v>2</v>
      </c>
      <c r="W429" t="s">
        <v>48</v>
      </c>
      <c r="X429" s="21">
        <v>73</v>
      </c>
      <c r="Y429" s="21">
        <v>9534392387</v>
      </c>
      <c r="Z429" s="21" t="s">
        <v>2258</v>
      </c>
      <c r="AA429" s="21">
        <v>29.946059999999999</v>
      </c>
      <c r="AB429" s="21">
        <v>122.30329999999999</v>
      </c>
    </row>
    <row r="430" spans="1:28">
      <c r="A430" t="s">
        <v>1210</v>
      </c>
      <c r="B430">
        <v>124</v>
      </c>
      <c r="C430" t="s">
        <v>900</v>
      </c>
      <c r="E430" t="s">
        <v>1211</v>
      </c>
      <c r="F430" t="s">
        <v>2069</v>
      </c>
      <c r="G430" t="s">
        <v>23</v>
      </c>
      <c r="H430">
        <v>7.7085721999999999</v>
      </c>
      <c r="I430">
        <v>122.86735539999999</v>
      </c>
      <c r="J430">
        <v>13156</v>
      </c>
      <c r="K430">
        <v>7</v>
      </c>
      <c r="L430">
        <v>1</v>
      </c>
      <c r="M430">
        <v>1936</v>
      </c>
      <c r="N430">
        <v>86</v>
      </c>
      <c r="O430">
        <v>12</v>
      </c>
      <c r="P430">
        <v>1865430883</v>
      </c>
      <c r="Q430" t="s">
        <v>24</v>
      </c>
      <c r="R430" t="s">
        <v>255</v>
      </c>
      <c r="S430" t="s">
        <v>1765</v>
      </c>
      <c r="T430" t="s">
        <v>1858</v>
      </c>
      <c r="U430" t="s">
        <v>2070</v>
      </c>
      <c r="V430">
        <v>7</v>
      </c>
      <c r="W430" t="s">
        <v>78</v>
      </c>
      <c r="X430" s="21">
        <v>86</v>
      </c>
      <c r="Y430" s="21">
        <v>1865430883</v>
      </c>
      <c r="Z430" s="21" t="s">
        <v>2069</v>
      </c>
      <c r="AA430" s="21">
        <v>7.7085720000000002</v>
      </c>
      <c r="AB430" s="21">
        <v>122.8674</v>
      </c>
    </row>
    <row r="431" spans="1:28">
      <c r="A431" t="s">
        <v>1212</v>
      </c>
      <c r="B431">
        <v>124</v>
      </c>
      <c r="C431" t="s">
        <v>1213</v>
      </c>
      <c r="E431" t="s">
        <v>166</v>
      </c>
      <c r="F431" t="s">
        <v>2071</v>
      </c>
      <c r="G431" t="s">
        <v>36</v>
      </c>
      <c r="H431">
        <v>41.634448999999996</v>
      </c>
      <c r="I431">
        <v>22.466544599999999</v>
      </c>
      <c r="J431">
        <v>37319</v>
      </c>
      <c r="K431">
        <v>4</v>
      </c>
      <c r="L431">
        <v>3</v>
      </c>
      <c r="M431">
        <v>2002</v>
      </c>
      <c r="N431">
        <v>20</v>
      </c>
      <c r="O431">
        <v>10</v>
      </c>
      <c r="P431">
        <v>5688898136</v>
      </c>
      <c r="Q431" t="s">
        <v>24</v>
      </c>
      <c r="R431" t="s">
        <v>255</v>
      </c>
      <c r="S431" t="s">
        <v>1765</v>
      </c>
      <c r="T431" t="s">
        <v>1858</v>
      </c>
      <c r="U431" t="s">
        <v>2070</v>
      </c>
      <c r="V431">
        <v>6</v>
      </c>
      <c r="W431" t="s">
        <v>43</v>
      </c>
      <c r="X431" s="21">
        <v>86</v>
      </c>
      <c r="Y431" s="21"/>
      <c r="Z431" s="21" t="s">
        <v>2069</v>
      </c>
      <c r="AA431" s="21">
        <v>7.7085720000000002</v>
      </c>
      <c r="AB431" s="21">
        <v>122.8674</v>
      </c>
    </row>
    <row r="432" spans="1:28">
      <c r="A432" t="s">
        <v>1214</v>
      </c>
      <c r="B432">
        <v>125</v>
      </c>
      <c r="C432" t="s">
        <v>1215</v>
      </c>
      <c r="E432" t="s">
        <v>1216</v>
      </c>
      <c r="F432" t="s">
        <v>2072</v>
      </c>
      <c r="G432" t="s">
        <v>36</v>
      </c>
      <c r="H432">
        <v>7.4833299999999996</v>
      </c>
      <c r="I432">
        <v>124.25</v>
      </c>
      <c r="J432">
        <v>15449</v>
      </c>
      <c r="K432">
        <v>18</v>
      </c>
      <c r="L432">
        <v>4</v>
      </c>
      <c r="M432">
        <v>1942</v>
      </c>
      <c r="N432">
        <v>80</v>
      </c>
      <c r="O432">
        <v>12</v>
      </c>
      <c r="P432">
        <v>3189628312</v>
      </c>
      <c r="Q432" t="s">
        <v>31</v>
      </c>
      <c r="R432" t="s">
        <v>52</v>
      </c>
      <c r="S432" t="s">
        <v>1380</v>
      </c>
      <c r="T432" t="s">
        <v>1380</v>
      </c>
      <c r="U432" t="s">
        <v>1972</v>
      </c>
      <c r="V432">
        <v>4</v>
      </c>
      <c r="W432" t="s">
        <v>93</v>
      </c>
      <c r="X432" s="21">
        <v>80</v>
      </c>
      <c r="Y432" s="21">
        <v>3189628312</v>
      </c>
      <c r="Z432" s="21" t="s">
        <v>2259</v>
      </c>
      <c r="AA432" s="21">
        <v>7.4833299999999996</v>
      </c>
      <c r="AB432" s="21">
        <v>124.25</v>
      </c>
    </row>
    <row r="433" spans="1:28">
      <c r="A433" t="s">
        <v>1217</v>
      </c>
      <c r="B433">
        <v>125</v>
      </c>
      <c r="C433" t="s">
        <v>1218</v>
      </c>
      <c r="E433" t="s">
        <v>1219</v>
      </c>
      <c r="F433" t="s">
        <v>2073</v>
      </c>
      <c r="G433" t="s">
        <v>36</v>
      </c>
      <c r="H433">
        <v>62.587277</v>
      </c>
      <c r="I433">
        <v>40.610709999999997</v>
      </c>
      <c r="J433">
        <v>28128</v>
      </c>
      <c r="K433">
        <v>3</v>
      </c>
      <c r="L433">
        <v>1</v>
      </c>
      <c r="M433">
        <v>1977</v>
      </c>
      <c r="N433">
        <v>45</v>
      </c>
      <c r="O433">
        <v>5</v>
      </c>
      <c r="P433">
        <v>8194057228</v>
      </c>
      <c r="Q433" t="s">
        <v>31</v>
      </c>
      <c r="R433" t="s">
        <v>52</v>
      </c>
      <c r="S433" t="s">
        <v>1380</v>
      </c>
      <c r="T433" t="s">
        <v>1380</v>
      </c>
      <c r="U433" t="s">
        <v>1972</v>
      </c>
      <c r="V433">
        <v>1</v>
      </c>
      <c r="W433" t="s">
        <v>186</v>
      </c>
      <c r="X433" s="21">
        <v>80</v>
      </c>
      <c r="Y433" s="21"/>
      <c r="Z433" s="21" t="s">
        <v>2259</v>
      </c>
      <c r="AA433" s="21">
        <v>7.4833299999999996</v>
      </c>
      <c r="AB433" s="21">
        <v>124.25</v>
      </c>
    </row>
    <row r="434" spans="1:28">
      <c r="A434" t="s">
        <v>1220</v>
      </c>
      <c r="B434">
        <v>125</v>
      </c>
      <c r="C434" t="s">
        <v>1101</v>
      </c>
      <c r="E434" t="s">
        <v>886</v>
      </c>
      <c r="F434" t="s">
        <v>2074</v>
      </c>
      <c r="G434" t="s">
        <v>23</v>
      </c>
      <c r="H434">
        <v>3.8144236999999999</v>
      </c>
      <c r="I434">
        <v>-76.247911999999999</v>
      </c>
      <c r="J434">
        <v>37106</v>
      </c>
      <c r="K434">
        <v>3</v>
      </c>
      <c r="L434">
        <v>8</v>
      </c>
      <c r="M434">
        <v>2001</v>
      </c>
      <c r="N434">
        <v>21</v>
      </c>
      <c r="O434">
        <v>12</v>
      </c>
      <c r="P434">
        <v>2333417163</v>
      </c>
      <c r="Q434" t="s">
        <v>31</v>
      </c>
      <c r="R434" t="s">
        <v>52</v>
      </c>
      <c r="S434" t="s">
        <v>1380</v>
      </c>
      <c r="T434" t="s">
        <v>1380</v>
      </c>
      <c r="U434" t="s">
        <v>1972</v>
      </c>
      <c r="V434">
        <v>7</v>
      </c>
      <c r="W434" t="s">
        <v>78</v>
      </c>
      <c r="X434" s="21">
        <v>80</v>
      </c>
      <c r="Y434" s="21"/>
      <c r="Z434" s="21" t="s">
        <v>2259</v>
      </c>
      <c r="AA434" s="21">
        <v>7.4833299999999996</v>
      </c>
      <c r="AB434" s="21">
        <v>124.25</v>
      </c>
    </row>
    <row r="435" spans="1:28">
      <c r="A435" t="s">
        <v>1221</v>
      </c>
      <c r="B435">
        <v>126</v>
      </c>
      <c r="C435" t="s">
        <v>1222</v>
      </c>
      <c r="E435" t="s">
        <v>1223</v>
      </c>
      <c r="F435" t="s">
        <v>2075</v>
      </c>
      <c r="G435" t="s">
        <v>36</v>
      </c>
      <c r="H435">
        <v>-20.842005499999999</v>
      </c>
      <c r="I435">
        <v>-40.735721499999997</v>
      </c>
      <c r="J435">
        <v>33237</v>
      </c>
      <c r="K435">
        <v>30</v>
      </c>
      <c r="L435">
        <v>12</v>
      </c>
      <c r="M435">
        <v>1990</v>
      </c>
      <c r="N435">
        <v>32</v>
      </c>
      <c r="O435">
        <v>3</v>
      </c>
      <c r="P435">
        <v>2617396879</v>
      </c>
      <c r="Q435" t="s">
        <v>72</v>
      </c>
      <c r="R435" t="s">
        <v>73</v>
      </c>
      <c r="S435" t="s">
        <v>2076</v>
      </c>
      <c r="T435" t="s">
        <v>2077</v>
      </c>
      <c r="U435" t="s">
        <v>2078</v>
      </c>
      <c r="V435">
        <v>7</v>
      </c>
      <c r="W435" t="s">
        <v>78</v>
      </c>
      <c r="X435" s="21">
        <v>37</v>
      </c>
      <c r="Y435" s="21"/>
      <c r="Z435" s="21" t="s">
        <v>2260</v>
      </c>
      <c r="AA435" s="21">
        <v>22.82929</v>
      </c>
      <c r="AB435" s="21">
        <v>107.2007</v>
      </c>
    </row>
    <row r="436" spans="1:28">
      <c r="A436" t="s">
        <v>1224</v>
      </c>
      <c r="B436">
        <v>126</v>
      </c>
      <c r="C436" t="s">
        <v>295</v>
      </c>
      <c r="E436" t="s">
        <v>1225</v>
      </c>
      <c r="F436" t="s">
        <v>2079</v>
      </c>
      <c r="G436" t="s">
        <v>23</v>
      </c>
      <c r="H436">
        <v>22.829287000000001</v>
      </c>
      <c r="I436">
        <v>107.200654</v>
      </c>
      <c r="J436">
        <v>31104</v>
      </c>
      <c r="K436">
        <v>26</v>
      </c>
      <c r="L436">
        <v>2</v>
      </c>
      <c r="M436">
        <v>1985</v>
      </c>
      <c r="N436">
        <v>37</v>
      </c>
      <c r="O436">
        <v>12</v>
      </c>
      <c r="P436">
        <v>4547667091</v>
      </c>
      <c r="Q436" t="s">
        <v>72</v>
      </c>
      <c r="R436" t="s">
        <v>73</v>
      </c>
      <c r="S436" t="s">
        <v>2076</v>
      </c>
      <c r="T436" t="s">
        <v>2077</v>
      </c>
      <c r="U436" t="s">
        <v>2078</v>
      </c>
      <c r="V436">
        <v>7</v>
      </c>
      <c r="W436" t="s">
        <v>78</v>
      </c>
      <c r="X436" s="21">
        <v>37</v>
      </c>
      <c r="Y436" s="21">
        <v>4547667091</v>
      </c>
      <c r="Z436" s="21" t="s">
        <v>2260</v>
      </c>
      <c r="AA436" s="21">
        <v>22.82929</v>
      </c>
      <c r="AB436" s="21">
        <v>107.2007</v>
      </c>
    </row>
    <row r="437" spans="1:28">
      <c r="A437" t="s">
        <v>1226</v>
      </c>
      <c r="B437">
        <v>127</v>
      </c>
      <c r="C437" t="s">
        <v>1227</v>
      </c>
      <c r="D437" t="s">
        <v>1228</v>
      </c>
      <c r="E437" t="s">
        <v>51</v>
      </c>
      <c r="F437" t="s">
        <v>2080</v>
      </c>
      <c r="G437" t="s">
        <v>36</v>
      </c>
      <c r="H437">
        <v>16.603204399999999</v>
      </c>
      <c r="I437">
        <v>95.177098000000001</v>
      </c>
      <c r="J437">
        <v>28780</v>
      </c>
      <c r="K437">
        <v>17</v>
      </c>
      <c r="L437">
        <v>10</v>
      </c>
      <c r="M437">
        <v>1978</v>
      </c>
      <c r="N437">
        <v>44</v>
      </c>
      <c r="O437">
        <v>2</v>
      </c>
      <c r="P437">
        <v>9213915957</v>
      </c>
      <c r="Q437" t="s">
        <v>97</v>
      </c>
      <c r="R437" t="s">
        <v>129</v>
      </c>
      <c r="S437" t="s">
        <v>2081</v>
      </c>
      <c r="T437" t="s">
        <v>2082</v>
      </c>
      <c r="U437" t="s">
        <v>2083</v>
      </c>
      <c r="V437">
        <v>4</v>
      </c>
      <c r="W437" t="s">
        <v>93</v>
      </c>
      <c r="X437" s="21">
        <v>48</v>
      </c>
      <c r="Y437" s="21"/>
      <c r="Z437" s="21" t="s">
        <v>2261</v>
      </c>
      <c r="AA437" s="21">
        <v>23.199179999999998</v>
      </c>
      <c r="AB437" s="21">
        <v>113.2564</v>
      </c>
    </row>
    <row r="438" spans="1:28">
      <c r="A438" t="s">
        <v>1229</v>
      </c>
      <c r="B438">
        <v>127</v>
      </c>
      <c r="C438" t="s">
        <v>655</v>
      </c>
      <c r="E438" t="s">
        <v>1230</v>
      </c>
      <c r="F438" t="s">
        <v>2084</v>
      </c>
      <c r="G438" t="s">
        <v>36</v>
      </c>
      <c r="H438">
        <v>23.199183000000001</v>
      </c>
      <c r="I438">
        <v>113.256439</v>
      </c>
      <c r="J438">
        <v>27340</v>
      </c>
      <c r="K438">
        <v>7</v>
      </c>
      <c r="L438">
        <v>11</v>
      </c>
      <c r="M438">
        <v>1974</v>
      </c>
      <c r="N438">
        <v>48</v>
      </c>
      <c r="O438">
        <v>1</v>
      </c>
      <c r="P438">
        <v>3544073850</v>
      </c>
      <c r="Q438" t="s">
        <v>97</v>
      </c>
      <c r="R438" t="s">
        <v>129</v>
      </c>
      <c r="S438" t="s">
        <v>2081</v>
      </c>
      <c r="T438" t="s">
        <v>2082</v>
      </c>
      <c r="U438" t="s">
        <v>2083</v>
      </c>
      <c r="V438">
        <v>2</v>
      </c>
      <c r="W438" t="s">
        <v>48</v>
      </c>
      <c r="X438" s="21">
        <v>48</v>
      </c>
      <c r="Y438" s="21">
        <v>3544073850</v>
      </c>
      <c r="Z438" s="21" t="s">
        <v>2261</v>
      </c>
      <c r="AA438" s="21">
        <v>23.199179999999998</v>
      </c>
      <c r="AB438" s="21">
        <v>113.2564</v>
      </c>
    </row>
    <row r="439" spans="1:28">
      <c r="A439" t="s">
        <v>1231</v>
      </c>
      <c r="B439">
        <v>127</v>
      </c>
      <c r="C439" t="s">
        <v>1232</v>
      </c>
      <c r="E439" t="s">
        <v>1233</v>
      </c>
      <c r="F439" t="s">
        <v>2085</v>
      </c>
      <c r="G439" t="s">
        <v>36</v>
      </c>
      <c r="H439">
        <v>41.102449200000002</v>
      </c>
      <c r="I439">
        <v>-81.499288399999998</v>
      </c>
      <c r="J439">
        <v>39350</v>
      </c>
      <c r="K439">
        <v>25</v>
      </c>
      <c r="L439">
        <v>9</v>
      </c>
      <c r="M439">
        <v>2007</v>
      </c>
      <c r="N439">
        <v>15</v>
      </c>
      <c r="O439">
        <v>9</v>
      </c>
      <c r="P439">
        <v>3309026271</v>
      </c>
      <c r="Q439" t="s">
        <v>97</v>
      </c>
      <c r="R439" t="s">
        <v>129</v>
      </c>
      <c r="S439" t="s">
        <v>2081</v>
      </c>
      <c r="T439" t="s">
        <v>2082</v>
      </c>
      <c r="U439" t="s">
        <v>2083</v>
      </c>
      <c r="V439">
        <v>6</v>
      </c>
      <c r="W439" t="s">
        <v>43</v>
      </c>
      <c r="X439" s="21">
        <v>48</v>
      </c>
      <c r="Y439" s="21"/>
      <c r="Z439" s="21" t="s">
        <v>2261</v>
      </c>
      <c r="AA439" s="21">
        <v>23.199179999999998</v>
      </c>
      <c r="AB439" s="21">
        <v>113.2564</v>
      </c>
    </row>
    <row r="440" spans="1:28">
      <c r="A440" t="s">
        <v>1234</v>
      </c>
      <c r="B440">
        <v>128</v>
      </c>
      <c r="C440" t="s">
        <v>135</v>
      </c>
      <c r="D440" t="s">
        <v>601</v>
      </c>
      <c r="E440" t="s">
        <v>926</v>
      </c>
      <c r="F440" t="s">
        <v>2086</v>
      </c>
      <c r="G440" t="s">
        <v>36</v>
      </c>
      <c r="H440">
        <v>23.084827000000001</v>
      </c>
      <c r="I440">
        <v>113.290609</v>
      </c>
      <c r="J440">
        <v>27894</v>
      </c>
      <c r="K440">
        <v>14</v>
      </c>
      <c r="L440">
        <v>5</v>
      </c>
      <c r="M440">
        <v>1976</v>
      </c>
      <c r="N440">
        <v>46</v>
      </c>
      <c r="O440">
        <v>13</v>
      </c>
      <c r="P440">
        <v>1941369417</v>
      </c>
      <c r="Q440" t="s">
        <v>37</v>
      </c>
      <c r="R440" t="s">
        <v>64</v>
      </c>
      <c r="S440" t="s">
        <v>2087</v>
      </c>
      <c r="T440" t="s">
        <v>1425</v>
      </c>
      <c r="U440" t="s">
        <v>2088</v>
      </c>
      <c r="V440">
        <v>2</v>
      </c>
      <c r="W440" t="s">
        <v>48</v>
      </c>
      <c r="X440" s="21">
        <v>46</v>
      </c>
      <c r="Y440" s="21">
        <v>1941369417</v>
      </c>
      <c r="Z440" s="21" t="s">
        <v>2086</v>
      </c>
      <c r="AA440" s="21">
        <v>23.08483</v>
      </c>
      <c r="AB440" s="21">
        <v>113.2906</v>
      </c>
    </row>
    <row r="441" spans="1:28">
      <c r="A441" t="s">
        <v>1235</v>
      </c>
      <c r="B441">
        <v>128</v>
      </c>
      <c r="C441" t="s">
        <v>411</v>
      </c>
      <c r="D441" t="s">
        <v>1236</v>
      </c>
      <c r="E441" t="s">
        <v>962</v>
      </c>
      <c r="F441" t="s">
        <v>2089</v>
      </c>
      <c r="G441" t="s">
        <v>36</v>
      </c>
      <c r="H441">
        <v>38.407753</v>
      </c>
      <c r="I441">
        <v>114.01553199999999</v>
      </c>
      <c r="J441">
        <v>32943</v>
      </c>
      <c r="K441">
        <v>11</v>
      </c>
      <c r="L441">
        <v>3</v>
      </c>
      <c r="M441">
        <v>1990</v>
      </c>
      <c r="N441">
        <v>32</v>
      </c>
      <c r="O441">
        <v>7</v>
      </c>
      <c r="P441">
        <v>4772365459</v>
      </c>
      <c r="Q441" t="s">
        <v>37</v>
      </c>
      <c r="R441" t="s">
        <v>64</v>
      </c>
      <c r="S441" t="s">
        <v>2087</v>
      </c>
      <c r="T441" t="s">
        <v>1425</v>
      </c>
      <c r="U441" t="s">
        <v>2088</v>
      </c>
      <c r="V441">
        <v>6</v>
      </c>
      <c r="W441" t="s">
        <v>43</v>
      </c>
      <c r="X441" s="21">
        <v>46</v>
      </c>
      <c r="Y441" s="21"/>
      <c r="Z441" s="21" t="s">
        <v>2086</v>
      </c>
      <c r="AA441" s="21">
        <v>23.08483</v>
      </c>
      <c r="AB441" s="21">
        <v>113.2906</v>
      </c>
    </row>
    <row r="442" spans="1:28">
      <c r="A442" t="s">
        <v>1237</v>
      </c>
      <c r="B442">
        <v>129</v>
      </c>
      <c r="C442" t="s">
        <v>1238</v>
      </c>
      <c r="E442" t="s">
        <v>777</v>
      </c>
      <c r="F442" t="s">
        <v>2090</v>
      </c>
      <c r="G442" t="s">
        <v>36</v>
      </c>
      <c r="H442">
        <v>18.649728</v>
      </c>
      <c r="I442">
        <v>-68.602834099999995</v>
      </c>
      <c r="J442">
        <v>29529</v>
      </c>
      <c r="K442">
        <v>4</v>
      </c>
      <c r="L442">
        <v>11</v>
      </c>
      <c r="M442">
        <v>1980</v>
      </c>
      <c r="N442">
        <v>42</v>
      </c>
      <c r="O442">
        <v>13</v>
      </c>
      <c r="P442">
        <v>4285248480</v>
      </c>
      <c r="Q442" t="s">
        <v>37</v>
      </c>
      <c r="R442" t="s">
        <v>38</v>
      </c>
      <c r="S442" t="s">
        <v>1470</v>
      </c>
      <c r="T442" t="s">
        <v>2059</v>
      </c>
      <c r="U442" t="s">
        <v>2060</v>
      </c>
      <c r="V442">
        <v>1</v>
      </c>
      <c r="W442" t="s">
        <v>186</v>
      </c>
      <c r="X442" s="21">
        <v>68</v>
      </c>
      <c r="Y442" s="21"/>
      <c r="Z442" s="21" t="s">
        <v>2262</v>
      </c>
      <c r="AA442" s="21">
        <v>-3.00298</v>
      </c>
      <c r="AB442" s="21">
        <v>115.9468</v>
      </c>
    </row>
    <row r="443" spans="1:28">
      <c r="A443" t="s">
        <v>1239</v>
      </c>
      <c r="B443">
        <v>129</v>
      </c>
      <c r="C443" t="s">
        <v>1238</v>
      </c>
      <c r="E443" t="s">
        <v>794</v>
      </c>
      <c r="F443" t="s">
        <v>2091</v>
      </c>
      <c r="G443" t="s">
        <v>36</v>
      </c>
      <c r="H443">
        <v>-3.0029840999999999</v>
      </c>
      <c r="I443">
        <v>115.9467997</v>
      </c>
      <c r="J443">
        <v>19818</v>
      </c>
      <c r="K443">
        <v>4</v>
      </c>
      <c r="L443">
        <v>4</v>
      </c>
      <c r="M443">
        <v>1954</v>
      </c>
      <c r="N443">
        <v>68</v>
      </c>
      <c r="O443">
        <v>4</v>
      </c>
      <c r="P443">
        <v>6479500165</v>
      </c>
      <c r="Q443" t="s">
        <v>37</v>
      </c>
      <c r="R443" t="s">
        <v>38</v>
      </c>
      <c r="S443" t="s">
        <v>1470</v>
      </c>
      <c r="T443" t="s">
        <v>2059</v>
      </c>
      <c r="U443" t="s">
        <v>2060</v>
      </c>
      <c r="V443">
        <v>3</v>
      </c>
      <c r="W443" t="s">
        <v>26</v>
      </c>
      <c r="X443" s="21">
        <v>68</v>
      </c>
      <c r="Y443" s="21">
        <v>6479500165</v>
      </c>
      <c r="Z443" s="21" t="s">
        <v>2262</v>
      </c>
      <c r="AA443" s="21">
        <v>-3.00298</v>
      </c>
      <c r="AB443" s="21">
        <v>115.9468</v>
      </c>
    </row>
    <row r="444" spans="1:28">
      <c r="A444" t="s">
        <v>1240</v>
      </c>
      <c r="B444">
        <v>129</v>
      </c>
      <c r="C444" t="s">
        <v>760</v>
      </c>
      <c r="E444" t="s">
        <v>1241</v>
      </c>
      <c r="F444" t="s">
        <v>2092</v>
      </c>
      <c r="G444" t="s">
        <v>36</v>
      </c>
      <c r="H444">
        <v>-2.4189205</v>
      </c>
      <c r="I444">
        <v>115.44966239999999</v>
      </c>
      <c r="J444">
        <v>32223</v>
      </c>
      <c r="K444">
        <v>21</v>
      </c>
      <c r="L444">
        <v>3</v>
      </c>
      <c r="M444">
        <v>1988</v>
      </c>
      <c r="N444">
        <v>34</v>
      </c>
      <c r="O444">
        <v>11</v>
      </c>
      <c r="P444">
        <v>3968732133</v>
      </c>
      <c r="Q444" t="s">
        <v>37</v>
      </c>
      <c r="R444" t="s">
        <v>38</v>
      </c>
      <c r="S444" t="s">
        <v>1470</v>
      </c>
      <c r="T444" t="s">
        <v>2059</v>
      </c>
      <c r="U444" t="s">
        <v>2060</v>
      </c>
      <c r="V444">
        <v>2</v>
      </c>
      <c r="W444" t="s">
        <v>48</v>
      </c>
      <c r="X444" s="21">
        <v>68</v>
      </c>
      <c r="Y444" s="21"/>
      <c r="Z444" s="21" t="s">
        <v>2262</v>
      </c>
      <c r="AA444" s="21">
        <v>-3.00298</v>
      </c>
      <c r="AB444" s="21">
        <v>115.9468</v>
      </c>
    </row>
    <row r="445" spans="1:28">
      <c r="A445" t="s">
        <v>1242</v>
      </c>
      <c r="B445">
        <v>130</v>
      </c>
      <c r="C445" t="s">
        <v>1243</v>
      </c>
      <c r="E445" t="s">
        <v>1244</v>
      </c>
      <c r="F445" t="s">
        <v>2093</v>
      </c>
      <c r="G445" t="s">
        <v>36</v>
      </c>
      <c r="H445">
        <v>56.052869100000002</v>
      </c>
      <c r="I445">
        <v>12.699688800000001</v>
      </c>
      <c r="J445">
        <v>20681</v>
      </c>
      <c r="K445">
        <v>14</v>
      </c>
      <c r="L445">
        <v>8</v>
      </c>
      <c r="M445">
        <v>1956</v>
      </c>
      <c r="N445">
        <v>66</v>
      </c>
      <c r="O445">
        <v>8</v>
      </c>
      <c r="P445">
        <v>5619806568</v>
      </c>
      <c r="Q445" t="s">
        <v>24</v>
      </c>
      <c r="R445" t="s">
        <v>255</v>
      </c>
      <c r="S445" t="s">
        <v>1765</v>
      </c>
      <c r="T445" t="s">
        <v>2094</v>
      </c>
      <c r="U445" t="s">
        <v>2095</v>
      </c>
      <c r="V445">
        <v>7</v>
      </c>
      <c r="W445" t="s">
        <v>78</v>
      </c>
      <c r="X445" s="21">
        <v>96</v>
      </c>
      <c r="Y445" s="21"/>
      <c r="Z445" s="21" t="s">
        <v>2263</v>
      </c>
      <c r="AA445" s="21">
        <v>14.41849</v>
      </c>
      <c r="AB445" s="21">
        <v>-90.244100000000003</v>
      </c>
    </row>
    <row r="446" spans="1:28">
      <c r="A446" t="s">
        <v>1245</v>
      </c>
      <c r="B446">
        <v>130</v>
      </c>
      <c r="C446" t="s">
        <v>1246</v>
      </c>
      <c r="E446" t="s">
        <v>814</v>
      </c>
      <c r="F446" t="s">
        <v>2096</v>
      </c>
      <c r="G446" t="s">
        <v>23</v>
      </c>
      <c r="H446">
        <v>43.977193700000001</v>
      </c>
      <c r="I446">
        <v>42.974640999999998</v>
      </c>
      <c r="J446">
        <v>17915</v>
      </c>
      <c r="K446">
        <v>17</v>
      </c>
      <c r="L446">
        <v>1</v>
      </c>
      <c r="M446">
        <v>1949</v>
      </c>
      <c r="N446">
        <v>73</v>
      </c>
      <c r="O446">
        <v>5</v>
      </c>
      <c r="P446">
        <v>8927432498</v>
      </c>
      <c r="Q446" t="s">
        <v>24</v>
      </c>
      <c r="R446" t="s">
        <v>255</v>
      </c>
      <c r="S446" t="s">
        <v>1765</v>
      </c>
      <c r="T446" t="s">
        <v>2094</v>
      </c>
      <c r="U446" t="s">
        <v>2095</v>
      </c>
      <c r="V446">
        <v>5</v>
      </c>
      <c r="W446" t="s">
        <v>86</v>
      </c>
      <c r="X446" s="21">
        <v>96</v>
      </c>
      <c r="Y446" s="21"/>
      <c r="Z446" s="21" t="s">
        <v>2263</v>
      </c>
      <c r="AA446" s="21">
        <v>14.41849</v>
      </c>
      <c r="AB446" s="21">
        <v>-90.244100000000003</v>
      </c>
    </row>
    <row r="447" spans="1:28">
      <c r="A447" t="s">
        <v>1247</v>
      </c>
      <c r="B447">
        <v>130</v>
      </c>
      <c r="C447" t="s">
        <v>486</v>
      </c>
      <c r="E447" t="s">
        <v>1248</v>
      </c>
      <c r="F447" t="s">
        <v>2097</v>
      </c>
      <c r="G447" t="s">
        <v>36</v>
      </c>
      <c r="H447">
        <v>31.480586599999999</v>
      </c>
      <c r="I447">
        <v>-97.734795599999998</v>
      </c>
      <c r="J447">
        <v>35021</v>
      </c>
      <c r="K447">
        <v>18</v>
      </c>
      <c r="L447">
        <v>11</v>
      </c>
      <c r="M447">
        <v>1995</v>
      </c>
      <c r="N447">
        <v>27</v>
      </c>
      <c r="O447">
        <v>11</v>
      </c>
      <c r="P447">
        <v>2543130700</v>
      </c>
      <c r="Q447" t="s">
        <v>24</v>
      </c>
      <c r="R447" t="s">
        <v>255</v>
      </c>
      <c r="S447" t="s">
        <v>1765</v>
      </c>
      <c r="T447" t="s">
        <v>2094</v>
      </c>
      <c r="U447" t="s">
        <v>2095</v>
      </c>
      <c r="V447">
        <v>4</v>
      </c>
      <c r="W447" t="s">
        <v>93</v>
      </c>
      <c r="X447" s="21">
        <v>96</v>
      </c>
      <c r="Y447" s="21"/>
      <c r="Z447" s="21" t="s">
        <v>2263</v>
      </c>
      <c r="AA447" s="21">
        <v>14.41849</v>
      </c>
      <c r="AB447" s="21">
        <v>-90.244100000000003</v>
      </c>
    </row>
    <row r="448" spans="1:28">
      <c r="A448" t="s">
        <v>1249</v>
      </c>
      <c r="B448">
        <v>130</v>
      </c>
      <c r="C448" t="s">
        <v>1250</v>
      </c>
      <c r="E448" t="s">
        <v>1251</v>
      </c>
      <c r="F448" t="s">
        <v>2098</v>
      </c>
      <c r="G448" t="s">
        <v>36</v>
      </c>
      <c r="H448">
        <v>14.418489599999999</v>
      </c>
      <c r="I448">
        <v>-90.244054500000004</v>
      </c>
      <c r="J448">
        <v>9717</v>
      </c>
      <c r="K448">
        <v>8</v>
      </c>
      <c r="L448">
        <v>8</v>
      </c>
      <c r="M448">
        <v>1926</v>
      </c>
      <c r="N448">
        <v>96</v>
      </c>
      <c r="O448">
        <v>1</v>
      </c>
      <c r="P448">
        <v>1356458487</v>
      </c>
      <c r="Q448" t="s">
        <v>24</v>
      </c>
      <c r="R448" t="s">
        <v>255</v>
      </c>
      <c r="S448" t="s">
        <v>1765</v>
      </c>
      <c r="T448" t="s">
        <v>2094</v>
      </c>
      <c r="U448" t="s">
        <v>2095</v>
      </c>
      <c r="V448">
        <v>2</v>
      </c>
      <c r="W448" t="s">
        <v>48</v>
      </c>
      <c r="X448" s="21">
        <v>96</v>
      </c>
      <c r="Y448" s="21">
        <v>1356458487</v>
      </c>
      <c r="Z448" s="21" t="s">
        <v>2263</v>
      </c>
      <c r="AA448" s="21">
        <v>14.41849</v>
      </c>
      <c r="AB448" s="21">
        <v>-90.244100000000003</v>
      </c>
    </row>
    <row r="449" spans="1:28">
      <c r="A449" t="s">
        <v>1252</v>
      </c>
      <c r="B449">
        <v>130</v>
      </c>
      <c r="C449" t="s">
        <v>812</v>
      </c>
      <c r="D449" t="s">
        <v>845</v>
      </c>
      <c r="E449" t="s">
        <v>1253</v>
      </c>
      <c r="F449" t="s">
        <v>2099</v>
      </c>
      <c r="G449" t="s">
        <v>36</v>
      </c>
      <c r="H449">
        <v>52.737473100000003</v>
      </c>
      <c r="I449">
        <v>19.991700900000001</v>
      </c>
      <c r="J449">
        <v>40305</v>
      </c>
      <c r="K449">
        <v>7</v>
      </c>
      <c r="L449">
        <v>5</v>
      </c>
      <c r="M449">
        <v>2010</v>
      </c>
      <c r="N449">
        <v>12</v>
      </c>
      <c r="O449">
        <v>4</v>
      </c>
      <c r="P449">
        <v>5166631749</v>
      </c>
      <c r="Q449" t="s">
        <v>24</v>
      </c>
      <c r="R449" t="s">
        <v>255</v>
      </c>
      <c r="S449" t="s">
        <v>1765</v>
      </c>
      <c r="T449" t="s">
        <v>2094</v>
      </c>
      <c r="U449" t="s">
        <v>2095</v>
      </c>
      <c r="V449">
        <v>6</v>
      </c>
      <c r="W449" t="s">
        <v>43</v>
      </c>
      <c r="X449" s="21">
        <v>96</v>
      </c>
      <c r="Y449" s="21"/>
      <c r="Z449" s="21" t="s">
        <v>2263</v>
      </c>
      <c r="AA449" s="21">
        <v>14.41849</v>
      </c>
      <c r="AB449" s="21">
        <v>-90.244100000000003</v>
      </c>
    </row>
    <row r="450" spans="1:28">
      <c r="A450" t="s">
        <v>1254</v>
      </c>
      <c r="B450">
        <v>131</v>
      </c>
      <c r="C450" t="s">
        <v>1255</v>
      </c>
      <c r="E450" t="s">
        <v>1174</v>
      </c>
      <c r="F450" t="s">
        <v>2100</v>
      </c>
      <c r="G450" t="s">
        <v>36</v>
      </c>
      <c r="H450">
        <v>0.39121319999999998</v>
      </c>
      <c r="I450">
        <v>29.8694229</v>
      </c>
      <c r="J450">
        <v>10341</v>
      </c>
      <c r="K450">
        <v>23</v>
      </c>
      <c r="L450">
        <v>4</v>
      </c>
      <c r="M450">
        <v>1928</v>
      </c>
      <c r="N450">
        <v>94</v>
      </c>
      <c r="O450">
        <v>13</v>
      </c>
      <c r="P450">
        <v>2582772249</v>
      </c>
      <c r="Q450" t="s">
        <v>31</v>
      </c>
      <c r="R450" t="s">
        <v>110</v>
      </c>
      <c r="S450" t="s">
        <v>1995</v>
      </c>
      <c r="T450" t="s">
        <v>1996</v>
      </c>
      <c r="U450" t="s">
        <v>1425</v>
      </c>
      <c r="V450">
        <v>2</v>
      </c>
      <c r="W450" t="s">
        <v>48</v>
      </c>
      <c r="X450" s="21">
        <v>94</v>
      </c>
      <c r="Y450" s="21">
        <v>2582772249</v>
      </c>
      <c r="Z450" s="21" t="s">
        <v>2264</v>
      </c>
      <c r="AA450" s="21">
        <v>0.39121299999999998</v>
      </c>
      <c r="AB450" s="21">
        <v>29.869420000000002</v>
      </c>
    </row>
    <row r="451" spans="1:28">
      <c r="A451" t="s">
        <v>1256</v>
      </c>
      <c r="B451">
        <v>131</v>
      </c>
      <c r="C451" t="s">
        <v>1257</v>
      </c>
      <c r="E451" t="s">
        <v>231</v>
      </c>
      <c r="F451" t="s">
        <v>2101</v>
      </c>
      <c r="G451" t="s">
        <v>36</v>
      </c>
      <c r="H451">
        <v>55.666548200000001</v>
      </c>
      <c r="I451">
        <v>12.556108</v>
      </c>
      <c r="J451">
        <v>14102</v>
      </c>
      <c r="K451">
        <v>10</v>
      </c>
      <c r="L451">
        <v>8</v>
      </c>
      <c r="M451">
        <v>1938</v>
      </c>
      <c r="N451">
        <v>84</v>
      </c>
      <c r="O451">
        <v>10</v>
      </c>
      <c r="P451">
        <v>8264387399</v>
      </c>
      <c r="Q451" t="s">
        <v>31</v>
      </c>
      <c r="R451" t="s">
        <v>110</v>
      </c>
      <c r="S451" t="s">
        <v>1995</v>
      </c>
      <c r="T451" t="s">
        <v>1996</v>
      </c>
      <c r="U451" t="s">
        <v>1425</v>
      </c>
      <c r="V451">
        <v>4</v>
      </c>
      <c r="W451" t="s">
        <v>93</v>
      </c>
      <c r="X451" s="21">
        <v>94</v>
      </c>
      <c r="Y451" s="21"/>
      <c r="Z451" s="21" t="s">
        <v>2264</v>
      </c>
      <c r="AA451" s="21">
        <v>0.39121299999999998</v>
      </c>
      <c r="AB451" s="21">
        <v>29.869420000000002</v>
      </c>
    </row>
    <row r="452" spans="1:28">
      <c r="A452" t="s">
        <v>1258</v>
      </c>
      <c r="B452">
        <v>131</v>
      </c>
      <c r="C452" t="s">
        <v>807</v>
      </c>
      <c r="D452" t="s">
        <v>1259</v>
      </c>
      <c r="E452" t="s">
        <v>483</v>
      </c>
      <c r="F452" t="s">
        <v>2102</v>
      </c>
      <c r="G452" t="s">
        <v>23</v>
      </c>
      <c r="H452">
        <v>25.582254899999999</v>
      </c>
      <c r="I452">
        <v>-100.9086492</v>
      </c>
      <c r="J452">
        <v>32928</v>
      </c>
      <c r="K452">
        <v>24</v>
      </c>
      <c r="L452">
        <v>2</v>
      </c>
      <c r="M452">
        <v>1990</v>
      </c>
      <c r="N452">
        <v>32</v>
      </c>
      <c r="O452">
        <v>8</v>
      </c>
      <c r="P452">
        <v>1964736014</v>
      </c>
      <c r="Q452" t="s">
        <v>31</v>
      </c>
      <c r="R452" t="s">
        <v>110</v>
      </c>
      <c r="S452" t="s">
        <v>1995</v>
      </c>
      <c r="T452" t="s">
        <v>1996</v>
      </c>
      <c r="U452" t="s">
        <v>1425</v>
      </c>
      <c r="V452">
        <v>4</v>
      </c>
      <c r="W452" t="s">
        <v>93</v>
      </c>
      <c r="X452" s="21">
        <v>94</v>
      </c>
      <c r="Y452" s="21"/>
      <c r="Z452" s="21" t="s">
        <v>2264</v>
      </c>
      <c r="AA452" s="21">
        <v>0.39121299999999998</v>
      </c>
      <c r="AB452" s="21">
        <v>29.869420000000002</v>
      </c>
    </row>
    <row r="453" spans="1:28">
      <c r="A453" t="s">
        <v>1260</v>
      </c>
      <c r="B453">
        <v>131</v>
      </c>
      <c r="C453" t="s">
        <v>1261</v>
      </c>
      <c r="D453" t="s">
        <v>403</v>
      </c>
      <c r="E453" t="s">
        <v>191</v>
      </c>
      <c r="F453" t="s">
        <v>2103</v>
      </c>
      <c r="G453" t="s">
        <v>36</v>
      </c>
      <c r="H453">
        <v>48.770735600000002</v>
      </c>
      <c r="I453">
        <v>2.0803619000000002</v>
      </c>
      <c r="J453">
        <v>44428</v>
      </c>
      <c r="K453">
        <v>20</v>
      </c>
      <c r="L453">
        <v>8</v>
      </c>
      <c r="M453">
        <v>2021</v>
      </c>
      <c r="N453">
        <v>1</v>
      </c>
      <c r="O453">
        <v>7</v>
      </c>
      <c r="P453">
        <v>5062964359</v>
      </c>
      <c r="Q453" t="s">
        <v>31</v>
      </c>
      <c r="R453" t="s">
        <v>110</v>
      </c>
      <c r="S453" t="s">
        <v>1995</v>
      </c>
      <c r="T453" t="s">
        <v>1996</v>
      </c>
      <c r="U453" t="s">
        <v>1425</v>
      </c>
      <c r="V453">
        <v>6</v>
      </c>
      <c r="W453" t="s">
        <v>43</v>
      </c>
      <c r="X453" s="21">
        <v>94</v>
      </c>
      <c r="Y453" s="21"/>
      <c r="Z453" s="21" t="s">
        <v>2264</v>
      </c>
      <c r="AA453" s="21">
        <v>0.39121299999999998</v>
      </c>
      <c r="AB453" s="21">
        <v>29.869420000000002</v>
      </c>
    </row>
    <row r="454" spans="1:28">
      <c r="A454" t="s">
        <v>1262</v>
      </c>
      <c r="B454">
        <v>132</v>
      </c>
      <c r="C454" t="s">
        <v>1263</v>
      </c>
      <c r="E454" t="s">
        <v>30</v>
      </c>
      <c r="F454" t="s">
        <v>2104</v>
      </c>
      <c r="G454" t="s">
        <v>36</v>
      </c>
      <c r="H454">
        <v>42.710680000000004</v>
      </c>
      <c r="I454">
        <v>26.9786398</v>
      </c>
      <c r="J454">
        <v>21005</v>
      </c>
      <c r="K454">
        <v>4</v>
      </c>
      <c r="L454">
        <v>7</v>
      </c>
      <c r="M454">
        <v>1957</v>
      </c>
      <c r="N454">
        <v>65</v>
      </c>
      <c r="O454">
        <v>10</v>
      </c>
      <c r="P454">
        <v>6562069574</v>
      </c>
      <c r="Q454" t="s">
        <v>31</v>
      </c>
      <c r="R454" t="s">
        <v>32</v>
      </c>
      <c r="S454" t="s">
        <v>2105</v>
      </c>
      <c r="T454" t="s">
        <v>1917</v>
      </c>
      <c r="U454" t="s">
        <v>2106</v>
      </c>
      <c r="V454">
        <v>5</v>
      </c>
      <c r="W454" t="s">
        <v>86</v>
      </c>
      <c r="X454" s="21">
        <v>94</v>
      </c>
      <c r="Y454" s="21"/>
      <c r="Z454" s="21" t="s">
        <v>2265</v>
      </c>
      <c r="AA454" s="21">
        <v>42.32217</v>
      </c>
      <c r="AB454" s="21">
        <v>21.358979999999999</v>
      </c>
    </row>
    <row r="455" spans="1:28">
      <c r="A455" t="s">
        <v>1264</v>
      </c>
      <c r="B455">
        <v>132</v>
      </c>
      <c r="C455" t="s">
        <v>1265</v>
      </c>
      <c r="D455" t="s">
        <v>1266</v>
      </c>
      <c r="E455" t="s">
        <v>552</v>
      </c>
      <c r="F455" t="s">
        <v>2107</v>
      </c>
      <c r="G455" t="s">
        <v>36</v>
      </c>
      <c r="H455">
        <v>42.322165499999997</v>
      </c>
      <c r="I455">
        <v>21.358980800000001</v>
      </c>
      <c r="J455">
        <v>10502</v>
      </c>
      <c r="K455">
        <v>1</v>
      </c>
      <c r="L455">
        <v>10</v>
      </c>
      <c r="M455">
        <v>1928</v>
      </c>
      <c r="N455">
        <v>94</v>
      </c>
      <c r="O455">
        <v>3</v>
      </c>
      <c r="P455">
        <v>2601462082</v>
      </c>
      <c r="Q455" t="s">
        <v>31</v>
      </c>
      <c r="R455" t="s">
        <v>32</v>
      </c>
      <c r="S455" t="s">
        <v>2105</v>
      </c>
      <c r="T455" t="s">
        <v>1917</v>
      </c>
      <c r="U455" t="s">
        <v>2106</v>
      </c>
      <c r="V455">
        <v>1</v>
      </c>
      <c r="W455" t="s">
        <v>186</v>
      </c>
      <c r="X455" s="21">
        <v>94</v>
      </c>
      <c r="Y455" s="21">
        <v>2601462082</v>
      </c>
      <c r="Z455" s="21" t="s">
        <v>2265</v>
      </c>
      <c r="AA455" s="21">
        <v>42.32217</v>
      </c>
      <c r="AB455" s="21">
        <v>21.358979999999999</v>
      </c>
    </row>
    <row r="456" spans="1:28">
      <c r="A456" t="s">
        <v>1267</v>
      </c>
      <c r="B456">
        <v>132</v>
      </c>
      <c r="C456" t="s">
        <v>1268</v>
      </c>
      <c r="E456" t="s">
        <v>541</v>
      </c>
      <c r="F456" t="s">
        <v>2108</v>
      </c>
      <c r="G456" t="s">
        <v>36</v>
      </c>
      <c r="H456">
        <v>8.9779832000000006</v>
      </c>
      <c r="I456">
        <v>1.1448981</v>
      </c>
      <c r="J456">
        <v>28358</v>
      </c>
      <c r="K456">
        <v>21</v>
      </c>
      <c r="L456">
        <v>8</v>
      </c>
      <c r="M456">
        <v>1977</v>
      </c>
      <c r="N456">
        <v>45</v>
      </c>
      <c r="O456">
        <v>5</v>
      </c>
      <c r="P456">
        <v>5897001478</v>
      </c>
      <c r="Q456" t="s">
        <v>31</v>
      </c>
      <c r="R456" t="s">
        <v>32</v>
      </c>
      <c r="S456" t="s">
        <v>2105</v>
      </c>
      <c r="T456" t="s">
        <v>1917</v>
      </c>
      <c r="U456" t="s">
        <v>2106</v>
      </c>
      <c r="V456">
        <v>5</v>
      </c>
      <c r="W456" t="s">
        <v>86</v>
      </c>
      <c r="X456" s="21">
        <v>94</v>
      </c>
      <c r="Y456" s="21"/>
      <c r="Z456" s="21" t="s">
        <v>2265</v>
      </c>
      <c r="AA456" s="21">
        <v>42.32217</v>
      </c>
      <c r="AB456" s="21">
        <v>21.358979999999999</v>
      </c>
    </row>
    <row r="457" spans="1:28">
      <c r="A457" t="s">
        <v>1269</v>
      </c>
      <c r="B457">
        <v>132</v>
      </c>
      <c r="C457" t="s">
        <v>964</v>
      </c>
      <c r="E457" t="s">
        <v>951</v>
      </c>
      <c r="F457" t="s">
        <v>2109</v>
      </c>
      <c r="G457" t="s">
        <v>36</v>
      </c>
      <c r="H457">
        <v>30.779444000000002</v>
      </c>
      <c r="I457">
        <v>120.00922</v>
      </c>
      <c r="J457">
        <v>14394</v>
      </c>
      <c r="K457">
        <v>29</v>
      </c>
      <c r="L457">
        <v>5</v>
      </c>
      <c r="M457">
        <v>1939</v>
      </c>
      <c r="N457">
        <v>83</v>
      </c>
      <c r="O457">
        <v>1</v>
      </c>
      <c r="P457">
        <v>3631222856</v>
      </c>
      <c r="Q457" t="s">
        <v>31</v>
      </c>
      <c r="R457" t="s">
        <v>32</v>
      </c>
      <c r="S457" t="s">
        <v>2105</v>
      </c>
      <c r="T457" t="s">
        <v>1917</v>
      </c>
      <c r="U457" t="s">
        <v>2106</v>
      </c>
      <c r="V457">
        <v>3</v>
      </c>
      <c r="W457" t="s">
        <v>26</v>
      </c>
      <c r="X457" s="21">
        <v>94</v>
      </c>
      <c r="Y457" s="21"/>
      <c r="Z457" s="21" t="s">
        <v>2265</v>
      </c>
      <c r="AA457" s="21">
        <v>42.32217</v>
      </c>
      <c r="AB457" s="21">
        <v>21.358979999999999</v>
      </c>
    </row>
    <row r="458" spans="1:28">
      <c r="A458" t="s">
        <v>1270</v>
      </c>
      <c r="B458">
        <v>132</v>
      </c>
      <c r="C458" t="s">
        <v>1271</v>
      </c>
      <c r="E458" t="s">
        <v>1171</v>
      </c>
      <c r="F458" t="s">
        <v>2110</v>
      </c>
      <c r="G458" t="s">
        <v>23</v>
      </c>
      <c r="H458">
        <v>22.244160000000001</v>
      </c>
      <c r="I458">
        <v>108.214158</v>
      </c>
      <c r="J458">
        <v>11521</v>
      </c>
      <c r="K458">
        <v>17</v>
      </c>
      <c r="L458">
        <v>7</v>
      </c>
      <c r="M458">
        <v>1931</v>
      </c>
      <c r="N458">
        <v>91</v>
      </c>
      <c r="O458">
        <v>12</v>
      </c>
      <c r="P458">
        <v>8437105989</v>
      </c>
      <c r="Q458" t="s">
        <v>31</v>
      </c>
      <c r="R458" t="s">
        <v>32</v>
      </c>
      <c r="S458" t="s">
        <v>2105</v>
      </c>
      <c r="T458" t="s">
        <v>1917</v>
      </c>
      <c r="U458" t="s">
        <v>2106</v>
      </c>
      <c r="V458">
        <v>3</v>
      </c>
      <c r="W458" t="s">
        <v>26</v>
      </c>
      <c r="X458" s="21">
        <v>94</v>
      </c>
      <c r="Y458" s="21"/>
      <c r="Z458" s="21" t="s">
        <v>2265</v>
      </c>
      <c r="AA458" s="21">
        <v>42.32217</v>
      </c>
      <c r="AB458" s="21">
        <v>21.358979999999999</v>
      </c>
    </row>
    <row r="459" spans="1:28">
      <c r="A459" t="s">
        <v>1272</v>
      </c>
      <c r="B459">
        <v>133</v>
      </c>
      <c r="C459" t="s">
        <v>514</v>
      </c>
      <c r="E459" t="s">
        <v>1273</v>
      </c>
      <c r="F459" t="s">
        <v>2111</v>
      </c>
      <c r="G459" t="s">
        <v>36</v>
      </c>
      <c r="H459">
        <v>-22.732484700000001</v>
      </c>
      <c r="I459">
        <v>-48.572449900000002</v>
      </c>
      <c r="J459">
        <v>30733</v>
      </c>
      <c r="K459">
        <v>21</v>
      </c>
      <c r="L459">
        <v>2</v>
      </c>
      <c r="M459">
        <v>1984</v>
      </c>
      <c r="N459">
        <v>38</v>
      </c>
      <c r="O459">
        <v>5</v>
      </c>
      <c r="P459">
        <v>8249462319</v>
      </c>
      <c r="Q459" t="s">
        <v>72</v>
      </c>
      <c r="R459" t="s">
        <v>73</v>
      </c>
      <c r="S459" t="s">
        <v>2076</v>
      </c>
      <c r="T459" t="s">
        <v>2077</v>
      </c>
      <c r="U459" t="s">
        <v>2112</v>
      </c>
      <c r="V459">
        <v>4</v>
      </c>
      <c r="W459" t="s">
        <v>93</v>
      </c>
      <c r="X459" s="21">
        <v>91</v>
      </c>
      <c r="Y459" s="21"/>
      <c r="Z459" s="21" t="s">
        <v>2266</v>
      </c>
      <c r="AA459" s="21">
        <v>49.705579999999998</v>
      </c>
      <c r="AB459" s="21">
        <v>18.224360000000001</v>
      </c>
    </row>
    <row r="460" spans="1:28">
      <c r="A460" t="s">
        <v>1274</v>
      </c>
      <c r="B460">
        <v>133</v>
      </c>
      <c r="C460" t="s">
        <v>135</v>
      </c>
      <c r="E460" t="s">
        <v>1275</v>
      </c>
      <c r="F460" t="s">
        <v>2113</v>
      </c>
      <c r="G460" t="s">
        <v>36</v>
      </c>
      <c r="H460">
        <v>49.705580500000003</v>
      </c>
      <c r="I460">
        <v>18.2243639</v>
      </c>
      <c r="J460">
        <v>11419</v>
      </c>
      <c r="K460">
        <v>6</v>
      </c>
      <c r="L460">
        <v>4</v>
      </c>
      <c r="M460">
        <v>1931</v>
      </c>
      <c r="N460">
        <v>91</v>
      </c>
      <c r="O460">
        <v>10</v>
      </c>
      <c r="P460">
        <v>4597299086</v>
      </c>
      <c r="Q460" t="s">
        <v>72</v>
      </c>
      <c r="R460" t="s">
        <v>73</v>
      </c>
      <c r="S460" t="s">
        <v>2076</v>
      </c>
      <c r="T460" t="s">
        <v>2077</v>
      </c>
      <c r="U460" t="s">
        <v>2112</v>
      </c>
      <c r="V460">
        <v>6</v>
      </c>
      <c r="W460" t="s">
        <v>43</v>
      </c>
      <c r="X460" s="21">
        <v>91</v>
      </c>
      <c r="Y460" s="21">
        <v>4597299086</v>
      </c>
      <c r="Z460" s="21" t="s">
        <v>2266</v>
      </c>
      <c r="AA460" s="21">
        <v>49.705579999999998</v>
      </c>
      <c r="AB460" s="21">
        <v>18.224360000000001</v>
      </c>
    </row>
    <row r="461" spans="1:28">
      <c r="A461" t="s">
        <v>1276</v>
      </c>
      <c r="B461">
        <v>134</v>
      </c>
      <c r="C461" t="s">
        <v>677</v>
      </c>
      <c r="E461" t="s">
        <v>221</v>
      </c>
      <c r="F461" t="s">
        <v>2114</v>
      </c>
      <c r="G461" t="s">
        <v>23</v>
      </c>
      <c r="H461">
        <v>9.9825621000000009</v>
      </c>
      <c r="I461">
        <v>-84.168523199999996</v>
      </c>
      <c r="J461">
        <v>19943</v>
      </c>
      <c r="K461">
        <v>7</v>
      </c>
      <c r="L461">
        <v>8</v>
      </c>
      <c r="M461">
        <v>1954</v>
      </c>
      <c r="N461">
        <v>68</v>
      </c>
      <c r="O461">
        <v>8</v>
      </c>
      <c r="P461">
        <v>2756003718</v>
      </c>
      <c r="Q461" t="s">
        <v>97</v>
      </c>
      <c r="R461" t="s">
        <v>125</v>
      </c>
      <c r="S461" t="s">
        <v>125</v>
      </c>
      <c r="T461" t="s">
        <v>2046</v>
      </c>
      <c r="U461" t="s">
        <v>2047</v>
      </c>
      <c r="V461">
        <v>4</v>
      </c>
      <c r="W461" t="s">
        <v>93</v>
      </c>
      <c r="X461" s="21">
        <v>68</v>
      </c>
      <c r="Y461" s="21">
        <v>2756003718</v>
      </c>
      <c r="Z461" s="21" t="s">
        <v>2114</v>
      </c>
      <c r="AA461" s="21">
        <v>9.9825619999999997</v>
      </c>
      <c r="AB461" s="21">
        <v>-84.168499999999995</v>
      </c>
    </row>
    <row r="462" spans="1:28">
      <c r="A462" t="s">
        <v>1277</v>
      </c>
      <c r="B462">
        <v>134</v>
      </c>
      <c r="C462" t="s">
        <v>1278</v>
      </c>
      <c r="E462" t="s">
        <v>1279</v>
      </c>
      <c r="F462" t="s">
        <v>2115</v>
      </c>
      <c r="G462" t="s">
        <v>36</v>
      </c>
      <c r="H462">
        <v>13.943482700000001</v>
      </c>
      <c r="I462">
        <v>121.3691335</v>
      </c>
      <c r="J462">
        <v>33061</v>
      </c>
      <c r="K462">
        <v>7</v>
      </c>
      <c r="L462">
        <v>7</v>
      </c>
      <c r="M462">
        <v>1990</v>
      </c>
      <c r="N462">
        <v>32</v>
      </c>
      <c r="O462">
        <v>2</v>
      </c>
      <c r="P462">
        <v>4642296610</v>
      </c>
      <c r="Q462" t="s">
        <v>97</v>
      </c>
      <c r="R462" t="s">
        <v>125</v>
      </c>
      <c r="S462" t="s">
        <v>125</v>
      </c>
      <c r="T462" t="s">
        <v>2046</v>
      </c>
      <c r="U462" t="s">
        <v>2047</v>
      </c>
      <c r="V462">
        <v>5</v>
      </c>
      <c r="W462" t="s">
        <v>86</v>
      </c>
      <c r="X462" s="21">
        <v>68</v>
      </c>
      <c r="Y462" s="21"/>
      <c r="Z462" s="21" t="s">
        <v>2114</v>
      </c>
      <c r="AA462" s="21">
        <v>9.9825619999999997</v>
      </c>
      <c r="AB462" s="21">
        <v>-84.168499999999995</v>
      </c>
    </row>
    <row r="463" spans="1:28">
      <c r="A463" t="s">
        <v>1280</v>
      </c>
      <c r="B463">
        <v>135</v>
      </c>
      <c r="C463" t="s">
        <v>1281</v>
      </c>
      <c r="D463" t="s">
        <v>1282</v>
      </c>
      <c r="E463" t="s">
        <v>1283</v>
      </c>
      <c r="F463" t="s">
        <v>2116</v>
      </c>
      <c r="G463" t="s">
        <v>36</v>
      </c>
      <c r="H463">
        <v>32.940117299999997</v>
      </c>
      <c r="I463">
        <v>50.124088</v>
      </c>
      <c r="J463">
        <v>26795</v>
      </c>
      <c r="K463">
        <v>11</v>
      </c>
      <c r="L463">
        <v>5</v>
      </c>
      <c r="M463">
        <v>1973</v>
      </c>
      <c r="N463">
        <v>49</v>
      </c>
      <c r="O463">
        <v>8</v>
      </c>
      <c r="P463">
        <v>6938891174</v>
      </c>
      <c r="Q463" t="s">
        <v>24</v>
      </c>
      <c r="R463" t="s">
        <v>255</v>
      </c>
      <c r="S463" t="s">
        <v>2117</v>
      </c>
      <c r="T463" t="s">
        <v>2118</v>
      </c>
      <c r="U463" t="s">
        <v>2119</v>
      </c>
      <c r="V463">
        <v>1</v>
      </c>
      <c r="W463" t="s">
        <v>186</v>
      </c>
      <c r="X463" s="21">
        <v>95</v>
      </c>
      <c r="Y463" s="21"/>
      <c r="Z463" s="21" t="s">
        <v>2122</v>
      </c>
      <c r="AA463" s="21">
        <v>19.928170000000001</v>
      </c>
      <c r="AB463" s="21">
        <v>110.8837</v>
      </c>
    </row>
    <row r="464" spans="1:28">
      <c r="A464" t="s">
        <v>1284</v>
      </c>
      <c r="B464">
        <v>135</v>
      </c>
      <c r="C464" t="s">
        <v>1285</v>
      </c>
      <c r="E464" t="s">
        <v>1286</v>
      </c>
      <c r="F464" t="s">
        <v>2120</v>
      </c>
      <c r="G464" t="s">
        <v>36</v>
      </c>
      <c r="H464">
        <v>45.817485599999998</v>
      </c>
      <c r="I464">
        <v>17.185099999999998</v>
      </c>
      <c r="J464">
        <v>34758</v>
      </c>
      <c r="K464">
        <v>28</v>
      </c>
      <c r="L464">
        <v>2</v>
      </c>
      <c r="M464">
        <v>1995</v>
      </c>
      <c r="N464">
        <v>27</v>
      </c>
      <c r="O464">
        <v>7</v>
      </c>
      <c r="P464">
        <v>4519789340</v>
      </c>
      <c r="Q464" t="s">
        <v>24</v>
      </c>
      <c r="R464" t="s">
        <v>255</v>
      </c>
      <c r="S464" t="s">
        <v>2117</v>
      </c>
      <c r="T464" t="s">
        <v>2118</v>
      </c>
      <c r="U464" t="s">
        <v>2119</v>
      </c>
      <c r="V464">
        <v>4</v>
      </c>
      <c r="W464" t="s">
        <v>93</v>
      </c>
      <c r="X464" s="21">
        <v>95</v>
      </c>
      <c r="Y464" s="21"/>
      <c r="Z464" s="21" t="s">
        <v>2122</v>
      </c>
      <c r="AA464" s="21">
        <v>19.928170000000001</v>
      </c>
      <c r="AB464" s="21">
        <v>110.8837</v>
      </c>
    </row>
    <row r="465" spans="1:28">
      <c r="A465" t="s">
        <v>1287</v>
      </c>
      <c r="B465">
        <v>135</v>
      </c>
      <c r="C465" t="s">
        <v>55</v>
      </c>
      <c r="E465" t="s">
        <v>1288</v>
      </c>
      <c r="F465" t="s">
        <v>2121</v>
      </c>
      <c r="G465" t="s">
        <v>36</v>
      </c>
      <c r="H465">
        <v>17.133333199999999</v>
      </c>
      <c r="I465">
        <v>122.13333129999999</v>
      </c>
      <c r="J465">
        <v>37967</v>
      </c>
      <c r="K465">
        <v>12</v>
      </c>
      <c r="L465">
        <v>12</v>
      </c>
      <c r="M465">
        <v>2003</v>
      </c>
      <c r="N465">
        <v>19</v>
      </c>
      <c r="O465">
        <v>9</v>
      </c>
      <c r="P465">
        <v>6427648159</v>
      </c>
      <c r="Q465" t="s">
        <v>24</v>
      </c>
      <c r="R465" t="s">
        <v>255</v>
      </c>
      <c r="S465" t="s">
        <v>2117</v>
      </c>
      <c r="T465" t="s">
        <v>2118</v>
      </c>
      <c r="U465" t="s">
        <v>2119</v>
      </c>
      <c r="V465">
        <v>4</v>
      </c>
      <c r="W465" t="s">
        <v>93</v>
      </c>
      <c r="X465" s="21">
        <v>95</v>
      </c>
      <c r="Y465" s="21"/>
      <c r="Z465" s="21" t="s">
        <v>2122</v>
      </c>
      <c r="AA465" s="21">
        <v>19.928170000000001</v>
      </c>
      <c r="AB465" s="21">
        <v>110.8837</v>
      </c>
    </row>
    <row r="466" spans="1:28">
      <c r="A466" t="s">
        <v>1289</v>
      </c>
      <c r="B466">
        <v>135</v>
      </c>
      <c r="C466" t="s">
        <v>1290</v>
      </c>
      <c r="E466" t="s">
        <v>1233</v>
      </c>
      <c r="F466" t="s">
        <v>2122</v>
      </c>
      <c r="G466" t="s">
        <v>23</v>
      </c>
      <c r="H466">
        <v>19.928173999999999</v>
      </c>
      <c r="I466">
        <v>110.883743</v>
      </c>
      <c r="J466">
        <v>10167</v>
      </c>
      <c r="K466">
        <v>1</v>
      </c>
      <c r="L466">
        <v>11</v>
      </c>
      <c r="M466">
        <v>1927</v>
      </c>
      <c r="N466">
        <v>95</v>
      </c>
      <c r="O466">
        <v>11</v>
      </c>
      <c r="P466">
        <v>9624113972</v>
      </c>
      <c r="Q466" t="s">
        <v>24</v>
      </c>
      <c r="R466" t="s">
        <v>255</v>
      </c>
      <c r="S466" t="s">
        <v>2117</v>
      </c>
      <c r="T466" t="s">
        <v>2118</v>
      </c>
      <c r="U466" t="s">
        <v>2119</v>
      </c>
      <c r="V466">
        <v>1</v>
      </c>
      <c r="W466" t="s">
        <v>186</v>
      </c>
      <c r="X466" s="21">
        <v>95</v>
      </c>
      <c r="Y466" s="21">
        <v>9624113972</v>
      </c>
      <c r="Z466" s="21" t="s">
        <v>2122</v>
      </c>
      <c r="AA466" s="21">
        <v>19.928170000000001</v>
      </c>
      <c r="AB466" s="21">
        <v>110.8837</v>
      </c>
    </row>
    <row r="467" spans="1:28">
      <c r="A467" t="s">
        <v>1291</v>
      </c>
      <c r="B467">
        <v>136</v>
      </c>
      <c r="C467" t="s">
        <v>1292</v>
      </c>
      <c r="E467" t="s">
        <v>204</v>
      </c>
      <c r="F467" t="s">
        <v>2123</v>
      </c>
      <c r="G467" t="s">
        <v>23</v>
      </c>
      <c r="H467">
        <v>42.079279</v>
      </c>
      <c r="I467">
        <v>-8.4835185000000006</v>
      </c>
      <c r="J467">
        <v>11157</v>
      </c>
      <c r="K467">
        <v>18</v>
      </c>
      <c r="L467">
        <v>7</v>
      </c>
      <c r="M467">
        <v>1930</v>
      </c>
      <c r="N467">
        <v>92</v>
      </c>
      <c r="O467">
        <v>3</v>
      </c>
      <c r="P467">
        <v>7382136343</v>
      </c>
      <c r="Q467" t="s">
        <v>37</v>
      </c>
      <c r="R467" t="s">
        <v>68</v>
      </c>
      <c r="S467" t="s">
        <v>1414</v>
      </c>
      <c r="T467" t="s">
        <v>1452</v>
      </c>
      <c r="U467" t="s">
        <v>2124</v>
      </c>
      <c r="V467">
        <v>4</v>
      </c>
      <c r="W467" t="s">
        <v>93</v>
      </c>
      <c r="X467" s="21">
        <v>98</v>
      </c>
      <c r="Y467" s="21"/>
      <c r="Z467" s="21" t="s">
        <v>2127</v>
      </c>
      <c r="AA467" s="21">
        <v>49.788200000000003</v>
      </c>
      <c r="AB467" s="21">
        <v>19.70598</v>
      </c>
    </row>
    <row r="468" spans="1:28">
      <c r="A468" t="s">
        <v>1293</v>
      </c>
      <c r="B468">
        <v>136</v>
      </c>
      <c r="C468" t="s">
        <v>1294</v>
      </c>
      <c r="E468" t="s">
        <v>763</v>
      </c>
      <c r="F468" t="s">
        <v>2125</v>
      </c>
      <c r="G468" t="s">
        <v>23</v>
      </c>
      <c r="H468">
        <v>28.006273</v>
      </c>
      <c r="I468">
        <v>120.635515</v>
      </c>
      <c r="J468">
        <v>26180</v>
      </c>
      <c r="K468">
        <v>4</v>
      </c>
      <c r="L468">
        <v>9</v>
      </c>
      <c r="M468">
        <v>1971</v>
      </c>
      <c r="N468">
        <v>51</v>
      </c>
      <c r="O468">
        <v>2</v>
      </c>
      <c r="P468">
        <v>8694548569</v>
      </c>
      <c r="Q468" t="s">
        <v>37</v>
      </c>
      <c r="R468" t="s">
        <v>68</v>
      </c>
      <c r="S468" t="s">
        <v>1414</v>
      </c>
      <c r="T468" t="s">
        <v>1452</v>
      </c>
      <c r="U468" t="s">
        <v>2124</v>
      </c>
      <c r="V468">
        <v>3</v>
      </c>
      <c r="W468" t="s">
        <v>26</v>
      </c>
      <c r="X468" s="21">
        <v>98</v>
      </c>
      <c r="Y468" s="21"/>
      <c r="Z468" s="21" t="s">
        <v>2127</v>
      </c>
      <c r="AA468" s="21">
        <v>49.788200000000003</v>
      </c>
      <c r="AB468" s="21">
        <v>19.70598</v>
      </c>
    </row>
    <row r="469" spans="1:28">
      <c r="A469" t="s">
        <v>1295</v>
      </c>
      <c r="B469">
        <v>136</v>
      </c>
      <c r="C469" t="s">
        <v>1296</v>
      </c>
      <c r="E469" t="s">
        <v>1297</v>
      </c>
      <c r="F469" t="s">
        <v>2126</v>
      </c>
      <c r="G469" t="s">
        <v>36</v>
      </c>
      <c r="H469">
        <v>15.259569000000001</v>
      </c>
      <c r="I469">
        <v>-61.374979600000003</v>
      </c>
      <c r="J469">
        <v>23578</v>
      </c>
      <c r="K469">
        <v>20</v>
      </c>
      <c r="L469">
        <v>7</v>
      </c>
      <c r="M469">
        <v>1964</v>
      </c>
      <c r="N469">
        <v>58</v>
      </c>
      <c r="O469">
        <v>9</v>
      </c>
      <c r="P469">
        <v>2118559349</v>
      </c>
      <c r="Q469" t="s">
        <v>37</v>
      </c>
      <c r="R469" t="s">
        <v>68</v>
      </c>
      <c r="S469" t="s">
        <v>1414</v>
      </c>
      <c r="T469" t="s">
        <v>1452</v>
      </c>
      <c r="U469" t="s">
        <v>2124</v>
      </c>
      <c r="V469">
        <v>1</v>
      </c>
      <c r="W469" t="s">
        <v>186</v>
      </c>
      <c r="X469" s="21">
        <v>98</v>
      </c>
      <c r="Y469" s="21"/>
      <c r="Z469" s="21" t="s">
        <v>2127</v>
      </c>
      <c r="AA469" s="21">
        <v>49.788200000000003</v>
      </c>
      <c r="AB469" s="21">
        <v>19.70598</v>
      </c>
    </row>
    <row r="470" spans="1:28">
      <c r="A470" t="s">
        <v>1298</v>
      </c>
      <c r="B470">
        <v>136</v>
      </c>
      <c r="C470" t="s">
        <v>1299</v>
      </c>
      <c r="E470" t="s">
        <v>669</v>
      </c>
      <c r="F470" t="s">
        <v>2127</v>
      </c>
      <c r="G470" t="s">
        <v>23</v>
      </c>
      <c r="H470">
        <v>49.788203000000003</v>
      </c>
      <c r="I470">
        <v>19.70598</v>
      </c>
      <c r="J470">
        <v>8917</v>
      </c>
      <c r="K470">
        <v>30</v>
      </c>
      <c r="L470">
        <v>5</v>
      </c>
      <c r="M470">
        <v>1924</v>
      </c>
      <c r="N470">
        <v>98</v>
      </c>
      <c r="O470">
        <v>3</v>
      </c>
      <c r="P470">
        <v>7873339524</v>
      </c>
      <c r="Q470" t="s">
        <v>37</v>
      </c>
      <c r="R470" t="s">
        <v>68</v>
      </c>
      <c r="S470" t="s">
        <v>1414</v>
      </c>
      <c r="T470" t="s">
        <v>1452</v>
      </c>
      <c r="U470" t="s">
        <v>2124</v>
      </c>
      <c r="V470">
        <v>3</v>
      </c>
      <c r="W470" t="s">
        <v>26</v>
      </c>
      <c r="X470" s="21">
        <v>98</v>
      </c>
      <c r="Y470" s="21">
        <v>7873339524</v>
      </c>
      <c r="Z470" s="21" t="s">
        <v>2127</v>
      </c>
      <c r="AA470" s="21">
        <v>49.788200000000003</v>
      </c>
      <c r="AB470" s="21">
        <v>19.70598</v>
      </c>
    </row>
    <row r="471" spans="1:28">
      <c r="A471" t="s">
        <v>1300</v>
      </c>
      <c r="B471">
        <v>137</v>
      </c>
      <c r="C471" t="s">
        <v>1301</v>
      </c>
      <c r="E471" t="s">
        <v>555</v>
      </c>
      <c r="F471" t="s">
        <v>2128</v>
      </c>
      <c r="G471" t="s">
        <v>23</v>
      </c>
      <c r="H471">
        <v>14.578621</v>
      </c>
      <c r="I471">
        <v>121.0702405</v>
      </c>
      <c r="J471">
        <v>36493</v>
      </c>
      <c r="K471">
        <v>29</v>
      </c>
      <c r="L471">
        <v>11</v>
      </c>
      <c r="M471">
        <v>1999</v>
      </c>
      <c r="N471">
        <v>23</v>
      </c>
      <c r="O471">
        <v>7</v>
      </c>
      <c r="P471">
        <v>6894808187</v>
      </c>
      <c r="Q471" t="s">
        <v>72</v>
      </c>
      <c r="R471" t="s">
        <v>82</v>
      </c>
      <c r="S471" t="s">
        <v>2054</v>
      </c>
      <c r="T471" t="s">
        <v>2129</v>
      </c>
      <c r="U471" t="s">
        <v>2130</v>
      </c>
      <c r="V471">
        <v>3</v>
      </c>
      <c r="W471" t="s">
        <v>26</v>
      </c>
      <c r="X471" s="21">
        <v>89</v>
      </c>
      <c r="Y471" s="21"/>
      <c r="Z471" s="21" t="s">
        <v>2267</v>
      </c>
      <c r="AA471" s="21">
        <v>34.420369999999998</v>
      </c>
      <c r="AB471" s="21">
        <v>73.200810000000004</v>
      </c>
    </row>
    <row r="472" spans="1:28">
      <c r="A472" t="s">
        <v>1302</v>
      </c>
      <c r="B472">
        <v>137</v>
      </c>
      <c r="C472" t="s">
        <v>1303</v>
      </c>
      <c r="E472" t="s">
        <v>876</v>
      </c>
      <c r="F472" t="s">
        <v>2131</v>
      </c>
      <c r="G472" t="s">
        <v>36</v>
      </c>
      <c r="H472">
        <v>34.420370900000002</v>
      </c>
      <c r="I472">
        <v>73.2008084</v>
      </c>
      <c r="J472">
        <v>12166</v>
      </c>
      <c r="K472">
        <v>22</v>
      </c>
      <c r="L472">
        <v>4</v>
      </c>
      <c r="M472">
        <v>1933</v>
      </c>
      <c r="N472">
        <v>89</v>
      </c>
      <c r="O472">
        <v>8</v>
      </c>
      <c r="P472">
        <v>1063126905</v>
      </c>
      <c r="Q472" t="s">
        <v>72</v>
      </c>
      <c r="R472" t="s">
        <v>82</v>
      </c>
      <c r="S472" t="s">
        <v>2054</v>
      </c>
      <c r="T472" t="s">
        <v>2129</v>
      </c>
      <c r="U472" t="s">
        <v>2130</v>
      </c>
      <c r="V472">
        <v>3</v>
      </c>
      <c r="W472" t="s">
        <v>26</v>
      </c>
      <c r="X472" s="21">
        <v>89</v>
      </c>
      <c r="Y472" s="21">
        <v>1063126905</v>
      </c>
      <c r="Z472" s="21" t="s">
        <v>2267</v>
      </c>
      <c r="AA472" s="21">
        <v>34.420369999999998</v>
      </c>
      <c r="AB472" s="21">
        <v>73.200810000000004</v>
      </c>
    </row>
    <row r="473" spans="1:28">
      <c r="A473" t="s">
        <v>1304</v>
      </c>
      <c r="B473">
        <v>137</v>
      </c>
      <c r="C473" t="s">
        <v>1305</v>
      </c>
      <c r="E473" t="s">
        <v>976</v>
      </c>
      <c r="F473" t="s">
        <v>2132</v>
      </c>
      <c r="G473" t="s">
        <v>36</v>
      </c>
      <c r="H473">
        <v>58.310491499999998</v>
      </c>
      <c r="I473">
        <v>112.8975082</v>
      </c>
      <c r="J473">
        <v>26310</v>
      </c>
      <c r="K473">
        <v>12</v>
      </c>
      <c r="L473">
        <v>1</v>
      </c>
      <c r="M473">
        <v>1972</v>
      </c>
      <c r="N473">
        <v>50</v>
      </c>
      <c r="O473">
        <v>10</v>
      </c>
      <c r="P473">
        <v>2291798756</v>
      </c>
      <c r="Q473" t="s">
        <v>72</v>
      </c>
      <c r="R473" t="s">
        <v>82</v>
      </c>
      <c r="S473" t="s">
        <v>2054</v>
      </c>
      <c r="T473" t="s">
        <v>2129</v>
      </c>
      <c r="U473" t="s">
        <v>2130</v>
      </c>
      <c r="V473">
        <v>1</v>
      </c>
      <c r="W473" t="s">
        <v>186</v>
      </c>
      <c r="X473" s="21">
        <v>89</v>
      </c>
      <c r="Y473" s="21"/>
      <c r="Z473" s="21" t="s">
        <v>2267</v>
      </c>
      <c r="AA473" s="21">
        <v>34.420369999999998</v>
      </c>
      <c r="AB473" s="21">
        <v>73.200810000000004</v>
      </c>
    </row>
    <row r="474" spans="1:28">
      <c r="A474" t="s">
        <v>1306</v>
      </c>
      <c r="B474">
        <v>137</v>
      </c>
      <c r="C474" t="s">
        <v>865</v>
      </c>
      <c r="E474" t="s">
        <v>1307</v>
      </c>
      <c r="F474" t="s">
        <v>2133</v>
      </c>
      <c r="G474" t="s">
        <v>36</v>
      </c>
      <c r="H474">
        <v>39.932447000000003</v>
      </c>
      <c r="I474">
        <v>116.430976</v>
      </c>
      <c r="J474">
        <v>26953</v>
      </c>
      <c r="K474">
        <v>16</v>
      </c>
      <c r="L474">
        <v>10</v>
      </c>
      <c r="M474">
        <v>1973</v>
      </c>
      <c r="N474">
        <v>49</v>
      </c>
      <c r="O474">
        <v>1</v>
      </c>
      <c r="P474">
        <v>9261527199</v>
      </c>
      <c r="Q474" t="s">
        <v>72</v>
      </c>
      <c r="R474" t="s">
        <v>82</v>
      </c>
      <c r="S474" t="s">
        <v>2054</v>
      </c>
      <c r="T474" t="s">
        <v>2129</v>
      </c>
      <c r="U474" t="s">
        <v>2130</v>
      </c>
      <c r="V474">
        <v>7</v>
      </c>
      <c r="W474" t="s">
        <v>78</v>
      </c>
      <c r="X474" s="21">
        <v>89</v>
      </c>
      <c r="Y474" s="21"/>
      <c r="Z474" s="21" t="s">
        <v>2267</v>
      </c>
      <c r="AA474" s="21">
        <v>34.420369999999998</v>
      </c>
      <c r="AB474" s="21">
        <v>73.200810000000004</v>
      </c>
    </row>
    <row r="475" spans="1:28">
      <c r="A475" t="s">
        <v>1308</v>
      </c>
      <c r="B475">
        <v>138</v>
      </c>
      <c r="C475" t="s">
        <v>696</v>
      </c>
      <c r="E475" t="s">
        <v>498</v>
      </c>
      <c r="F475" t="s">
        <v>2134</v>
      </c>
      <c r="G475" t="s">
        <v>23</v>
      </c>
      <c r="H475">
        <v>43.30706</v>
      </c>
      <c r="I475">
        <v>124.33539</v>
      </c>
      <c r="J475">
        <v>18480</v>
      </c>
      <c r="K475">
        <v>5</v>
      </c>
      <c r="L475">
        <v>8</v>
      </c>
      <c r="M475">
        <v>1950</v>
      </c>
      <c r="N475">
        <v>72</v>
      </c>
      <c r="O475">
        <v>5</v>
      </c>
      <c r="P475">
        <v>8251714761</v>
      </c>
      <c r="Q475" t="s">
        <v>37</v>
      </c>
      <c r="R475" t="s">
        <v>64</v>
      </c>
      <c r="S475" t="s">
        <v>2087</v>
      </c>
      <c r="T475" t="s">
        <v>1425</v>
      </c>
      <c r="U475" t="s">
        <v>2088</v>
      </c>
      <c r="V475">
        <v>4</v>
      </c>
      <c r="W475" t="s">
        <v>93</v>
      </c>
      <c r="X475" s="21">
        <v>72</v>
      </c>
      <c r="Y475" s="21">
        <v>8251714761</v>
      </c>
      <c r="Z475" s="21" t="s">
        <v>2134</v>
      </c>
      <c r="AA475" s="21">
        <v>43.30706</v>
      </c>
      <c r="AB475" s="21">
        <v>124.33540000000001</v>
      </c>
    </row>
    <row r="476" spans="1:28">
      <c r="A476" t="s">
        <v>1309</v>
      </c>
      <c r="B476">
        <v>138</v>
      </c>
      <c r="C476" t="s">
        <v>420</v>
      </c>
      <c r="E476" t="s">
        <v>198</v>
      </c>
      <c r="F476" t="s">
        <v>2135</v>
      </c>
      <c r="G476" t="s">
        <v>36</v>
      </c>
      <c r="H476">
        <v>45.3095043</v>
      </c>
      <c r="I476">
        <v>-74.059077900000005</v>
      </c>
      <c r="J476">
        <v>38666</v>
      </c>
      <c r="K476">
        <v>10</v>
      </c>
      <c r="L476">
        <v>11</v>
      </c>
      <c r="M476">
        <v>2005</v>
      </c>
      <c r="N476">
        <v>17</v>
      </c>
      <c r="O476">
        <v>5</v>
      </c>
      <c r="P476">
        <v>1067303780</v>
      </c>
      <c r="Q476" t="s">
        <v>37</v>
      </c>
      <c r="R476" t="s">
        <v>64</v>
      </c>
      <c r="S476" t="s">
        <v>2087</v>
      </c>
      <c r="T476" t="s">
        <v>1425</v>
      </c>
      <c r="U476" t="s">
        <v>2088</v>
      </c>
      <c r="V476">
        <v>6</v>
      </c>
      <c r="W476" t="s">
        <v>43</v>
      </c>
      <c r="X476" s="21">
        <v>72</v>
      </c>
      <c r="Y476" s="21"/>
      <c r="Z476" s="21" t="s">
        <v>2134</v>
      </c>
      <c r="AA476" s="21">
        <v>43.30706</v>
      </c>
      <c r="AB476" s="21">
        <v>124.33540000000001</v>
      </c>
    </row>
    <row r="477" spans="1:28">
      <c r="A477" t="s">
        <v>1310</v>
      </c>
      <c r="B477">
        <v>139</v>
      </c>
      <c r="C477" t="s">
        <v>1311</v>
      </c>
      <c r="E477" t="s">
        <v>1312</v>
      </c>
      <c r="F477" t="s">
        <v>2136</v>
      </c>
      <c r="G477" t="s">
        <v>23</v>
      </c>
      <c r="H477">
        <v>35.315833300000001</v>
      </c>
      <c r="I477">
        <v>80.915833300000003</v>
      </c>
      <c r="J477">
        <v>33883</v>
      </c>
      <c r="K477">
        <v>6</v>
      </c>
      <c r="L477">
        <v>10</v>
      </c>
      <c r="M477">
        <v>1992</v>
      </c>
      <c r="N477">
        <v>30</v>
      </c>
      <c r="O477">
        <v>5</v>
      </c>
      <c r="P477">
        <v>6816385600</v>
      </c>
      <c r="Q477" t="s">
        <v>72</v>
      </c>
      <c r="R477" t="s">
        <v>77</v>
      </c>
      <c r="S477" t="s">
        <v>2137</v>
      </c>
      <c r="T477" t="s">
        <v>1425</v>
      </c>
      <c r="U477" t="s">
        <v>2017</v>
      </c>
      <c r="V477">
        <v>2</v>
      </c>
      <c r="W477" t="s">
        <v>48</v>
      </c>
      <c r="X477" s="21">
        <v>87</v>
      </c>
      <c r="Y477" s="21"/>
      <c r="Z477" s="21" t="s">
        <v>2139</v>
      </c>
      <c r="AA477" s="21">
        <v>38.603169999999999</v>
      </c>
      <c r="AB477" s="21">
        <v>-9.0785900000000002</v>
      </c>
    </row>
    <row r="478" spans="1:28">
      <c r="A478" t="s">
        <v>1313</v>
      </c>
      <c r="B478">
        <v>139</v>
      </c>
      <c r="C478" t="s">
        <v>1314</v>
      </c>
      <c r="E478" t="s">
        <v>121</v>
      </c>
      <c r="F478" t="s">
        <v>2138</v>
      </c>
      <c r="G478" t="s">
        <v>36</v>
      </c>
      <c r="H478">
        <v>41.439990000000002</v>
      </c>
      <c r="I478">
        <v>22.795359999999999</v>
      </c>
      <c r="J478">
        <v>23512</v>
      </c>
      <c r="K478">
        <v>15</v>
      </c>
      <c r="L478">
        <v>5</v>
      </c>
      <c r="M478">
        <v>1964</v>
      </c>
      <c r="N478">
        <v>58</v>
      </c>
      <c r="O478">
        <v>9</v>
      </c>
      <c r="P478">
        <v>1677111710</v>
      </c>
      <c r="Q478" t="s">
        <v>72</v>
      </c>
      <c r="R478" t="s">
        <v>77</v>
      </c>
      <c r="S478" t="s">
        <v>2137</v>
      </c>
      <c r="T478" t="s">
        <v>1425</v>
      </c>
      <c r="U478" t="s">
        <v>2017</v>
      </c>
      <c r="V478">
        <v>5</v>
      </c>
      <c r="W478" t="s">
        <v>86</v>
      </c>
      <c r="X478" s="21">
        <v>87</v>
      </c>
      <c r="Y478" s="21"/>
      <c r="Z478" s="21" t="s">
        <v>2139</v>
      </c>
      <c r="AA478" s="21">
        <v>38.603169999999999</v>
      </c>
      <c r="AB478" s="21">
        <v>-9.0785900000000002</v>
      </c>
    </row>
    <row r="479" spans="1:28">
      <c r="A479" t="s">
        <v>1315</v>
      </c>
      <c r="B479">
        <v>139</v>
      </c>
      <c r="C479" t="s">
        <v>1316</v>
      </c>
      <c r="E479" t="s">
        <v>1317</v>
      </c>
      <c r="F479" t="s">
        <v>2139</v>
      </c>
      <c r="G479" t="s">
        <v>23</v>
      </c>
      <c r="H479">
        <v>38.603166399999999</v>
      </c>
      <c r="I479">
        <v>-9.0785921999999992</v>
      </c>
      <c r="J479">
        <v>13111</v>
      </c>
      <c r="K479">
        <v>23</v>
      </c>
      <c r="L479">
        <v>11</v>
      </c>
      <c r="M479">
        <v>1935</v>
      </c>
      <c r="N479">
        <v>87</v>
      </c>
      <c r="O479">
        <v>9</v>
      </c>
      <c r="P479">
        <v>2142433267</v>
      </c>
      <c r="Q479" t="s">
        <v>72</v>
      </c>
      <c r="R479" t="s">
        <v>77</v>
      </c>
      <c r="S479" t="s">
        <v>2137</v>
      </c>
      <c r="T479" t="s">
        <v>1425</v>
      </c>
      <c r="U479" t="s">
        <v>2017</v>
      </c>
      <c r="V479">
        <v>3</v>
      </c>
      <c r="W479" t="s">
        <v>26</v>
      </c>
      <c r="X479" s="21">
        <v>87</v>
      </c>
      <c r="Y479" s="21">
        <v>2142433267</v>
      </c>
      <c r="Z479" s="21" t="s">
        <v>2139</v>
      </c>
      <c r="AA479" s="21">
        <v>38.603169999999999</v>
      </c>
      <c r="AB479" s="21">
        <v>-9.0785900000000002</v>
      </c>
    </row>
    <row r="480" spans="1:28">
      <c r="A480" t="s">
        <v>1318</v>
      </c>
      <c r="B480">
        <v>139</v>
      </c>
      <c r="C480" t="s">
        <v>669</v>
      </c>
      <c r="D480" t="s">
        <v>134</v>
      </c>
      <c r="E480" t="s">
        <v>1319</v>
      </c>
      <c r="F480" t="s">
        <v>2140</v>
      </c>
      <c r="G480" t="s">
        <v>36</v>
      </c>
      <c r="H480">
        <v>13.906295800000001</v>
      </c>
      <c r="I480">
        <v>124.30409040000001</v>
      </c>
      <c r="J480">
        <v>36438</v>
      </c>
      <c r="K480">
        <v>5</v>
      </c>
      <c r="L480">
        <v>10</v>
      </c>
      <c r="M480">
        <v>1999</v>
      </c>
      <c r="N480">
        <v>23</v>
      </c>
      <c r="O480">
        <v>10</v>
      </c>
      <c r="P480">
        <v>1215111026</v>
      </c>
      <c r="Q480" t="s">
        <v>72</v>
      </c>
      <c r="R480" t="s">
        <v>77</v>
      </c>
      <c r="S480" t="s">
        <v>2137</v>
      </c>
      <c r="T480" t="s">
        <v>1425</v>
      </c>
      <c r="U480" t="s">
        <v>2017</v>
      </c>
      <c r="V480">
        <v>3</v>
      </c>
      <c r="W480" t="s">
        <v>26</v>
      </c>
      <c r="X480" s="21">
        <v>87</v>
      </c>
      <c r="Y480" s="21"/>
      <c r="Z480" s="21" t="s">
        <v>2139</v>
      </c>
      <c r="AA480" s="21">
        <v>38.603169999999999</v>
      </c>
      <c r="AB480" s="21">
        <v>-9.0785900000000002</v>
      </c>
    </row>
    <row r="481" spans="1:28">
      <c r="A481" t="s">
        <v>1320</v>
      </c>
      <c r="B481">
        <v>139</v>
      </c>
      <c r="C481" t="s">
        <v>1321</v>
      </c>
      <c r="E481" t="s">
        <v>895</v>
      </c>
      <c r="F481" t="s">
        <v>2141</v>
      </c>
      <c r="G481" t="s">
        <v>23</v>
      </c>
      <c r="H481">
        <v>-6.8055934000000002</v>
      </c>
      <c r="I481">
        <v>110.7629067</v>
      </c>
      <c r="J481">
        <v>16891</v>
      </c>
      <c r="K481">
        <v>30</v>
      </c>
      <c r="L481">
        <v>3</v>
      </c>
      <c r="M481">
        <v>1946</v>
      </c>
      <c r="N481">
        <v>76</v>
      </c>
      <c r="O481">
        <v>2</v>
      </c>
      <c r="P481">
        <v>2395276601</v>
      </c>
      <c r="Q481" t="s">
        <v>72</v>
      </c>
      <c r="R481" t="s">
        <v>77</v>
      </c>
      <c r="S481" t="s">
        <v>2137</v>
      </c>
      <c r="T481" t="s">
        <v>1425</v>
      </c>
      <c r="U481" t="s">
        <v>2017</v>
      </c>
      <c r="V481">
        <v>3</v>
      </c>
      <c r="W481" t="s">
        <v>26</v>
      </c>
      <c r="X481" s="21">
        <v>87</v>
      </c>
      <c r="Y481" s="21"/>
      <c r="Z481" s="21" t="s">
        <v>2139</v>
      </c>
      <c r="AA481" s="21">
        <v>38.603169999999999</v>
      </c>
      <c r="AB481" s="21">
        <v>-9.0785900000000002</v>
      </c>
    </row>
    <row r="482" spans="1:28">
      <c r="A482" t="s">
        <v>1322</v>
      </c>
      <c r="B482">
        <v>140</v>
      </c>
      <c r="C482" t="s">
        <v>1323</v>
      </c>
      <c r="D482" t="s">
        <v>1324</v>
      </c>
      <c r="E482" t="s">
        <v>394</v>
      </c>
      <c r="F482" t="s">
        <v>2142</v>
      </c>
      <c r="G482" t="s">
        <v>36</v>
      </c>
      <c r="H482">
        <v>50.585205999999999</v>
      </c>
      <c r="I482">
        <v>3.3300917999999999</v>
      </c>
      <c r="J482">
        <v>11465</v>
      </c>
      <c r="K482">
        <v>22</v>
      </c>
      <c r="L482">
        <v>5</v>
      </c>
      <c r="M482">
        <v>1931</v>
      </c>
      <c r="N482">
        <v>91</v>
      </c>
      <c r="O482">
        <v>8</v>
      </c>
      <c r="P482">
        <v>6495405919</v>
      </c>
      <c r="Q482" t="s">
        <v>97</v>
      </c>
      <c r="R482" t="s">
        <v>125</v>
      </c>
      <c r="S482" t="s">
        <v>2143</v>
      </c>
      <c r="T482" t="s">
        <v>2028</v>
      </c>
      <c r="U482" t="s">
        <v>2144</v>
      </c>
      <c r="V482">
        <v>3</v>
      </c>
      <c r="W482" t="s">
        <v>26</v>
      </c>
      <c r="X482" s="21">
        <v>91</v>
      </c>
      <c r="Y482" s="21">
        <v>6495405919</v>
      </c>
      <c r="Z482" s="21" t="s">
        <v>2142</v>
      </c>
      <c r="AA482" s="21">
        <v>50.585209999999996</v>
      </c>
      <c r="AB482" s="21">
        <v>3.3300920000000001</v>
      </c>
    </row>
    <row r="483" spans="1:28">
      <c r="A483" t="s">
        <v>1325</v>
      </c>
      <c r="B483">
        <v>140</v>
      </c>
      <c r="C483" t="s">
        <v>134</v>
      </c>
      <c r="D483" t="s">
        <v>438</v>
      </c>
      <c r="E483" t="s">
        <v>421</v>
      </c>
      <c r="F483" t="s">
        <v>2145</v>
      </c>
      <c r="G483" t="s">
        <v>36</v>
      </c>
      <c r="H483">
        <v>14.648875</v>
      </c>
      <c r="I483">
        <v>121.095063</v>
      </c>
      <c r="J483">
        <v>31841</v>
      </c>
      <c r="K483">
        <v>5</v>
      </c>
      <c r="L483">
        <v>3</v>
      </c>
      <c r="M483">
        <v>1987</v>
      </c>
      <c r="N483">
        <v>35</v>
      </c>
      <c r="O483">
        <v>8</v>
      </c>
      <c r="P483">
        <v>7396696545</v>
      </c>
      <c r="Q483" t="s">
        <v>97</v>
      </c>
      <c r="R483" t="s">
        <v>125</v>
      </c>
      <c r="S483" t="s">
        <v>2143</v>
      </c>
      <c r="T483" t="s">
        <v>2028</v>
      </c>
      <c r="U483" t="s">
        <v>2144</v>
      </c>
      <c r="V483">
        <v>1</v>
      </c>
      <c r="W483" t="s">
        <v>186</v>
      </c>
      <c r="X483" s="21">
        <v>91</v>
      </c>
      <c r="Y483" s="21"/>
      <c r="Z483" s="21" t="s">
        <v>2142</v>
      </c>
      <c r="AA483" s="21">
        <v>50.585209999999996</v>
      </c>
      <c r="AB483" s="21">
        <v>3.3300920000000001</v>
      </c>
    </row>
    <row r="484" spans="1:28">
      <c r="A484" t="s">
        <v>1326</v>
      </c>
      <c r="B484">
        <v>140</v>
      </c>
      <c r="C484" t="s">
        <v>1327</v>
      </c>
      <c r="E484" t="s">
        <v>1017</v>
      </c>
      <c r="F484" t="s">
        <v>2146</v>
      </c>
      <c r="G484" t="s">
        <v>23</v>
      </c>
      <c r="H484">
        <v>0.556948</v>
      </c>
      <c r="I484">
        <v>109.374802</v>
      </c>
      <c r="J484">
        <v>12595</v>
      </c>
      <c r="K484">
        <v>25</v>
      </c>
      <c r="L484">
        <v>6</v>
      </c>
      <c r="M484">
        <v>1934</v>
      </c>
      <c r="N484">
        <v>88</v>
      </c>
      <c r="O484">
        <v>4</v>
      </c>
      <c r="P484">
        <v>3184166892</v>
      </c>
      <c r="Q484" t="s">
        <v>97</v>
      </c>
      <c r="R484" t="s">
        <v>125</v>
      </c>
      <c r="S484" t="s">
        <v>2143</v>
      </c>
      <c r="T484" t="s">
        <v>2028</v>
      </c>
      <c r="U484" t="s">
        <v>2144</v>
      </c>
      <c r="V484">
        <v>4</v>
      </c>
      <c r="W484" t="s">
        <v>93</v>
      </c>
      <c r="X484" s="21">
        <v>91</v>
      </c>
      <c r="Y484" s="21"/>
      <c r="Z484" s="21" t="s">
        <v>2142</v>
      </c>
      <c r="AA484" s="21">
        <v>50.585209999999996</v>
      </c>
      <c r="AB484" s="21">
        <v>3.3300920000000001</v>
      </c>
    </row>
    <row r="485" spans="1:28">
      <c r="A485" t="s">
        <v>1328</v>
      </c>
      <c r="B485">
        <v>141</v>
      </c>
      <c r="C485" t="s">
        <v>340</v>
      </c>
      <c r="E485" t="s">
        <v>642</v>
      </c>
      <c r="F485" t="s">
        <v>2147</v>
      </c>
      <c r="G485" t="s">
        <v>36</v>
      </c>
      <c r="H485">
        <v>9.1526727999999995</v>
      </c>
      <c r="I485">
        <v>105.1960795</v>
      </c>
      <c r="J485">
        <v>14288</v>
      </c>
      <c r="K485">
        <v>12</v>
      </c>
      <c r="L485">
        <v>2</v>
      </c>
      <c r="M485">
        <v>1939</v>
      </c>
      <c r="N485">
        <v>83</v>
      </c>
      <c r="O485">
        <v>11</v>
      </c>
      <c r="P485">
        <v>9103602271</v>
      </c>
      <c r="Q485" t="s">
        <v>31</v>
      </c>
      <c r="R485" t="s">
        <v>137</v>
      </c>
      <c r="S485" t="s">
        <v>2148</v>
      </c>
      <c r="T485" t="s">
        <v>2149</v>
      </c>
      <c r="U485" t="s">
        <v>2150</v>
      </c>
      <c r="V485">
        <v>3</v>
      </c>
      <c r="W485" t="s">
        <v>26</v>
      </c>
      <c r="X485" s="21">
        <v>83</v>
      </c>
      <c r="Y485" s="21">
        <v>9103602271</v>
      </c>
      <c r="Z485" s="21" t="s">
        <v>2268</v>
      </c>
      <c r="AA485" s="21">
        <v>9.1526730000000001</v>
      </c>
      <c r="AB485" s="21">
        <v>105.1961</v>
      </c>
    </row>
    <row r="486" spans="1:28">
      <c r="A486" t="s">
        <v>1329</v>
      </c>
      <c r="B486">
        <v>141</v>
      </c>
      <c r="C486" t="s">
        <v>1330</v>
      </c>
      <c r="E486" t="s">
        <v>300</v>
      </c>
      <c r="F486" t="s">
        <v>2151</v>
      </c>
      <c r="G486" t="s">
        <v>23</v>
      </c>
      <c r="H486">
        <v>36.423873</v>
      </c>
      <c r="I486">
        <v>98.150312</v>
      </c>
      <c r="J486">
        <v>34010</v>
      </c>
      <c r="K486">
        <v>10</v>
      </c>
      <c r="L486">
        <v>2</v>
      </c>
      <c r="M486">
        <v>1993</v>
      </c>
      <c r="N486">
        <v>29</v>
      </c>
      <c r="O486">
        <v>11</v>
      </c>
      <c r="P486">
        <v>4916423269</v>
      </c>
      <c r="Q486" t="s">
        <v>31</v>
      </c>
      <c r="R486" t="s">
        <v>137</v>
      </c>
      <c r="S486" t="s">
        <v>2148</v>
      </c>
      <c r="T486" t="s">
        <v>2149</v>
      </c>
      <c r="U486" t="s">
        <v>2150</v>
      </c>
      <c r="V486">
        <v>5</v>
      </c>
      <c r="W486" t="s">
        <v>86</v>
      </c>
      <c r="X486" s="21">
        <v>83</v>
      </c>
      <c r="Y486" s="21"/>
      <c r="Z486" s="21" t="s">
        <v>2268</v>
      </c>
      <c r="AA486" s="21">
        <v>9.1526730000000001</v>
      </c>
      <c r="AB486" s="21">
        <v>105.1961</v>
      </c>
    </row>
    <row r="487" spans="1:28">
      <c r="A487" t="s">
        <v>1331</v>
      </c>
      <c r="B487">
        <v>141</v>
      </c>
      <c r="C487" t="s">
        <v>1332</v>
      </c>
      <c r="E487" t="s">
        <v>1042</v>
      </c>
      <c r="F487" t="s">
        <v>2152</v>
      </c>
      <c r="G487" t="s">
        <v>23</v>
      </c>
      <c r="H487">
        <v>23.106401000000002</v>
      </c>
      <c r="I487">
        <v>113.459749</v>
      </c>
      <c r="J487">
        <v>16049</v>
      </c>
      <c r="K487">
        <v>9</v>
      </c>
      <c r="L487">
        <v>12</v>
      </c>
      <c r="M487">
        <v>1943</v>
      </c>
      <c r="N487">
        <v>79</v>
      </c>
      <c r="O487">
        <v>10</v>
      </c>
      <c r="P487">
        <v>8312154317</v>
      </c>
      <c r="Q487" t="s">
        <v>31</v>
      </c>
      <c r="R487" t="s">
        <v>137</v>
      </c>
      <c r="S487" t="s">
        <v>2148</v>
      </c>
      <c r="T487" t="s">
        <v>2149</v>
      </c>
      <c r="U487" t="s">
        <v>2150</v>
      </c>
      <c r="V487">
        <v>4</v>
      </c>
      <c r="W487" t="s">
        <v>93</v>
      </c>
      <c r="X487" s="21">
        <v>83</v>
      </c>
      <c r="Y487" s="21"/>
      <c r="Z487" s="21" t="s">
        <v>2268</v>
      </c>
      <c r="AA487" s="21">
        <v>9.1526730000000001</v>
      </c>
      <c r="AB487" s="21">
        <v>105.1961</v>
      </c>
    </row>
    <row r="488" spans="1:28">
      <c r="A488" t="s">
        <v>1333</v>
      </c>
      <c r="B488">
        <v>141</v>
      </c>
      <c r="C488" t="s">
        <v>1334</v>
      </c>
      <c r="E488" t="s">
        <v>1335</v>
      </c>
      <c r="F488" t="s">
        <v>2153</v>
      </c>
      <c r="G488" t="s">
        <v>36</v>
      </c>
      <c r="H488">
        <v>43.725099999999998</v>
      </c>
      <c r="I488">
        <v>-80.967230000000001</v>
      </c>
      <c r="J488">
        <v>42611</v>
      </c>
      <c r="K488">
        <v>29</v>
      </c>
      <c r="L488">
        <v>8</v>
      </c>
      <c r="M488">
        <v>2016</v>
      </c>
      <c r="N488">
        <v>6</v>
      </c>
      <c r="O488">
        <v>10</v>
      </c>
      <c r="P488">
        <v>1402123633</v>
      </c>
      <c r="Q488" t="s">
        <v>31</v>
      </c>
      <c r="R488" t="s">
        <v>137</v>
      </c>
      <c r="S488" t="s">
        <v>2148</v>
      </c>
      <c r="T488" t="s">
        <v>2149</v>
      </c>
      <c r="U488" t="s">
        <v>2150</v>
      </c>
      <c r="V488">
        <v>6</v>
      </c>
      <c r="W488" t="s">
        <v>43</v>
      </c>
      <c r="X488" s="21">
        <v>83</v>
      </c>
      <c r="Y488" s="21"/>
      <c r="Z488" s="21" t="s">
        <v>2268</v>
      </c>
      <c r="AA488" s="21">
        <v>9.1526730000000001</v>
      </c>
      <c r="AB488" s="21">
        <v>105.1961</v>
      </c>
    </row>
    <row r="489" spans="1:28">
      <c r="A489" t="s">
        <v>1336</v>
      </c>
      <c r="B489">
        <v>142</v>
      </c>
      <c r="C489" t="s">
        <v>1337</v>
      </c>
      <c r="E489" t="s">
        <v>1338</v>
      </c>
      <c r="F489" t="s">
        <v>2154</v>
      </c>
      <c r="G489" t="s">
        <v>36</v>
      </c>
      <c r="H489">
        <v>31.697835999999999</v>
      </c>
      <c r="I489">
        <v>35.228529999999999</v>
      </c>
      <c r="J489">
        <v>34847</v>
      </c>
      <c r="K489">
        <v>28</v>
      </c>
      <c r="L489">
        <v>5</v>
      </c>
      <c r="M489">
        <v>1995</v>
      </c>
      <c r="N489">
        <v>27</v>
      </c>
      <c r="O489">
        <v>1</v>
      </c>
      <c r="P489">
        <v>3716586688</v>
      </c>
      <c r="Q489" t="s">
        <v>24</v>
      </c>
      <c r="R489" t="s">
        <v>118</v>
      </c>
      <c r="S489" t="s">
        <v>2018</v>
      </c>
      <c r="T489" t="s">
        <v>2155</v>
      </c>
      <c r="U489" t="s">
        <v>2156</v>
      </c>
      <c r="V489">
        <v>2</v>
      </c>
      <c r="W489" t="s">
        <v>48</v>
      </c>
      <c r="X489" s="21">
        <v>101</v>
      </c>
      <c r="Y489" s="21"/>
      <c r="Z489" s="21" t="s">
        <v>2269</v>
      </c>
      <c r="AA489" s="21">
        <v>33.022750000000002</v>
      </c>
      <c r="AB489" s="21">
        <v>-117.13800000000001</v>
      </c>
    </row>
    <row r="490" spans="1:28">
      <c r="A490" t="s">
        <v>1339</v>
      </c>
      <c r="B490">
        <v>142</v>
      </c>
      <c r="C490" t="s">
        <v>814</v>
      </c>
      <c r="E490" t="s">
        <v>1340</v>
      </c>
      <c r="F490" t="s">
        <v>2157</v>
      </c>
      <c r="G490" t="s">
        <v>36</v>
      </c>
      <c r="H490">
        <v>33.022747600000002</v>
      </c>
      <c r="I490">
        <v>-117.1382404</v>
      </c>
      <c r="J490">
        <v>7854</v>
      </c>
      <c r="K490">
        <v>2</v>
      </c>
      <c r="L490">
        <v>7</v>
      </c>
      <c r="M490">
        <v>1921</v>
      </c>
      <c r="N490">
        <v>101</v>
      </c>
      <c r="O490">
        <v>6</v>
      </c>
      <c r="P490">
        <v>7607083913</v>
      </c>
      <c r="Q490" t="s">
        <v>24</v>
      </c>
      <c r="R490" t="s">
        <v>118</v>
      </c>
      <c r="S490" t="s">
        <v>2018</v>
      </c>
      <c r="T490" t="s">
        <v>2155</v>
      </c>
      <c r="U490" t="s">
        <v>2156</v>
      </c>
      <c r="V490">
        <v>4</v>
      </c>
      <c r="W490" t="s">
        <v>93</v>
      </c>
      <c r="X490" s="21">
        <v>101</v>
      </c>
      <c r="Y490" s="21">
        <v>7607083913</v>
      </c>
      <c r="Z490" s="21" t="s">
        <v>2269</v>
      </c>
      <c r="AA490" s="21">
        <v>33.022750000000002</v>
      </c>
      <c r="AB490" s="21">
        <v>-117.13800000000001</v>
      </c>
    </row>
    <row r="491" spans="1:28">
      <c r="A491" t="s">
        <v>1341</v>
      </c>
      <c r="B491">
        <v>142</v>
      </c>
      <c r="C491" t="s">
        <v>1042</v>
      </c>
      <c r="E491" t="s">
        <v>1342</v>
      </c>
      <c r="F491" t="s">
        <v>2158</v>
      </c>
      <c r="G491" t="s">
        <v>36</v>
      </c>
      <c r="H491">
        <v>56.3448609</v>
      </c>
      <c r="I491">
        <v>25.560322899999999</v>
      </c>
      <c r="J491">
        <v>25882</v>
      </c>
      <c r="K491">
        <v>10</v>
      </c>
      <c r="L491">
        <v>11</v>
      </c>
      <c r="M491">
        <v>1970</v>
      </c>
      <c r="N491">
        <v>52</v>
      </c>
      <c r="O491">
        <v>11</v>
      </c>
      <c r="P491">
        <v>7145506814</v>
      </c>
      <c r="Q491" t="s">
        <v>24</v>
      </c>
      <c r="R491" t="s">
        <v>118</v>
      </c>
      <c r="S491" t="s">
        <v>2018</v>
      </c>
      <c r="T491" t="s">
        <v>2155</v>
      </c>
      <c r="U491" t="s">
        <v>2156</v>
      </c>
      <c r="V491">
        <v>3</v>
      </c>
      <c r="W491" t="s">
        <v>26</v>
      </c>
      <c r="X491" s="21">
        <v>101</v>
      </c>
      <c r="Y491" s="21"/>
      <c r="Z491" s="21" t="s">
        <v>2269</v>
      </c>
      <c r="AA491" s="21">
        <v>33.022750000000002</v>
      </c>
      <c r="AB491" s="21">
        <v>-117.13800000000001</v>
      </c>
    </row>
    <row r="492" spans="1:28">
      <c r="A492" t="s">
        <v>1343</v>
      </c>
      <c r="B492">
        <v>142</v>
      </c>
      <c r="C492" t="s">
        <v>1344</v>
      </c>
      <c r="E492" t="s">
        <v>1345</v>
      </c>
      <c r="F492" t="s">
        <v>2159</v>
      </c>
      <c r="G492" t="s">
        <v>36</v>
      </c>
      <c r="H492">
        <v>40.8890204</v>
      </c>
      <c r="I492">
        <v>22.917536900000002</v>
      </c>
      <c r="J492">
        <v>36884</v>
      </c>
      <c r="K492">
        <v>24</v>
      </c>
      <c r="L492">
        <v>12</v>
      </c>
      <c r="M492">
        <v>2000</v>
      </c>
      <c r="N492">
        <v>22</v>
      </c>
      <c r="O492">
        <v>1</v>
      </c>
      <c r="P492">
        <v>2613558536</v>
      </c>
      <c r="Q492" t="s">
        <v>24</v>
      </c>
      <c r="R492" t="s">
        <v>118</v>
      </c>
      <c r="S492" t="s">
        <v>2018</v>
      </c>
      <c r="T492" t="s">
        <v>2155</v>
      </c>
      <c r="U492" t="s">
        <v>2156</v>
      </c>
      <c r="V492">
        <v>5</v>
      </c>
      <c r="W492" t="s">
        <v>86</v>
      </c>
      <c r="X492" s="21">
        <v>101</v>
      </c>
      <c r="Y492" s="21"/>
      <c r="Z492" s="21" t="s">
        <v>2269</v>
      </c>
      <c r="AA492" s="21">
        <v>33.022750000000002</v>
      </c>
      <c r="AB492" s="21">
        <v>-117.13800000000001</v>
      </c>
    </row>
    <row r="493" spans="1:28">
      <c r="A493" t="s">
        <v>1346</v>
      </c>
      <c r="B493">
        <v>143</v>
      </c>
      <c r="C493" t="s">
        <v>1218</v>
      </c>
      <c r="E493" t="s">
        <v>1347</v>
      </c>
      <c r="F493" t="s">
        <v>2160</v>
      </c>
      <c r="G493" t="s">
        <v>36</v>
      </c>
      <c r="H493">
        <v>0.1156645</v>
      </c>
      <c r="I493">
        <v>99.9360207</v>
      </c>
      <c r="J493">
        <v>12484</v>
      </c>
      <c r="K493">
        <v>6</v>
      </c>
      <c r="L493">
        <v>3</v>
      </c>
      <c r="M493">
        <v>1934</v>
      </c>
      <c r="N493">
        <v>88</v>
      </c>
      <c r="O493">
        <v>9</v>
      </c>
      <c r="P493">
        <v>6042629245</v>
      </c>
      <c r="Q493" t="s">
        <v>24</v>
      </c>
      <c r="R493" t="s">
        <v>143</v>
      </c>
      <c r="S493" t="s">
        <v>2161</v>
      </c>
      <c r="T493" t="s">
        <v>1399</v>
      </c>
      <c r="U493" t="s">
        <v>1368</v>
      </c>
      <c r="V493">
        <v>6</v>
      </c>
      <c r="W493" t="s">
        <v>43</v>
      </c>
      <c r="X493" s="21">
        <v>88</v>
      </c>
      <c r="Y493" s="21">
        <v>6042629245</v>
      </c>
      <c r="Z493" s="21" t="s">
        <v>2270</v>
      </c>
      <c r="AA493" s="21">
        <v>0.115665</v>
      </c>
      <c r="AB493" s="21">
        <v>99.936019999999999</v>
      </c>
    </row>
    <row r="494" spans="1:28">
      <c r="A494" t="s">
        <v>1348</v>
      </c>
      <c r="B494">
        <v>143</v>
      </c>
      <c r="C494" t="s">
        <v>685</v>
      </c>
      <c r="E494" t="s">
        <v>128</v>
      </c>
      <c r="F494" t="s">
        <v>2162</v>
      </c>
      <c r="G494" t="s">
        <v>36</v>
      </c>
      <c r="H494">
        <v>43.490342900000002</v>
      </c>
      <c r="I494">
        <v>5.3378154999999996</v>
      </c>
      <c r="J494">
        <v>32289</v>
      </c>
      <c r="K494">
        <v>26</v>
      </c>
      <c r="L494">
        <v>5</v>
      </c>
      <c r="M494">
        <v>1988</v>
      </c>
      <c r="N494">
        <v>34</v>
      </c>
      <c r="O494">
        <v>7</v>
      </c>
      <c r="P494">
        <v>6092373764</v>
      </c>
      <c r="Q494" t="s">
        <v>24</v>
      </c>
      <c r="R494" t="s">
        <v>143</v>
      </c>
      <c r="S494" t="s">
        <v>2161</v>
      </c>
      <c r="T494" t="s">
        <v>1399</v>
      </c>
      <c r="U494" t="s">
        <v>1368</v>
      </c>
      <c r="V494">
        <v>3</v>
      </c>
      <c r="W494" t="s">
        <v>26</v>
      </c>
      <c r="X494" s="21">
        <v>88</v>
      </c>
      <c r="Y494" s="21"/>
      <c r="Z494" s="21" t="s">
        <v>2270</v>
      </c>
      <c r="AA494" s="21">
        <v>0.115665</v>
      </c>
      <c r="AB494" s="21">
        <v>99.936019999999999</v>
      </c>
    </row>
    <row r="495" spans="1:28">
      <c r="A495" t="s">
        <v>1349</v>
      </c>
      <c r="B495">
        <v>143</v>
      </c>
      <c r="C495" t="s">
        <v>1350</v>
      </c>
      <c r="E495" t="s">
        <v>238</v>
      </c>
      <c r="F495" t="s">
        <v>2163</v>
      </c>
      <c r="G495" t="s">
        <v>36</v>
      </c>
      <c r="H495">
        <v>10.679709900000001</v>
      </c>
      <c r="I495">
        <v>122.4163734</v>
      </c>
      <c r="J495">
        <v>25352</v>
      </c>
      <c r="K495">
        <v>29</v>
      </c>
      <c r="L495">
        <v>5</v>
      </c>
      <c r="M495">
        <v>1969</v>
      </c>
      <c r="N495">
        <v>53</v>
      </c>
      <c r="O495">
        <v>13</v>
      </c>
      <c r="P495">
        <v>2811764088</v>
      </c>
      <c r="Q495" t="s">
        <v>24</v>
      </c>
      <c r="R495" t="s">
        <v>143</v>
      </c>
      <c r="S495" t="s">
        <v>2161</v>
      </c>
      <c r="T495" t="s">
        <v>1399</v>
      </c>
      <c r="U495" t="s">
        <v>1368</v>
      </c>
      <c r="V495">
        <v>4</v>
      </c>
      <c r="W495" t="s">
        <v>93</v>
      </c>
      <c r="X495" s="21">
        <v>88</v>
      </c>
      <c r="Y495" s="21"/>
      <c r="Z495" s="21" t="s">
        <v>2270</v>
      </c>
      <c r="AA495" s="21">
        <v>0.115665</v>
      </c>
      <c r="AB495" s="21">
        <v>99.936019999999999</v>
      </c>
    </row>
    <row r="496" spans="1:28">
      <c r="A496" t="s">
        <v>1351</v>
      </c>
      <c r="B496">
        <v>144</v>
      </c>
      <c r="C496" t="s">
        <v>1352</v>
      </c>
      <c r="E496" t="s">
        <v>755</v>
      </c>
      <c r="F496" t="s">
        <v>2164</v>
      </c>
      <c r="G496" t="s">
        <v>23</v>
      </c>
      <c r="H496">
        <v>49.867475499999998</v>
      </c>
      <c r="I496">
        <v>6.2651155000000003</v>
      </c>
      <c r="J496">
        <v>33076</v>
      </c>
      <c r="K496">
        <v>22</v>
      </c>
      <c r="L496">
        <v>7</v>
      </c>
      <c r="M496">
        <v>1990</v>
      </c>
      <c r="N496">
        <v>32</v>
      </c>
      <c r="O496">
        <v>1</v>
      </c>
      <c r="P496">
        <v>6246735936</v>
      </c>
      <c r="Q496" t="s">
        <v>37</v>
      </c>
      <c r="R496" t="s">
        <v>321</v>
      </c>
      <c r="S496" t="s">
        <v>1745</v>
      </c>
      <c r="T496" t="s">
        <v>1746</v>
      </c>
      <c r="U496" t="s">
        <v>1595</v>
      </c>
      <c r="V496">
        <v>6</v>
      </c>
      <c r="W496" t="s">
        <v>43</v>
      </c>
      <c r="X496" s="21">
        <v>64</v>
      </c>
      <c r="Y496" s="21"/>
      <c r="Z496" s="21" t="s">
        <v>2271</v>
      </c>
      <c r="AA496" s="21">
        <v>31.65438</v>
      </c>
      <c r="AB496" s="21">
        <v>120.7525</v>
      </c>
    </row>
    <row r="497" spans="1:28">
      <c r="A497" t="s">
        <v>1353</v>
      </c>
      <c r="B497">
        <v>144</v>
      </c>
      <c r="C497" t="s">
        <v>709</v>
      </c>
      <c r="E497" t="s">
        <v>602</v>
      </c>
      <c r="F497" t="s">
        <v>2165</v>
      </c>
      <c r="G497" t="s">
        <v>23</v>
      </c>
      <c r="H497">
        <v>21.159612299999999</v>
      </c>
      <c r="I497">
        <v>-76.473660199999998</v>
      </c>
      <c r="J497">
        <v>37924</v>
      </c>
      <c r="K497">
        <v>30</v>
      </c>
      <c r="L497">
        <v>10</v>
      </c>
      <c r="M497">
        <v>2003</v>
      </c>
      <c r="N497">
        <v>19</v>
      </c>
      <c r="O497">
        <v>7</v>
      </c>
      <c r="P497">
        <v>9928215830</v>
      </c>
      <c r="Q497" t="s">
        <v>37</v>
      </c>
      <c r="R497" t="s">
        <v>321</v>
      </c>
      <c r="S497" t="s">
        <v>1745</v>
      </c>
      <c r="T497" t="s">
        <v>1746</v>
      </c>
      <c r="U497" t="s">
        <v>1595</v>
      </c>
      <c r="V497">
        <v>5</v>
      </c>
      <c r="W497" t="s">
        <v>86</v>
      </c>
      <c r="X497" s="21">
        <v>64</v>
      </c>
      <c r="Y497" s="21"/>
      <c r="Z497" s="21" t="s">
        <v>2271</v>
      </c>
      <c r="AA497" s="21">
        <v>31.65438</v>
      </c>
      <c r="AB497" s="21">
        <v>120.7525</v>
      </c>
    </row>
    <row r="498" spans="1:28">
      <c r="A498" t="s">
        <v>1354</v>
      </c>
      <c r="B498">
        <v>144</v>
      </c>
      <c r="C498" t="s">
        <v>1355</v>
      </c>
      <c r="E498" t="s">
        <v>1025</v>
      </c>
      <c r="F498" t="s">
        <v>2166</v>
      </c>
      <c r="G498" t="s">
        <v>36</v>
      </c>
      <c r="H498">
        <v>31.654375000000002</v>
      </c>
      <c r="I498">
        <v>120.752481</v>
      </c>
      <c r="J498">
        <v>21451</v>
      </c>
      <c r="K498">
        <v>23</v>
      </c>
      <c r="L498">
        <v>9</v>
      </c>
      <c r="M498">
        <v>1958</v>
      </c>
      <c r="N498">
        <v>64</v>
      </c>
      <c r="O498">
        <v>2</v>
      </c>
      <c r="P498">
        <v>5959374997</v>
      </c>
      <c r="Q498" t="s">
        <v>37</v>
      </c>
      <c r="R498" t="s">
        <v>321</v>
      </c>
      <c r="S498" t="s">
        <v>1745</v>
      </c>
      <c r="T498" t="s">
        <v>1746</v>
      </c>
      <c r="U498" t="s">
        <v>1595</v>
      </c>
      <c r="V498">
        <v>3</v>
      </c>
      <c r="W498" t="s">
        <v>26</v>
      </c>
      <c r="X498" s="21">
        <v>64</v>
      </c>
      <c r="Y498" s="21">
        <v>5959374997</v>
      </c>
      <c r="Z498" s="21" t="s">
        <v>2271</v>
      </c>
      <c r="AA498" s="21">
        <v>31.65438</v>
      </c>
      <c r="AB498" s="21">
        <v>120.7525</v>
      </c>
    </row>
    <row r="499" spans="1:28">
      <c r="A499" t="s">
        <v>1356</v>
      </c>
      <c r="B499">
        <v>145</v>
      </c>
      <c r="C499" t="s">
        <v>1357</v>
      </c>
      <c r="E499" t="s">
        <v>1358</v>
      </c>
      <c r="F499" t="s">
        <v>2167</v>
      </c>
      <c r="G499" t="s">
        <v>36</v>
      </c>
      <c r="H499">
        <v>22.463604</v>
      </c>
      <c r="I499">
        <v>-79.723161200000007</v>
      </c>
      <c r="J499">
        <v>17474</v>
      </c>
      <c r="K499">
        <v>3</v>
      </c>
      <c r="L499">
        <v>11</v>
      </c>
      <c r="M499">
        <v>1947</v>
      </c>
      <c r="N499">
        <v>75</v>
      </c>
      <c r="O499">
        <v>10</v>
      </c>
      <c r="P499">
        <v>5558362470</v>
      </c>
      <c r="Q499" t="s">
        <v>72</v>
      </c>
      <c r="R499" t="s">
        <v>77</v>
      </c>
      <c r="S499" t="s">
        <v>2168</v>
      </c>
      <c r="T499" t="s">
        <v>2169</v>
      </c>
      <c r="U499" t="s">
        <v>2170</v>
      </c>
      <c r="V499">
        <v>5</v>
      </c>
      <c r="W499" t="s">
        <v>86</v>
      </c>
      <c r="X499" s="21">
        <v>81</v>
      </c>
      <c r="Y499" s="21"/>
      <c r="Z499" s="21" t="s">
        <v>2272</v>
      </c>
      <c r="AA499" s="21">
        <v>59.193089999999998</v>
      </c>
      <c r="AB499" s="21">
        <v>18.147539999999999</v>
      </c>
    </row>
    <row r="500" spans="1:28">
      <c r="A500" t="s">
        <v>1359</v>
      </c>
      <c r="B500">
        <v>145</v>
      </c>
      <c r="C500" t="s">
        <v>1360</v>
      </c>
      <c r="E500" t="s">
        <v>973</v>
      </c>
      <c r="F500" t="s">
        <v>2171</v>
      </c>
      <c r="G500" t="s">
        <v>23</v>
      </c>
      <c r="H500">
        <v>39.784756700000003</v>
      </c>
      <c r="I500">
        <v>-8.6496676000000008</v>
      </c>
      <c r="J500">
        <v>19737</v>
      </c>
      <c r="K500">
        <v>13</v>
      </c>
      <c r="L500">
        <v>1</v>
      </c>
      <c r="M500">
        <v>1954</v>
      </c>
      <c r="N500">
        <v>68</v>
      </c>
      <c r="O500">
        <v>11</v>
      </c>
      <c r="P500">
        <v>6605042659</v>
      </c>
      <c r="Q500" t="s">
        <v>72</v>
      </c>
      <c r="R500" t="s">
        <v>77</v>
      </c>
      <c r="S500" t="s">
        <v>2168</v>
      </c>
      <c r="T500" t="s">
        <v>2169</v>
      </c>
      <c r="U500" t="s">
        <v>2170</v>
      </c>
      <c r="V500">
        <v>4</v>
      </c>
      <c r="W500" t="s">
        <v>93</v>
      </c>
      <c r="X500" s="21">
        <v>81</v>
      </c>
      <c r="Y500" s="21"/>
      <c r="Z500" s="21" t="s">
        <v>2272</v>
      </c>
      <c r="AA500" s="21">
        <v>59.193089999999998</v>
      </c>
      <c r="AB500" s="21">
        <v>18.147539999999999</v>
      </c>
    </row>
    <row r="501" spans="1:28">
      <c r="A501" t="s">
        <v>1361</v>
      </c>
      <c r="B501">
        <v>145</v>
      </c>
      <c r="C501" t="s">
        <v>723</v>
      </c>
      <c r="D501" t="s">
        <v>1071</v>
      </c>
      <c r="E501" t="s">
        <v>741</v>
      </c>
      <c r="F501" t="s">
        <v>2172</v>
      </c>
      <c r="G501" t="s">
        <v>36</v>
      </c>
      <c r="H501">
        <v>59.193088899999999</v>
      </c>
      <c r="I501">
        <v>18.147540599999999</v>
      </c>
      <c r="J501">
        <v>15092</v>
      </c>
      <c r="K501">
        <v>26</v>
      </c>
      <c r="L501">
        <v>4</v>
      </c>
      <c r="M501">
        <v>1941</v>
      </c>
      <c r="N501">
        <v>81</v>
      </c>
      <c r="O501">
        <v>12</v>
      </c>
      <c r="P501">
        <v>9181213602</v>
      </c>
      <c r="Q501" t="s">
        <v>72</v>
      </c>
      <c r="R501" t="s">
        <v>77</v>
      </c>
      <c r="S501" t="s">
        <v>2168</v>
      </c>
      <c r="T501" t="s">
        <v>2169</v>
      </c>
      <c r="U501" t="s">
        <v>2170</v>
      </c>
      <c r="V501">
        <v>1</v>
      </c>
      <c r="W501" t="s">
        <v>186</v>
      </c>
      <c r="X501" s="21">
        <v>81</v>
      </c>
      <c r="Y501" s="21">
        <v>9181213602</v>
      </c>
      <c r="Z501" s="21" t="s">
        <v>2272</v>
      </c>
      <c r="AA501" s="21">
        <v>59.193089999999998</v>
      </c>
      <c r="AB501" s="21">
        <v>18.147539999999999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95AC-3BAC-4F78-8307-B83A90C20392}">
  <dimension ref="A1:BG495"/>
  <sheetViews>
    <sheetView topLeftCell="A443" zoomScale="70" zoomScaleNormal="70" workbookViewId="0">
      <selection activeCell="L489" sqref="L489"/>
    </sheetView>
  </sheetViews>
  <sheetFormatPr defaultRowHeight="15.6"/>
  <cols>
    <col min="21" max="21" width="48.88671875" bestFit="1" customWidth="1"/>
    <col min="22" max="22" width="11.6640625" bestFit="1" customWidth="1"/>
    <col min="23" max="23" width="12.6640625" bestFit="1" customWidth="1"/>
    <col min="26" max="26" width="32.88671875" bestFit="1" customWidth="1"/>
    <col min="27" max="27" width="11.109375" bestFit="1" customWidth="1"/>
    <col min="28" max="28" width="12.6640625" bestFit="1" customWidth="1"/>
    <col min="29" max="29" width="12" bestFit="1" customWidth="1"/>
    <col min="30" max="30" width="11.6640625" bestFit="1" customWidth="1"/>
    <col min="31" max="31" width="13.6640625" customWidth="1"/>
    <col min="32" max="32" width="14.109375" bestFit="1" customWidth="1"/>
    <col min="33" max="33" width="11.109375" bestFit="1" customWidth="1"/>
    <col min="34" max="34" width="13.33203125" bestFit="1" customWidth="1"/>
    <col min="38" max="38" width="11.5546875" bestFit="1" customWidth="1"/>
    <col min="39" max="39" width="14.6640625" bestFit="1" customWidth="1"/>
    <col min="40" max="40" width="12.109375" bestFit="1" customWidth="1"/>
    <col min="41" max="41" width="12" customWidth="1"/>
    <col min="43" max="43" width="13.21875" bestFit="1" customWidth="1"/>
    <col min="44" max="44" width="10.109375" customWidth="1"/>
    <col min="45" max="45" width="10.77734375" customWidth="1"/>
    <col min="46" max="46" width="36.44140625" bestFit="1" customWidth="1"/>
    <col min="47" max="47" width="13.6640625" customWidth="1"/>
    <col min="48" max="48" width="17.88671875" customWidth="1"/>
    <col min="49" max="49" width="14.6640625" bestFit="1" customWidth="1"/>
    <col min="50" max="50" width="12.6640625" bestFit="1" customWidth="1"/>
    <col min="51" max="51" width="12.77734375" bestFit="1" customWidth="1"/>
    <col min="52" max="52" width="13.109375" bestFit="1" customWidth="1"/>
    <col min="53" max="53" width="47.21875" bestFit="1" customWidth="1"/>
    <col min="54" max="54" width="14.21875" bestFit="1" customWidth="1"/>
    <col min="55" max="55" width="19.6640625" bestFit="1" customWidth="1"/>
    <col min="57" max="57" width="13.6640625" customWidth="1"/>
    <col min="58" max="58" width="12.6640625" customWidth="1"/>
    <col min="59" max="59" width="18.109375" bestFit="1" customWidth="1"/>
    <col min="61" max="61" width="9.6640625" customWidth="1"/>
    <col min="62" max="62" width="15.109375" customWidth="1"/>
    <col min="63" max="64" width="13.109375" customWidth="1"/>
    <col min="65" max="65" width="11.5546875" customWidth="1"/>
    <col min="66" max="66" width="11" customWidth="1"/>
    <col min="67" max="68" width="13.6640625" customWidth="1"/>
    <col min="69" max="69" width="12.88671875" customWidth="1"/>
    <col min="70" max="70" width="11.6640625" customWidth="1"/>
    <col min="71" max="71" width="10.109375" customWidth="1"/>
    <col min="72" max="72" width="12" customWidth="1"/>
    <col min="73" max="73" width="10.33203125" customWidth="1"/>
  </cols>
  <sheetData>
    <row r="1" spans="1:59">
      <c r="A1" s="25" t="s">
        <v>1</v>
      </c>
      <c r="B1" s="25" t="s">
        <v>2273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25" t="s">
        <v>16</v>
      </c>
      <c r="P1" s="25" t="s">
        <v>17</v>
      </c>
      <c r="Q1" s="25" t="s">
        <v>1362</v>
      </c>
      <c r="R1" s="25" t="s">
        <v>1363</v>
      </c>
      <c r="S1" s="25" t="s">
        <v>1364</v>
      </c>
      <c r="T1" t="s">
        <v>18</v>
      </c>
      <c r="U1" t="s">
        <v>19</v>
      </c>
      <c r="V1" t="s">
        <v>2173</v>
      </c>
      <c r="W1" t="s">
        <v>2174</v>
      </c>
      <c r="X1" t="s">
        <v>2274</v>
      </c>
      <c r="Y1" t="s">
        <v>2275</v>
      </c>
      <c r="Z1" s="25" t="s">
        <v>2175</v>
      </c>
      <c r="AA1" s="25" t="s">
        <v>2176</v>
      </c>
      <c r="AB1" s="25" t="s">
        <v>2177</v>
      </c>
      <c r="AC1" t="s">
        <v>2276</v>
      </c>
      <c r="AD1" t="s">
        <v>2277</v>
      </c>
      <c r="AE1" t="s">
        <v>2278</v>
      </c>
      <c r="AF1" t="s">
        <v>2279</v>
      </c>
      <c r="AG1" t="s">
        <v>2280</v>
      </c>
      <c r="AH1" t="s">
        <v>2281</v>
      </c>
      <c r="AI1" t="s">
        <v>2282</v>
      </c>
      <c r="AJ1" t="s">
        <v>2283</v>
      </c>
      <c r="AK1" t="s">
        <v>2284</v>
      </c>
      <c r="AL1" t="s">
        <v>2285</v>
      </c>
      <c r="AM1" t="s">
        <v>2286</v>
      </c>
      <c r="AN1" t="s">
        <v>2287</v>
      </c>
      <c r="AO1" t="s">
        <v>2288</v>
      </c>
      <c r="AP1" t="s">
        <v>2289</v>
      </c>
      <c r="AQ1" t="s">
        <v>2290</v>
      </c>
      <c r="AR1" s="25" t="s">
        <v>2291</v>
      </c>
      <c r="AS1" s="25" t="s">
        <v>2292</v>
      </c>
      <c r="AT1" s="25" t="s">
        <v>2293</v>
      </c>
      <c r="AU1" t="s">
        <v>2294</v>
      </c>
      <c r="AV1" t="s">
        <v>2295</v>
      </c>
      <c r="AW1" s="25" t="s">
        <v>2296</v>
      </c>
      <c r="AX1" s="25" t="s">
        <v>2297</v>
      </c>
      <c r="AY1" s="24" t="s">
        <v>2298</v>
      </c>
      <c r="AZ1" s="26" t="s">
        <v>2299</v>
      </c>
      <c r="BA1" s="27" t="s">
        <v>2300</v>
      </c>
      <c r="BB1" t="s">
        <v>2301</v>
      </c>
      <c r="BC1" s="25" t="s">
        <v>2302</v>
      </c>
      <c r="BD1" t="s">
        <v>2303</v>
      </c>
      <c r="BE1" s="25" t="s">
        <v>2304</v>
      </c>
      <c r="BF1" t="s">
        <v>2305</v>
      </c>
      <c r="BG1" s="25" t="s">
        <v>2306</v>
      </c>
    </row>
    <row r="2" spans="1:59">
      <c r="A2">
        <v>2</v>
      </c>
      <c r="B2" t="s">
        <v>44</v>
      </c>
      <c r="C2" t="s">
        <v>2307</v>
      </c>
      <c r="E2" t="s">
        <v>888</v>
      </c>
      <c r="F2" t="s">
        <v>2308</v>
      </c>
      <c r="G2" t="s">
        <v>36</v>
      </c>
      <c r="H2">
        <v>13.739879999999999</v>
      </c>
      <c r="I2">
        <v>100.5085</v>
      </c>
      <c r="J2">
        <v>5</v>
      </c>
      <c r="K2">
        <v>1</v>
      </c>
      <c r="L2">
        <v>1962</v>
      </c>
      <c r="M2">
        <v>60</v>
      </c>
      <c r="N2">
        <v>10</v>
      </c>
      <c r="O2" t="s">
        <v>24</v>
      </c>
      <c r="P2" t="s">
        <v>47</v>
      </c>
      <c r="Q2" t="s">
        <v>1373</v>
      </c>
      <c r="R2" t="s">
        <v>1374</v>
      </c>
      <c r="S2" t="s">
        <v>1375</v>
      </c>
      <c r="T2">
        <v>2</v>
      </c>
      <c r="U2" t="s">
        <v>48</v>
      </c>
      <c r="V2">
        <v>60</v>
      </c>
      <c r="W2">
        <v>6656909617</v>
      </c>
      <c r="Z2" t="s">
        <v>2308</v>
      </c>
      <c r="AA2">
        <v>13.739879999999999</v>
      </c>
      <c r="AB2">
        <v>100.5085</v>
      </c>
      <c r="AC2">
        <v>60</v>
      </c>
      <c r="AF2">
        <v>38</v>
      </c>
      <c r="AL2">
        <v>84</v>
      </c>
      <c r="AO2">
        <f t="shared" ref="AO2:AO65" ca="1" si="0" xml:space="preserve"> IF(ISBLANK(AJ2), K2, RANDBETWEEN(1,12))</f>
        <v>1</v>
      </c>
      <c r="AP2">
        <f t="shared" ref="AP2:AP65" ca="1" si="1" xml:space="preserve"> IF(ISBLANK(AK2), L2, RANDBETWEEN(1922,2022))</f>
        <v>1962</v>
      </c>
      <c r="AQ2">
        <f t="shared" ref="AQ2:AQ65" ca="1" si="2">IF(ISBLANK(AL2),M2,SUM(M2,RANDBETWEEN(1,3)))</f>
        <v>62</v>
      </c>
      <c r="AR2" t="str">
        <f t="shared" ref="AR2:AR65" si="3" xml:space="preserve"> IF(ISBLANK(AM2), C2, "")</f>
        <v>JFF</v>
      </c>
      <c r="AS2" t="str">
        <f t="shared" ref="AS2:AS65" si="4" xml:space="preserve"> IF(ISBLANK(AN2), E2, "")</f>
        <v>AIMABLE</v>
      </c>
      <c r="AT2" t="str">
        <f t="shared" ref="AT2:AT65" si="5" xml:space="preserve"> _xlfn.CONCAT(AR2, " ", D2, " ", AS2)</f>
        <v>JFF  AIMABLE</v>
      </c>
      <c r="AW2">
        <f ca="1">IF(ISBLANK(AU2), AO2, "")</f>
        <v>1</v>
      </c>
      <c r="AX2">
        <f ca="1">IF(ISBLANK(AV2), AP2, "")</f>
        <v>1962</v>
      </c>
      <c r="AY2" s="23"/>
      <c r="AZ2">
        <f t="shared" ref="AZ2:AZ65" si="6">IF(ISBLANK(AY2), T2, "")</f>
        <v>2</v>
      </c>
      <c r="BA2" t="str">
        <f t="shared" ref="BA2:BA65" si="7">IF(ISBLANK(AY2), U2, "")</f>
        <v>MARRIED TO ONE WIFE/HUSBAND NOT OFFICIALLY</v>
      </c>
      <c r="BB2" s="23"/>
      <c r="BC2">
        <f t="shared" ref="BC2:BC65" si="8">IF(ISBLANK(BB2), N2, "")</f>
        <v>10</v>
      </c>
      <c r="BE2" t="str">
        <f t="shared" ref="BE2:BE65" si="9">IF(ISBLANK(BD2), G2, "")</f>
        <v>M</v>
      </c>
      <c r="BG2">
        <f xml:space="preserve"> IF(ISBLANK(BF2), W2, "")</f>
        <v>6656909617</v>
      </c>
    </row>
    <row r="3" spans="1:59">
      <c r="A3">
        <v>2</v>
      </c>
      <c r="B3" t="s">
        <v>49</v>
      </c>
      <c r="C3" t="s">
        <v>50</v>
      </c>
      <c r="E3" t="s">
        <v>2309</v>
      </c>
      <c r="F3" t="s">
        <v>2310</v>
      </c>
      <c r="G3" t="s">
        <v>36</v>
      </c>
      <c r="H3">
        <v>-7.8748199999999997</v>
      </c>
      <c r="I3">
        <v>110.32550000000001</v>
      </c>
      <c r="J3">
        <v>24</v>
      </c>
      <c r="K3">
        <v>1</v>
      </c>
      <c r="L3">
        <v>1988</v>
      </c>
      <c r="M3">
        <v>34</v>
      </c>
      <c r="N3">
        <v>10</v>
      </c>
      <c r="O3" t="s">
        <v>24</v>
      </c>
      <c r="P3" t="s">
        <v>47</v>
      </c>
      <c r="Q3" t="s">
        <v>1373</v>
      </c>
      <c r="R3" t="s">
        <v>1374</v>
      </c>
      <c r="S3" t="s">
        <v>1375</v>
      </c>
      <c r="T3">
        <v>6</v>
      </c>
      <c r="U3" t="s">
        <v>43</v>
      </c>
      <c r="V3">
        <v>60</v>
      </c>
      <c r="Z3" t="s">
        <v>2308</v>
      </c>
      <c r="AA3">
        <v>13.739879999999999</v>
      </c>
      <c r="AB3">
        <v>100.5085</v>
      </c>
      <c r="AC3">
        <v>60</v>
      </c>
      <c r="AJ3">
        <v>117</v>
      </c>
      <c r="AO3">
        <f t="shared" ca="1" si="0"/>
        <v>1</v>
      </c>
      <c r="AP3">
        <f t="shared" ca="1" si="1"/>
        <v>1988</v>
      </c>
      <c r="AQ3">
        <f t="shared" ca="1" si="2"/>
        <v>34</v>
      </c>
      <c r="AR3" t="str">
        <f t="shared" si="3"/>
        <v>NSENGIMANA</v>
      </c>
      <c r="AS3" t="str">
        <f t="shared" si="4"/>
        <v>HATUNGIMANA</v>
      </c>
      <c r="AT3" t="str">
        <f t="shared" si="5"/>
        <v>NSENGIMANA  HATUNGIMANA</v>
      </c>
      <c r="AU3">
        <v>15</v>
      </c>
      <c r="AW3" t="str">
        <f t="shared" ref="AW3:AW25" si="10">IF(ISBLANK(AU3), AO3, "")</f>
        <v/>
      </c>
      <c r="AX3">
        <f t="shared" ref="AX3:AX25" ca="1" si="11">IF(ISBLANK(AV3), AP3, "")</f>
        <v>1988</v>
      </c>
      <c r="AY3" s="23">
        <v>1</v>
      </c>
      <c r="AZ3" t="str">
        <f t="shared" si="6"/>
        <v/>
      </c>
      <c r="BA3" t="str">
        <f t="shared" si="7"/>
        <v/>
      </c>
      <c r="BB3" s="23"/>
      <c r="BC3">
        <f t="shared" si="8"/>
        <v>10</v>
      </c>
      <c r="BE3" t="str">
        <f t="shared" si="9"/>
        <v>M</v>
      </c>
    </row>
    <row r="4" spans="1:59">
      <c r="A4">
        <v>2</v>
      </c>
      <c r="B4" t="s">
        <v>53</v>
      </c>
      <c r="C4" t="s">
        <v>54</v>
      </c>
      <c r="E4" t="s">
        <v>55</v>
      </c>
      <c r="F4" t="s">
        <v>1377</v>
      </c>
      <c r="G4" t="s">
        <v>23</v>
      </c>
      <c r="H4">
        <v>6.4968570000000003</v>
      </c>
      <c r="I4">
        <v>2.6288520000000002</v>
      </c>
      <c r="J4">
        <v>23</v>
      </c>
      <c r="K4">
        <v>1</v>
      </c>
      <c r="L4">
        <v>1982</v>
      </c>
      <c r="M4">
        <v>40</v>
      </c>
      <c r="N4">
        <v>9</v>
      </c>
      <c r="O4" t="s">
        <v>24</v>
      </c>
      <c r="P4" t="s">
        <v>47</v>
      </c>
      <c r="Q4" t="s">
        <v>1373</v>
      </c>
      <c r="R4" t="s">
        <v>1374</v>
      </c>
      <c r="S4" t="s">
        <v>1375</v>
      </c>
      <c r="T4">
        <v>1</v>
      </c>
      <c r="U4" t="s">
        <v>186</v>
      </c>
      <c r="V4">
        <v>60</v>
      </c>
      <c r="Z4" t="s">
        <v>2308</v>
      </c>
      <c r="AA4">
        <v>13.739879999999999</v>
      </c>
      <c r="AB4">
        <v>100.5085</v>
      </c>
      <c r="AC4">
        <v>60</v>
      </c>
      <c r="AH4">
        <v>1</v>
      </c>
      <c r="AO4">
        <f t="shared" ca="1" si="0"/>
        <v>1</v>
      </c>
      <c r="AP4">
        <f t="shared" ca="1" si="1"/>
        <v>1982</v>
      </c>
      <c r="AQ4">
        <f t="shared" ca="1" si="2"/>
        <v>40</v>
      </c>
      <c r="AR4" t="str">
        <f t="shared" si="3"/>
        <v>AIMEE</v>
      </c>
      <c r="AS4" t="str">
        <f t="shared" si="4"/>
        <v>AUGUSTIN</v>
      </c>
      <c r="AT4" t="str">
        <f t="shared" si="5"/>
        <v>AIMEE  AUGUSTIN</v>
      </c>
      <c r="AU4">
        <v>64</v>
      </c>
      <c r="AW4" t="str">
        <f t="shared" si="10"/>
        <v/>
      </c>
      <c r="AX4">
        <f t="shared" ca="1" si="11"/>
        <v>1982</v>
      </c>
      <c r="AY4" s="23"/>
      <c r="AZ4">
        <f t="shared" si="6"/>
        <v>1</v>
      </c>
      <c r="BA4" t="str">
        <f t="shared" si="7"/>
        <v>MARRIED TO ONE WIFE/HUSBAND OFFICIALLY</v>
      </c>
      <c r="BB4" s="23"/>
      <c r="BC4">
        <f t="shared" si="8"/>
        <v>9</v>
      </c>
      <c r="BE4" t="str">
        <f t="shared" si="9"/>
        <v>F</v>
      </c>
    </row>
    <row r="5" spans="1:59">
      <c r="A5">
        <v>3</v>
      </c>
      <c r="B5" t="s">
        <v>57</v>
      </c>
      <c r="C5" t="s">
        <v>58</v>
      </c>
      <c r="E5" t="s">
        <v>2311</v>
      </c>
      <c r="F5" t="s">
        <v>2312</v>
      </c>
      <c r="G5" t="s">
        <v>36</v>
      </c>
      <c r="H5">
        <v>15.16142</v>
      </c>
      <c r="I5">
        <v>100.1087</v>
      </c>
      <c r="J5">
        <v>27</v>
      </c>
      <c r="K5">
        <v>5</v>
      </c>
      <c r="L5">
        <v>2019</v>
      </c>
      <c r="M5">
        <v>3</v>
      </c>
      <c r="N5">
        <v>4</v>
      </c>
      <c r="O5" t="s">
        <v>37</v>
      </c>
      <c r="P5" t="s">
        <v>68</v>
      </c>
      <c r="Q5" t="s">
        <v>1379</v>
      </c>
      <c r="R5" t="s">
        <v>1380</v>
      </c>
      <c r="S5" t="s">
        <v>1381</v>
      </c>
      <c r="T5">
        <v>6</v>
      </c>
      <c r="U5" t="s">
        <v>43</v>
      </c>
      <c r="V5">
        <v>84</v>
      </c>
      <c r="Z5" t="s">
        <v>1382</v>
      </c>
      <c r="AA5">
        <v>29.325600000000001</v>
      </c>
      <c r="AB5">
        <v>107.76</v>
      </c>
      <c r="AC5">
        <v>84</v>
      </c>
      <c r="AK5">
        <v>90</v>
      </c>
      <c r="AO5">
        <f t="shared" ca="1" si="0"/>
        <v>5</v>
      </c>
      <c r="AP5">
        <f t="shared" ca="1" si="1"/>
        <v>1954</v>
      </c>
      <c r="AQ5">
        <f t="shared" ca="1" si="2"/>
        <v>3</v>
      </c>
      <c r="AR5" t="str">
        <f t="shared" si="3"/>
        <v>WILHELIM</v>
      </c>
      <c r="AS5" t="str">
        <f t="shared" si="4"/>
        <v>NSHIMIRIMANA</v>
      </c>
      <c r="AT5" t="str">
        <f t="shared" si="5"/>
        <v>WILHELIM  NSHIMIRIMANA</v>
      </c>
      <c r="AW5">
        <f t="shared" ca="1" si="10"/>
        <v>5</v>
      </c>
      <c r="AX5">
        <f t="shared" ca="1" si="11"/>
        <v>1954</v>
      </c>
      <c r="AY5" s="23"/>
      <c r="AZ5">
        <f t="shared" si="6"/>
        <v>6</v>
      </c>
      <c r="BA5" t="str">
        <f t="shared" si="7"/>
        <v>NEVER MARRIED</v>
      </c>
      <c r="BB5" s="23">
        <v>1</v>
      </c>
      <c r="BC5" t="str">
        <f t="shared" si="8"/>
        <v/>
      </c>
      <c r="BE5" t="str">
        <f t="shared" si="9"/>
        <v>M</v>
      </c>
    </row>
    <row r="6" spans="1:59">
      <c r="A6">
        <v>3</v>
      </c>
      <c r="B6" t="s">
        <v>61</v>
      </c>
      <c r="C6" t="s">
        <v>62</v>
      </c>
      <c r="E6" t="s">
        <v>63</v>
      </c>
      <c r="F6" t="s">
        <v>1382</v>
      </c>
      <c r="G6" t="s">
        <v>36</v>
      </c>
      <c r="H6">
        <v>29.325600000000001</v>
      </c>
      <c r="I6">
        <v>107.76</v>
      </c>
      <c r="J6">
        <v>15</v>
      </c>
      <c r="K6">
        <v>4</v>
      </c>
      <c r="L6">
        <v>1938</v>
      </c>
      <c r="M6">
        <v>84</v>
      </c>
      <c r="N6">
        <v>7</v>
      </c>
      <c r="O6" t="s">
        <v>37</v>
      </c>
      <c r="P6" t="s">
        <v>68</v>
      </c>
      <c r="Q6" t="s">
        <v>1379</v>
      </c>
      <c r="R6" t="s">
        <v>1380</v>
      </c>
      <c r="S6" t="s">
        <v>1381</v>
      </c>
      <c r="T6">
        <v>3</v>
      </c>
      <c r="U6" t="s">
        <v>26</v>
      </c>
      <c r="V6">
        <v>84</v>
      </c>
      <c r="W6">
        <v>4651564254</v>
      </c>
      <c r="Z6" t="s">
        <v>1382</v>
      </c>
      <c r="AA6">
        <v>29.325600000000001</v>
      </c>
      <c r="AB6">
        <v>107.76</v>
      </c>
      <c r="AC6">
        <v>84</v>
      </c>
      <c r="AK6">
        <v>49</v>
      </c>
      <c r="AL6">
        <v>90</v>
      </c>
      <c r="AO6">
        <f t="shared" ca="1" si="0"/>
        <v>4</v>
      </c>
      <c r="AP6">
        <f t="shared" ca="1" si="1"/>
        <v>1934</v>
      </c>
      <c r="AQ6">
        <f t="shared" ca="1" si="2"/>
        <v>85</v>
      </c>
      <c r="AR6" t="str">
        <f t="shared" si="3"/>
        <v>CAPTONE</v>
      </c>
      <c r="AS6" t="str">
        <f t="shared" si="4"/>
        <v>SHYAKA</v>
      </c>
      <c r="AT6" t="str">
        <f t="shared" si="5"/>
        <v>CAPTONE  SHYAKA</v>
      </c>
      <c r="AU6">
        <v>37</v>
      </c>
      <c r="AV6">
        <v>60</v>
      </c>
      <c r="AW6" t="str">
        <f t="shared" si="10"/>
        <v/>
      </c>
      <c r="AX6" t="str">
        <f t="shared" si="11"/>
        <v/>
      </c>
      <c r="AY6" s="23"/>
      <c r="AZ6">
        <f t="shared" si="6"/>
        <v>3</v>
      </c>
      <c r="BA6" t="str">
        <f t="shared" si="7"/>
        <v>LIVE IN A POLYGAMOUS UNION</v>
      </c>
      <c r="BB6" s="23"/>
      <c r="BC6">
        <f t="shared" si="8"/>
        <v>7</v>
      </c>
      <c r="BE6" t="str">
        <f t="shared" si="9"/>
        <v>M</v>
      </c>
      <c r="BF6">
        <v>1</v>
      </c>
      <c r="BG6" t="str">
        <f xml:space="preserve"> IF(ISBLANK(BF6), W6, "")</f>
        <v/>
      </c>
    </row>
    <row r="7" spans="1:59">
      <c r="A7">
        <v>3</v>
      </c>
      <c r="B7" t="s">
        <v>65</v>
      </c>
      <c r="C7" t="s">
        <v>66</v>
      </c>
      <c r="E7" t="s">
        <v>2313</v>
      </c>
      <c r="F7" t="s">
        <v>2314</v>
      </c>
      <c r="G7" t="s">
        <v>36</v>
      </c>
      <c r="H7">
        <v>40.506749999999997</v>
      </c>
      <c r="I7">
        <v>47.648960000000002</v>
      </c>
      <c r="J7">
        <v>27</v>
      </c>
      <c r="K7">
        <v>11</v>
      </c>
      <c r="L7">
        <v>2008</v>
      </c>
      <c r="M7">
        <v>14</v>
      </c>
      <c r="N7">
        <v>4</v>
      </c>
      <c r="O7" t="s">
        <v>37</v>
      </c>
      <c r="P7" t="s">
        <v>68</v>
      </c>
      <c r="Q7" t="s">
        <v>1379</v>
      </c>
      <c r="R7" t="s">
        <v>1380</v>
      </c>
      <c r="S7" t="s">
        <v>1381</v>
      </c>
      <c r="T7">
        <v>6</v>
      </c>
      <c r="U7" t="s">
        <v>43</v>
      </c>
      <c r="V7">
        <v>84</v>
      </c>
      <c r="Z7" t="s">
        <v>1382</v>
      </c>
      <c r="AA7">
        <v>29.325600000000001</v>
      </c>
      <c r="AB7">
        <v>107.76</v>
      </c>
      <c r="AC7">
        <v>84</v>
      </c>
      <c r="AF7">
        <v>7</v>
      </c>
      <c r="AL7">
        <v>7</v>
      </c>
      <c r="AO7">
        <f t="shared" ca="1" si="0"/>
        <v>11</v>
      </c>
      <c r="AP7">
        <f t="shared" ca="1" si="1"/>
        <v>2008</v>
      </c>
      <c r="AQ7">
        <f t="shared" ca="1" si="2"/>
        <v>17</v>
      </c>
      <c r="AR7" t="str">
        <f t="shared" si="3"/>
        <v>ALEX</v>
      </c>
      <c r="AS7" t="str">
        <f t="shared" si="4"/>
        <v>RAFIKII</v>
      </c>
      <c r="AT7" t="str">
        <f t="shared" si="5"/>
        <v>ALEX  RAFIKII</v>
      </c>
      <c r="AW7">
        <f t="shared" ca="1" si="10"/>
        <v>11</v>
      </c>
      <c r="AX7">
        <f t="shared" ca="1" si="11"/>
        <v>2008</v>
      </c>
      <c r="AY7" s="23">
        <v>1</v>
      </c>
      <c r="AZ7" t="str">
        <f t="shared" si="6"/>
        <v/>
      </c>
      <c r="BA7" t="str">
        <f t="shared" si="7"/>
        <v/>
      </c>
      <c r="BB7" s="23"/>
      <c r="BC7">
        <f t="shared" si="8"/>
        <v>4</v>
      </c>
      <c r="BE7" t="str">
        <f t="shared" si="9"/>
        <v>M</v>
      </c>
    </row>
    <row r="8" spans="1:59">
      <c r="A8">
        <v>3</v>
      </c>
      <c r="B8" t="s">
        <v>69</v>
      </c>
      <c r="C8" t="s">
        <v>70</v>
      </c>
      <c r="E8" t="s">
        <v>1017</v>
      </c>
      <c r="F8" t="s">
        <v>2315</v>
      </c>
      <c r="G8" t="s">
        <v>36</v>
      </c>
      <c r="H8">
        <v>14.36186</v>
      </c>
      <c r="I8">
        <v>100.6686</v>
      </c>
      <c r="J8">
        <v>16</v>
      </c>
      <c r="K8">
        <v>7</v>
      </c>
      <c r="L8">
        <v>1978</v>
      </c>
      <c r="M8">
        <v>44</v>
      </c>
      <c r="N8">
        <v>5</v>
      </c>
      <c r="O8" t="s">
        <v>72</v>
      </c>
      <c r="P8" t="s">
        <v>73</v>
      </c>
      <c r="Q8" t="s">
        <v>1385</v>
      </c>
      <c r="R8" t="s">
        <v>1386</v>
      </c>
      <c r="S8" t="s">
        <v>1387</v>
      </c>
      <c r="T8">
        <v>2</v>
      </c>
      <c r="U8" t="s">
        <v>48</v>
      </c>
      <c r="V8">
        <v>84</v>
      </c>
      <c r="Z8" t="s">
        <v>1382</v>
      </c>
      <c r="AA8">
        <v>29.325600000000001</v>
      </c>
      <c r="AB8">
        <v>107.76</v>
      </c>
      <c r="AC8">
        <v>84</v>
      </c>
      <c r="AO8">
        <f t="shared" ca="1" si="0"/>
        <v>7</v>
      </c>
      <c r="AP8">
        <f t="shared" ca="1" si="1"/>
        <v>1978</v>
      </c>
      <c r="AQ8">
        <f t="shared" ca="1" si="2"/>
        <v>44</v>
      </c>
      <c r="AR8" t="str">
        <f t="shared" si="3"/>
        <v>BORIS</v>
      </c>
      <c r="AS8" t="str">
        <f t="shared" si="4"/>
        <v>MUHIRWA</v>
      </c>
      <c r="AT8" t="str">
        <f t="shared" si="5"/>
        <v>BORIS  MUHIRWA</v>
      </c>
      <c r="AW8">
        <f t="shared" ca="1" si="10"/>
        <v>7</v>
      </c>
      <c r="AX8">
        <f t="shared" ca="1" si="11"/>
        <v>1978</v>
      </c>
      <c r="AY8" s="23"/>
      <c r="AZ8">
        <f t="shared" si="6"/>
        <v>2</v>
      </c>
      <c r="BA8" t="str">
        <f t="shared" si="7"/>
        <v>MARRIED TO ONE WIFE/HUSBAND NOT OFFICIALLY</v>
      </c>
      <c r="BB8" s="23"/>
      <c r="BC8">
        <f t="shared" si="8"/>
        <v>5</v>
      </c>
      <c r="BE8" t="str">
        <f t="shared" si="9"/>
        <v>M</v>
      </c>
    </row>
    <row r="9" spans="1:59">
      <c r="A9">
        <v>5</v>
      </c>
      <c r="B9" t="s">
        <v>87</v>
      </c>
      <c r="C9" t="s">
        <v>88</v>
      </c>
      <c r="E9" t="s">
        <v>2316</v>
      </c>
      <c r="F9" t="s">
        <v>2317</v>
      </c>
      <c r="G9" t="s">
        <v>36</v>
      </c>
      <c r="H9">
        <v>42.670029999999997</v>
      </c>
      <c r="I9">
        <v>23.369499999999999</v>
      </c>
      <c r="J9">
        <v>11</v>
      </c>
      <c r="K9">
        <v>12</v>
      </c>
      <c r="L9">
        <v>2007</v>
      </c>
      <c r="M9">
        <v>15</v>
      </c>
      <c r="N9">
        <v>5</v>
      </c>
      <c r="O9" t="s">
        <v>24</v>
      </c>
      <c r="P9" t="s">
        <v>47</v>
      </c>
      <c r="Q9" t="s">
        <v>1373</v>
      </c>
      <c r="R9" t="s">
        <v>1392</v>
      </c>
      <c r="S9" t="s">
        <v>1393</v>
      </c>
      <c r="T9">
        <v>6</v>
      </c>
      <c r="U9" t="s">
        <v>43</v>
      </c>
      <c r="V9">
        <v>52</v>
      </c>
      <c r="Z9" t="s">
        <v>2318</v>
      </c>
      <c r="AA9">
        <v>52.731290000000001</v>
      </c>
      <c r="AB9">
        <v>27.45721</v>
      </c>
      <c r="AC9">
        <v>52</v>
      </c>
      <c r="AO9">
        <f t="shared" ca="1" si="0"/>
        <v>12</v>
      </c>
      <c r="AP9">
        <f t="shared" ca="1" si="1"/>
        <v>2007</v>
      </c>
      <c r="AQ9">
        <f t="shared" ca="1" si="2"/>
        <v>15</v>
      </c>
      <c r="AR9" t="str">
        <f t="shared" si="3"/>
        <v>BOB</v>
      </c>
      <c r="AS9" t="str">
        <f t="shared" si="4"/>
        <v>CYPRIEN</v>
      </c>
      <c r="AT9" t="str">
        <f t="shared" si="5"/>
        <v>BOB  CYPRIEN</v>
      </c>
      <c r="AV9">
        <v>51</v>
      </c>
      <c r="AW9">
        <f t="shared" ca="1" si="10"/>
        <v>12</v>
      </c>
      <c r="AX9" t="str">
        <f t="shared" si="11"/>
        <v/>
      </c>
      <c r="AY9" s="23"/>
      <c r="AZ9">
        <f t="shared" si="6"/>
        <v>6</v>
      </c>
      <c r="BA9" t="str">
        <f t="shared" si="7"/>
        <v>NEVER MARRIED</v>
      </c>
      <c r="BB9" s="23"/>
      <c r="BC9">
        <f t="shared" si="8"/>
        <v>5</v>
      </c>
      <c r="BE9" t="str">
        <f t="shared" si="9"/>
        <v>M</v>
      </c>
    </row>
    <row r="10" spans="1:59">
      <c r="A10">
        <v>5</v>
      </c>
      <c r="B10" t="s">
        <v>90</v>
      </c>
      <c r="C10" t="s">
        <v>91</v>
      </c>
      <c r="E10" t="s">
        <v>558</v>
      </c>
      <c r="F10" t="s">
        <v>2319</v>
      </c>
      <c r="G10" t="s">
        <v>36</v>
      </c>
      <c r="H10">
        <v>57.274929999999998</v>
      </c>
      <c r="I10">
        <v>103.74209999999999</v>
      </c>
      <c r="J10">
        <v>10</v>
      </c>
      <c r="K10">
        <v>9</v>
      </c>
      <c r="L10">
        <v>1998</v>
      </c>
      <c r="M10">
        <v>24</v>
      </c>
      <c r="N10">
        <v>1</v>
      </c>
      <c r="O10" t="s">
        <v>24</v>
      </c>
      <c r="P10" t="s">
        <v>47</v>
      </c>
      <c r="Q10" t="s">
        <v>1373</v>
      </c>
      <c r="R10" t="s">
        <v>1392</v>
      </c>
      <c r="S10" t="s">
        <v>1393</v>
      </c>
      <c r="T10">
        <v>4</v>
      </c>
      <c r="U10" t="s">
        <v>93</v>
      </c>
      <c r="V10">
        <v>52</v>
      </c>
      <c r="Z10" t="s">
        <v>2318</v>
      </c>
      <c r="AA10">
        <v>52.731290000000001</v>
      </c>
      <c r="AB10">
        <v>27.45721</v>
      </c>
      <c r="AC10">
        <v>52</v>
      </c>
      <c r="AL10">
        <v>62</v>
      </c>
      <c r="AO10">
        <f t="shared" ca="1" si="0"/>
        <v>9</v>
      </c>
      <c r="AP10">
        <f t="shared" ca="1" si="1"/>
        <v>1998</v>
      </c>
      <c r="AQ10">
        <f t="shared" ca="1" si="2"/>
        <v>25</v>
      </c>
      <c r="AR10" t="str">
        <f t="shared" si="3"/>
        <v>MIHIGO</v>
      </c>
      <c r="AS10" t="str">
        <f t="shared" si="4"/>
        <v>BIZIMANA</v>
      </c>
      <c r="AT10" t="str">
        <f t="shared" si="5"/>
        <v>MIHIGO  BIZIMANA</v>
      </c>
      <c r="AU10">
        <v>8</v>
      </c>
      <c r="AW10" t="str">
        <f t="shared" si="10"/>
        <v/>
      </c>
      <c r="AX10">
        <f t="shared" ca="1" si="11"/>
        <v>1998</v>
      </c>
      <c r="AY10" s="23"/>
      <c r="AZ10">
        <f t="shared" si="6"/>
        <v>4</v>
      </c>
      <c r="BA10" t="str">
        <f t="shared" si="7"/>
        <v>DIVORCED</v>
      </c>
      <c r="BB10" s="23"/>
      <c r="BC10">
        <f t="shared" si="8"/>
        <v>1</v>
      </c>
      <c r="BE10" t="str">
        <f t="shared" si="9"/>
        <v>M</v>
      </c>
    </row>
    <row r="11" spans="1:59">
      <c r="A11">
        <v>5</v>
      </c>
      <c r="B11" t="s">
        <v>94</v>
      </c>
      <c r="C11" t="s">
        <v>95</v>
      </c>
      <c r="E11" t="s">
        <v>146</v>
      </c>
      <c r="F11" t="s">
        <v>2318</v>
      </c>
      <c r="G11" t="s">
        <v>36</v>
      </c>
      <c r="H11">
        <v>52.731290000000001</v>
      </c>
      <c r="I11">
        <v>27.45721</v>
      </c>
      <c r="J11">
        <v>17</v>
      </c>
      <c r="K11">
        <v>2</v>
      </c>
      <c r="L11">
        <v>1970</v>
      </c>
      <c r="M11">
        <v>52</v>
      </c>
      <c r="N11">
        <v>6</v>
      </c>
      <c r="O11" t="s">
        <v>24</v>
      </c>
      <c r="P11" t="s">
        <v>47</v>
      </c>
      <c r="Q11" t="s">
        <v>1373</v>
      </c>
      <c r="R11" t="s">
        <v>1392</v>
      </c>
      <c r="S11" t="s">
        <v>1393</v>
      </c>
      <c r="T11">
        <v>7</v>
      </c>
      <c r="U11" t="s">
        <v>78</v>
      </c>
      <c r="V11">
        <v>52</v>
      </c>
      <c r="W11">
        <v>4179948675</v>
      </c>
      <c r="Z11" t="s">
        <v>2318</v>
      </c>
      <c r="AA11">
        <v>52.731290000000001</v>
      </c>
      <c r="AB11">
        <v>27.45721</v>
      </c>
      <c r="AC11">
        <v>52</v>
      </c>
      <c r="AO11">
        <f t="shared" ca="1" si="0"/>
        <v>2</v>
      </c>
      <c r="AP11">
        <f t="shared" ca="1" si="1"/>
        <v>1970</v>
      </c>
      <c r="AQ11">
        <f t="shared" ca="1" si="2"/>
        <v>52</v>
      </c>
      <c r="AR11" t="str">
        <f t="shared" si="3"/>
        <v>RUHUMURIZA</v>
      </c>
      <c r="AS11" t="str">
        <f t="shared" si="4"/>
        <v>NIYONSABA</v>
      </c>
      <c r="AT11" t="str">
        <f t="shared" si="5"/>
        <v>RUHUMURIZA  NIYONSABA</v>
      </c>
      <c r="AW11">
        <f t="shared" ca="1" si="10"/>
        <v>2</v>
      </c>
      <c r="AX11">
        <f t="shared" ca="1" si="11"/>
        <v>1970</v>
      </c>
      <c r="AY11" s="23"/>
      <c r="AZ11">
        <f t="shared" si="6"/>
        <v>7</v>
      </c>
      <c r="BA11" t="str">
        <f t="shared" si="7"/>
        <v>WIDOWED</v>
      </c>
      <c r="BB11" s="23"/>
      <c r="BC11">
        <f t="shared" si="8"/>
        <v>6</v>
      </c>
      <c r="BE11" t="str">
        <f t="shared" si="9"/>
        <v>M</v>
      </c>
      <c r="BG11">
        <f xml:space="preserve"> IF(ISBLANK(BF11), W11, "")</f>
        <v>4179948675</v>
      </c>
    </row>
    <row r="12" spans="1:59">
      <c r="A12">
        <v>6</v>
      </c>
      <c r="B12" t="s">
        <v>99</v>
      </c>
      <c r="C12" t="s">
        <v>100</v>
      </c>
      <c r="D12" t="s">
        <v>101</v>
      </c>
      <c r="E12" t="s">
        <v>2320</v>
      </c>
      <c r="F12" t="s">
        <v>2321</v>
      </c>
      <c r="G12" t="s">
        <v>36</v>
      </c>
      <c r="H12">
        <v>60.545949999999998</v>
      </c>
      <c r="I12">
        <v>16.284099999999999</v>
      </c>
      <c r="J12">
        <v>21</v>
      </c>
      <c r="K12">
        <v>7</v>
      </c>
      <c r="L12">
        <v>2013</v>
      </c>
      <c r="M12">
        <v>9</v>
      </c>
      <c r="N12">
        <v>10</v>
      </c>
      <c r="O12" t="s">
        <v>24</v>
      </c>
      <c r="P12" t="s">
        <v>25</v>
      </c>
      <c r="Q12" t="s">
        <v>1397</v>
      </c>
      <c r="R12" t="s">
        <v>1398</v>
      </c>
      <c r="S12" t="s">
        <v>1399</v>
      </c>
      <c r="T12">
        <v>6</v>
      </c>
      <c r="U12" t="s">
        <v>43</v>
      </c>
      <c r="V12">
        <v>84</v>
      </c>
      <c r="Z12" t="s">
        <v>2322</v>
      </c>
      <c r="AA12">
        <v>41.24268</v>
      </c>
      <c r="AB12">
        <v>-7.55863</v>
      </c>
      <c r="AC12">
        <v>84</v>
      </c>
      <c r="AO12">
        <f t="shared" ca="1" si="0"/>
        <v>7</v>
      </c>
      <c r="AP12">
        <f t="shared" ca="1" si="1"/>
        <v>2013</v>
      </c>
      <c r="AQ12">
        <f t="shared" ca="1" si="2"/>
        <v>9</v>
      </c>
      <c r="AR12" t="str">
        <f t="shared" si="3"/>
        <v>TRESOR</v>
      </c>
      <c r="AS12" t="str">
        <f t="shared" si="4"/>
        <v>BIENVENU</v>
      </c>
      <c r="AT12" t="str">
        <f t="shared" si="5"/>
        <v>TRESOR HAGAI BIENVENU</v>
      </c>
      <c r="AU12">
        <v>130</v>
      </c>
      <c r="AV12">
        <v>35</v>
      </c>
      <c r="AW12" t="str">
        <f t="shared" si="10"/>
        <v/>
      </c>
      <c r="AX12" t="str">
        <f t="shared" si="11"/>
        <v/>
      </c>
      <c r="AY12" s="23"/>
      <c r="AZ12">
        <f t="shared" si="6"/>
        <v>6</v>
      </c>
      <c r="BA12" t="str">
        <f t="shared" si="7"/>
        <v>NEVER MARRIED</v>
      </c>
      <c r="BB12" s="23"/>
      <c r="BC12">
        <f t="shared" si="8"/>
        <v>10</v>
      </c>
      <c r="BE12" t="str">
        <f t="shared" si="9"/>
        <v>M</v>
      </c>
    </row>
    <row r="13" spans="1:59">
      <c r="A13">
        <v>6</v>
      </c>
      <c r="B13" t="s">
        <v>103</v>
      </c>
      <c r="C13" t="s">
        <v>104</v>
      </c>
      <c r="E13" t="s">
        <v>486</v>
      </c>
      <c r="F13" t="s">
        <v>2322</v>
      </c>
      <c r="G13" t="s">
        <v>36</v>
      </c>
      <c r="H13">
        <v>41.24268</v>
      </c>
      <c r="I13">
        <v>-7.55863</v>
      </c>
      <c r="J13">
        <v>20</v>
      </c>
      <c r="K13">
        <v>4</v>
      </c>
      <c r="L13">
        <v>1938</v>
      </c>
      <c r="M13">
        <v>84</v>
      </c>
      <c r="N13">
        <v>13</v>
      </c>
      <c r="O13" t="s">
        <v>24</v>
      </c>
      <c r="P13" t="s">
        <v>25</v>
      </c>
      <c r="Q13" t="s">
        <v>1397</v>
      </c>
      <c r="R13" t="s">
        <v>1398</v>
      </c>
      <c r="S13" t="s">
        <v>1399</v>
      </c>
      <c r="T13">
        <v>4</v>
      </c>
      <c r="U13" t="s">
        <v>93</v>
      </c>
      <c r="V13">
        <v>84</v>
      </c>
      <c r="W13">
        <v>8007099314</v>
      </c>
      <c r="Z13" t="s">
        <v>2322</v>
      </c>
      <c r="AA13">
        <v>41.24268</v>
      </c>
      <c r="AB13">
        <v>-7.55863</v>
      </c>
      <c r="AC13">
        <v>84</v>
      </c>
      <c r="AJ13">
        <v>10</v>
      </c>
      <c r="AL13">
        <v>71</v>
      </c>
      <c r="AO13">
        <f t="shared" ca="1" si="0"/>
        <v>1</v>
      </c>
      <c r="AP13">
        <f t="shared" ca="1" si="1"/>
        <v>1938</v>
      </c>
      <c r="AQ13">
        <f t="shared" ca="1" si="2"/>
        <v>87</v>
      </c>
      <c r="AR13" t="str">
        <f t="shared" si="3"/>
        <v>RODRIGUE</v>
      </c>
      <c r="AS13" t="str">
        <f t="shared" si="4"/>
        <v>ANGE</v>
      </c>
      <c r="AT13" t="str">
        <f t="shared" si="5"/>
        <v>RODRIGUE  ANGE</v>
      </c>
      <c r="AV13">
        <v>9</v>
      </c>
      <c r="AW13">
        <f t="shared" ca="1" si="10"/>
        <v>1</v>
      </c>
      <c r="AX13" t="str">
        <f t="shared" si="11"/>
        <v/>
      </c>
      <c r="AY13" s="23"/>
      <c r="AZ13">
        <f t="shared" si="6"/>
        <v>4</v>
      </c>
      <c r="BA13" t="str">
        <f t="shared" si="7"/>
        <v>DIVORCED</v>
      </c>
      <c r="BB13" s="23"/>
      <c r="BC13">
        <f t="shared" si="8"/>
        <v>13</v>
      </c>
      <c r="BE13" t="str">
        <f t="shared" si="9"/>
        <v>M</v>
      </c>
      <c r="BF13">
        <v>1</v>
      </c>
      <c r="BG13" t="str">
        <f xml:space="preserve"> IF(ISBLANK(BF13), W13, "")</f>
        <v/>
      </c>
    </row>
    <row r="14" spans="1:59">
      <c r="A14">
        <v>6</v>
      </c>
      <c r="B14" t="s">
        <v>106</v>
      </c>
      <c r="C14" t="s">
        <v>107</v>
      </c>
      <c r="D14" t="s">
        <v>108</v>
      </c>
      <c r="E14" t="s">
        <v>2323</v>
      </c>
      <c r="F14" t="s">
        <v>2324</v>
      </c>
      <c r="G14" t="s">
        <v>36</v>
      </c>
      <c r="H14">
        <v>57.544049999999999</v>
      </c>
      <c r="I14">
        <v>40.125979999999998</v>
      </c>
      <c r="J14">
        <v>10</v>
      </c>
      <c r="K14">
        <v>10</v>
      </c>
      <c r="L14">
        <v>2004</v>
      </c>
      <c r="M14">
        <v>18</v>
      </c>
      <c r="N14">
        <v>10</v>
      </c>
      <c r="O14" t="s">
        <v>24</v>
      </c>
      <c r="P14" t="s">
        <v>25</v>
      </c>
      <c r="Q14" t="s">
        <v>1397</v>
      </c>
      <c r="R14" t="s">
        <v>1398</v>
      </c>
      <c r="S14" t="s">
        <v>1399</v>
      </c>
      <c r="T14">
        <v>4</v>
      </c>
      <c r="U14" t="s">
        <v>93</v>
      </c>
      <c r="V14">
        <v>84</v>
      </c>
      <c r="Z14" t="s">
        <v>2322</v>
      </c>
      <c r="AA14">
        <v>41.24268</v>
      </c>
      <c r="AB14">
        <v>-7.55863</v>
      </c>
      <c r="AC14">
        <v>84</v>
      </c>
      <c r="AO14">
        <f t="shared" ca="1" si="0"/>
        <v>10</v>
      </c>
      <c r="AP14">
        <f t="shared" ca="1" si="1"/>
        <v>2004</v>
      </c>
      <c r="AQ14">
        <f t="shared" ca="1" si="2"/>
        <v>18</v>
      </c>
      <c r="AR14" t="str">
        <f t="shared" si="3"/>
        <v>OBED</v>
      </c>
      <c r="AS14" t="str">
        <f t="shared" si="4"/>
        <v>GERMAIN</v>
      </c>
      <c r="AT14" t="str">
        <f t="shared" si="5"/>
        <v>OBED LOUIS GERMAIN</v>
      </c>
      <c r="AV14">
        <v>13</v>
      </c>
      <c r="AW14">
        <f t="shared" ca="1" si="10"/>
        <v>10</v>
      </c>
      <c r="AX14" t="str">
        <f t="shared" si="11"/>
        <v/>
      </c>
      <c r="AY14" s="23"/>
      <c r="AZ14">
        <f t="shared" si="6"/>
        <v>4</v>
      </c>
      <c r="BA14" t="str">
        <f t="shared" si="7"/>
        <v>DIVORCED</v>
      </c>
      <c r="BB14" s="23"/>
      <c r="BC14">
        <f t="shared" si="8"/>
        <v>10</v>
      </c>
      <c r="BE14" t="str">
        <f t="shared" si="9"/>
        <v>M</v>
      </c>
    </row>
    <row r="15" spans="1:59">
      <c r="A15">
        <v>6</v>
      </c>
      <c r="B15" t="s">
        <v>111</v>
      </c>
      <c r="C15" t="s">
        <v>112</v>
      </c>
      <c r="E15" t="s">
        <v>63</v>
      </c>
      <c r="F15" t="s">
        <v>1402</v>
      </c>
      <c r="G15" t="s">
        <v>23</v>
      </c>
      <c r="H15">
        <v>13.52187</v>
      </c>
      <c r="I15">
        <v>120.9618</v>
      </c>
      <c r="J15">
        <v>2</v>
      </c>
      <c r="K15">
        <v>3</v>
      </c>
      <c r="L15">
        <v>2007</v>
      </c>
      <c r="M15">
        <v>15</v>
      </c>
      <c r="N15">
        <v>3</v>
      </c>
      <c r="O15" t="s">
        <v>24</v>
      </c>
      <c r="P15" t="s">
        <v>25</v>
      </c>
      <c r="Q15" t="s">
        <v>1397</v>
      </c>
      <c r="R15" t="s">
        <v>1398</v>
      </c>
      <c r="S15" t="s">
        <v>1399</v>
      </c>
      <c r="T15">
        <v>6</v>
      </c>
      <c r="U15" t="s">
        <v>43</v>
      </c>
      <c r="V15">
        <v>84</v>
      </c>
      <c r="Z15" t="s">
        <v>2322</v>
      </c>
      <c r="AA15">
        <v>41.24268</v>
      </c>
      <c r="AB15">
        <v>-7.55863</v>
      </c>
      <c r="AC15">
        <v>84</v>
      </c>
      <c r="AJ15">
        <v>83</v>
      </c>
      <c r="AO15">
        <f t="shared" ca="1" si="0"/>
        <v>8</v>
      </c>
      <c r="AP15">
        <f t="shared" ca="1" si="1"/>
        <v>2007</v>
      </c>
      <c r="AQ15">
        <f t="shared" ca="1" si="2"/>
        <v>15</v>
      </c>
      <c r="AR15" t="str">
        <f t="shared" si="3"/>
        <v>ROSINE</v>
      </c>
      <c r="AS15" t="str">
        <f t="shared" si="4"/>
        <v>SHYAKA</v>
      </c>
      <c r="AT15" t="str">
        <f t="shared" si="5"/>
        <v>ROSINE  SHYAKA</v>
      </c>
      <c r="AV15">
        <v>17</v>
      </c>
      <c r="AW15">
        <f t="shared" ca="1" si="10"/>
        <v>8</v>
      </c>
      <c r="AX15" t="str">
        <f t="shared" si="11"/>
        <v/>
      </c>
      <c r="AY15" s="23"/>
      <c r="AZ15">
        <f t="shared" si="6"/>
        <v>6</v>
      </c>
      <c r="BA15" t="str">
        <f t="shared" si="7"/>
        <v>NEVER MARRIED</v>
      </c>
      <c r="BB15" s="23"/>
      <c r="BC15">
        <f t="shared" si="8"/>
        <v>3</v>
      </c>
      <c r="BE15" t="str">
        <f t="shared" si="9"/>
        <v>F</v>
      </c>
    </row>
    <row r="16" spans="1:59">
      <c r="A16">
        <v>6</v>
      </c>
      <c r="B16" t="s">
        <v>114</v>
      </c>
      <c r="C16" t="s">
        <v>115</v>
      </c>
      <c r="D16" t="s">
        <v>116</v>
      </c>
      <c r="E16" t="s">
        <v>117</v>
      </c>
      <c r="F16" t="s">
        <v>1403</v>
      </c>
      <c r="G16" t="s">
        <v>23</v>
      </c>
      <c r="H16">
        <v>37.933839999999996</v>
      </c>
      <c r="I16">
        <v>106.33710000000001</v>
      </c>
      <c r="J16">
        <v>16</v>
      </c>
      <c r="K16">
        <v>9</v>
      </c>
      <c r="L16">
        <v>1962</v>
      </c>
      <c r="M16">
        <v>60</v>
      </c>
      <c r="N16">
        <v>2</v>
      </c>
      <c r="O16" t="s">
        <v>24</v>
      </c>
      <c r="P16" t="s">
        <v>25</v>
      </c>
      <c r="Q16" t="s">
        <v>1397</v>
      </c>
      <c r="R16" t="s">
        <v>1398</v>
      </c>
      <c r="S16" t="s">
        <v>1399</v>
      </c>
      <c r="T16">
        <v>6</v>
      </c>
      <c r="U16" t="s">
        <v>43</v>
      </c>
      <c r="V16">
        <v>84</v>
      </c>
      <c r="Z16" t="s">
        <v>2322</v>
      </c>
      <c r="AA16">
        <v>41.24268</v>
      </c>
      <c r="AB16">
        <v>-7.55863</v>
      </c>
      <c r="AC16">
        <v>84</v>
      </c>
      <c r="AO16">
        <f t="shared" ca="1" si="0"/>
        <v>9</v>
      </c>
      <c r="AP16">
        <f t="shared" ca="1" si="1"/>
        <v>1962</v>
      </c>
      <c r="AQ16">
        <f t="shared" ca="1" si="2"/>
        <v>60</v>
      </c>
      <c r="AR16" t="str">
        <f t="shared" si="3"/>
        <v>JOSEE</v>
      </c>
      <c r="AS16" t="str">
        <f t="shared" si="4"/>
        <v>UWIZEYIMANA</v>
      </c>
      <c r="AT16" t="str">
        <f t="shared" si="5"/>
        <v>JOSEE BAKHITA UWIZEYIMANA</v>
      </c>
      <c r="AW16">
        <f t="shared" ca="1" si="10"/>
        <v>9</v>
      </c>
      <c r="AX16">
        <f t="shared" ca="1" si="11"/>
        <v>1962</v>
      </c>
      <c r="AY16" s="23"/>
      <c r="AZ16">
        <f t="shared" si="6"/>
        <v>6</v>
      </c>
      <c r="BA16" t="str">
        <f t="shared" si="7"/>
        <v>NEVER MARRIED</v>
      </c>
      <c r="BB16" s="23">
        <v>1</v>
      </c>
      <c r="BC16" t="str">
        <f t="shared" si="8"/>
        <v/>
      </c>
      <c r="BE16" t="str">
        <f t="shared" si="9"/>
        <v>F</v>
      </c>
    </row>
    <row r="17" spans="1:59">
      <c r="A17">
        <v>6</v>
      </c>
      <c r="B17" t="s">
        <v>119</v>
      </c>
      <c r="C17" t="s">
        <v>120</v>
      </c>
      <c r="E17" t="s">
        <v>975</v>
      </c>
      <c r="F17" t="s">
        <v>2325</v>
      </c>
      <c r="G17" t="s">
        <v>36</v>
      </c>
      <c r="H17">
        <v>26.82808</v>
      </c>
      <c r="I17">
        <v>114.83580000000001</v>
      </c>
      <c r="J17">
        <v>15</v>
      </c>
      <c r="K17">
        <v>3</v>
      </c>
      <c r="L17">
        <v>2009</v>
      </c>
      <c r="M17">
        <v>13</v>
      </c>
      <c r="N17">
        <v>3</v>
      </c>
      <c r="O17" t="s">
        <v>24</v>
      </c>
      <c r="P17" t="s">
        <v>25</v>
      </c>
      <c r="Q17" t="s">
        <v>1397</v>
      </c>
      <c r="R17" t="s">
        <v>1398</v>
      </c>
      <c r="S17" t="s">
        <v>1399</v>
      </c>
      <c r="T17">
        <v>6</v>
      </c>
      <c r="U17" t="s">
        <v>43</v>
      </c>
      <c r="V17">
        <v>84</v>
      </c>
      <c r="Z17" t="s">
        <v>2322</v>
      </c>
      <c r="AA17">
        <v>41.24268</v>
      </c>
      <c r="AB17">
        <v>-7.55863</v>
      </c>
      <c r="AC17">
        <v>84</v>
      </c>
      <c r="AL17">
        <v>16</v>
      </c>
      <c r="AO17">
        <f t="shared" ca="1" si="0"/>
        <v>3</v>
      </c>
      <c r="AP17">
        <f t="shared" ca="1" si="1"/>
        <v>2009</v>
      </c>
      <c r="AQ17">
        <f t="shared" ca="1" si="2"/>
        <v>14</v>
      </c>
      <c r="AR17" t="str">
        <f t="shared" si="3"/>
        <v>GAEL</v>
      </c>
      <c r="AS17" t="str">
        <f t="shared" si="4"/>
        <v>DIEUDONNE</v>
      </c>
      <c r="AT17" t="str">
        <f t="shared" si="5"/>
        <v>GAEL  DIEUDONNE</v>
      </c>
      <c r="AW17">
        <f t="shared" ca="1" si="10"/>
        <v>3</v>
      </c>
      <c r="AX17">
        <f t="shared" ca="1" si="11"/>
        <v>2009</v>
      </c>
      <c r="AY17" s="23"/>
      <c r="AZ17">
        <f t="shared" si="6"/>
        <v>6</v>
      </c>
      <c r="BA17" t="str">
        <f t="shared" si="7"/>
        <v>NEVER MARRIED</v>
      </c>
      <c r="BB17" s="23"/>
      <c r="BC17">
        <f t="shared" si="8"/>
        <v>3</v>
      </c>
      <c r="BE17" t="str">
        <f t="shared" si="9"/>
        <v>M</v>
      </c>
    </row>
    <row r="18" spans="1:59">
      <c r="A18">
        <v>7</v>
      </c>
      <c r="B18" t="s">
        <v>122</v>
      </c>
      <c r="C18" t="s">
        <v>123</v>
      </c>
      <c r="E18" t="s">
        <v>124</v>
      </c>
      <c r="F18" t="s">
        <v>1405</v>
      </c>
      <c r="G18" t="s">
        <v>23</v>
      </c>
      <c r="H18">
        <v>18.696770000000001</v>
      </c>
      <c r="I18">
        <v>105.2663</v>
      </c>
      <c r="J18">
        <v>22</v>
      </c>
      <c r="K18">
        <v>12</v>
      </c>
      <c r="L18">
        <v>1938</v>
      </c>
      <c r="M18">
        <v>84</v>
      </c>
      <c r="N18">
        <v>9</v>
      </c>
      <c r="O18" t="s">
        <v>97</v>
      </c>
      <c r="P18" t="s">
        <v>125</v>
      </c>
      <c r="Q18" t="s">
        <v>1406</v>
      </c>
      <c r="R18" t="s">
        <v>1407</v>
      </c>
      <c r="S18" t="s">
        <v>1408</v>
      </c>
      <c r="T18">
        <v>7</v>
      </c>
      <c r="U18" t="s">
        <v>78</v>
      </c>
      <c r="V18">
        <v>98</v>
      </c>
      <c r="Z18" t="s">
        <v>2326</v>
      </c>
      <c r="AA18">
        <v>43.44491</v>
      </c>
      <c r="AB18">
        <v>3.7587280000000001</v>
      </c>
      <c r="AC18">
        <v>98</v>
      </c>
      <c r="AK18">
        <v>61</v>
      </c>
      <c r="AO18">
        <f t="shared" ca="1" si="0"/>
        <v>12</v>
      </c>
      <c r="AP18">
        <f t="shared" ca="1" si="1"/>
        <v>1938</v>
      </c>
      <c r="AQ18">
        <f t="shared" ca="1" si="2"/>
        <v>84</v>
      </c>
      <c r="AR18" t="str">
        <f t="shared" si="3"/>
        <v>ANITHA</v>
      </c>
      <c r="AS18" t="str">
        <f t="shared" si="4"/>
        <v>KAYITARE</v>
      </c>
      <c r="AT18" t="str">
        <f t="shared" si="5"/>
        <v>ANITHA  KAYITARE</v>
      </c>
      <c r="AW18">
        <f t="shared" ca="1" si="10"/>
        <v>12</v>
      </c>
      <c r="AX18">
        <f t="shared" ca="1" si="11"/>
        <v>1938</v>
      </c>
      <c r="AY18" s="23">
        <v>1</v>
      </c>
      <c r="AZ18" t="str">
        <f t="shared" si="6"/>
        <v/>
      </c>
      <c r="BA18" t="str">
        <f t="shared" si="7"/>
        <v/>
      </c>
      <c r="BB18" s="23"/>
      <c r="BC18">
        <f t="shared" si="8"/>
        <v>9</v>
      </c>
      <c r="BD18">
        <v>1</v>
      </c>
      <c r="BE18" t="str">
        <f t="shared" si="9"/>
        <v/>
      </c>
    </row>
    <row r="19" spans="1:59">
      <c r="A19">
        <v>7</v>
      </c>
      <c r="B19" t="s">
        <v>126</v>
      </c>
      <c r="C19" t="s">
        <v>127</v>
      </c>
      <c r="E19" t="s">
        <v>128</v>
      </c>
      <c r="F19" t="s">
        <v>1409</v>
      </c>
      <c r="G19" t="s">
        <v>36</v>
      </c>
      <c r="H19">
        <v>40.71651</v>
      </c>
      <c r="I19">
        <v>22.727920000000001</v>
      </c>
      <c r="J19">
        <v>12</v>
      </c>
      <c r="K19">
        <v>7</v>
      </c>
      <c r="L19">
        <v>1926</v>
      </c>
      <c r="M19">
        <v>96</v>
      </c>
      <c r="N19">
        <v>11</v>
      </c>
      <c r="O19" t="s">
        <v>97</v>
      </c>
      <c r="P19" t="s">
        <v>125</v>
      </c>
      <c r="Q19" t="s">
        <v>1406</v>
      </c>
      <c r="R19" t="s">
        <v>1407</v>
      </c>
      <c r="S19" t="s">
        <v>1408</v>
      </c>
      <c r="T19">
        <v>5</v>
      </c>
      <c r="U19" t="s">
        <v>86</v>
      </c>
      <c r="V19">
        <v>98</v>
      </c>
      <c r="Z19" t="s">
        <v>2326</v>
      </c>
      <c r="AA19">
        <v>43.44491</v>
      </c>
      <c r="AB19">
        <v>3.7587280000000001</v>
      </c>
      <c r="AC19">
        <v>98</v>
      </c>
      <c r="AO19">
        <f t="shared" ca="1" si="0"/>
        <v>7</v>
      </c>
      <c r="AP19">
        <f t="shared" ca="1" si="1"/>
        <v>1926</v>
      </c>
      <c r="AQ19">
        <f t="shared" ca="1" si="2"/>
        <v>96</v>
      </c>
      <c r="AR19" t="str">
        <f t="shared" si="3"/>
        <v>GABLIEL</v>
      </c>
      <c r="AS19" t="str">
        <f t="shared" si="4"/>
        <v>KAREMERA</v>
      </c>
      <c r="AT19" t="str">
        <f t="shared" si="5"/>
        <v>GABLIEL  KAREMERA</v>
      </c>
      <c r="AW19">
        <f t="shared" ca="1" si="10"/>
        <v>7</v>
      </c>
      <c r="AX19">
        <f t="shared" ca="1" si="11"/>
        <v>1926</v>
      </c>
      <c r="AY19" s="23"/>
      <c r="AZ19">
        <f t="shared" si="6"/>
        <v>5</v>
      </c>
      <c r="BA19" t="str">
        <f t="shared" si="7"/>
        <v>SEPARATED</v>
      </c>
      <c r="BB19" s="23"/>
      <c r="BC19">
        <f t="shared" si="8"/>
        <v>11</v>
      </c>
      <c r="BE19" t="str">
        <f t="shared" si="9"/>
        <v>M</v>
      </c>
    </row>
    <row r="20" spans="1:59">
      <c r="A20">
        <v>7</v>
      </c>
      <c r="B20" t="s">
        <v>130</v>
      </c>
      <c r="C20" t="s">
        <v>131</v>
      </c>
      <c r="E20" t="s">
        <v>1250</v>
      </c>
      <c r="F20" t="s">
        <v>2326</v>
      </c>
      <c r="G20" t="s">
        <v>36</v>
      </c>
      <c r="H20">
        <v>43.44491</v>
      </c>
      <c r="I20">
        <v>3.7587280000000001</v>
      </c>
      <c r="J20">
        <v>23</v>
      </c>
      <c r="K20">
        <v>2</v>
      </c>
      <c r="L20">
        <v>1924</v>
      </c>
      <c r="M20">
        <v>98</v>
      </c>
      <c r="N20">
        <v>3</v>
      </c>
      <c r="O20" t="s">
        <v>97</v>
      </c>
      <c r="P20" t="s">
        <v>125</v>
      </c>
      <c r="Q20" t="s">
        <v>1406</v>
      </c>
      <c r="R20" t="s">
        <v>1407</v>
      </c>
      <c r="S20" t="s">
        <v>1408</v>
      </c>
      <c r="T20">
        <v>3</v>
      </c>
      <c r="U20" t="s">
        <v>26</v>
      </c>
      <c r="V20">
        <v>98</v>
      </c>
      <c r="W20">
        <v>2162723616</v>
      </c>
      <c r="Z20" t="s">
        <v>2326</v>
      </c>
      <c r="AA20">
        <v>43.44491</v>
      </c>
      <c r="AB20">
        <v>3.7587280000000001</v>
      </c>
      <c r="AC20">
        <v>98</v>
      </c>
      <c r="AO20">
        <f t="shared" ca="1" si="0"/>
        <v>2</v>
      </c>
      <c r="AP20">
        <f t="shared" ca="1" si="1"/>
        <v>1924</v>
      </c>
      <c r="AQ20">
        <f t="shared" ca="1" si="2"/>
        <v>98</v>
      </c>
      <c r="AR20" t="str">
        <f t="shared" si="3"/>
        <v>DERRICK</v>
      </c>
      <c r="AS20" t="str">
        <f t="shared" si="4"/>
        <v>SYLVESTRE</v>
      </c>
      <c r="AT20" t="str">
        <f t="shared" si="5"/>
        <v>DERRICK  SYLVESTRE</v>
      </c>
      <c r="AV20">
        <v>46</v>
      </c>
      <c r="AW20">
        <f t="shared" ca="1" si="10"/>
        <v>2</v>
      </c>
      <c r="AX20" t="str">
        <f t="shared" si="11"/>
        <v/>
      </c>
      <c r="AY20" s="23"/>
      <c r="AZ20">
        <f t="shared" si="6"/>
        <v>3</v>
      </c>
      <c r="BA20" t="str">
        <f t="shared" si="7"/>
        <v>LIVE IN A POLYGAMOUS UNION</v>
      </c>
      <c r="BB20" s="23"/>
      <c r="BC20">
        <f t="shared" si="8"/>
        <v>3</v>
      </c>
      <c r="BE20" t="str">
        <f t="shared" si="9"/>
        <v>M</v>
      </c>
      <c r="BG20">
        <f xml:space="preserve"> IF(ISBLANK(BF20), W20, "")</f>
        <v>2162723616</v>
      </c>
    </row>
    <row r="21" spans="1:59">
      <c r="A21">
        <v>7</v>
      </c>
      <c r="B21" t="s">
        <v>133</v>
      </c>
      <c r="C21" t="s">
        <v>134</v>
      </c>
      <c r="D21" t="s">
        <v>135</v>
      </c>
      <c r="E21" t="s">
        <v>2327</v>
      </c>
      <c r="F21" t="s">
        <v>2328</v>
      </c>
      <c r="G21" t="s">
        <v>36</v>
      </c>
      <c r="H21">
        <v>57.953690000000002</v>
      </c>
      <c r="I21">
        <v>102.7445</v>
      </c>
      <c r="J21">
        <v>3</v>
      </c>
      <c r="K21">
        <v>1</v>
      </c>
      <c r="L21">
        <v>1978</v>
      </c>
      <c r="M21">
        <v>44</v>
      </c>
      <c r="N21">
        <v>4</v>
      </c>
      <c r="O21" t="s">
        <v>97</v>
      </c>
      <c r="P21" t="s">
        <v>125</v>
      </c>
      <c r="Q21" t="s">
        <v>1406</v>
      </c>
      <c r="R21" t="s">
        <v>1407</v>
      </c>
      <c r="S21" t="s">
        <v>1408</v>
      </c>
      <c r="T21">
        <v>5</v>
      </c>
      <c r="U21" t="s">
        <v>86</v>
      </c>
      <c r="V21">
        <v>98</v>
      </c>
      <c r="Z21" t="s">
        <v>2326</v>
      </c>
      <c r="AA21">
        <v>43.44491</v>
      </c>
      <c r="AB21">
        <v>3.7587280000000001</v>
      </c>
      <c r="AC21">
        <v>98</v>
      </c>
      <c r="AK21">
        <v>71</v>
      </c>
      <c r="AM21">
        <v>9</v>
      </c>
      <c r="AO21">
        <f t="shared" ca="1" si="0"/>
        <v>1</v>
      </c>
      <c r="AP21">
        <f t="shared" ca="1" si="1"/>
        <v>2021</v>
      </c>
      <c r="AQ21">
        <f t="shared" ca="1" si="2"/>
        <v>44</v>
      </c>
      <c r="AR21" t="str">
        <f t="shared" si="3"/>
        <v/>
      </c>
      <c r="AS21" t="str">
        <f t="shared" si="4"/>
        <v>ELIAS</v>
      </c>
      <c r="AT21" t="str">
        <f t="shared" si="5"/>
        <v xml:space="preserve"> FRANCOIS ELIAS</v>
      </c>
      <c r="AW21">
        <f t="shared" ca="1" si="10"/>
        <v>1</v>
      </c>
      <c r="AX21">
        <f t="shared" ca="1" si="11"/>
        <v>2021</v>
      </c>
      <c r="AY21" s="23"/>
      <c r="AZ21">
        <f t="shared" si="6"/>
        <v>5</v>
      </c>
      <c r="BA21" t="str">
        <f t="shared" si="7"/>
        <v>SEPARATED</v>
      </c>
      <c r="BB21" s="23"/>
      <c r="BC21">
        <f t="shared" si="8"/>
        <v>4</v>
      </c>
      <c r="BE21" t="str">
        <f t="shared" si="9"/>
        <v>M</v>
      </c>
    </row>
    <row r="22" spans="1:59">
      <c r="A22">
        <v>8</v>
      </c>
      <c r="B22" t="s">
        <v>138</v>
      </c>
      <c r="C22" t="s">
        <v>139</v>
      </c>
      <c r="E22" t="s">
        <v>140</v>
      </c>
      <c r="F22" t="s">
        <v>1412</v>
      </c>
      <c r="G22" t="s">
        <v>36</v>
      </c>
      <c r="H22">
        <v>46.53331</v>
      </c>
      <c r="I22">
        <v>39.040520000000001</v>
      </c>
      <c r="J22">
        <v>26</v>
      </c>
      <c r="K22">
        <v>11</v>
      </c>
      <c r="L22">
        <v>1989</v>
      </c>
      <c r="M22">
        <v>33</v>
      </c>
      <c r="N22">
        <v>10</v>
      </c>
      <c r="O22" t="s">
        <v>37</v>
      </c>
      <c r="P22" t="s">
        <v>38</v>
      </c>
      <c r="Q22" t="s">
        <v>1413</v>
      </c>
      <c r="R22" t="s">
        <v>1414</v>
      </c>
      <c r="S22" t="s">
        <v>1415</v>
      </c>
      <c r="T22">
        <v>5</v>
      </c>
      <c r="U22" t="s">
        <v>86</v>
      </c>
      <c r="V22">
        <v>53</v>
      </c>
      <c r="Z22" t="s">
        <v>1417</v>
      </c>
      <c r="AA22">
        <v>25.71</v>
      </c>
      <c r="AB22">
        <v>104.47150000000001</v>
      </c>
      <c r="AC22">
        <v>53</v>
      </c>
      <c r="AI22">
        <v>17</v>
      </c>
      <c r="AO22">
        <f t="shared" ca="1" si="0"/>
        <v>11</v>
      </c>
      <c r="AP22">
        <f t="shared" ca="1" si="1"/>
        <v>1989</v>
      </c>
      <c r="AQ22">
        <f t="shared" ca="1" si="2"/>
        <v>33</v>
      </c>
      <c r="AR22" t="str">
        <f t="shared" si="3"/>
        <v>CLAUDINE</v>
      </c>
      <c r="AS22" t="str">
        <f t="shared" si="4"/>
        <v>HABYARIMANA</v>
      </c>
      <c r="AT22" t="str">
        <f t="shared" si="5"/>
        <v>CLAUDINE  HABYARIMANA</v>
      </c>
      <c r="AW22">
        <f t="shared" ca="1" si="10"/>
        <v>11</v>
      </c>
      <c r="AX22">
        <f t="shared" ca="1" si="11"/>
        <v>1989</v>
      </c>
      <c r="AY22" s="23"/>
      <c r="AZ22">
        <f t="shared" si="6"/>
        <v>5</v>
      </c>
      <c r="BA22" t="str">
        <f t="shared" si="7"/>
        <v>SEPARATED</v>
      </c>
      <c r="BB22" s="23"/>
      <c r="BC22">
        <f t="shared" si="8"/>
        <v>10</v>
      </c>
      <c r="BE22" t="str">
        <f t="shared" si="9"/>
        <v>M</v>
      </c>
    </row>
    <row r="23" spans="1:59">
      <c r="A23">
        <v>8</v>
      </c>
      <c r="B23" t="s">
        <v>141</v>
      </c>
      <c r="C23" t="s">
        <v>115</v>
      </c>
      <c r="E23" t="s">
        <v>331</v>
      </c>
      <c r="F23" t="s">
        <v>2329</v>
      </c>
      <c r="G23" t="s">
        <v>23</v>
      </c>
      <c r="H23">
        <v>-17.288399999999999</v>
      </c>
      <c r="I23">
        <v>-70.3643</v>
      </c>
      <c r="J23">
        <v>12</v>
      </c>
      <c r="K23">
        <v>6</v>
      </c>
      <c r="L23">
        <v>1992</v>
      </c>
      <c r="M23">
        <v>30</v>
      </c>
      <c r="N23">
        <v>11</v>
      </c>
      <c r="O23" t="s">
        <v>37</v>
      </c>
      <c r="P23" t="s">
        <v>38</v>
      </c>
      <c r="Q23" t="s">
        <v>1413</v>
      </c>
      <c r="R23" t="s">
        <v>1414</v>
      </c>
      <c r="S23" t="s">
        <v>1415</v>
      </c>
      <c r="T23">
        <v>3</v>
      </c>
      <c r="U23" t="s">
        <v>26</v>
      </c>
      <c r="V23">
        <v>53</v>
      </c>
      <c r="Z23" t="s">
        <v>1417</v>
      </c>
      <c r="AA23">
        <v>25.71</v>
      </c>
      <c r="AB23">
        <v>104.47150000000001</v>
      </c>
      <c r="AC23">
        <v>53</v>
      </c>
      <c r="AO23">
        <f t="shared" ca="1" si="0"/>
        <v>6</v>
      </c>
      <c r="AP23">
        <f t="shared" ca="1" si="1"/>
        <v>1992</v>
      </c>
      <c r="AQ23">
        <f t="shared" ca="1" si="2"/>
        <v>30</v>
      </c>
      <c r="AR23" t="str">
        <f t="shared" si="3"/>
        <v>JOSEE</v>
      </c>
      <c r="AS23" t="str">
        <f t="shared" si="4"/>
        <v>NKUSI</v>
      </c>
      <c r="AT23" t="str">
        <f t="shared" si="5"/>
        <v>JOSEE  NKUSI</v>
      </c>
      <c r="AW23">
        <f t="shared" ca="1" si="10"/>
        <v>6</v>
      </c>
      <c r="AX23">
        <f t="shared" ca="1" si="11"/>
        <v>1992</v>
      </c>
      <c r="AY23" s="23"/>
      <c r="AZ23">
        <f t="shared" si="6"/>
        <v>3</v>
      </c>
      <c r="BA23" t="str">
        <f t="shared" si="7"/>
        <v>LIVE IN A POLYGAMOUS UNION</v>
      </c>
      <c r="BB23" s="23"/>
      <c r="BC23">
        <f t="shared" si="8"/>
        <v>11</v>
      </c>
      <c r="BE23" t="str">
        <f t="shared" si="9"/>
        <v>F</v>
      </c>
    </row>
    <row r="24" spans="1:59">
      <c r="A24">
        <v>8</v>
      </c>
      <c r="B24" t="s">
        <v>144</v>
      </c>
      <c r="C24" t="s">
        <v>145</v>
      </c>
      <c r="E24" t="s">
        <v>146</v>
      </c>
      <c r="F24" t="s">
        <v>1417</v>
      </c>
      <c r="G24" t="s">
        <v>23</v>
      </c>
      <c r="H24">
        <v>25.71</v>
      </c>
      <c r="I24">
        <v>104.47150000000001</v>
      </c>
      <c r="J24">
        <v>20</v>
      </c>
      <c r="K24">
        <v>11</v>
      </c>
      <c r="L24">
        <v>1969</v>
      </c>
      <c r="M24">
        <v>53</v>
      </c>
      <c r="N24">
        <v>13</v>
      </c>
      <c r="O24" t="s">
        <v>37</v>
      </c>
      <c r="P24" t="s">
        <v>38</v>
      </c>
      <c r="Q24" t="s">
        <v>1413</v>
      </c>
      <c r="R24" t="s">
        <v>1414</v>
      </c>
      <c r="S24" t="s">
        <v>1415</v>
      </c>
      <c r="T24">
        <v>5</v>
      </c>
      <c r="U24" t="s">
        <v>86</v>
      </c>
      <c r="V24">
        <v>53</v>
      </c>
      <c r="W24">
        <v>6496777626</v>
      </c>
      <c r="Z24" t="s">
        <v>1417</v>
      </c>
      <c r="AA24">
        <v>25.71</v>
      </c>
      <c r="AB24">
        <v>104.47150000000001</v>
      </c>
      <c r="AC24">
        <v>53</v>
      </c>
      <c r="AO24">
        <f t="shared" ca="1" si="0"/>
        <v>11</v>
      </c>
      <c r="AP24">
        <f t="shared" ca="1" si="1"/>
        <v>1969</v>
      </c>
      <c r="AQ24">
        <f t="shared" ca="1" si="2"/>
        <v>53</v>
      </c>
      <c r="AR24" t="str">
        <f t="shared" si="3"/>
        <v>DIVINE</v>
      </c>
      <c r="AS24" t="str">
        <f t="shared" si="4"/>
        <v>NIYONSABA</v>
      </c>
      <c r="AT24" t="str">
        <f t="shared" si="5"/>
        <v>DIVINE  NIYONSABA</v>
      </c>
      <c r="AU24">
        <v>21</v>
      </c>
      <c r="AW24" t="str">
        <f t="shared" si="10"/>
        <v/>
      </c>
      <c r="AX24">
        <f t="shared" ca="1" si="11"/>
        <v>1969</v>
      </c>
      <c r="AY24" s="23"/>
      <c r="AZ24">
        <f t="shared" si="6"/>
        <v>5</v>
      </c>
      <c r="BA24" t="str">
        <f t="shared" si="7"/>
        <v>SEPARATED</v>
      </c>
      <c r="BB24" s="23"/>
      <c r="BC24">
        <f t="shared" si="8"/>
        <v>13</v>
      </c>
      <c r="BE24" t="str">
        <f t="shared" si="9"/>
        <v>F</v>
      </c>
      <c r="BG24">
        <f xml:space="preserve"> IF(ISBLANK(BF24), W24, "")</f>
        <v>6496777626</v>
      </c>
    </row>
    <row r="25" spans="1:59">
      <c r="A25">
        <v>9</v>
      </c>
      <c r="B25" t="s">
        <v>147</v>
      </c>
      <c r="C25" t="s">
        <v>148</v>
      </c>
      <c r="E25" t="s">
        <v>2330</v>
      </c>
      <c r="F25" t="s">
        <v>1418</v>
      </c>
      <c r="G25" t="s">
        <v>36</v>
      </c>
      <c r="H25">
        <v>28.650069999999999</v>
      </c>
      <c r="I25">
        <v>121.2619</v>
      </c>
      <c r="J25">
        <v>17</v>
      </c>
      <c r="K25">
        <v>9</v>
      </c>
      <c r="L25">
        <v>1957</v>
      </c>
      <c r="M25">
        <v>65</v>
      </c>
      <c r="N25">
        <v>9</v>
      </c>
      <c r="O25" t="s">
        <v>72</v>
      </c>
      <c r="P25" t="s">
        <v>77</v>
      </c>
      <c r="Q25" t="s">
        <v>1419</v>
      </c>
      <c r="R25" t="s">
        <v>1420</v>
      </c>
      <c r="S25" t="s">
        <v>1421</v>
      </c>
      <c r="T25">
        <v>4</v>
      </c>
      <c r="U25" t="s">
        <v>93</v>
      </c>
      <c r="V25">
        <v>65</v>
      </c>
      <c r="W25">
        <v>1749066998</v>
      </c>
      <c r="Z25" t="s">
        <v>1418</v>
      </c>
      <c r="AA25">
        <v>28.650069999999999</v>
      </c>
      <c r="AB25">
        <v>121.2619</v>
      </c>
      <c r="AC25">
        <v>65</v>
      </c>
      <c r="AF25">
        <v>26</v>
      </c>
      <c r="AO25">
        <f t="shared" ca="1" si="0"/>
        <v>9</v>
      </c>
      <c r="AP25">
        <f t="shared" ca="1" si="1"/>
        <v>1957</v>
      </c>
      <c r="AQ25">
        <f t="shared" ca="1" si="2"/>
        <v>65</v>
      </c>
      <c r="AR25" t="str">
        <f t="shared" si="3"/>
        <v>HABY</v>
      </c>
      <c r="AS25" t="str">
        <f t="shared" si="4"/>
        <v>MYANEZA</v>
      </c>
      <c r="AT25" t="str">
        <f t="shared" si="5"/>
        <v>HABY  MYANEZA</v>
      </c>
      <c r="AV25">
        <v>52</v>
      </c>
      <c r="AW25">
        <f t="shared" ca="1" si="10"/>
        <v>9</v>
      </c>
      <c r="AX25" t="str">
        <f t="shared" si="11"/>
        <v/>
      </c>
      <c r="AY25" s="23"/>
      <c r="AZ25">
        <f t="shared" si="6"/>
        <v>4</v>
      </c>
      <c r="BA25" t="str">
        <f t="shared" si="7"/>
        <v>DIVORCED</v>
      </c>
      <c r="BB25" s="23"/>
      <c r="BC25">
        <f t="shared" si="8"/>
        <v>9</v>
      </c>
      <c r="BE25" t="str">
        <f t="shared" si="9"/>
        <v>M</v>
      </c>
    </row>
    <row r="26" spans="1:59">
      <c r="A26">
        <v>10</v>
      </c>
      <c r="B26" t="s">
        <v>150</v>
      </c>
      <c r="C26" t="s">
        <v>151</v>
      </c>
      <c r="E26" t="s">
        <v>454</v>
      </c>
      <c r="F26" t="s">
        <v>2331</v>
      </c>
      <c r="G26" t="s">
        <v>36</v>
      </c>
      <c r="H26">
        <v>50.155900000000003</v>
      </c>
      <c r="I26">
        <v>18.869789999999998</v>
      </c>
      <c r="J26">
        <v>1</v>
      </c>
      <c r="K26">
        <v>5</v>
      </c>
      <c r="L26">
        <v>2014</v>
      </c>
      <c r="M26">
        <v>8</v>
      </c>
      <c r="N26">
        <v>12</v>
      </c>
      <c r="O26" t="s">
        <v>97</v>
      </c>
      <c r="P26" t="s">
        <v>98</v>
      </c>
      <c r="Q26" t="s">
        <v>1423</v>
      </c>
      <c r="R26" t="s">
        <v>1424</v>
      </c>
      <c r="S26" t="s">
        <v>1425</v>
      </c>
      <c r="T26">
        <v>6</v>
      </c>
      <c r="U26" t="s">
        <v>43</v>
      </c>
      <c r="V26">
        <v>82</v>
      </c>
      <c r="Z26" t="s">
        <v>2332</v>
      </c>
      <c r="AA26">
        <v>-8.7611600000000003</v>
      </c>
      <c r="AB26">
        <v>-63.900399999999998</v>
      </c>
      <c r="AC26">
        <v>82</v>
      </c>
      <c r="AD26">
        <v>12</v>
      </c>
      <c r="AO26">
        <f t="shared" ca="1" si="0"/>
        <v>5</v>
      </c>
      <c r="AP26">
        <f t="shared" ca="1" si="1"/>
        <v>2014</v>
      </c>
      <c r="AQ26">
        <f t="shared" ca="1" si="2"/>
        <v>8</v>
      </c>
      <c r="AR26" t="str">
        <f t="shared" si="3"/>
        <v>NIYONYUGURA</v>
      </c>
      <c r="AS26" t="str">
        <f t="shared" si="4"/>
        <v>NDAYISHIMIYE</v>
      </c>
      <c r="AT26" t="str">
        <f t="shared" si="5"/>
        <v>NIYONYUGURA  NDAYISHIMIYE</v>
      </c>
      <c r="AW26">
        <f t="shared" ref="AW26:AW89" ca="1" si="12">IF(ISBLANK(AU26), AO26, "")</f>
        <v>5</v>
      </c>
      <c r="AX26">
        <f t="shared" ref="AX26:AX89" ca="1" si="13">IF(ISBLANK(AV26), AP26, "")</f>
        <v>2014</v>
      </c>
      <c r="AY26" s="23"/>
      <c r="AZ26">
        <f t="shared" si="6"/>
        <v>6</v>
      </c>
      <c r="BA26" t="str">
        <f t="shared" si="7"/>
        <v>NEVER MARRIED</v>
      </c>
      <c r="BB26" s="23"/>
      <c r="BC26">
        <f t="shared" si="8"/>
        <v>12</v>
      </c>
      <c r="BE26" t="str">
        <f t="shared" si="9"/>
        <v>M</v>
      </c>
    </row>
    <row r="27" spans="1:59">
      <c r="A27">
        <v>10</v>
      </c>
      <c r="B27" t="s">
        <v>153</v>
      </c>
      <c r="C27" t="s">
        <v>154</v>
      </c>
      <c r="D27" t="s">
        <v>155</v>
      </c>
      <c r="E27" t="s">
        <v>1266</v>
      </c>
      <c r="F27" t="s">
        <v>2333</v>
      </c>
      <c r="G27" t="s">
        <v>36</v>
      </c>
      <c r="H27">
        <v>49.208820000000003</v>
      </c>
      <c r="I27">
        <v>7.0075839999999996</v>
      </c>
      <c r="J27">
        <v>23</v>
      </c>
      <c r="K27">
        <v>12</v>
      </c>
      <c r="L27">
        <v>1962</v>
      </c>
      <c r="M27">
        <v>60</v>
      </c>
      <c r="N27">
        <v>10</v>
      </c>
      <c r="O27" t="s">
        <v>97</v>
      </c>
      <c r="P27" t="s">
        <v>98</v>
      </c>
      <c r="Q27" t="s">
        <v>1423</v>
      </c>
      <c r="R27" t="s">
        <v>1424</v>
      </c>
      <c r="S27" t="s">
        <v>1425</v>
      </c>
      <c r="T27">
        <v>5</v>
      </c>
      <c r="U27" t="s">
        <v>86</v>
      </c>
      <c r="V27">
        <v>82</v>
      </c>
      <c r="Z27" t="s">
        <v>2332</v>
      </c>
      <c r="AA27">
        <v>-8.7611600000000003</v>
      </c>
      <c r="AB27">
        <v>-63.900399999999998</v>
      </c>
      <c r="AC27">
        <v>82</v>
      </c>
      <c r="AD27">
        <v>12</v>
      </c>
      <c r="AJ27">
        <v>107</v>
      </c>
      <c r="AO27">
        <f t="shared" ca="1" si="0"/>
        <v>11</v>
      </c>
      <c r="AP27">
        <f t="shared" ca="1" si="1"/>
        <v>1962</v>
      </c>
      <c r="AQ27">
        <f t="shared" ca="1" si="2"/>
        <v>60</v>
      </c>
      <c r="AR27" t="str">
        <f t="shared" si="3"/>
        <v>KANA</v>
      </c>
      <c r="AS27" t="str">
        <f t="shared" si="4"/>
        <v>CLEMENT</v>
      </c>
      <c r="AT27" t="str">
        <f t="shared" si="5"/>
        <v>KANA KA CLEMENT</v>
      </c>
      <c r="AU27">
        <v>68</v>
      </c>
      <c r="AW27" t="str">
        <f t="shared" si="12"/>
        <v/>
      </c>
      <c r="AX27">
        <f t="shared" ca="1" si="13"/>
        <v>1962</v>
      </c>
      <c r="AY27" s="23"/>
      <c r="AZ27">
        <f t="shared" si="6"/>
        <v>5</v>
      </c>
      <c r="BA27" t="str">
        <f t="shared" si="7"/>
        <v>SEPARATED</v>
      </c>
      <c r="BB27" s="23"/>
      <c r="BC27">
        <f t="shared" si="8"/>
        <v>10</v>
      </c>
      <c r="BE27" t="str">
        <f t="shared" si="9"/>
        <v>M</v>
      </c>
    </row>
    <row r="28" spans="1:59">
      <c r="A28">
        <v>10</v>
      </c>
      <c r="B28" t="s">
        <v>157</v>
      </c>
      <c r="C28" t="s">
        <v>158</v>
      </c>
      <c r="E28" t="s">
        <v>368</v>
      </c>
      <c r="F28" t="s">
        <v>2332</v>
      </c>
      <c r="G28" t="s">
        <v>36</v>
      </c>
      <c r="H28">
        <v>-8.7611600000000003</v>
      </c>
      <c r="I28">
        <v>-63.900399999999998</v>
      </c>
      <c r="J28">
        <v>9</v>
      </c>
      <c r="K28">
        <v>5</v>
      </c>
      <c r="L28">
        <v>1940</v>
      </c>
      <c r="M28">
        <v>82</v>
      </c>
      <c r="N28">
        <v>3</v>
      </c>
      <c r="O28" t="s">
        <v>97</v>
      </c>
      <c r="P28" t="s">
        <v>98</v>
      </c>
      <c r="Q28" t="s">
        <v>1423</v>
      </c>
      <c r="R28" t="s">
        <v>1424</v>
      </c>
      <c r="S28" t="s">
        <v>1425</v>
      </c>
      <c r="T28">
        <v>5</v>
      </c>
      <c r="U28" t="s">
        <v>86</v>
      </c>
      <c r="V28">
        <v>82</v>
      </c>
      <c r="W28">
        <v>5466092308</v>
      </c>
      <c r="Z28" t="s">
        <v>2332</v>
      </c>
      <c r="AA28">
        <v>-8.7611600000000003</v>
      </c>
      <c r="AB28">
        <v>-63.900399999999998</v>
      </c>
      <c r="AC28">
        <v>82</v>
      </c>
      <c r="AD28">
        <v>12</v>
      </c>
      <c r="AK28">
        <v>19</v>
      </c>
      <c r="AO28">
        <f t="shared" ca="1" si="0"/>
        <v>5</v>
      </c>
      <c r="AP28">
        <f t="shared" ca="1" si="1"/>
        <v>1953</v>
      </c>
      <c r="AQ28">
        <f t="shared" ca="1" si="2"/>
        <v>82</v>
      </c>
      <c r="AR28" t="str">
        <f t="shared" si="3"/>
        <v>CONSTANTIN</v>
      </c>
      <c r="AS28" t="str">
        <f t="shared" si="4"/>
        <v>NZEYIMANA</v>
      </c>
      <c r="AT28" t="str">
        <f t="shared" si="5"/>
        <v>CONSTANTIN  NZEYIMANA</v>
      </c>
      <c r="AV28">
        <v>39</v>
      </c>
      <c r="AW28">
        <f t="shared" ca="1" si="12"/>
        <v>5</v>
      </c>
      <c r="AX28" t="str">
        <f t="shared" si="13"/>
        <v/>
      </c>
      <c r="AY28" s="23"/>
      <c r="AZ28">
        <f t="shared" si="6"/>
        <v>5</v>
      </c>
      <c r="BA28" t="str">
        <f t="shared" si="7"/>
        <v>SEPARATED</v>
      </c>
      <c r="BB28" s="23"/>
      <c r="BC28">
        <f t="shared" si="8"/>
        <v>3</v>
      </c>
      <c r="BE28" t="str">
        <f t="shared" si="9"/>
        <v>M</v>
      </c>
      <c r="BF28">
        <v>1</v>
      </c>
      <c r="BG28" t="str">
        <f xml:space="preserve"> IF(ISBLANK(BF28), W28, "")</f>
        <v/>
      </c>
    </row>
    <row r="29" spans="1:59">
      <c r="A29">
        <v>11</v>
      </c>
      <c r="B29" t="s">
        <v>161</v>
      </c>
      <c r="C29" t="s">
        <v>162</v>
      </c>
      <c r="E29" t="s">
        <v>2334</v>
      </c>
      <c r="F29" t="s">
        <v>2335</v>
      </c>
      <c r="G29" t="s">
        <v>36</v>
      </c>
      <c r="H29">
        <v>35.623869999999997</v>
      </c>
      <c r="I29">
        <v>45.949150000000003</v>
      </c>
      <c r="J29">
        <v>22</v>
      </c>
      <c r="K29">
        <v>10</v>
      </c>
      <c r="L29">
        <v>1923</v>
      </c>
      <c r="M29">
        <v>99</v>
      </c>
      <c r="N29">
        <v>2</v>
      </c>
      <c r="O29" t="s">
        <v>72</v>
      </c>
      <c r="P29" t="s">
        <v>82</v>
      </c>
      <c r="Q29" t="s">
        <v>1429</v>
      </c>
      <c r="R29" t="s">
        <v>1429</v>
      </c>
      <c r="S29" t="s">
        <v>1430</v>
      </c>
      <c r="T29">
        <v>3</v>
      </c>
      <c r="U29" t="s">
        <v>26</v>
      </c>
      <c r="V29">
        <v>99</v>
      </c>
      <c r="W29">
        <v>6695220000</v>
      </c>
      <c r="Z29" t="s">
        <v>2335</v>
      </c>
      <c r="AA29">
        <v>35.623869999999997</v>
      </c>
      <c r="AB29">
        <v>45.949150000000003</v>
      </c>
      <c r="AC29">
        <v>99</v>
      </c>
      <c r="AD29">
        <v>13</v>
      </c>
      <c r="AO29">
        <f t="shared" ca="1" si="0"/>
        <v>10</v>
      </c>
      <c r="AP29">
        <f t="shared" ca="1" si="1"/>
        <v>1923</v>
      </c>
      <c r="AQ29">
        <f t="shared" ca="1" si="2"/>
        <v>99</v>
      </c>
      <c r="AR29" t="str">
        <f t="shared" si="3"/>
        <v>MEDARD</v>
      </c>
      <c r="AS29" t="str">
        <f t="shared" si="4"/>
        <v>GAJU</v>
      </c>
      <c r="AT29" t="str">
        <f t="shared" si="5"/>
        <v>MEDARD  GAJU</v>
      </c>
      <c r="AW29">
        <f t="shared" ca="1" si="12"/>
        <v>10</v>
      </c>
      <c r="AX29">
        <f t="shared" ca="1" si="13"/>
        <v>1923</v>
      </c>
      <c r="AY29" s="23"/>
      <c r="AZ29">
        <f t="shared" si="6"/>
        <v>3</v>
      </c>
      <c r="BA29" t="str">
        <f t="shared" si="7"/>
        <v>LIVE IN A POLYGAMOUS UNION</v>
      </c>
      <c r="BB29" s="23"/>
      <c r="BC29">
        <f t="shared" si="8"/>
        <v>2</v>
      </c>
      <c r="BE29" t="str">
        <f t="shared" si="9"/>
        <v>M</v>
      </c>
    </row>
    <row r="30" spans="1:59">
      <c r="A30">
        <v>11</v>
      </c>
      <c r="B30" t="s">
        <v>164</v>
      </c>
      <c r="C30" t="s">
        <v>165</v>
      </c>
      <c r="E30" t="s">
        <v>292</v>
      </c>
      <c r="F30" t="s">
        <v>2336</v>
      </c>
      <c r="G30" t="s">
        <v>23</v>
      </c>
      <c r="H30">
        <v>45.368630000000003</v>
      </c>
      <c r="I30">
        <v>16.567029999999999</v>
      </c>
      <c r="J30">
        <v>3</v>
      </c>
      <c r="K30">
        <v>8</v>
      </c>
      <c r="L30">
        <v>1935</v>
      </c>
      <c r="M30">
        <v>87</v>
      </c>
      <c r="N30">
        <v>7</v>
      </c>
      <c r="O30" t="s">
        <v>72</v>
      </c>
      <c r="P30" t="s">
        <v>82</v>
      </c>
      <c r="Q30" t="s">
        <v>1429</v>
      </c>
      <c r="R30" t="s">
        <v>1429</v>
      </c>
      <c r="S30" t="s">
        <v>1430</v>
      </c>
      <c r="T30">
        <v>6</v>
      </c>
      <c r="U30" t="s">
        <v>43</v>
      </c>
      <c r="V30">
        <v>99</v>
      </c>
      <c r="Z30" t="s">
        <v>2335</v>
      </c>
      <c r="AA30">
        <v>35.623869999999997</v>
      </c>
      <c r="AB30">
        <v>45.949150000000003</v>
      </c>
      <c r="AC30">
        <v>99</v>
      </c>
      <c r="AD30">
        <v>13</v>
      </c>
      <c r="AO30">
        <f t="shared" ca="1" si="0"/>
        <v>8</v>
      </c>
      <c r="AP30">
        <f t="shared" ca="1" si="1"/>
        <v>1935</v>
      </c>
      <c r="AQ30">
        <f t="shared" ca="1" si="2"/>
        <v>87</v>
      </c>
      <c r="AR30" t="str">
        <f t="shared" si="3"/>
        <v>THERESE</v>
      </c>
      <c r="AS30" t="str">
        <f t="shared" si="4"/>
        <v>UMUTESI</v>
      </c>
      <c r="AT30" t="str">
        <f t="shared" si="5"/>
        <v>THERESE  UMUTESI</v>
      </c>
      <c r="AU30">
        <v>16</v>
      </c>
      <c r="AV30">
        <v>16</v>
      </c>
      <c r="AW30" t="str">
        <f t="shared" si="12"/>
        <v/>
      </c>
      <c r="AX30" t="str">
        <f t="shared" si="13"/>
        <v/>
      </c>
      <c r="AY30" s="23"/>
      <c r="AZ30">
        <f t="shared" si="6"/>
        <v>6</v>
      </c>
      <c r="BA30" t="str">
        <f t="shared" si="7"/>
        <v>NEVER MARRIED</v>
      </c>
      <c r="BB30" s="23"/>
      <c r="BC30">
        <f t="shared" si="8"/>
        <v>7</v>
      </c>
      <c r="BE30" t="str">
        <f t="shared" si="9"/>
        <v>F</v>
      </c>
    </row>
    <row r="31" spans="1:59">
      <c r="A31">
        <v>11</v>
      </c>
      <c r="B31" t="s">
        <v>168</v>
      </c>
      <c r="C31" t="s">
        <v>169</v>
      </c>
      <c r="D31" t="s">
        <v>170</v>
      </c>
      <c r="E31" t="s">
        <v>793</v>
      </c>
      <c r="F31" t="s">
        <v>2337</v>
      </c>
      <c r="G31" t="s">
        <v>36</v>
      </c>
      <c r="H31">
        <v>14.5717</v>
      </c>
      <c r="I31">
        <v>121.0269</v>
      </c>
      <c r="J31">
        <v>16</v>
      </c>
      <c r="K31">
        <v>2</v>
      </c>
      <c r="L31">
        <v>1984</v>
      </c>
      <c r="M31">
        <v>38</v>
      </c>
      <c r="N31">
        <v>11</v>
      </c>
      <c r="O31" t="s">
        <v>72</v>
      </c>
      <c r="P31" t="s">
        <v>82</v>
      </c>
      <c r="Q31" t="s">
        <v>1429</v>
      </c>
      <c r="R31" t="s">
        <v>1429</v>
      </c>
      <c r="S31" t="s">
        <v>1430</v>
      </c>
      <c r="T31">
        <v>4</v>
      </c>
      <c r="U31" t="s">
        <v>93</v>
      </c>
      <c r="V31">
        <v>99</v>
      </c>
      <c r="Z31" t="s">
        <v>2335</v>
      </c>
      <c r="AA31">
        <v>35.623869999999997</v>
      </c>
      <c r="AB31">
        <v>45.949150000000003</v>
      </c>
      <c r="AC31">
        <v>99</v>
      </c>
      <c r="AD31">
        <v>13</v>
      </c>
      <c r="AK31">
        <v>37</v>
      </c>
      <c r="AO31">
        <f t="shared" ca="1" si="0"/>
        <v>2</v>
      </c>
      <c r="AP31">
        <f t="shared" ca="1" si="1"/>
        <v>1956</v>
      </c>
      <c r="AQ31">
        <f t="shared" ca="1" si="2"/>
        <v>38</v>
      </c>
      <c r="AR31" t="str">
        <f t="shared" si="3"/>
        <v>DIDIER</v>
      </c>
      <c r="AS31" t="str">
        <f t="shared" si="4"/>
        <v>FRED</v>
      </c>
      <c r="AT31" t="str">
        <f t="shared" si="5"/>
        <v>DIDIER SERGE FRED</v>
      </c>
      <c r="AW31">
        <f t="shared" ca="1" si="12"/>
        <v>2</v>
      </c>
      <c r="AX31">
        <f t="shared" ca="1" si="13"/>
        <v>1956</v>
      </c>
      <c r="AY31" s="23"/>
      <c r="AZ31">
        <f t="shared" si="6"/>
        <v>4</v>
      </c>
      <c r="BA31" t="str">
        <f t="shared" si="7"/>
        <v>DIVORCED</v>
      </c>
      <c r="BB31" s="23"/>
      <c r="BC31">
        <f t="shared" si="8"/>
        <v>11</v>
      </c>
      <c r="BE31" t="str">
        <f t="shared" si="9"/>
        <v>M</v>
      </c>
    </row>
    <row r="32" spans="1:59">
      <c r="A32">
        <v>11</v>
      </c>
      <c r="B32" t="s">
        <v>173</v>
      </c>
      <c r="C32" t="s">
        <v>174</v>
      </c>
      <c r="E32" t="s">
        <v>590</v>
      </c>
      <c r="F32" t="s">
        <v>2338</v>
      </c>
      <c r="G32" t="s">
        <v>36</v>
      </c>
      <c r="H32">
        <v>40.211599999999997</v>
      </c>
      <c r="I32">
        <v>46.823709999999998</v>
      </c>
      <c r="J32">
        <v>26</v>
      </c>
      <c r="K32">
        <v>3</v>
      </c>
      <c r="L32">
        <v>1961</v>
      </c>
      <c r="M32">
        <v>61</v>
      </c>
      <c r="N32">
        <v>2</v>
      </c>
      <c r="O32" t="s">
        <v>72</v>
      </c>
      <c r="P32" t="s">
        <v>82</v>
      </c>
      <c r="Q32" t="s">
        <v>1429</v>
      </c>
      <c r="R32" t="s">
        <v>1429</v>
      </c>
      <c r="S32" t="s">
        <v>1430</v>
      </c>
      <c r="T32">
        <v>4</v>
      </c>
      <c r="U32" t="s">
        <v>93</v>
      </c>
      <c r="V32">
        <v>99</v>
      </c>
      <c r="Z32" t="s">
        <v>2335</v>
      </c>
      <c r="AA32">
        <v>35.623869999999997</v>
      </c>
      <c r="AB32">
        <v>45.949150000000003</v>
      </c>
      <c r="AC32">
        <v>99</v>
      </c>
      <c r="AD32">
        <v>13</v>
      </c>
      <c r="AJ32">
        <v>3</v>
      </c>
      <c r="AO32">
        <f t="shared" ca="1" si="0"/>
        <v>8</v>
      </c>
      <c r="AP32">
        <f t="shared" ca="1" si="1"/>
        <v>1961</v>
      </c>
      <c r="AQ32">
        <f t="shared" ca="1" si="2"/>
        <v>61</v>
      </c>
      <c r="AR32" t="str">
        <f t="shared" si="3"/>
        <v>MATABARO</v>
      </c>
      <c r="AS32" t="str">
        <f t="shared" si="4"/>
        <v>HARERIMANA</v>
      </c>
      <c r="AT32" t="str">
        <f t="shared" si="5"/>
        <v>MATABARO  HARERIMANA</v>
      </c>
      <c r="AW32">
        <f t="shared" ca="1" si="12"/>
        <v>8</v>
      </c>
      <c r="AX32">
        <f t="shared" ca="1" si="13"/>
        <v>1961</v>
      </c>
      <c r="AY32" s="23">
        <v>1</v>
      </c>
      <c r="AZ32" t="str">
        <f t="shared" si="6"/>
        <v/>
      </c>
      <c r="BA32" t="str">
        <f t="shared" si="7"/>
        <v/>
      </c>
      <c r="BB32" s="23"/>
      <c r="BC32">
        <f t="shared" si="8"/>
        <v>2</v>
      </c>
      <c r="BE32" t="str">
        <f t="shared" si="9"/>
        <v>M</v>
      </c>
    </row>
    <row r="33" spans="1:59">
      <c r="A33">
        <v>11</v>
      </c>
      <c r="B33" t="s">
        <v>177</v>
      </c>
      <c r="C33" t="s">
        <v>178</v>
      </c>
      <c r="E33" t="s">
        <v>371</v>
      </c>
      <c r="F33" t="s">
        <v>2339</v>
      </c>
      <c r="G33" t="s">
        <v>36</v>
      </c>
      <c r="H33">
        <v>31.305219999999998</v>
      </c>
      <c r="I33">
        <v>30.299240000000001</v>
      </c>
      <c r="J33">
        <v>21</v>
      </c>
      <c r="K33">
        <v>7</v>
      </c>
      <c r="L33">
        <v>2002</v>
      </c>
      <c r="M33">
        <v>20</v>
      </c>
      <c r="N33">
        <v>8</v>
      </c>
      <c r="O33" t="s">
        <v>72</v>
      </c>
      <c r="P33" t="s">
        <v>82</v>
      </c>
      <c r="Q33" t="s">
        <v>1429</v>
      </c>
      <c r="R33" t="s">
        <v>1429</v>
      </c>
      <c r="S33" t="s">
        <v>1430</v>
      </c>
      <c r="T33">
        <v>3</v>
      </c>
      <c r="U33" t="s">
        <v>26</v>
      </c>
      <c r="V33">
        <v>99</v>
      </c>
      <c r="Z33" t="s">
        <v>2335</v>
      </c>
      <c r="AA33">
        <v>35.623869999999997</v>
      </c>
      <c r="AB33">
        <v>45.949150000000003</v>
      </c>
      <c r="AC33">
        <v>99</v>
      </c>
      <c r="AD33">
        <v>13</v>
      </c>
      <c r="AJ33">
        <v>30</v>
      </c>
      <c r="AO33">
        <f t="shared" ca="1" si="0"/>
        <v>3</v>
      </c>
      <c r="AP33">
        <f t="shared" ca="1" si="1"/>
        <v>2002</v>
      </c>
      <c r="AQ33">
        <f t="shared" ca="1" si="2"/>
        <v>20</v>
      </c>
      <c r="AR33" t="str">
        <f t="shared" si="3"/>
        <v>STIVEN</v>
      </c>
      <c r="AS33" t="str">
        <f t="shared" si="4"/>
        <v>JANVIER</v>
      </c>
      <c r="AT33" t="str">
        <f t="shared" si="5"/>
        <v>STIVEN  JANVIER</v>
      </c>
      <c r="AW33">
        <f t="shared" ca="1" si="12"/>
        <v>3</v>
      </c>
      <c r="AX33">
        <f t="shared" ca="1" si="13"/>
        <v>2002</v>
      </c>
      <c r="AY33" s="23"/>
      <c r="AZ33">
        <f t="shared" si="6"/>
        <v>3</v>
      </c>
      <c r="BA33" t="str">
        <f t="shared" si="7"/>
        <v>LIVE IN A POLYGAMOUS UNION</v>
      </c>
      <c r="BB33" s="23">
        <v>1</v>
      </c>
      <c r="BC33" t="str">
        <f t="shared" si="8"/>
        <v/>
      </c>
      <c r="BE33" t="str">
        <f t="shared" si="9"/>
        <v>M</v>
      </c>
    </row>
    <row r="34" spans="1:59">
      <c r="A34">
        <v>12</v>
      </c>
      <c r="B34" t="s">
        <v>180</v>
      </c>
      <c r="C34" t="s">
        <v>181</v>
      </c>
      <c r="E34" t="s">
        <v>2340</v>
      </c>
      <c r="F34" t="s">
        <v>2341</v>
      </c>
      <c r="G34" t="s">
        <v>23</v>
      </c>
      <c r="H34">
        <v>36.06711</v>
      </c>
      <c r="I34">
        <v>120.3826</v>
      </c>
      <c r="J34">
        <v>27</v>
      </c>
      <c r="K34">
        <v>12</v>
      </c>
      <c r="L34">
        <v>1974</v>
      </c>
      <c r="M34">
        <v>48</v>
      </c>
      <c r="N34">
        <v>1</v>
      </c>
      <c r="O34" t="s">
        <v>24</v>
      </c>
      <c r="P34" t="s">
        <v>113</v>
      </c>
      <c r="Q34" t="s">
        <v>1436</v>
      </c>
      <c r="R34" t="s">
        <v>1437</v>
      </c>
      <c r="S34" t="s">
        <v>1438</v>
      </c>
      <c r="T34">
        <v>4</v>
      </c>
      <c r="U34" t="s">
        <v>93</v>
      </c>
      <c r="V34">
        <v>96</v>
      </c>
      <c r="Z34" t="s">
        <v>1441</v>
      </c>
      <c r="AA34">
        <v>48.970680000000002</v>
      </c>
      <c r="AB34">
        <v>89.967839999999995</v>
      </c>
      <c r="AC34">
        <v>96</v>
      </c>
      <c r="AO34">
        <f t="shared" ca="1" si="0"/>
        <v>12</v>
      </c>
      <c r="AP34">
        <f t="shared" ca="1" si="1"/>
        <v>1974</v>
      </c>
      <c r="AQ34">
        <f t="shared" ca="1" si="2"/>
        <v>48</v>
      </c>
      <c r="AR34" t="str">
        <f t="shared" si="3"/>
        <v>AMAHORO</v>
      </c>
      <c r="AS34" t="str">
        <f t="shared" si="4"/>
        <v>GATO</v>
      </c>
      <c r="AT34" t="str">
        <f t="shared" si="5"/>
        <v>AMAHORO  GATO</v>
      </c>
      <c r="AU34">
        <v>114</v>
      </c>
      <c r="AW34" t="str">
        <f t="shared" si="12"/>
        <v/>
      </c>
      <c r="AX34">
        <f t="shared" ca="1" si="13"/>
        <v>1974</v>
      </c>
      <c r="AY34" s="23"/>
      <c r="AZ34">
        <f t="shared" si="6"/>
        <v>4</v>
      </c>
      <c r="BA34" t="str">
        <f t="shared" si="7"/>
        <v>DIVORCED</v>
      </c>
      <c r="BB34" s="23"/>
      <c r="BC34">
        <f t="shared" si="8"/>
        <v>1</v>
      </c>
      <c r="BE34" t="str">
        <f t="shared" si="9"/>
        <v>F</v>
      </c>
    </row>
    <row r="35" spans="1:59">
      <c r="A35">
        <v>12</v>
      </c>
      <c r="B35" t="s">
        <v>183</v>
      </c>
      <c r="C35" t="s">
        <v>184</v>
      </c>
      <c r="E35" t="s">
        <v>982</v>
      </c>
      <c r="F35" t="s">
        <v>2342</v>
      </c>
      <c r="G35" t="s">
        <v>36</v>
      </c>
      <c r="H35">
        <v>47.507219999999997</v>
      </c>
      <c r="I35">
        <v>28.27694</v>
      </c>
      <c r="J35">
        <v>12</v>
      </c>
      <c r="K35">
        <v>11</v>
      </c>
      <c r="L35">
        <v>2002</v>
      </c>
      <c r="M35">
        <v>20</v>
      </c>
      <c r="N35">
        <v>3</v>
      </c>
      <c r="O35" t="s">
        <v>24</v>
      </c>
      <c r="P35" t="s">
        <v>113</v>
      </c>
      <c r="Q35" t="s">
        <v>1436</v>
      </c>
      <c r="R35" t="s">
        <v>1437</v>
      </c>
      <c r="S35" t="s">
        <v>1438</v>
      </c>
      <c r="T35">
        <v>1</v>
      </c>
      <c r="U35" t="s">
        <v>186</v>
      </c>
      <c r="V35">
        <v>96</v>
      </c>
      <c r="Z35" t="s">
        <v>1441</v>
      </c>
      <c r="AA35">
        <v>48.970680000000002</v>
      </c>
      <c r="AB35">
        <v>89.967839999999995</v>
      </c>
      <c r="AC35">
        <v>96</v>
      </c>
      <c r="AO35">
        <f t="shared" ca="1" si="0"/>
        <v>11</v>
      </c>
      <c r="AP35">
        <f t="shared" ca="1" si="1"/>
        <v>2002</v>
      </c>
      <c r="AQ35">
        <f t="shared" ca="1" si="2"/>
        <v>20</v>
      </c>
      <c r="AR35" t="str">
        <f t="shared" si="3"/>
        <v>DIMER</v>
      </c>
      <c r="AS35" t="str">
        <f t="shared" si="4"/>
        <v>THEOPHILE</v>
      </c>
      <c r="AT35" t="str">
        <f t="shared" si="5"/>
        <v>DIMER  THEOPHILE</v>
      </c>
      <c r="AW35">
        <f t="shared" ca="1" si="12"/>
        <v>11</v>
      </c>
      <c r="AX35">
        <f t="shared" ca="1" si="13"/>
        <v>2002</v>
      </c>
      <c r="AY35" s="23"/>
      <c r="AZ35">
        <f t="shared" si="6"/>
        <v>1</v>
      </c>
      <c r="BA35" t="str">
        <f t="shared" si="7"/>
        <v>MARRIED TO ONE WIFE/HUSBAND OFFICIALLY</v>
      </c>
      <c r="BB35" s="23"/>
      <c r="BC35">
        <f t="shared" si="8"/>
        <v>3</v>
      </c>
      <c r="BE35" t="str">
        <f t="shared" si="9"/>
        <v>M</v>
      </c>
    </row>
    <row r="36" spans="1:59">
      <c r="A36">
        <v>12</v>
      </c>
      <c r="B36" t="s">
        <v>187</v>
      </c>
      <c r="C36" t="s">
        <v>188</v>
      </c>
      <c r="E36" t="s">
        <v>2343</v>
      </c>
      <c r="F36" t="s">
        <v>2344</v>
      </c>
      <c r="G36" t="s">
        <v>36</v>
      </c>
      <c r="H36">
        <v>19.141490000000001</v>
      </c>
      <c r="I36">
        <v>105.62569999999999</v>
      </c>
      <c r="J36">
        <v>13</v>
      </c>
      <c r="K36">
        <v>4</v>
      </c>
      <c r="L36">
        <v>1999</v>
      </c>
      <c r="M36">
        <v>23</v>
      </c>
      <c r="N36">
        <v>5</v>
      </c>
      <c r="O36" t="s">
        <v>24</v>
      </c>
      <c r="P36" t="s">
        <v>113</v>
      </c>
      <c r="Q36" t="s">
        <v>1436</v>
      </c>
      <c r="R36" t="s">
        <v>1437</v>
      </c>
      <c r="S36" t="s">
        <v>1438</v>
      </c>
      <c r="T36">
        <v>1</v>
      </c>
      <c r="U36" t="s">
        <v>186</v>
      </c>
      <c r="V36">
        <v>96</v>
      </c>
      <c r="Z36" t="s">
        <v>1441</v>
      </c>
      <c r="AA36">
        <v>48.970680000000002</v>
      </c>
      <c r="AB36">
        <v>89.967839999999995</v>
      </c>
      <c r="AC36">
        <v>96</v>
      </c>
      <c r="AL36">
        <v>44</v>
      </c>
      <c r="AO36">
        <f t="shared" ca="1" si="0"/>
        <v>4</v>
      </c>
      <c r="AP36">
        <f t="shared" ca="1" si="1"/>
        <v>1999</v>
      </c>
      <c r="AQ36">
        <f t="shared" ca="1" si="2"/>
        <v>26</v>
      </c>
      <c r="AR36" t="str">
        <f t="shared" si="3"/>
        <v>JAMES</v>
      </c>
      <c r="AS36" t="str">
        <f t="shared" si="4"/>
        <v>SONGA</v>
      </c>
      <c r="AT36" t="str">
        <f t="shared" si="5"/>
        <v>JAMES  SONGA</v>
      </c>
      <c r="AU36">
        <v>91</v>
      </c>
      <c r="AW36" t="str">
        <f t="shared" si="12"/>
        <v/>
      </c>
      <c r="AX36">
        <f t="shared" ca="1" si="13"/>
        <v>1999</v>
      </c>
      <c r="AY36" s="23"/>
      <c r="AZ36">
        <f t="shared" si="6"/>
        <v>1</v>
      </c>
      <c r="BA36" t="str">
        <f t="shared" si="7"/>
        <v>MARRIED TO ONE WIFE/HUSBAND OFFICIALLY</v>
      </c>
      <c r="BB36" s="23"/>
      <c r="BC36">
        <f t="shared" si="8"/>
        <v>5</v>
      </c>
      <c r="BE36" t="str">
        <f t="shared" si="9"/>
        <v>M</v>
      </c>
    </row>
    <row r="37" spans="1:59">
      <c r="A37">
        <v>12</v>
      </c>
      <c r="B37" t="s">
        <v>190</v>
      </c>
      <c r="C37" t="s">
        <v>191</v>
      </c>
      <c r="E37" t="s">
        <v>192</v>
      </c>
      <c r="F37" t="s">
        <v>1441</v>
      </c>
      <c r="G37" t="s">
        <v>36</v>
      </c>
      <c r="H37">
        <v>48.970680000000002</v>
      </c>
      <c r="I37">
        <v>89.967839999999995</v>
      </c>
      <c r="J37">
        <v>20</v>
      </c>
      <c r="K37">
        <v>11</v>
      </c>
      <c r="L37">
        <v>1926</v>
      </c>
      <c r="M37">
        <v>96</v>
      </c>
      <c r="N37">
        <v>10</v>
      </c>
      <c r="O37" t="s">
        <v>24</v>
      </c>
      <c r="P37" t="s">
        <v>113</v>
      </c>
      <c r="Q37" t="s">
        <v>1436</v>
      </c>
      <c r="R37" t="s">
        <v>1437</v>
      </c>
      <c r="S37" t="s">
        <v>1438</v>
      </c>
      <c r="T37">
        <v>4</v>
      </c>
      <c r="U37" t="s">
        <v>93</v>
      </c>
      <c r="V37">
        <v>96</v>
      </c>
      <c r="W37">
        <v>4513594260</v>
      </c>
      <c r="Z37" t="s">
        <v>1441</v>
      </c>
      <c r="AA37">
        <v>48.970680000000002</v>
      </c>
      <c r="AB37">
        <v>89.967839999999995</v>
      </c>
      <c r="AC37">
        <v>96</v>
      </c>
      <c r="AF37">
        <v>31</v>
      </c>
      <c r="AM37">
        <v>11</v>
      </c>
      <c r="AO37">
        <f t="shared" ca="1" si="0"/>
        <v>11</v>
      </c>
      <c r="AP37">
        <f t="shared" ca="1" si="1"/>
        <v>1926</v>
      </c>
      <c r="AQ37">
        <f t="shared" ca="1" si="2"/>
        <v>96</v>
      </c>
      <c r="AR37" t="str">
        <f t="shared" si="3"/>
        <v/>
      </c>
      <c r="AS37" t="str">
        <f t="shared" si="4"/>
        <v>KAMANZI</v>
      </c>
      <c r="AT37" t="str">
        <f t="shared" si="5"/>
        <v xml:space="preserve">  KAMANZI</v>
      </c>
      <c r="AW37">
        <f t="shared" ca="1" si="12"/>
        <v>11</v>
      </c>
      <c r="AX37">
        <f t="shared" ca="1" si="13"/>
        <v>1926</v>
      </c>
      <c r="AY37" s="23"/>
      <c r="AZ37">
        <f t="shared" si="6"/>
        <v>4</v>
      </c>
      <c r="BA37" t="str">
        <f t="shared" si="7"/>
        <v>DIVORCED</v>
      </c>
      <c r="BB37" s="23">
        <v>1</v>
      </c>
      <c r="BC37" t="str">
        <f t="shared" si="8"/>
        <v/>
      </c>
      <c r="BE37" t="str">
        <f t="shared" si="9"/>
        <v>M</v>
      </c>
      <c r="BG37">
        <f xml:space="preserve"> IF(ISBLANK(BF37), W37, "")</f>
        <v>4513594260</v>
      </c>
    </row>
    <row r="38" spans="1:59">
      <c r="A38">
        <v>13</v>
      </c>
      <c r="B38" t="s">
        <v>193</v>
      </c>
      <c r="C38" t="s">
        <v>194</v>
      </c>
      <c r="E38" t="s">
        <v>2345</v>
      </c>
      <c r="F38" t="s">
        <v>2346</v>
      </c>
      <c r="G38" t="s">
        <v>36</v>
      </c>
      <c r="H38">
        <v>10.790050000000001</v>
      </c>
      <c r="I38">
        <v>106.62820000000001</v>
      </c>
      <c r="J38">
        <v>12</v>
      </c>
      <c r="K38">
        <v>10</v>
      </c>
      <c r="L38">
        <v>1986</v>
      </c>
      <c r="M38">
        <v>36</v>
      </c>
      <c r="N38">
        <v>2</v>
      </c>
      <c r="O38" t="s">
        <v>97</v>
      </c>
      <c r="P38" t="s">
        <v>167</v>
      </c>
      <c r="Q38" t="s">
        <v>1443</v>
      </c>
      <c r="R38" t="s">
        <v>1444</v>
      </c>
      <c r="S38" t="s">
        <v>1445</v>
      </c>
      <c r="T38">
        <v>2</v>
      </c>
      <c r="U38" t="s">
        <v>48</v>
      </c>
      <c r="V38">
        <v>46</v>
      </c>
      <c r="Z38" t="s">
        <v>1448</v>
      </c>
      <c r="AA38">
        <v>50.161729999999999</v>
      </c>
      <c r="AB38">
        <v>16.94735</v>
      </c>
      <c r="AC38">
        <v>46</v>
      </c>
      <c r="AO38">
        <f t="shared" ca="1" si="0"/>
        <v>10</v>
      </c>
      <c r="AP38">
        <f t="shared" ca="1" si="1"/>
        <v>1986</v>
      </c>
      <c r="AQ38">
        <f t="shared" ca="1" si="2"/>
        <v>36</v>
      </c>
      <c r="AR38" t="str">
        <f t="shared" si="3"/>
        <v>KEVIN</v>
      </c>
      <c r="AS38" t="str">
        <f t="shared" si="4"/>
        <v>OLIVIER</v>
      </c>
      <c r="AT38" t="str">
        <f t="shared" si="5"/>
        <v>KEVIN  OLIVIER</v>
      </c>
      <c r="AV38">
        <v>63</v>
      </c>
      <c r="AW38">
        <f t="shared" ca="1" si="12"/>
        <v>10</v>
      </c>
      <c r="AX38" t="str">
        <f t="shared" si="13"/>
        <v/>
      </c>
      <c r="AY38" s="23"/>
      <c r="AZ38">
        <f t="shared" si="6"/>
        <v>2</v>
      </c>
      <c r="BA38" t="str">
        <f t="shared" si="7"/>
        <v>MARRIED TO ONE WIFE/HUSBAND NOT OFFICIALLY</v>
      </c>
      <c r="BB38" s="23"/>
      <c r="BC38">
        <f t="shared" si="8"/>
        <v>2</v>
      </c>
      <c r="BE38" t="str">
        <f t="shared" si="9"/>
        <v>M</v>
      </c>
    </row>
    <row r="39" spans="1:59">
      <c r="A39">
        <v>13</v>
      </c>
      <c r="B39" t="s">
        <v>196</v>
      </c>
      <c r="C39" t="s">
        <v>197</v>
      </c>
      <c r="E39" t="s">
        <v>755</v>
      </c>
      <c r="F39" t="s">
        <v>2347</v>
      </c>
      <c r="G39" t="s">
        <v>36</v>
      </c>
      <c r="H39">
        <v>32.833570000000002</v>
      </c>
      <c r="I39">
        <v>35.964219999999997</v>
      </c>
      <c r="J39">
        <v>30</v>
      </c>
      <c r="K39">
        <v>6</v>
      </c>
      <c r="L39">
        <v>1977</v>
      </c>
      <c r="M39">
        <v>45</v>
      </c>
      <c r="N39">
        <v>9</v>
      </c>
      <c r="O39" t="s">
        <v>97</v>
      </c>
      <c r="P39" t="s">
        <v>167</v>
      </c>
      <c r="Q39" t="s">
        <v>1443</v>
      </c>
      <c r="R39" t="s">
        <v>1444</v>
      </c>
      <c r="S39" t="s">
        <v>1445</v>
      </c>
      <c r="T39">
        <v>7</v>
      </c>
      <c r="U39" t="s">
        <v>78</v>
      </c>
      <c r="V39">
        <v>46</v>
      </c>
      <c r="Z39" t="s">
        <v>1448</v>
      </c>
      <c r="AA39">
        <v>50.161729999999999</v>
      </c>
      <c r="AB39">
        <v>16.94735</v>
      </c>
      <c r="AC39">
        <v>46</v>
      </c>
      <c r="AN39">
        <v>1</v>
      </c>
      <c r="AO39">
        <f t="shared" ca="1" si="0"/>
        <v>6</v>
      </c>
      <c r="AP39">
        <f t="shared" ca="1" si="1"/>
        <v>1977</v>
      </c>
      <c r="AQ39">
        <f t="shared" ca="1" si="2"/>
        <v>45</v>
      </c>
      <c r="AR39" t="str">
        <f t="shared" si="3"/>
        <v>PACY</v>
      </c>
      <c r="AS39" t="str">
        <f t="shared" si="4"/>
        <v/>
      </c>
      <c r="AT39" t="str">
        <f t="shared" si="5"/>
        <v xml:space="preserve">PACY  </v>
      </c>
      <c r="AW39">
        <f t="shared" ca="1" si="12"/>
        <v>6</v>
      </c>
      <c r="AX39">
        <f t="shared" ca="1" si="13"/>
        <v>1977</v>
      </c>
      <c r="AY39" s="23"/>
      <c r="AZ39">
        <f t="shared" si="6"/>
        <v>7</v>
      </c>
      <c r="BA39" t="str">
        <f t="shared" si="7"/>
        <v>WIDOWED</v>
      </c>
      <c r="BB39" s="23"/>
      <c r="BC39">
        <f t="shared" si="8"/>
        <v>9</v>
      </c>
      <c r="BE39" t="str">
        <f t="shared" si="9"/>
        <v>M</v>
      </c>
    </row>
    <row r="40" spans="1:59">
      <c r="A40">
        <v>13</v>
      </c>
      <c r="B40" t="s">
        <v>199</v>
      </c>
      <c r="C40" t="s">
        <v>200</v>
      </c>
      <c r="E40" t="s">
        <v>135</v>
      </c>
      <c r="F40" t="s">
        <v>2348</v>
      </c>
      <c r="G40" t="s">
        <v>36</v>
      </c>
      <c r="H40">
        <v>21.66404</v>
      </c>
      <c r="I40">
        <v>110.6396</v>
      </c>
      <c r="J40">
        <v>9</v>
      </c>
      <c r="K40">
        <v>2</v>
      </c>
      <c r="L40">
        <v>2010</v>
      </c>
      <c r="M40">
        <v>12</v>
      </c>
      <c r="N40">
        <v>5</v>
      </c>
      <c r="O40" t="s">
        <v>97</v>
      </c>
      <c r="P40" t="s">
        <v>167</v>
      </c>
      <c r="Q40" t="s">
        <v>1443</v>
      </c>
      <c r="R40" t="s">
        <v>1444</v>
      </c>
      <c r="S40" t="s">
        <v>1445</v>
      </c>
      <c r="T40">
        <v>6</v>
      </c>
      <c r="U40" t="s">
        <v>43</v>
      </c>
      <c r="V40">
        <v>46</v>
      </c>
      <c r="Z40" t="s">
        <v>1448</v>
      </c>
      <c r="AA40">
        <v>50.161729999999999</v>
      </c>
      <c r="AB40">
        <v>16.94735</v>
      </c>
      <c r="AC40">
        <v>46</v>
      </c>
      <c r="AO40">
        <f t="shared" ca="1" si="0"/>
        <v>2</v>
      </c>
      <c r="AP40">
        <f t="shared" ca="1" si="1"/>
        <v>2010</v>
      </c>
      <c r="AQ40">
        <f t="shared" ca="1" si="2"/>
        <v>12</v>
      </c>
      <c r="AR40" t="str">
        <f t="shared" si="3"/>
        <v>NDABARINZE</v>
      </c>
      <c r="AS40" t="str">
        <f t="shared" si="4"/>
        <v>FRANCOIS</v>
      </c>
      <c r="AT40" t="str">
        <f t="shared" si="5"/>
        <v>NDABARINZE  FRANCOIS</v>
      </c>
      <c r="AW40">
        <f t="shared" ca="1" si="12"/>
        <v>2</v>
      </c>
      <c r="AX40">
        <f t="shared" ca="1" si="13"/>
        <v>2010</v>
      </c>
      <c r="AY40" s="23">
        <v>1</v>
      </c>
      <c r="AZ40" t="str">
        <f t="shared" si="6"/>
        <v/>
      </c>
      <c r="BA40" t="str">
        <f t="shared" si="7"/>
        <v/>
      </c>
      <c r="BB40" s="23"/>
      <c r="BC40">
        <f t="shared" si="8"/>
        <v>5</v>
      </c>
      <c r="BE40" t="str">
        <f t="shared" si="9"/>
        <v>M</v>
      </c>
    </row>
    <row r="41" spans="1:59">
      <c r="A41">
        <v>13</v>
      </c>
      <c r="B41" t="s">
        <v>202</v>
      </c>
      <c r="C41" t="s">
        <v>203</v>
      </c>
      <c r="E41" t="s">
        <v>204</v>
      </c>
      <c r="F41" t="s">
        <v>1448</v>
      </c>
      <c r="G41" t="s">
        <v>36</v>
      </c>
      <c r="H41">
        <v>50.161729999999999</v>
      </c>
      <c r="I41">
        <v>16.94735</v>
      </c>
      <c r="J41">
        <v>13</v>
      </c>
      <c r="K41">
        <v>10</v>
      </c>
      <c r="L41">
        <v>1976</v>
      </c>
      <c r="M41">
        <v>46</v>
      </c>
      <c r="N41">
        <v>3</v>
      </c>
      <c r="O41" t="s">
        <v>97</v>
      </c>
      <c r="P41" t="s">
        <v>167</v>
      </c>
      <c r="Q41" t="s">
        <v>1443</v>
      </c>
      <c r="R41" t="s">
        <v>1444</v>
      </c>
      <c r="S41" t="s">
        <v>1445</v>
      </c>
      <c r="T41">
        <v>1</v>
      </c>
      <c r="U41" t="s">
        <v>186</v>
      </c>
      <c r="V41">
        <v>46</v>
      </c>
      <c r="W41">
        <v>8737499840</v>
      </c>
      <c r="Z41" t="s">
        <v>1448</v>
      </c>
      <c r="AA41">
        <v>50.161729999999999</v>
      </c>
      <c r="AB41">
        <v>16.94735</v>
      </c>
      <c r="AC41">
        <v>46</v>
      </c>
      <c r="AJ41">
        <v>66</v>
      </c>
      <c r="AO41">
        <f t="shared" ca="1" si="0"/>
        <v>5</v>
      </c>
      <c r="AP41">
        <f t="shared" ca="1" si="1"/>
        <v>1976</v>
      </c>
      <c r="AQ41">
        <f t="shared" ca="1" si="2"/>
        <v>46</v>
      </c>
      <c r="AR41" t="str">
        <f t="shared" si="3"/>
        <v>NKURUNZIZA</v>
      </c>
      <c r="AS41" t="str">
        <f t="shared" si="4"/>
        <v>KARANGWA</v>
      </c>
      <c r="AT41" t="str">
        <f t="shared" si="5"/>
        <v>NKURUNZIZA  KARANGWA</v>
      </c>
      <c r="AW41">
        <f t="shared" ca="1" si="12"/>
        <v>5</v>
      </c>
      <c r="AX41">
        <f t="shared" ca="1" si="13"/>
        <v>1976</v>
      </c>
      <c r="AY41" s="23"/>
      <c r="AZ41">
        <f t="shared" si="6"/>
        <v>1</v>
      </c>
      <c r="BA41" t="str">
        <f t="shared" si="7"/>
        <v>MARRIED TO ONE WIFE/HUSBAND OFFICIALLY</v>
      </c>
      <c r="BB41" s="23"/>
      <c r="BC41">
        <f t="shared" si="8"/>
        <v>3</v>
      </c>
      <c r="BE41" t="str">
        <f t="shared" si="9"/>
        <v>M</v>
      </c>
      <c r="BF41">
        <v>1</v>
      </c>
      <c r="BG41" t="str">
        <f xml:space="preserve"> IF(ISBLANK(BF41), W41, "")</f>
        <v/>
      </c>
    </row>
    <row r="42" spans="1:59">
      <c r="A42">
        <v>14</v>
      </c>
      <c r="B42" t="s">
        <v>205</v>
      </c>
      <c r="C42" t="s">
        <v>206</v>
      </c>
      <c r="E42" t="s">
        <v>2349</v>
      </c>
      <c r="F42" t="s">
        <v>2350</v>
      </c>
      <c r="G42" t="s">
        <v>36</v>
      </c>
      <c r="H42">
        <v>7.9986110000000004</v>
      </c>
      <c r="I42">
        <v>123.66030000000001</v>
      </c>
      <c r="J42">
        <v>12</v>
      </c>
      <c r="K42">
        <v>3</v>
      </c>
      <c r="L42">
        <v>2019</v>
      </c>
      <c r="M42">
        <v>3</v>
      </c>
      <c r="N42">
        <v>12</v>
      </c>
      <c r="O42" t="s">
        <v>37</v>
      </c>
      <c r="P42" t="s">
        <v>64</v>
      </c>
      <c r="Q42" t="s">
        <v>1450</v>
      </c>
      <c r="R42" t="s">
        <v>1451</v>
      </c>
      <c r="S42" t="s">
        <v>1452</v>
      </c>
      <c r="T42">
        <v>6</v>
      </c>
      <c r="U42" t="s">
        <v>43</v>
      </c>
      <c r="V42">
        <v>61</v>
      </c>
      <c r="Z42" t="s">
        <v>2351</v>
      </c>
      <c r="AA42">
        <v>46.122390000000003</v>
      </c>
      <c r="AB42">
        <v>-74.5839</v>
      </c>
      <c r="AC42">
        <v>61</v>
      </c>
      <c r="AD42">
        <v>6</v>
      </c>
      <c r="AO42">
        <f t="shared" ca="1" si="0"/>
        <v>3</v>
      </c>
      <c r="AP42">
        <f t="shared" ca="1" si="1"/>
        <v>2019</v>
      </c>
      <c r="AQ42">
        <f t="shared" ca="1" si="2"/>
        <v>3</v>
      </c>
      <c r="AR42" t="str">
        <f t="shared" si="3"/>
        <v>RONGIN</v>
      </c>
      <c r="AS42" t="str">
        <f t="shared" si="4"/>
        <v>KAMUGISHA</v>
      </c>
      <c r="AT42" t="str">
        <f t="shared" si="5"/>
        <v>RONGIN  KAMUGISHA</v>
      </c>
      <c r="AW42">
        <f t="shared" ca="1" si="12"/>
        <v>3</v>
      </c>
      <c r="AX42">
        <f t="shared" ca="1" si="13"/>
        <v>2019</v>
      </c>
      <c r="AY42" s="23"/>
      <c r="AZ42">
        <f t="shared" si="6"/>
        <v>6</v>
      </c>
      <c r="BA42" t="str">
        <f t="shared" si="7"/>
        <v>NEVER MARRIED</v>
      </c>
      <c r="BB42" s="23"/>
      <c r="BC42">
        <f t="shared" si="8"/>
        <v>12</v>
      </c>
      <c r="BE42" t="str">
        <f t="shared" si="9"/>
        <v>M</v>
      </c>
    </row>
    <row r="43" spans="1:59">
      <c r="A43">
        <v>14</v>
      </c>
      <c r="B43" t="s">
        <v>208</v>
      </c>
      <c r="C43" t="s">
        <v>209</v>
      </c>
      <c r="E43" t="s">
        <v>2352</v>
      </c>
      <c r="F43" t="s">
        <v>2351</v>
      </c>
      <c r="G43" t="s">
        <v>36</v>
      </c>
      <c r="H43">
        <v>46.122390000000003</v>
      </c>
      <c r="I43">
        <v>-74.5839</v>
      </c>
      <c r="J43">
        <v>18</v>
      </c>
      <c r="K43">
        <v>2</v>
      </c>
      <c r="L43">
        <v>1961</v>
      </c>
      <c r="M43">
        <v>61</v>
      </c>
      <c r="N43">
        <v>5</v>
      </c>
      <c r="O43" t="s">
        <v>37</v>
      </c>
      <c r="P43" t="s">
        <v>64</v>
      </c>
      <c r="Q43" t="s">
        <v>1450</v>
      </c>
      <c r="R43" t="s">
        <v>1451</v>
      </c>
      <c r="S43" t="s">
        <v>1452</v>
      </c>
      <c r="T43">
        <v>1</v>
      </c>
      <c r="U43" t="s">
        <v>186</v>
      </c>
      <c r="V43">
        <v>61</v>
      </c>
      <c r="W43">
        <v>9392527397</v>
      </c>
      <c r="Z43" t="s">
        <v>2351</v>
      </c>
      <c r="AA43">
        <v>46.122390000000003</v>
      </c>
      <c r="AB43">
        <v>-74.5839</v>
      </c>
      <c r="AC43">
        <v>61</v>
      </c>
      <c r="AD43">
        <v>6</v>
      </c>
      <c r="AO43">
        <f t="shared" ca="1" si="0"/>
        <v>2</v>
      </c>
      <c r="AP43">
        <f t="shared" ca="1" si="1"/>
        <v>1961</v>
      </c>
      <c r="AQ43">
        <f t="shared" ca="1" si="2"/>
        <v>61</v>
      </c>
      <c r="AR43" t="str">
        <f t="shared" si="3"/>
        <v>MUVUNYI</v>
      </c>
      <c r="AS43" t="str">
        <f t="shared" si="4"/>
        <v>ESPERANCE</v>
      </c>
      <c r="AT43" t="str">
        <f t="shared" si="5"/>
        <v>MUVUNYI  ESPERANCE</v>
      </c>
      <c r="AW43">
        <f t="shared" ca="1" si="12"/>
        <v>2</v>
      </c>
      <c r="AX43">
        <f t="shared" ca="1" si="13"/>
        <v>1961</v>
      </c>
      <c r="AY43" s="23"/>
      <c r="AZ43">
        <f t="shared" si="6"/>
        <v>1</v>
      </c>
      <c r="BA43" t="str">
        <f t="shared" si="7"/>
        <v>MARRIED TO ONE WIFE/HUSBAND OFFICIALLY</v>
      </c>
      <c r="BB43" s="23"/>
      <c r="BC43">
        <f t="shared" si="8"/>
        <v>5</v>
      </c>
      <c r="BE43" t="str">
        <f t="shared" si="9"/>
        <v>M</v>
      </c>
      <c r="BG43">
        <f xml:space="preserve"> IF(ISBLANK(BF43), W43, "")</f>
        <v>9392527397</v>
      </c>
    </row>
    <row r="44" spans="1:59">
      <c r="A44">
        <v>14</v>
      </c>
      <c r="B44" t="s">
        <v>211</v>
      </c>
      <c r="C44" t="s">
        <v>212</v>
      </c>
      <c r="E44" t="s">
        <v>2353</v>
      </c>
      <c r="F44" t="s">
        <v>2354</v>
      </c>
      <c r="G44" t="s">
        <v>36</v>
      </c>
      <c r="H44">
        <v>-8.4480199999999996</v>
      </c>
      <c r="I44">
        <v>114.3104</v>
      </c>
      <c r="J44">
        <v>2</v>
      </c>
      <c r="K44">
        <v>3</v>
      </c>
      <c r="L44">
        <v>1989</v>
      </c>
      <c r="M44">
        <v>33</v>
      </c>
      <c r="N44">
        <v>13</v>
      </c>
      <c r="O44" t="s">
        <v>37</v>
      </c>
      <c r="P44" t="s">
        <v>64</v>
      </c>
      <c r="Q44" t="s">
        <v>1450</v>
      </c>
      <c r="R44" t="s">
        <v>1451</v>
      </c>
      <c r="S44" t="s">
        <v>1452</v>
      </c>
      <c r="T44">
        <v>1</v>
      </c>
      <c r="U44" t="s">
        <v>186</v>
      </c>
      <c r="V44">
        <v>61</v>
      </c>
      <c r="Z44" t="s">
        <v>2351</v>
      </c>
      <c r="AA44">
        <v>46.122390000000003</v>
      </c>
      <c r="AB44">
        <v>-74.5839</v>
      </c>
      <c r="AC44">
        <v>61</v>
      </c>
      <c r="AD44">
        <v>6</v>
      </c>
      <c r="AJ44">
        <v>51</v>
      </c>
      <c r="AO44">
        <f t="shared" ca="1" si="0"/>
        <v>7</v>
      </c>
      <c r="AP44">
        <f t="shared" ca="1" si="1"/>
        <v>1989</v>
      </c>
      <c r="AQ44">
        <f t="shared" ca="1" si="2"/>
        <v>33</v>
      </c>
      <c r="AR44" t="str">
        <f t="shared" si="3"/>
        <v>DOLLZ</v>
      </c>
      <c r="AS44" t="str">
        <f t="shared" si="4"/>
        <v>PATEL</v>
      </c>
      <c r="AT44" t="str">
        <f t="shared" si="5"/>
        <v>DOLLZ  PATEL</v>
      </c>
      <c r="AU44">
        <v>86</v>
      </c>
      <c r="AW44" t="str">
        <f t="shared" si="12"/>
        <v/>
      </c>
      <c r="AX44">
        <f t="shared" ca="1" si="13"/>
        <v>1989</v>
      </c>
      <c r="AY44" s="23"/>
      <c r="AZ44">
        <f t="shared" si="6"/>
        <v>1</v>
      </c>
      <c r="BA44" t="str">
        <f t="shared" si="7"/>
        <v>MARRIED TO ONE WIFE/HUSBAND OFFICIALLY</v>
      </c>
      <c r="BB44" s="23"/>
      <c r="BC44">
        <f t="shared" si="8"/>
        <v>13</v>
      </c>
      <c r="BE44" t="str">
        <f t="shared" si="9"/>
        <v>M</v>
      </c>
    </row>
    <row r="45" spans="1:59">
      <c r="A45">
        <v>14</v>
      </c>
      <c r="B45" t="s">
        <v>214</v>
      </c>
      <c r="C45" t="s">
        <v>215</v>
      </c>
      <c r="E45" t="s">
        <v>821</v>
      </c>
      <c r="F45" t="s">
        <v>2355</v>
      </c>
      <c r="G45" t="s">
        <v>36</v>
      </c>
      <c r="H45">
        <v>49.94699</v>
      </c>
      <c r="I45">
        <v>18.18702</v>
      </c>
      <c r="J45">
        <v>13</v>
      </c>
      <c r="K45">
        <v>11</v>
      </c>
      <c r="L45">
        <v>1965</v>
      </c>
      <c r="M45">
        <v>57</v>
      </c>
      <c r="N45">
        <v>6</v>
      </c>
      <c r="O45" t="s">
        <v>37</v>
      </c>
      <c r="P45" t="s">
        <v>64</v>
      </c>
      <c r="Q45" t="s">
        <v>1450</v>
      </c>
      <c r="R45" t="s">
        <v>1451</v>
      </c>
      <c r="S45" t="s">
        <v>1452</v>
      </c>
      <c r="T45">
        <v>6</v>
      </c>
      <c r="U45" t="s">
        <v>43</v>
      </c>
      <c r="V45">
        <v>61</v>
      </c>
      <c r="Z45" t="s">
        <v>2351</v>
      </c>
      <c r="AA45">
        <v>46.122390000000003</v>
      </c>
      <c r="AB45">
        <v>-74.5839</v>
      </c>
      <c r="AC45">
        <v>61</v>
      </c>
      <c r="AD45">
        <v>6</v>
      </c>
      <c r="AF45">
        <v>16</v>
      </c>
      <c r="AJ45">
        <v>78</v>
      </c>
      <c r="AK45">
        <v>20</v>
      </c>
      <c r="AO45">
        <f t="shared" ca="1" si="0"/>
        <v>3</v>
      </c>
      <c r="AP45">
        <f t="shared" ca="1" si="1"/>
        <v>2003</v>
      </c>
      <c r="AQ45">
        <f t="shared" ca="1" si="2"/>
        <v>57</v>
      </c>
      <c r="AR45" t="str">
        <f t="shared" si="3"/>
        <v>BONIFACE</v>
      </c>
      <c r="AS45" t="str">
        <f t="shared" si="4"/>
        <v>UWITONZE</v>
      </c>
      <c r="AT45" t="str">
        <f t="shared" si="5"/>
        <v>BONIFACE  UWITONZE</v>
      </c>
      <c r="AV45">
        <v>84</v>
      </c>
      <c r="AW45">
        <f t="shared" ca="1" si="12"/>
        <v>3</v>
      </c>
      <c r="AX45" t="str">
        <f t="shared" si="13"/>
        <v/>
      </c>
      <c r="AY45" s="23"/>
      <c r="AZ45">
        <f t="shared" si="6"/>
        <v>6</v>
      </c>
      <c r="BA45" t="str">
        <f t="shared" si="7"/>
        <v>NEVER MARRIED</v>
      </c>
      <c r="BB45" s="23"/>
      <c r="BC45">
        <f t="shared" si="8"/>
        <v>6</v>
      </c>
      <c r="BE45" t="str">
        <f t="shared" si="9"/>
        <v>M</v>
      </c>
    </row>
    <row r="46" spans="1:59">
      <c r="A46">
        <v>15</v>
      </c>
      <c r="B46" t="s">
        <v>217</v>
      </c>
      <c r="C46" t="s">
        <v>218</v>
      </c>
      <c r="E46" t="s">
        <v>219</v>
      </c>
      <c r="F46" t="s">
        <v>1456</v>
      </c>
      <c r="G46" t="s">
        <v>23</v>
      </c>
      <c r="H46">
        <v>57.819769999999998</v>
      </c>
      <c r="I46">
        <v>12.93763</v>
      </c>
      <c r="J46">
        <v>23</v>
      </c>
      <c r="K46">
        <v>12</v>
      </c>
      <c r="L46">
        <v>2009</v>
      </c>
      <c r="M46">
        <v>13</v>
      </c>
      <c r="N46">
        <v>12</v>
      </c>
      <c r="O46" t="s">
        <v>72</v>
      </c>
      <c r="P46" t="s">
        <v>82</v>
      </c>
      <c r="Q46" t="s">
        <v>1429</v>
      </c>
      <c r="R46" t="s">
        <v>1429</v>
      </c>
      <c r="S46" t="s">
        <v>1430</v>
      </c>
      <c r="T46">
        <v>6</v>
      </c>
      <c r="U46" t="s">
        <v>43</v>
      </c>
      <c r="V46">
        <v>29</v>
      </c>
      <c r="Z46" t="s">
        <v>2356</v>
      </c>
      <c r="AA46">
        <v>-20.536000000000001</v>
      </c>
      <c r="AB46">
        <v>29.281469999999999</v>
      </c>
      <c r="AC46">
        <v>29</v>
      </c>
      <c r="AJ46">
        <v>81</v>
      </c>
      <c r="AO46">
        <f t="shared" ca="1" si="0"/>
        <v>7</v>
      </c>
      <c r="AP46">
        <f t="shared" ca="1" si="1"/>
        <v>2009</v>
      </c>
      <c r="AQ46">
        <f t="shared" ca="1" si="2"/>
        <v>13</v>
      </c>
      <c r="AR46" t="str">
        <f t="shared" si="3"/>
        <v>GLORIA</v>
      </c>
      <c r="AS46" t="str">
        <f t="shared" si="4"/>
        <v>MUHIRE</v>
      </c>
      <c r="AT46" t="str">
        <f t="shared" si="5"/>
        <v>GLORIA  MUHIRE</v>
      </c>
      <c r="AV46">
        <v>88</v>
      </c>
      <c r="AW46">
        <f t="shared" ca="1" si="12"/>
        <v>7</v>
      </c>
      <c r="AX46" t="str">
        <f t="shared" si="13"/>
        <v/>
      </c>
      <c r="AY46" s="23"/>
      <c r="AZ46">
        <f t="shared" si="6"/>
        <v>6</v>
      </c>
      <c r="BA46" t="str">
        <f t="shared" si="7"/>
        <v>NEVER MARRIED</v>
      </c>
      <c r="BB46" s="23"/>
      <c r="BC46">
        <f t="shared" si="8"/>
        <v>12</v>
      </c>
      <c r="BE46" t="str">
        <f t="shared" si="9"/>
        <v>F</v>
      </c>
    </row>
    <row r="47" spans="1:59">
      <c r="A47">
        <v>15</v>
      </c>
      <c r="B47" t="s">
        <v>220</v>
      </c>
      <c r="C47" t="s">
        <v>221</v>
      </c>
      <c r="E47" t="s">
        <v>300</v>
      </c>
      <c r="F47" t="s">
        <v>2356</v>
      </c>
      <c r="G47" t="s">
        <v>36</v>
      </c>
      <c r="H47">
        <v>-20.536000000000001</v>
      </c>
      <c r="I47">
        <v>29.281469999999999</v>
      </c>
      <c r="J47">
        <v>27</v>
      </c>
      <c r="K47">
        <v>10</v>
      </c>
      <c r="L47">
        <v>1993</v>
      </c>
      <c r="M47">
        <v>29</v>
      </c>
      <c r="N47">
        <v>4</v>
      </c>
      <c r="O47" t="s">
        <v>72</v>
      </c>
      <c r="P47" t="s">
        <v>82</v>
      </c>
      <c r="Q47" t="s">
        <v>1429</v>
      </c>
      <c r="R47" t="s">
        <v>1429</v>
      </c>
      <c r="S47" t="s">
        <v>1430</v>
      </c>
      <c r="T47">
        <v>5</v>
      </c>
      <c r="U47" t="s">
        <v>86</v>
      </c>
      <c r="V47">
        <v>29</v>
      </c>
      <c r="W47">
        <v>3978297179</v>
      </c>
      <c r="Z47" t="s">
        <v>2356</v>
      </c>
      <c r="AA47">
        <v>-20.536000000000001</v>
      </c>
      <c r="AB47">
        <v>29.281469999999999</v>
      </c>
      <c r="AC47">
        <v>29</v>
      </c>
      <c r="AJ47">
        <v>101</v>
      </c>
      <c r="AL47">
        <v>58</v>
      </c>
      <c r="AO47">
        <f t="shared" ca="1" si="0"/>
        <v>2</v>
      </c>
      <c r="AP47">
        <f t="shared" ca="1" si="1"/>
        <v>1993</v>
      </c>
      <c r="AQ47">
        <f t="shared" ca="1" si="2"/>
        <v>32</v>
      </c>
      <c r="AR47" t="str">
        <f t="shared" si="3"/>
        <v>MUNEZERO</v>
      </c>
      <c r="AS47" t="str">
        <f t="shared" si="4"/>
        <v>KALISA</v>
      </c>
      <c r="AT47" t="str">
        <f t="shared" si="5"/>
        <v>MUNEZERO  KALISA</v>
      </c>
      <c r="AU47">
        <v>116</v>
      </c>
      <c r="AW47" t="str">
        <f t="shared" si="12"/>
        <v/>
      </c>
      <c r="AX47">
        <f t="shared" ca="1" si="13"/>
        <v>1993</v>
      </c>
      <c r="AY47" s="23"/>
      <c r="AZ47">
        <f t="shared" si="6"/>
        <v>5</v>
      </c>
      <c r="BA47" t="str">
        <f t="shared" si="7"/>
        <v>SEPARATED</v>
      </c>
      <c r="BB47" s="23"/>
      <c r="BC47">
        <f t="shared" si="8"/>
        <v>4</v>
      </c>
      <c r="BE47" t="str">
        <f t="shared" si="9"/>
        <v>M</v>
      </c>
    </row>
    <row r="48" spans="1:59">
      <c r="A48">
        <v>15</v>
      </c>
      <c r="B48" t="s">
        <v>223</v>
      </c>
      <c r="C48" t="s">
        <v>224</v>
      </c>
      <c r="E48" t="s">
        <v>2357</v>
      </c>
      <c r="F48" t="s">
        <v>2358</v>
      </c>
      <c r="G48" t="s">
        <v>36</v>
      </c>
      <c r="H48">
        <v>-3.6964399999999999</v>
      </c>
      <c r="I48">
        <v>103.38760000000001</v>
      </c>
      <c r="J48">
        <v>31</v>
      </c>
      <c r="K48">
        <v>5</v>
      </c>
      <c r="L48">
        <v>1998</v>
      </c>
      <c r="M48">
        <v>24</v>
      </c>
      <c r="N48">
        <v>6</v>
      </c>
      <c r="O48" t="s">
        <v>72</v>
      </c>
      <c r="P48" t="s">
        <v>82</v>
      </c>
      <c r="Q48" t="s">
        <v>1429</v>
      </c>
      <c r="R48" t="s">
        <v>1429</v>
      </c>
      <c r="S48" t="s">
        <v>1430</v>
      </c>
      <c r="T48">
        <v>5</v>
      </c>
      <c r="U48" t="s">
        <v>86</v>
      </c>
      <c r="V48">
        <v>29</v>
      </c>
      <c r="Z48" t="s">
        <v>2356</v>
      </c>
      <c r="AA48">
        <v>-20.536000000000001</v>
      </c>
      <c r="AB48">
        <v>29.281469999999999</v>
      </c>
      <c r="AC48">
        <v>29</v>
      </c>
      <c r="AF48">
        <v>10</v>
      </c>
      <c r="AK48">
        <v>30</v>
      </c>
      <c r="AO48">
        <f t="shared" ca="1" si="0"/>
        <v>5</v>
      </c>
      <c r="AP48">
        <f t="shared" ca="1" si="1"/>
        <v>1975</v>
      </c>
      <c r="AQ48">
        <f t="shared" ca="1" si="2"/>
        <v>24</v>
      </c>
      <c r="AR48" t="str">
        <f t="shared" si="3"/>
        <v>JULIUS</v>
      </c>
      <c r="AS48" t="str">
        <f t="shared" si="4"/>
        <v>ETIENE</v>
      </c>
      <c r="AT48" t="str">
        <f t="shared" si="5"/>
        <v>JULIUS  ETIENE</v>
      </c>
      <c r="AU48">
        <v>74</v>
      </c>
      <c r="AW48" t="str">
        <f t="shared" si="12"/>
        <v/>
      </c>
      <c r="AX48">
        <f t="shared" ca="1" si="13"/>
        <v>1975</v>
      </c>
      <c r="AY48" s="23"/>
      <c r="AZ48">
        <f t="shared" si="6"/>
        <v>5</v>
      </c>
      <c r="BA48" t="str">
        <f t="shared" si="7"/>
        <v>SEPARATED</v>
      </c>
      <c r="BB48" s="23"/>
      <c r="BC48">
        <f t="shared" si="8"/>
        <v>6</v>
      </c>
      <c r="BE48" t="str">
        <f t="shared" si="9"/>
        <v>M</v>
      </c>
    </row>
    <row r="49" spans="1:59">
      <c r="A49">
        <v>16</v>
      </c>
      <c r="B49" t="s">
        <v>226</v>
      </c>
      <c r="C49" t="s">
        <v>227</v>
      </c>
      <c r="E49" t="s">
        <v>1233</v>
      </c>
      <c r="F49" t="s">
        <v>2359</v>
      </c>
      <c r="G49" t="s">
        <v>36</v>
      </c>
      <c r="H49">
        <v>36.50723</v>
      </c>
      <c r="I49">
        <v>8.7756559999999997</v>
      </c>
      <c r="J49">
        <v>9</v>
      </c>
      <c r="K49">
        <v>12</v>
      </c>
      <c r="L49">
        <v>2021</v>
      </c>
      <c r="M49">
        <v>1</v>
      </c>
      <c r="N49">
        <v>5</v>
      </c>
      <c r="O49" t="s">
        <v>24</v>
      </c>
      <c r="P49" t="s">
        <v>160</v>
      </c>
      <c r="Q49" t="s">
        <v>1460</v>
      </c>
      <c r="R49" t="s">
        <v>1461</v>
      </c>
      <c r="S49" t="s">
        <v>1462</v>
      </c>
      <c r="T49">
        <v>6</v>
      </c>
      <c r="U49" t="s">
        <v>43</v>
      </c>
      <c r="V49">
        <v>56</v>
      </c>
      <c r="Z49" t="s">
        <v>2360</v>
      </c>
      <c r="AA49">
        <v>42.920349999999999</v>
      </c>
      <c r="AB49">
        <v>21.742190000000001</v>
      </c>
      <c r="AC49">
        <v>56</v>
      </c>
      <c r="AJ49">
        <v>36</v>
      </c>
      <c r="AL49">
        <v>37</v>
      </c>
      <c r="AO49">
        <f t="shared" ca="1" si="0"/>
        <v>5</v>
      </c>
      <c r="AP49">
        <f t="shared" ca="1" si="1"/>
        <v>2021</v>
      </c>
      <c r="AQ49">
        <f t="shared" ca="1" si="2"/>
        <v>4</v>
      </c>
      <c r="AR49" t="str">
        <f t="shared" si="3"/>
        <v>MBONYINSHUTI</v>
      </c>
      <c r="AS49" t="str">
        <f t="shared" si="4"/>
        <v>HABINEZA</v>
      </c>
      <c r="AT49" t="str">
        <f t="shared" si="5"/>
        <v>MBONYINSHUTI  HABINEZA</v>
      </c>
      <c r="AU49">
        <v>28</v>
      </c>
      <c r="AW49" t="str">
        <f t="shared" si="12"/>
        <v/>
      </c>
      <c r="AX49">
        <f t="shared" ca="1" si="13"/>
        <v>2021</v>
      </c>
      <c r="AY49" s="23"/>
      <c r="AZ49">
        <f t="shared" si="6"/>
        <v>6</v>
      </c>
      <c r="BA49" t="str">
        <f t="shared" si="7"/>
        <v>NEVER MARRIED</v>
      </c>
      <c r="BB49" s="23"/>
      <c r="BC49">
        <f t="shared" si="8"/>
        <v>5</v>
      </c>
      <c r="BE49" t="str">
        <f t="shared" si="9"/>
        <v>M</v>
      </c>
    </row>
    <row r="50" spans="1:59">
      <c r="A50">
        <v>16</v>
      </c>
      <c r="B50" t="s">
        <v>229</v>
      </c>
      <c r="C50" t="s">
        <v>230</v>
      </c>
      <c r="E50" t="s">
        <v>616</v>
      </c>
      <c r="F50" t="s">
        <v>2360</v>
      </c>
      <c r="G50" t="s">
        <v>36</v>
      </c>
      <c r="H50">
        <v>42.920349999999999</v>
      </c>
      <c r="I50">
        <v>21.742190000000001</v>
      </c>
      <c r="J50">
        <v>25</v>
      </c>
      <c r="K50">
        <v>2</v>
      </c>
      <c r="L50">
        <v>1966</v>
      </c>
      <c r="M50">
        <v>56</v>
      </c>
      <c r="N50">
        <v>7</v>
      </c>
      <c r="O50" t="s">
        <v>24</v>
      </c>
      <c r="P50" t="s">
        <v>160</v>
      </c>
      <c r="Q50" t="s">
        <v>1460</v>
      </c>
      <c r="R50" t="s">
        <v>1461</v>
      </c>
      <c r="S50" t="s">
        <v>1462</v>
      </c>
      <c r="T50">
        <v>7</v>
      </c>
      <c r="U50" t="s">
        <v>78</v>
      </c>
      <c r="V50">
        <v>56</v>
      </c>
      <c r="W50">
        <v>2119419502</v>
      </c>
      <c r="Z50" t="s">
        <v>2360</v>
      </c>
      <c r="AA50">
        <v>42.920349999999999</v>
      </c>
      <c r="AB50">
        <v>21.742190000000001</v>
      </c>
      <c r="AC50">
        <v>56</v>
      </c>
      <c r="AO50">
        <f t="shared" ca="1" si="0"/>
        <v>2</v>
      </c>
      <c r="AP50">
        <f t="shared" ca="1" si="1"/>
        <v>1966</v>
      </c>
      <c r="AQ50">
        <f t="shared" ca="1" si="2"/>
        <v>56</v>
      </c>
      <c r="AR50" t="str">
        <f t="shared" si="3"/>
        <v>VINCENT</v>
      </c>
      <c r="AS50" t="str">
        <f t="shared" si="4"/>
        <v>MUREKATETE</v>
      </c>
      <c r="AT50" t="str">
        <f t="shared" si="5"/>
        <v>VINCENT  MUREKATETE</v>
      </c>
      <c r="AW50">
        <f t="shared" ca="1" si="12"/>
        <v>2</v>
      </c>
      <c r="AX50">
        <f t="shared" ca="1" si="13"/>
        <v>1966</v>
      </c>
      <c r="AY50" s="23"/>
      <c r="AZ50">
        <f t="shared" si="6"/>
        <v>7</v>
      </c>
      <c r="BA50" t="str">
        <f t="shared" si="7"/>
        <v>WIDOWED</v>
      </c>
      <c r="BB50" s="23"/>
      <c r="BC50">
        <f t="shared" si="8"/>
        <v>7</v>
      </c>
      <c r="BE50" t="str">
        <f t="shared" si="9"/>
        <v>M</v>
      </c>
      <c r="BG50">
        <f xml:space="preserve"> IF(ISBLANK(BF50), W50, "")</f>
        <v>2119419502</v>
      </c>
    </row>
    <row r="51" spans="1:59">
      <c r="A51">
        <v>16</v>
      </c>
      <c r="B51" t="s">
        <v>232</v>
      </c>
      <c r="C51" t="s">
        <v>233</v>
      </c>
      <c r="D51" t="s">
        <v>234</v>
      </c>
      <c r="E51" t="s">
        <v>2361</v>
      </c>
      <c r="F51" t="s">
        <v>2362</v>
      </c>
      <c r="G51" t="s">
        <v>36</v>
      </c>
      <c r="H51">
        <v>22.534130000000001</v>
      </c>
      <c r="I51">
        <v>114.11620000000001</v>
      </c>
      <c r="J51">
        <v>12</v>
      </c>
      <c r="K51">
        <v>3</v>
      </c>
      <c r="L51">
        <v>1974</v>
      </c>
      <c r="M51">
        <v>48</v>
      </c>
      <c r="N51">
        <v>3</v>
      </c>
      <c r="O51" t="s">
        <v>24</v>
      </c>
      <c r="P51" t="s">
        <v>160</v>
      </c>
      <c r="Q51" t="s">
        <v>1460</v>
      </c>
      <c r="R51" t="s">
        <v>1461</v>
      </c>
      <c r="S51" t="s">
        <v>1462</v>
      </c>
      <c r="T51">
        <v>1</v>
      </c>
      <c r="U51" t="s">
        <v>186</v>
      </c>
      <c r="V51">
        <v>56</v>
      </c>
      <c r="Z51" t="s">
        <v>2360</v>
      </c>
      <c r="AA51">
        <v>42.920349999999999</v>
      </c>
      <c r="AB51">
        <v>21.742190000000001</v>
      </c>
      <c r="AC51">
        <v>56</v>
      </c>
      <c r="AO51">
        <f t="shared" ca="1" si="0"/>
        <v>3</v>
      </c>
      <c r="AP51">
        <f t="shared" ca="1" si="1"/>
        <v>1974</v>
      </c>
      <c r="AQ51">
        <f t="shared" ca="1" si="2"/>
        <v>48</v>
      </c>
      <c r="AR51" t="str">
        <f t="shared" si="3"/>
        <v>ETE</v>
      </c>
      <c r="AS51" t="str">
        <f t="shared" si="4"/>
        <v>GRACE</v>
      </c>
      <c r="AT51" t="str">
        <f t="shared" si="5"/>
        <v>ETE ELE GRACE</v>
      </c>
      <c r="AU51">
        <v>23</v>
      </c>
      <c r="AW51" t="str">
        <f t="shared" si="12"/>
        <v/>
      </c>
      <c r="AX51">
        <f t="shared" ca="1" si="13"/>
        <v>1974</v>
      </c>
      <c r="AY51" s="23">
        <v>1</v>
      </c>
      <c r="AZ51" t="str">
        <f t="shared" si="6"/>
        <v/>
      </c>
      <c r="BA51" t="str">
        <f t="shared" si="7"/>
        <v/>
      </c>
      <c r="BB51" s="23"/>
      <c r="BC51">
        <f t="shared" si="8"/>
        <v>3</v>
      </c>
      <c r="BE51" t="str">
        <f t="shared" si="9"/>
        <v>M</v>
      </c>
    </row>
    <row r="52" spans="1:59">
      <c r="A52">
        <v>16</v>
      </c>
      <c r="B52" t="s">
        <v>236</v>
      </c>
      <c r="C52" t="s">
        <v>237</v>
      </c>
      <c r="E52" t="s">
        <v>2363</v>
      </c>
      <c r="F52" t="s">
        <v>2364</v>
      </c>
      <c r="G52" t="s">
        <v>36</v>
      </c>
      <c r="H52">
        <v>-6.8081500000000004</v>
      </c>
      <c r="I52">
        <v>106.6645</v>
      </c>
      <c r="J52">
        <v>3</v>
      </c>
      <c r="K52">
        <v>12</v>
      </c>
      <c r="L52">
        <v>2007</v>
      </c>
      <c r="M52">
        <v>15</v>
      </c>
      <c r="N52">
        <v>4</v>
      </c>
      <c r="O52" t="s">
        <v>24</v>
      </c>
      <c r="P52" t="s">
        <v>160</v>
      </c>
      <c r="Q52" t="s">
        <v>1460</v>
      </c>
      <c r="R52" t="s">
        <v>1461</v>
      </c>
      <c r="S52" t="s">
        <v>1462</v>
      </c>
      <c r="T52">
        <v>6</v>
      </c>
      <c r="U52" t="s">
        <v>43</v>
      </c>
      <c r="V52">
        <v>56</v>
      </c>
      <c r="Z52" t="s">
        <v>2360</v>
      </c>
      <c r="AA52">
        <v>42.920349999999999</v>
      </c>
      <c r="AB52">
        <v>21.742190000000001</v>
      </c>
      <c r="AC52">
        <v>56</v>
      </c>
      <c r="AO52">
        <f t="shared" ca="1" si="0"/>
        <v>12</v>
      </c>
      <c r="AP52">
        <f t="shared" ca="1" si="1"/>
        <v>2007</v>
      </c>
      <c r="AQ52">
        <f t="shared" ca="1" si="2"/>
        <v>15</v>
      </c>
      <c r="AR52" t="str">
        <f t="shared" si="3"/>
        <v>DIOCLES</v>
      </c>
      <c r="AS52" t="str">
        <f t="shared" si="4"/>
        <v>SAM</v>
      </c>
      <c r="AT52" t="str">
        <f t="shared" si="5"/>
        <v>DIOCLES  SAM</v>
      </c>
      <c r="AU52">
        <v>95</v>
      </c>
      <c r="AW52" t="str">
        <f t="shared" si="12"/>
        <v/>
      </c>
      <c r="AX52">
        <f t="shared" ca="1" si="13"/>
        <v>2007</v>
      </c>
      <c r="AY52" s="23"/>
      <c r="AZ52">
        <f t="shared" si="6"/>
        <v>6</v>
      </c>
      <c r="BA52" t="str">
        <f t="shared" si="7"/>
        <v>NEVER MARRIED</v>
      </c>
      <c r="BB52" s="23"/>
      <c r="BC52">
        <f t="shared" si="8"/>
        <v>4</v>
      </c>
      <c r="BE52" t="str">
        <f t="shared" si="9"/>
        <v>M</v>
      </c>
    </row>
    <row r="53" spans="1:59">
      <c r="A53">
        <v>17</v>
      </c>
      <c r="B53" t="s">
        <v>239</v>
      </c>
      <c r="C53" t="s">
        <v>2365</v>
      </c>
      <c r="D53" t="s">
        <v>241</v>
      </c>
      <c r="E53" t="s">
        <v>242</v>
      </c>
      <c r="F53" t="s">
        <v>1466</v>
      </c>
      <c r="G53" t="s">
        <v>36</v>
      </c>
      <c r="H53">
        <v>8.2260559999999998</v>
      </c>
      <c r="I53">
        <v>124.2518</v>
      </c>
      <c r="J53">
        <v>14</v>
      </c>
      <c r="K53">
        <v>8</v>
      </c>
      <c r="L53">
        <v>1961</v>
      </c>
      <c r="M53">
        <v>61</v>
      </c>
      <c r="N53">
        <v>2</v>
      </c>
      <c r="O53" t="s">
        <v>72</v>
      </c>
      <c r="P53" t="s">
        <v>77</v>
      </c>
      <c r="Q53" t="s">
        <v>1419</v>
      </c>
      <c r="R53" t="s">
        <v>1420</v>
      </c>
      <c r="S53" t="s">
        <v>1421</v>
      </c>
      <c r="T53">
        <v>3</v>
      </c>
      <c r="U53" t="s">
        <v>26</v>
      </c>
      <c r="V53">
        <v>88</v>
      </c>
      <c r="Z53" t="s">
        <v>1468</v>
      </c>
      <c r="AA53">
        <v>0.54718100000000003</v>
      </c>
      <c r="AB53">
        <v>-76.132000000000005</v>
      </c>
      <c r="AC53">
        <v>88</v>
      </c>
      <c r="AF53">
        <v>3</v>
      </c>
      <c r="AL53">
        <v>26</v>
      </c>
      <c r="AO53">
        <f t="shared" ca="1" si="0"/>
        <v>8</v>
      </c>
      <c r="AP53">
        <f t="shared" ca="1" si="1"/>
        <v>1961</v>
      </c>
      <c r="AQ53">
        <f t="shared" ca="1" si="2"/>
        <v>63</v>
      </c>
      <c r="AR53" t="str">
        <f t="shared" si="3"/>
        <v>CHRITES</v>
      </c>
      <c r="AS53" t="str">
        <f t="shared" si="4"/>
        <v>MUHOZA</v>
      </c>
      <c r="AT53" t="str">
        <f t="shared" si="5"/>
        <v>CHRITES CLAUD MUHOZA</v>
      </c>
      <c r="AU53">
        <v>26</v>
      </c>
      <c r="AV53">
        <v>66</v>
      </c>
      <c r="AW53" t="str">
        <f t="shared" si="12"/>
        <v/>
      </c>
      <c r="AX53" t="str">
        <f t="shared" si="13"/>
        <v/>
      </c>
      <c r="AY53" s="23"/>
      <c r="AZ53">
        <f t="shared" si="6"/>
        <v>3</v>
      </c>
      <c r="BA53" t="str">
        <f t="shared" si="7"/>
        <v>LIVE IN A POLYGAMOUS UNION</v>
      </c>
      <c r="BB53" s="23"/>
      <c r="BC53">
        <f t="shared" si="8"/>
        <v>2</v>
      </c>
      <c r="BE53" t="str">
        <f t="shared" si="9"/>
        <v>M</v>
      </c>
    </row>
    <row r="54" spans="1:59">
      <c r="A54">
        <v>17</v>
      </c>
      <c r="B54" t="s">
        <v>243</v>
      </c>
      <c r="C54" t="s">
        <v>244</v>
      </c>
      <c r="E54" t="s">
        <v>245</v>
      </c>
      <c r="F54" t="s">
        <v>1467</v>
      </c>
      <c r="G54" t="s">
        <v>23</v>
      </c>
      <c r="H54">
        <v>8.645035</v>
      </c>
      <c r="I54">
        <v>10.771800000000001</v>
      </c>
      <c r="J54">
        <v>9</v>
      </c>
      <c r="K54">
        <v>4</v>
      </c>
      <c r="L54">
        <v>1968</v>
      </c>
      <c r="M54">
        <v>54</v>
      </c>
      <c r="N54">
        <v>4</v>
      </c>
      <c r="O54" t="s">
        <v>72</v>
      </c>
      <c r="P54" t="s">
        <v>77</v>
      </c>
      <c r="Q54" t="s">
        <v>1419</v>
      </c>
      <c r="R54" t="s">
        <v>1420</v>
      </c>
      <c r="S54" t="s">
        <v>1421</v>
      </c>
      <c r="T54">
        <v>4</v>
      </c>
      <c r="U54" t="s">
        <v>93</v>
      </c>
      <c r="V54">
        <v>88</v>
      </c>
      <c r="Z54" t="s">
        <v>1468</v>
      </c>
      <c r="AA54">
        <v>0.54718100000000003</v>
      </c>
      <c r="AB54">
        <v>-76.132000000000005</v>
      </c>
      <c r="AC54">
        <v>88</v>
      </c>
      <c r="AO54">
        <f t="shared" ca="1" si="0"/>
        <v>4</v>
      </c>
      <c r="AP54">
        <f t="shared" ca="1" si="1"/>
        <v>1968</v>
      </c>
      <c r="AQ54">
        <f t="shared" ca="1" si="2"/>
        <v>54</v>
      </c>
      <c r="AR54" t="str">
        <f t="shared" si="3"/>
        <v>SONIA</v>
      </c>
      <c r="AS54" t="str">
        <f t="shared" si="4"/>
        <v>MUKESHIMANA</v>
      </c>
      <c r="AT54" t="str">
        <f t="shared" si="5"/>
        <v>SONIA  MUKESHIMANA</v>
      </c>
      <c r="AV54">
        <v>55</v>
      </c>
      <c r="AW54">
        <f t="shared" ca="1" si="12"/>
        <v>4</v>
      </c>
      <c r="AX54" t="str">
        <f t="shared" si="13"/>
        <v/>
      </c>
      <c r="AY54" s="23"/>
      <c r="AZ54">
        <f t="shared" si="6"/>
        <v>4</v>
      </c>
      <c r="BA54" t="str">
        <f t="shared" si="7"/>
        <v>DIVORCED</v>
      </c>
      <c r="BB54" s="23"/>
      <c r="BC54">
        <f t="shared" si="8"/>
        <v>4</v>
      </c>
      <c r="BE54" t="str">
        <f t="shared" si="9"/>
        <v>F</v>
      </c>
    </row>
    <row r="55" spans="1:59">
      <c r="A55">
        <v>17</v>
      </c>
      <c r="B55" t="s">
        <v>246</v>
      </c>
      <c r="C55" t="s">
        <v>247</v>
      </c>
      <c r="E55" t="s">
        <v>248</v>
      </c>
      <c r="F55" t="s">
        <v>1468</v>
      </c>
      <c r="G55" t="s">
        <v>23</v>
      </c>
      <c r="H55">
        <v>0.54718100000000003</v>
      </c>
      <c r="I55">
        <v>-76.132000000000005</v>
      </c>
      <c r="J55">
        <v>11</v>
      </c>
      <c r="K55">
        <v>6</v>
      </c>
      <c r="L55">
        <v>1934</v>
      </c>
      <c r="M55">
        <v>88</v>
      </c>
      <c r="N55">
        <v>4</v>
      </c>
      <c r="O55" t="s">
        <v>72</v>
      </c>
      <c r="P55" t="s">
        <v>77</v>
      </c>
      <c r="Q55" t="s">
        <v>1419</v>
      </c>
      <c r="R55" t="s">
        <v>1420</v>
      </c>
      <c r="S55" t="s">
        <v>1421</v>
      </c>
      <c r="T55">
        <v>2</v>
      </c>
      <c r="U55" t="s">
        <v>48</v>
      </c>
      <c r="V55">
        <v>88</v>
      </c>
      <c r="W55">
        <v>5619141549</v>
      </c>
      <c r="Z55" t="s">
        <v>1468</v>
      </c>
      <c r="AA55">
        <v>0.54718100000000003</v>
      </c>
      <c r="AB55">
        <v>-76.132000000000005</v>
      </c>
      <c r="AC55">
        <v>88</v>
      </c>
      <c r="AJ55">
        <v>9</v>
      </c>
      <c r="AK55">
        <v>40</v>
      </c>
      <c r="AO55">
        <f t="shared" ca="1" si="0"/>
        <v>9</v>
      </c>
      <c r="AP55">
        <f t="shared" ca="1" si="1"/>
        <v>1929</v>
      </c>
      <c r="AQ55">
        <f t="shared" ca="1" si="2"/>
        <v>88</v>
      </c>
      <c r="AR55" t="str">
        <f t="shared" si="3"/>
        <v>ALICE</v>
      </c>
      <c r="AS55" t="str">
        <f t="shared" si="4"/>
        <v>MUGABE</v>
      </c>
      <c r="AT55" t="str">
        <f t="shared" si="5"/>
        <v>ALICE  MUGABE</v>
      </c>
      <c r="AW55">
        <f t="shared" ca="1" si="12"/>
        <v>9</v>
      </c>
      <c r="AX55">
        <f t="shared" ca="1" si="13"/>
        <v>1929</v>
      </c>
      <c r="AY55" s="23"/>
      <c r="AZ55">
        <f t="shared" si="6"/>
        <v>2</v>
      </c>
      <c r="BA55" t="str">
        <f t="shared" si="7"/>
        <v>MARRIED TO ONE WIFE/HUSBAND NOT OFFICIALLY</v>
      </c>
      <c r="BB55" s="23"/>
      <c r="BC55">
        <f t="shared" si="8"/>
        <v>4</v>
      </c>
      <c r="BE55" t="str">
        <f t="shared" si="9"/>
        <v>F</v>
      </c>
    </row>
    <row r="56" spans="1:59">
      <c r="A56">
        <v>18</v>
      </c>
      <c r="B56" t="s">
        <v>249</v>
      </c>
      <c r="C56" t="s">
        <v>250</v>
      </c>
      <c r="E56" t="s">
        <v>2366</v>
      </c>
      <c r="F56" t="s">
        <v>2367</v>
      </c>
      <c r="G56" t="s">
        <v>36</v>
      </c>
      <c r="H56">
        <v>-23.5</v>
      </c>
      <c r="I56">
        <v>-46.4345</v>
      </c>
      <c r="J56">
        <v>17</v>
      </c>
      <c r="K56">
        <v>1</v>
      </c>
      <c r="L56">
        <v>1964</v>
      </c>
      <c r="M56">
        <v>58</v>
      </c>
      <c r="N56">
        <v>13</v>
      </c>
      <c r="O56" t="s">
        <v>24</v>
      </c>
      <c r="P56" t="s">
        <v>47</v>
      </c>
      <c r="Q56" t="s">
        <v>1470</v>
      </c>
      <c r="R56" t="s">
        <v>1471</v>
      </c>
      <c r="S56" t="s">
        <v>1472</v>
      </c>
      <c r="T56">
        <v>2</v>
      </c>
      <c r="U56" t="s">
        <v>48</v>
      </c>
      <c r="V56">
        <v>62</v>
      </c>
      <c r="Z56" t="s">
        <v>2368</v>
      </c>
      <c r="AA56">
        <v>-8.5437700000000003</v>
      </c>
      <c r="AB56">
        <v>120.67489999999999</v>
      </c>
      <c r="AC56">
        <v>62</v>
      </c>
      <c r="AJ56">
        <v>42</v>
      </c>
      <c r="AO56">
        <f t="shared" ca="1" si="0"/>
        <v>4</v>
      </c>
      <c r="AP56">
        <f t="shared" ca="1" si="1"/>
        <v>1964</v>
      </c>
      <c r="AQ56">
        <f t="shared" ca="1" si="2"/>
        <v>58</v>
      </c>
      <c r="AR56" t="str">
        <f t="shared" si="3"/>
        <v>FABRICE</v>
      </c>
      <c r="AS56" t="str">
        <f t="shared" si="4"/>
        <v>ERASTE</v>
      </c>
      <c r="AT56" t="str">
        <f t="shared" si="5"/>
        <v>FABRICE  ERASTE</v>
      </c>
      <c r="AW56">
        <f t="shared" ca="1" si="12"/>
        <v>4</v>
      </c>
      <c r="AX56">
        <f t="shared" ca="1" si="13"/>
        <v>1964</v>
      </c>
      <c r="AY56" s="23"/>
      <c r="AZ56">
        <f t="shared" si="6"/>
        <v>2</v>
      </c>
      <c r="BA56" t="str">
        <f t="shared" si="7"/>
        <v>MARRIED TO ONE WIFE/HUSBAND NOT OFFICIALLY</v>
      </c>
      <c r="BB56" s="23"/>
      <c r="BC56">
        <f t="shared" si="8"/>
        <v>13</v>
      </c>
      <c r="BE56" t="str">
        <f t="shared" si="9"/>
        <v>M</v>
      </c>
    </row>
    <row r="57" spans="1:59">
      <c r="A57">
        <v>18</v>
      </c>
      <c r="B57" t="s">
        <v>252</v>
      </c>
      <c r="C57" t="s">
        <v>253</v>
      </c>
      <c r="E57" t="s">
        <v>2369</v>
      </c>
      <c r="F57" t="s">
        <v>2368</v>
      </c>
      <c r="G57" t="s">
        <v>36</v>
      </c>
      <c r="H57">
        <v>-8.5437700000000003</v>
      </c>
      <c r="I57">
        <v>120.67489999999999</v>
      </c>
      <c r="J57">
        <v>24</v>
      </c>
      <c r="K57">
        <v>8</v>
      </c>
      <c r="L57">
        <v>1960</v>
      </c>
      <c r="M57">
        <v>62</v>
      </c>
      <c r="N57">
        <v>12</v>
      </c>
      <c r="O57" t="s">
        <v>24</v>
      </c>
      <c r="P57" t="s">
        <v>47</v>
      </c>
      <c r="Q57" t="s">
        <v>1470</v>
      </c>
      <c r="R57" t="s">
        <v>1471</v>
      </c>
      <c r="S57" t="s">
        <v>1472</v>
      </c>
      <c r="T57">
        <v>2</v>
      </c>
      <c r="U57" t="s">
        <v>48</v>
      </c>
      <c r="V57">
        <v>62</v>
      </c>
      <c r="W57">
        <v>5111568962</v>
      </c>
      <c r="Z57" t="s">
        <v>2368</v>
      </c>
      <c r="AA57">
        <v>-8.5437700000000003</v>
      </c>
      <c r="AB57">
        <v>120.67489999999999</v>
      </c>
      <c r="AC57">
        <v>62</v>
      </c>
      <c r="AH57">
        <v>2</v>
      </c>
      <c r="AJ57">
        <v>4</v>
      </c>
      <c r="AK57">
        <v>11</v>
      </c>
      <c r="AL57">
        <v>80</v>
      </c>
      <c r="AO57">
        <f t="shared" ca="1" si="0"/>
        <v>8</v>
      </c>
      <c r="AP57">
        <f t="shared" ca="1" si="1"/>
        <v>2011</v>
      </c>
      <c r="AQ57">
        <f t="shared" ca="1" si="2"/>
        <v>63</v>
      </c>
      <c r="AR57" t="str">
        <f t="shared" si="3"/>
        <v>JOSE</v>
      </c>
      <c r="AS57" t="str">
        <f t="shared" si="4"/>
        <v>MOHAMED</v>
      </c>
      <c r="AT57" t="str">
        <f t="shared" si="5"/>
        <v>JOSE  MOHAMED</v>
      </c>
      <c r="AW57">
        <f t="shared" ca="1" si="12"/>
        <v>8</v>
      </c>
      <c r="AX57">
        <f t="shared" ca="1" si="13"/>
        <v>2011</v>
      </c>
      <c r="AY57" s="23"/>
      <c r="AZ57">
        <f t="shared" si="6"/>
        <v>2</v>
      </c>
      <c r="BA57" t="str">
        <f t="shared" si="7"/>
        <v>MARRIED TO ONE WIFE/HUSBAND NOT OFFICIALLY</v>
      </c>
      <c r="BB57" s="23"/>
      <c r="BC57">
        <f t="shared" si="8"/>
        <v>12</v>
      </c>
      <c r="BE57" t="str">
        <f t="shared" si="9"/>
        <v>M</v>
      </c>
      <c r="BG57">
        <f xml:space="preserve"> IF(ISBLANK(BF57), W57, "")</f>
        <v>5111568962</v>
      </c>
    </row>
    <row r="58" spans="1:59">
      <c r="A58">
        <v>18</v>
      </c>
      <c r="B58" t="s">
        <v>256</v>
      </c>
      <c r="C58" t="s">
        <v>257</v>
      </c>
      <c r="E58" t="s">
        <v>2370</v>
      </c>
      <c r="F58" t="s">
        <v>2371</v>
      </c>
      <c r="G58" t="s">
        <v>36</v>
      </c>
      <c r="H58">
        <v>49.144979999999997</v>
      </c>
      <c r="I58">
        <v>13.22977</v>
      </c>
      <c r="J58">
        <v>11</v>
      </c>
      <c r="K58">
        <v>5</v>
      </c>
      <c r="L58">
        <v>1969</v>
      </c>
      <c r="M58">
        <v>53</v>
      </c>
      <c r="N58">
        <v>12</v>
      </c>
      <c r="O58" t="s">
        <v>24</v>
      </c>
      <c r="P58" t="s">
        <v>47</v>
      </c>
      <c r="Q58" t="s">
        <v>1470</v>
      </c>
      <c r="R58" t="s">
        <v>1471</v>
      </c>
      <c r="S58" t="s">
        <v>1472</v>
      </c>
      <c r="T58">
        <v>6</v>
      </c>
      <c r="U58" t="s">
        <v>43</v>
      </c>
      <c r="V58">
        <v>62</v>
      </c>
      <c r="Z58" t="s">
        <v>2368</v>
      </c>
      <c r="AA58">
        <v>-8.5437700000000003</v>
      </c>
      <c r="AB58">
        <v>120.67489999999999</v>
      </c>
      <c r="AC58">
        <v>62</v>
      </c>
      <c r="AJ58">
        <v>53</v>
      </c>
      <c r="AK58">
        <v>67</v>
      </c>
      <c r="AO58">
        <f t="shared" ca="1" si="0"/>
        <v>2</v>
      </c>
      <c r="AP58">
        <f t="shared" ca="1" si="1"/>
        <v>2020</v>
      </c>
      <c r="AQ58">
        <f t="shared" ca="1" si="2"/>
        <v>53</v>
      </c>
      <c r="AR58" t="str">
        <f t="shared" si="3"/>
        <v>KARAHA</v>
      </c>
      <c r="AS58" t="str">
        <f t="shared" si="4"/>
        <v>DONAT</v>
      </c>
      <c r="AT58" t="str">
        <f t="shared" si="5"/>
        <v>KARAHA  DONAT</v>
      </c>
      <c r="AV58">
        <v>1</v>
      </c>
      <c r="AW58">
        <f t="shared" ca="1" si="12"/>
        <v>2</v>
      </c>
      <c r="AX58" t="str">
        <f t="shared" si="13"/>
        <v/>
      </c>
      <c r="AY58" s="23"/>
      <c r="AZ58">
        <f t="shared" si="6"/>
        <v>6</v>
      </c>
      <c r="BA58" t="str">
        <f t="shared" si="7"/>
        <v>NEVER MARRIED</v>
      </c>
      <c r="BB58" s="23"/>
      <c r="BC58">
        <f t="shared" si="8"/>
        <v>12</v>
      </c>
      <c r="BD58">
        <v>1</v>
      </c>
      <c r="BE58" t="str">
        <f t="shared" si="9"/>
        <v/>
      </c>
    </row>
    <row r="59" spans="1:59">
      <c r="A59">
        <v>18</v>
      </c>
      <c r="B59" t="s">
        <v>259</v>
      </c>
      <c r="C59" t="s">
        <v>2372</v>
      </c>
      <c r="E59" t="s">
        <v>209</v>
      </c>
      <c r="F59" t="s">
        <v>1475</v>
      </c>
      <c r="G59" t="s">
        <v>23</v>
      </c>
      <c r="H59">
        <v>57.504010000000001</v>
      </c>
      <c r="I59">
        <v>12.68018</v>
      </c>
      <c r="J59">
        <v>18</v>
      </c>
      <c r="K59">
        <v>7</v>
      </c>
      <c r="L59">
        <v>2006</v>
      </c>
      <c r="M59">
        <v>16</v>
      </c>
      <c r="N59">
        <v>8</v>
      </c>
      <c r="O59" t="s">
        <v>24</v>
      </c>
      <c r="P59" t="s">
        <v>47</v>
      </c>
      <c r="Q59" t="s">
        <v>1470</v>
      </c>
      <c r="R59" t="s">
        <v>1471</v>
      </c>
      <c r="S59" t="s">
        <v>1472</v>
      </c>
      <c r="T59">
        <v>6</v>
      </c>
      <c r="U59" t="s">
        <v>43</v>
      </c>
      <c r="V59">
        <v>62</v>
      </c>
      <c r="Z59" t="s">
        <v>2368</v>
      </c>
      <c r="AA59">
        <v>-8.5437700000000003</v>
      </c>
      <c r="AB59">
        <v>120.67489999999999</v>
      </c>
      <c r="AC59">
        <v>62</v>
      </c>
      <c r="AF59">
        <v>44</v>
      </c>
      <c r="AK59">
        <v>21</v>
      </c>
      <c r="AO59">
        <f t="shared" ca="1" si="0"/>
        <v>7</v>
      </c>
      <c r="AP59">
        <f t="shared" ca="1" si="1"/>
        <v>1994</v>
      </c>
      <c r="AQ59">
        <f t="shared" ca="1" si="2"/>
        <v>16</v>
      </c>
      <c r="AR59" t="str">
        <f t="shared" si="3"/>
        <v>IMACULE</v>
      </c>
      <c r="AS59" t="str">
        <f t="shared" si="4"/>
        <v>MUVUNYI</v>
      </c>
      <c r="AT59" t="str">
        <f t="shared" si="5"/>
        <v>IMACULE  MUVUNYI</v>
      </c>
      <c r="AW59">
        <f t="shared" ca="1" si="12"/>
        <v>7</v>
      </c>
      <c r="AX59">
        <f t="shared" ca="1" si="13"/>
        <v>1994</v>
      </c>
      <c r="AY59" s="23"/>
      <c r="AZ59">
        <f t="shared" si="6"/>
        <v>6</v>
      </c>
      <c r="BA59" t="str">
        <f t="shared" si="7"/>
        <v>NEVER MARRIED</v>
      </c>
      <c r="BB59" s="23"/>
      <c r="BC59">
        <f t="shared" si="8"/>
        <v>8</v>
      </c>
      <c r="BE59" t="str">
        <f t="shared" si="9"/>
        <v>F</v>
      </c>
    </row>
    <row r="60" spans="1:59">
      <c r="A60">
        <v>19</v>
      </c>
      <c r="B60" t="s">
        <v>261</v>
      </c>
      <c r="C60" t="s">
        <v>151</v>
      </c>
      <c r="E60" t="s">
        <v>2373</v>
      </c>
      <c r="F60" t="s">
        <v>2374</v>
      </c>
      <c r="G60" t="s">
        <v>23</v>
      </c>
      <c r="H60">
        <v>45.093449999999997</v>
      </c>
      <c r="I60">
        <v>-73.976399999999998</v>
      </c>
      <c r="J60">
        <v>23</v>
      </c>
      <c r="K60">
        <v>5</v>
      </c>
      <c r="L60">
        <v>1941</v>
      </c>
      <c r="M60">
        <v>81</v>
      </c>
      <c r="N60">
        <v>3</v>
      </c>
      <c r="O60" t="s">
        <v>97</v>
      </c>
      <c r="P60" t="s">
        <v>176</v>
      </c>
      <c r="Q60" t="s">
        <v>1477</v>
      </c>
      <c r="R60" t="s">
        <v>1478</v>
      </c>
      <c r="S60" t="s">
        <v>1479</v>
      </c>
      <c r="T60">
        <v>7</v>
      </c>
      <c r="U60" t="s">
        <v>78</v>
      </c>
      <c r="V60">
        <v>99</v>
      </c>
      <c r="Z60" t="s">
        <v>1481</v>
      </c>
      <c r="AA60">
        <v>61.750149999999998</v>
      </c>
      <c r="AB60">
        <v>30.6677</v>
      </c>
      <c r="AC60">
        <v>99</v>
      </c>
      <c r="AO60">
        <f t="shared" ca="1" si="0"/>
        <v>5</v>
      </c>
      <c r="AP60">
        <f t="shared" ca="1" si="1"/>
        <v>1941</v>
      </c>
      <c r="AQ60">
        <f t="shared" ca="1" si="2"/>
        <v>81</v>
      </c>
      <c r="AR60" t="str">
        <f t="shared" si="3"/>
        <v>NIYONYUGURA</v>
      </c>
      <c r="AS60" t="str">
        <f t="shared" si="4"/>
        <v>JUDITH</v>
      </c>
      <c r="AT60" t="str">
        <f t="shared" si="5"/>
        <v>NIYONYUGURA  JUDITH</v>
      </c>
      <c r="AW60">
        <f t="shared" ca="1" si="12"/>
        <v>5</v>
      </c>
      <c r="AX60">
        <f t="shared" ca="1" si="13"/>
        <v>1941</v>
      </c>
      <c r="AY60" s="23">
        <v>1</v>
      </c>
      <c r="AZ60" t="str">
        <f t="shared" si="6"/>
        <v/>
      </c>
      <c r="BA60" t="str">
        <f t="shared" si="7"/>
        <v/>
      </c>
      <c r="BB60" s="23">
        <v>1</v>
      </c>
      <c r="BC60" t="str">
        <f t="shared" si="8"/>
        <v/>
      </c>
      <c r="BE60" t="str">
        <f t="shared" si="9"/>
        <v>F</v>
      </c>
    </row>
    <row r="61" spans="1:59">
      <c r="A61">
        <v>19</v>
      </c>
      <c r="B61" t="s">
        <v>263</v>
      </c>
      <c r="C61" t="s">
        <v>2375</v>
      </c>
      <c r="D61" t="s">
        <v>265</v>
      </c>
      <c r="E61" t="s">
        <v>146</v>
      </c>
      <c r="F61" t="s">
        <v>2376</v>
      </c>
      <c r="G61" t="s">
        <v>36</v>
      </c>
      <c r="H61">
        <v>-21.556100000000001</v>
      </c>
      <c r="I61">
        <v>-45.436799999999998</v>
      </c>
      <c r="J61">
        <v>28</v>
      </c>
      <c r="K61">
        <v>3</v>
      </c>
      <c r="L61">
        <v>2020</v>
      </c>
      <c r="M61">
        <v>2</v>
      </c>
      <c r="N61">
        <v>5</v>
      </c>
      <c r="O61" t="s">
        <v>97</v>
      </c>
      <c r="P61" t="s">
        <v>176</v>
      </c>
      <c r="Q61" t="s">
        <v>1477</v>
      </c>
      <c r="R61" t="s">
        <v>1478</v>
      </c>
      <c r="S61" t="s">
        <v>1479</v>
      </c>
      <c r="T61">
        <v>6</v>
      </c>
      <c r="U61" t="s">
        <v>43</v>
      </c>
      <c r="V61">
        <v>99</v>
      </c>
      <c r="Z61" t="s">
        <v>1481</v>
      </c>
      <c r="AA61">
        <v>61.750149999999998</v>
      </c>
      <c r="AB61">
        <v>30.6677</v>
      </c>
      <c r="AC61">
        <v>99</v>
      </c>
      <c r="AJ61">
        <v>68</v>
      </c>
      <c r="AL61">
        <v>78</v>
      </c>
      <c r="AO61">
        <f t="shared" ca="1" si="0"/>
        <v>11</v>
      </c>
      <c r="AP61">
        <f t="shared" ca="1" si="1"/>
        <v>2020</v>
      </c>
      <c r="AQ61">
        <f t="shared" ca="1" si="2"/>
        <v>3</v>
      </c>
      <c r="AR61" t="str">
        <f t="shared" si="3"/>
        <v>NHMIE</v>
      </c>
      <c r="AS61" t="str">
        <f t="shared" si="4"/>
        <v>NIYONSABA</v>
      </c>
      <c r="AT61" t="str">
        <f t="shared" si="5"/>
        <v>NHMIE SAMUE NIYONSABA</v>
      </c>
      <c r="AW61">
        <f t="shared" ca="1" si="12"/>
        <v>11</v>
      </c>
      <c r="AX61">
        <f t="shared" ca="1" si="13"/>
        <v>2020</v>
      </c>
      <c r="AY61" s="23"/>
      <c r="AZ61">
        <f t="shared" si="6"/>
        <v>6</v>
      </c>
      <c r="BA61" t="str">
        <f t="shared" si="7"/>
        <v>NEVER MARRIED</v>
      </c>
      <c r="BB61" s="23"/>
      <c r="BC61">
        <f t="shared" si="8"/>
        <v>5</v>
      </c>
      <c r="BE61" t="str">
        <f t="shared" si="9"/>
        <v>M</v>
      </c>
    </row>
    <row r="62" spans="1:59">
      <c r="A62">
        <v>19</v>
      </c>
      <c r="B62" t="s">
        <v>266</v>
      </c>
      <c r="C62" t="s">
        <v>267</v>
      </c>
      <c r="E62" t="s">
        <v>268</v>
      </c>
      <c r="F62" t="s">
        <v>1481</v>
      </c>
      <c r="G62" t="s">
        <v>23</v>
      </c>
      <c r="H62">
        <v>61.750149999999998</v>
      </c>
      <c r="I62">
        <v>30.6677</v>
      </c>
      <c r="J62">
        <v>10</v>
      </c>
      <c r="K62">
        <v>6</v>
      </c>
      <c r="L62">
        <v>1923</v>
      </c>
      <c r="M62">
        <v>99</v>
      </c>
      <c r="N62">
        <v>12</v>
      </c>
      <c r="O62" t="s">
        <v>97</v>
      </c>
      <c r="P62" t="s">
        <v>176</v>
      </c>
      <c r="Q62" t="s">
        <v>1477</v>
      </c>
      <c r="R62" t="s">
        <v>1478</v>
      </c>
      <c r="S62" t="s">
        <v>1479</v>
      </c>
      <c r="T62">
        <v>3</v>
      </c>
      <c r="U62" t="s">
        <v>26</v>
      </c>
      <c r="V62">
        <v>99</v>
      </c>
      <c r="W62">
        <v>1316436107</v>
      </c>
      <c r="Z62" t="s">
        <v>1481</v>
      </c>
      <c r="AA62">
        <v>61.750149999999998</v>
      </c>
      <c r="AB62">
        <v>30.6677</v>
      </c>
      <c r="AC62">
        <v>99</v>
      </c>
      <c r="AJ62">
        <v>124</v>
      </c>
      <c r="AO62">
        <f t="shared" ca="1" si="0"/>
        <v>3</v>
      </c>
      <c r="AP62">
        <f t="shared" ca="1" si="1"/>
        <v>1923</v>
      </c>
      <c r="AQ62">
        <f t="shared" ca="1" si="2"/>
        <v>99</v>
      </c>
      <c r="AR62" t="str">
        <f t="shared" si="3"/>
        <v>NADEGE</v>
      </c>
      <c r="AS62" t="str">
        <f t="shared" si="4"/>
        <v>HAKIZIMANA</v>
      </c>
      <c r="AT62" t="str">
        <f t="shared" si="5"/>
        <v>NADEGE  HAKIZIMANA</v>
      </c>
      <c r="AU62">
        <v>89</v>
      </c>
      <c r="AW62" t="str">
        <f t="shared" si="12"/>
        <v/>
      </c>
      <c r="AX62">
        <f t="shared" ca="1" si="13"/>
        <v>1923</v>
      </c>
      <c r="AY62" s="23"/>
      <c r="AZ62">
        <f t="shared" si="6"/>
        <v>3</v>
      </c>
      <c r="BA62" t="str">
        <f t="shared" si="7"/>
        <v>LIVE IN A POLYGAMOUS UNION</v>
      </c>
      <c r="BB62" s="23"/>
      <c r="BC62">
        <f t="shared" si="8"/>
        <v>12</v>
      </c>
      <c r="BE62" t="str">
        <f t="shared" si="9"/>
        <v>F</v>
      </c>
      <c r="BG62">
        <f xml:space="preserve"> IF(ISBLANK(BF62), W62, "")</f>
        <v>1316436107</v>
      </c>
    </row>
    <row r="63" spans="1:59">
      <c r="A63">
        <v>19</v>
      </c>
      <c r="B63" t="s">
        <v>269</v>
      </c>
      <c r="C63" t="s">
        <v>270</v>
      </c>
      <c r="D63" t="s">
        <v>271</v>
      </c>
      <c r="E63" t="s">
        <v>331</v>
      </c>
      <c r="F63" t="s">
        <v>2377</v>
      </c>
      <c r="G63" t="s">
        <v>36</v>
      </c>
      <c r="H63">
        <v>-16.5031</v>
      </c>
      <c r="I63">
        <v>-68.134699999999995</v>
      </c>
      <c r="J63">
        <v>15</v>
      </c>
      <c r="K63">
        <v>4</v>
      </c>
      <c r="L63">
        <v>1943</v>
      </c>
      <c r="M63">
        <v>79</v>
      </c>
      <c r="N63">
        <v>6</v>
      </c>
      <c r="O63" t="s">
        <v>97</v>
      </c>
      <c r="P63" t="s">
        <v>176</v>
      </c>
      <c r="Q63" t="s">
        <v>1477</v>
      </c>
      <c r="R63" t="s">
        <v>1478</v>
      </c>
      <c r="S63" t="s">
        <v>1479</v>
      </c>
      <c r="T63">
        <v>7</v>
      </c>
      <c r="U63" t="s">
        <v>78</v>
      </c>
      <c r="V63">
        <v>99</v>
      </c>
      <c r="Z63" t="s">
        <v>1481</v>
      </c>
      <c r="AA63">
        <v>61.750149999999998</v>
      </c>
      <c r="AB63">
        <v>30.6677</v>
      </c>
      <c r="AC63">
        <v>99</v>
      </c>
      <c r="AJ63">
        <v>128</v>
      </c>
      <c r="AO63">
        <f t="shared" ca="1" si="0"/>
        <v>8</v>
      </c>
      <c r="AP63">
        <f t="shared" ca="1" si="1"/>
        <v>1943</v>
      </c>
      <c r="AQ63">
        <f t="shared" ca="1" si="2"/>
        <v>79</v>
      </c>
      <c r="AR63" t="str">
        <f t="shared" si="3"/>
        <v>TOM</v>
      </c>
      <c r="AS63" t="str">
        <f t="shared" si="4"/>
        <v>NKUSI</v>
      </c>
      <c r="AT63" t="str">
        <f t="shared" si="5"/>
        <v>TOM RICHAR NKUSI</v>
      </c>
      <c r="AW63">
        <f t="shared" ca="1" si="12"/>
        <v>8</v>
      </c>
      <c r="AX63">
        <f t="shared" ca="1" si="13"/>
        <v>1943</v>
      </c>
      <c r="AY63" s="23"/>
      <c r="AZ63">
        <f t="shared" si="6"/>
        <v>7</v>
      </c>
      <c r="BA63" t="str">
        <f t="shared" si="7"/>
        <v>WIDOWED</v>
      </c>
      <c r="BB63" s="23"/>
      <c r="BC63">
        <f t="shared" si="8"/>
        <v>6</v>
      </c>
      <c r="BE63" t="str">
        <f t="shared" si="9"/>
        <v>M</v>
      </c>
    </row>
    <row r="64" spans="1:59">
      <c r="A64">
        <v>20</v>
      </c>
      <c r="B64" t="s">
        <v>272</v>
      </c>
      <c r="C64" t="s">
        <v>273</v>
      </c>
      <c r="E64" t="s">
        <v>245</v>
      </c>
      <c r="F64" t="s">
        <v>2378</v>
      </c>
      <c r="G64" t="s">
        <v>36</v>
      </c>
      <c r="H64">
        <v>45.271700000000003</v>
      </c>
      <c r="I64">
        <v>-66.054900000000004</v>
      </c>
      <c r="J64">
        <v>5</v>
      </c>
      <c r="K64">
        <v>12</v>
      </c>
      <c r="L64">
        <v>1993</v>
      </c>
      <c r="M64">
        <v>29</v>
      </c>
      <c r="N64">
        <v>11</v>
      </c>
      <c r="O64" t="s">
        <v>72</v>
      </c>
      <c r="P64" t="s">
        <v>82</v>
      </c>
      <c r="Q64" t="s">
        <v>1429</v>
      </c>
      <c r="R64" t="s">
        <v>1484</v>
      </c>
      <c r="S64" t="s">
        <v>1485</v>
      </c>
      <c r="T64">
        <v>1</v>
      </c>
      <c r="U64" t="s">
        <v>186</v>
      </c>
      <c r="V64">
        <v>54</v>
      </c>
      <c r="Z64" t="s">
        <v>1487</v>
      </c>
      <c r="AA64">
        <v>21.303989999999999</v>
      </c>
      <c r="AB64">
        <v>-157.863</v>
      </c>
      <c r="AC64">
        <v>54</v>
      </c>
      <c r="AO64">
        <f t="shared" ca="1" si="0"/>
        <v>12</v>
      </c>
      <c r="AP64">
        <f t="shared" ca="1" si="1"/>
        <v>1993</v>
      </c>
      <c r="AQ64">
        <f t="shared" ca="1" si="2"/>
        <v>29</v>
      </c>
      <c r="AR64" t="str">
        <f t="shared" si="3"/>
        <v>EVODE</v>
      </c>
      <c r="AS64" t="str">
        <f t="shared" si="4"/>
        <v>MUKESHIMANA</v>
      </c>
      <c r="AT64" t="str">
        <f t="shared" si="5"/>
        <v>EVODE  MUKESHIMANA</v>
      </c>
      <c r="AU64">
        <v>122</v>
      </c>
      <c r="AW64" t="str">
        <f t="shared" si="12"/>
        <v/>
      </c>
      <c r="AX64">
        <f t="shared" ca="1" si="13"/>
        <v>1993</v>
      </c>
      <c r="AY64" s="23"/>
      <c r="AZ64">
        <f t="shared" si="6"/>
        <v>1</v>
      </c>
      <c r="BA64" t="str">
        <f t="shared" si="7"/>
        <v>MARRIED TO ONE WIFE/HUSBAND OFFICIALLY</v>
      </c>
      <c r="BB64" s="23"/>
      <c r="BC64">
        <f t="shared" si="8"/>
        <v>11</v>
      </c>
      <c r="BE64" t="str">
        <f t="shared" si="9"/>
        <v>M</v>
      </c>
    </row>
    <row r="65" spans="1:59">
      <c r="A65">
        <v>20</v>
      </c>
      <c r="B65" t="s">
        <v>275</v>
      </c>
      <c r="C65" t="s">
        <v>276</v>
      </c>
      <c r="E65" t="s">
        <v>174</v>
      </c>
      <c r="F65" t="s">
        <v>2379</v>
      </c>
      <c r="G65" t="s">
        <v>36</v>
      </c>
      <c r="H65">
        <v>10.33244</v>
      </c>
      <c r="I65">
        <v>4.4643980000000001</v>
      </c>
      <c r="J65">
        <v>11</v>
      </c>
      <c r="K65">
        <v>12</v>
      </c>
      <c r="L65">
        <v>2010</v>
      </c>
      <c r="M65">
        <v>12</v>
      </c>
      <c r="N65">
        <v>10</v>
      </c>
      <c r="O65" t="s">
        <v>72</v>
      </c>
      <c r="P65" t="s">
        <v>82</v>
      </c>
      <c r="Q65" t="s">
        <v>1429</v>
      </c>
      <c r="R65" t="s">
        <v>1484</v>
      </c>
      <c r="S65" t="s">
        <v>1485</v>
      </c>
      <c r="T65">
        <v>6</v>
      </c>
      <c r="U65" t="s">
        <v>43</v>
      </c>
      <c r="V65">
        <v>54</v>
      </c>
      <c r="Z65" t="s">
        <v>1487</v>
      </c>
      <c r="AA65">
        <v>21.303989999999999</v>
      </c>
      <c r="AB65">
        <v>-157.863</v>
      </c>
      <c r="AC65">
        <v>54</v>
      </c>
      <c r="AJ65">
        <v>95</v>
      </c>
      <c r="AO65">
        <f t="shared" ca="1" si="0"/>
        <v>4</v>
      </c>
      <c r="AP65">
        <f t="shared" ca="1" si="1"/>
        <v>2010</v>
      </c>
      <c r="AQ65">
        <f t="shared" ca="1" si="2"/>
        <v>12</v>
      </c>
      <c r="AR65" t="str">
        <f t="shared" si="3"/>
        <v>MUTABAZI</v>
      </c>
      <c r="AS65" t="str">
        <f t="shared" si="4"/>
        <v>MATABARO</v>
      </c>
      <c r="AT65" t="str">
        <f t="shared" si="5"/>
        <v>MUTABAZI  MATABARO</v>
      </c>
      <c r="AW65">
        <f t="shared" ca="1" si="12"/>
        <v>4</v>
      </c>
      <c r="AX65">
        <f t="shared" ca="1" si="13"/>
        <v>2010</v>
      </c>
      <c r="AY65" s="23"/>
      <c r="AZ65">
        <f t="shared" si="6"/>
        <v>6</v>
      </c>
      <c r="BA65" t="str">
        <f t="shared" si="7"/>
        <v>NEVER MARRIED</v>
      </c>
      <c r="BB65" s="23"/>
      <c r="BC65">
        <f t="shared" si="8"/>
        <v>10</v>
      </c>
      <c r="BE65" t="str">
        <f t="shared" si="9"/>
        <v>M</v>
      </c>
    </row>
    <row r="66" spans="1:59">
      <c r="A66">
        <v>20</v>
      </c>
      <c r="B66" t="s">
        <v>278</v>
      </c>
      <c r="C66" t="s">
        <v>279</v>
      </c>
      <c r="E66" t="s">
        <v>280</v>
      </c>
      <c r="F66" t="s">
        <v>1487</v>
      </c>
      <c r="G66" t="s">
        <v>23</v>
      </c>
      <c r="H66">
        <v>21.303989999999999</v>
      </c>
      <c r="I66">
        <v>-157.863</v>
      </c>
      <c r="J66">
        <v>17</v>
      </c>
      <c r="K66">
        <v>1</v>
      </c>
      <c r="L66">
        <v>1968</v>
      </c>
      <c r="M66">
        <v>54</v>
      </c>
      <c r="N66">
        <v>9</v>
      </c>
      <c r="O66" t="s">
        <v>72</v>
      </c>
      <c r="P66" t="s">
        <v>82</v>
      </c>
      <c r="Q66" t="s">
        <v>1429</v>
      </c>
      <c r="R66" t="s">
        <v>1484</v>
      </c>
      <c r="S66" t="s">
        <v>1485</v>
      </c>
      <c r="T66">
        <v>3</v>
      </c>
      <c r="U66" t="s">
        <v>26</v>
      </c>
      <c r="V66">
        <v>54</v>
      </c>
      <c r="W66">
        <v>8082130004</v>
      </c>
      <c r="Z66" t="s">
        <v>1487</v>
      </c>
      <c r="AA66">
        <v>21.303989999999999</v>
      </c>
      <c r="AB66">
        <v>-157.863</v>
      </c>
      <c r="AC66">
        <v>54</v>
      </c>
      <c r="AJ66">
        <v>6</v>
      </c>
      <c r="AO66">
        <f t="shared" ref="AO66:AO129" ca="1" si="14" xml:space="preserve"> IF(ISBLANK(AJ66), K66, RANDBETWEEN(1,12))</f>
        <v>4</v>
      </c>
      <c r="AP66">
        <f t="shared" ref="AP66:AP129" ca="1" si="15" xml:space="preserve"> IF(ISBLANK(AK66), L66, RANDBETWEEN(1922,2022))</f>
        <v>1968</v>
      </c>
      <c r="AQ66">
        <f t="shared" ref="AQ66:AQ129" ca="1" si="16">IF(ISBLANK(AL66),M66,SUM(M66,RANDBETWEEN(1,3)))</f>
        <v>54</v>
      </c>
      <c r="AR66" t="str">
        <f t="shared" ref="AR66:AR129" si="17" xml:space="preserve"> IF(ISBLANK(AM66), C66, "")</f>
        <v>GLADYS</v>
      </c>
      <c r="AS66" t="str">
        <f t="shared" ref="AS66:AS129" si="18" xml:space="preserve"> IF(ISBLANK(AN66), E66, "")</f>
        <v>RUKUNDO</v>
      </c>
      <c r="AT66" t="str">
        <f t="shared" ref="AT66:AT129" si="19" xml:space="preserve"> _xlfn.CONCAT(AR66, " ", D66, " ", AS66)</f>
        <v>GLADYS  RUKUNDO</v>
      </c>
      <c r="AW66">
        <f t="shared" ca="1" si="12"/>
        <v>4</v>
      </c>
      <c r="AX66">
        <f t="shared" ca="1" si="13"/>
        <v>1968</v>
      </c>
      <c r="AY66" s="23"/>
      <c r="AZ66">
        <f t="shared" ref="AZ66:AZ129" si="20">IF(ISBLANK(AY66), T66, "")</f>
        <v>3</v>
      </c>
      <c r="BA66" t="str">
        <f t="shared" ref="BA66:BA129" si="21">IF(ISBLANK(AY66), U66, "")</f>
        <v>LIVE IN A POLYGAMOUS UNION</v>
      </c>
      <c r="BB66" s="23"/>
      <c r="BC66">
        <f t="shared" ref="BC66:BC129" si="22">IF(ISBLANK(BB66), N66, "")</f>
        <v>9</v>
      </c>
      <c r="BE66" t="str">
        <f t="shared" ref="BE66:BE129" si="23">IF(ISBLANK(BD66), G66, "")</f>
        <v>F</v>
      </c>
    </row>
    <row r="67" spans="1:59">
      <c r="A67">
        <v>20</v>
      </c>
      <c r="B67" t="s">
        <v>281</v>
      </c>
      <c r="C67" t="s">
        <v>2380</v>
      </c>
      <c r="E67" t="s">
        <v>117</v>
      </c>
      <c r="F67" t="s">
        <v>2381</v>
      </c>
      <c r="G67" t="s">
        <v>36</v>
      </c>
      <c r="H67">
        <v>56.341900000000003</v>
      </c>
      <c r="I67">
        <v>46.56353</v>
      </c>
      <c r="J67">
        <v>11</v>
      </c>
      <c r="K67">
        <v>12</v>
      </c>
      <c r="L67">
        <v>1997</v>
      </c>
      <c r="M67">
        <v>25</v>
      </c>
      <c r="N67">
        <v>6</v>
      </c>
      <c r="O67" t="s">
        <v>72</v>
      </c>
      <c r="P67" t="s">
        <v>82</v>
      </c>
      <c r="Q67" t="s">
        <v>1429</v>
      </c>
      <c r="R67" t="s">
        <v>1484</v>
      </c>
      <c r="S67" t="s">
        <v>1485</v>
      </c>
      <c r="T67">
        <v>7</v>
      </c>
      <c r="U67" t="s">
        <v>78</v>
      </c>
      <c r="V67">
        <v>54</v>
      </c>
      <c r="Z67" t="s">
        <v>1487</v>
      </c>
      <c r="AA67">
        <v>21.303989999999999</v>
      </c>
      <c r="AB67">
        <v>-157.863</v>
      </c>
      <c r="AC67">
        <v>54</v>
      </c>
      <c r="AF67">
        <v>13</v>
      </c>
      <c r="AK67">
        <v>80</v>
      </c>
      <c r="AO67">
        <f t="shared" ca="1" si="14"/>
        <v>12</v>
      </c>
      <c r="AP67">
        <f t="shared" ca="1" si="15"/>
        <v>2004</v>
      </c>
      <c r="AQ67">
        <f t="shared" ca="1" si="16"/>
        <v>25</v>
      </c>
      <c r="AR67" t="str">
        <f t="shared" si="17"/>
        <v>VINCENTO</v>
      </c>
      <c r="AS67" t="str">
        <f t="shared" si="18"/>
        <v>UWIZEYIMANA</v>
      </c>
      <c r="AT67" t="str">
        <f t="shared" si="19"/>
        <v>VINCENTO  UWIZEYIMANA</v>
      </c>
      <c r="AV67">
        <v>38</v>
      </c>
      <c r="AW67">
        <f t="shared" ca="1" si="12"/>
        <v>12</v>
      </c>
      <c r="AX67" t="str">
        <f t="shared" si="13"/>
        <v/>
      </c>
      <c r="AY67" s="23"/>
      <c r="AZ67">
        <f t="shared" si="20"/>
        <v>7</v>
      </c>
      <c r="BA67" t="str">
        <f t="shared" si="21"/>
        <v>WIDOWED</v>
      </c>
      <c r="BB67" s="23"/>
      <c r="BC67">
        <f t="shared" si="22"/>
        <v>6</v>
      </c>
      <c r="BE67" t="str">
        <f t="shared" si="23"/>
        <v>M</v>
      </c>
    </row>
    <row r="68" spans="1:59">
      <c r="A68">
        <v>22</v>
      </c>
      <c r="B68" t="s">
        <v>293</v>
      </c>
      <c r="C68" t="s">
        <v>294</v>
      </c>
      <c r="E68" t="s">
        <v>295</v>
      </c>
      <c r="F68" t="s">
        <v>1495</v>
      </c>
      <c r="G68" t="s">
        <v>23</v>
      </c>
      <c r="H68">
        <v>31.129100000000001</v>
      </c>
      <c r="I68">
        <v>120.8398</v>
      </c>
      <c r="J68">
        <v>7</v>
      </c>
      <c r="K68">
        <v>10</v>
      </c>
      <c r="L68">
        <v>1973</v>
      </c>
      <c r="M68">
        <v>49</v>
      </c>
      <c r="N68">
        <v>5</v>
      </c>
      <c r="O68" t="s">
        <v>72</v>
      </c>
      <c r="P68" t="s">
        <v>82</v>
      </c>
      <c r="Q68" t="s">
        <v>1429</v>
      </c>
      <c r="R68" t="s">
        <v>1484</v>
      </c>
      <c r="S68" t="s">
        <v>1496</v>
      </c>
      <c r="T68">
        <v>2</v>
      </c>
      <c r="U68" t="s">
        <v>48</v>
      </c>
      <c r="V68">
        <v>97</v>
      </c>
      <c r="Z68" t="s">
        <v>1499</v>
      </c>
      <c r="AA68">
        <v>47.016829999999999</v>
      </c>
      <c r="AB68">
        <v>-68.143000000000001</v>
      </c>
      <c r="AC68">
        <v>97</v>
      </c>
      <c r="AL68">
        <v>55</v>
      </c>
      <c r="AO68">
        <f t="shared" ca="1" si="14"/>
        <v>10</v>
      </c>
      <c r="AP68">
        <f t="shared" ca="1" si="15"/>
        <v>1973</v>
      </c>
      <c r="AQ68">
        <f t="shared" ca="1" si="16"/>
        <v>50</v>
      </c>
      <c r="AR68" t="str">
        <f t="shared" si="17"/>
        <v>GIANNA</v>
      </c>
      <c r="AS68" t="str">
        <f t="shared" si="18"/>
        <v>UWASE</v>
      </c>
      <c r="AT68" t="str">
        <f t="shared" si="19"/>
        <v>GIANNA  UWASE</v>
      </c>
      <c r="AV68">
        <v>47</v>
      </c>
      <c r="AW68">
        <f t="shared" ca="1" si="12"/>
        <v>10</v>
      </c>
      <c r="AX68" t="str">
        <f t="shared" si="13"/>
        <v/>
      </c>
      <c r="AY68" s="23">
        <v>1</v>
      </c>
      <c r="AZ68" t="str">
        <f t="shared" si="20"/>
        <v/>
      </c>
      <c r="BA68" t="str">
        <f t="shared" si="21"/>
        <v/>
      </c>
      <c r="BB68" s="23">
        <v>1</v>
      </c>
      <c r="BC68" t="str">
        <f t="shared" si="22"/>
        <v/>
      </c>
      <c r="BE68" t="str">
        <f t="shared" si="23"/>
        <v>F</v>
      </c>
    </row>
    <row r="69" spans="1:59">
      <c r="A69">
        <v>22</v>
      </c>
      <c r="B69" t="s">
        <v>296</v>
      </c>
      <c r="C69" t="s">
        <v>838</v>
      </c>
      <c r="E69" t="s">
        <v>298</v>
      </c>
      <c r="F69" t="s">
        <v>1497</v>
      </c>
      <c r="G69" t="s">
        <v>23</v>
      </c>
      <c r="H69">
        <v>57.766219999999997</v>
      </c>
      <c r="I69">
        <v>16.598379999999999</v>
      </c>
      <c r="J69">
        <v>24</v>
      </c>
      <c r="K69">
        <v>11</v>
      </c>
      <c r="L69">
        <v>2001</v>
      </c>
      <c r="M69">
        <v>21</v>
      </c>
      <c r="N69">
        <v>11</v>
      </c>
      <c r="O69" t="s">
        <v>72</v>
      </c>
      <c r="P69" t="s">
        <v>82</v>
      </c>
      <c r="Q69" t="s">
        <v>1429</v>
      </c>
      <c r="R69" t="s">
        <v>1484</v>
      </c>
      <c r="S69" t="s">
        <v>1496</v>
      </c>
      <c r="T69">
        <v>2</v>
      </c>
      <c r="U69" t="s">
        <v>48</v>
      </c>
      <c r="V69">
        <v>97</v>
      </c>
      <c r="Z69" t="s">
        <v>1499</v>
      </c>
      <c r="AA69">
        <v>47.016829999999999</v>
      </c>
      <c r="AB69">
        <v>-68.143000000000001</v>
      </c>
      <c r="AC69">
        <v>97</v>
      </c>
      <c r="AF69">
        <v>47</v>
      </c>
      <c r="AJ69">
        <v>97</v>
      </c>
      <c r="AO69">
        <f t="shared" ca="1" si="14"/>
        <v>2</v>
      </c>
      <c r="AP69">
        <f t="shared" ca="1" si="15"/>
        <v>2001</v>
      </c>
      <c r="AQ69">
        <f t="shared" ca="1" si="16"/>
        <v>21</v>
      </c>
      <c r="AR69" t="str">
        <f t="shared" si="17"/>
        <v>MARY</v>
      </c>
      <c r="AS69" t="str">
        <f t="shared" si="18"/>
        <v>DUSABE</v>
      </c>
      <c r="AT69" t="str">
        <f t="shared" si="19"/>
        <v>MARY  DUSABE</v>
      </c>
      <c r="AW69">
        <f t="shared" ca="1" si="12"/>
        <v>2</v>
      </c>
      <c r="AX69">
        <f t="shared" ca="1" si="13"/>
        <v>2001</v>
      </c>
      <c r="AY69" s="23"/>
      <c r="AZ69">
        <f t="shared" si="20"/>
        <v>2</v>
      </c>
      <c r="BA69" t="str">
        <f t="shared" si="21"/>
        <v>MARRIED TO ONE WIFE/HUSBAND NOT OFFICIALLY</v>
      </c>
      <c r="BB69" s="23"/>
      <c r="BC69">
        <f t="shared" si="22"/>
        <v>11</v>
      </c>
      <c r="BE69" t="str">
        <f t="shared" si="23"/>
        <v>F</v>
      </c>
    </row>
    <row r="70" spans="1:59">
      <c r="A70">
        <v>22</v>
      </c>
      <c r="B70" t="s">
        <v>299</v>
      </c>
      <c r="C70" t="s">
        <v>300</v>
      </c>
      <c r="E70" t="s">
        <v>2382</v>
      </c>
      <c r="F70" t="s">
        <v>1498</v>
      </c>
      <c r="G70" t="s">
        <v>36</v>
      </c>
      <c r="H70">
        <v>19.677510000000002</v>
      </c>
      <c r="I70">
        <v>-99.033000000000001</v>
      </c>
      <c r="J70">
        <v>3</v>
      </c>
      <c r="K70">
        <v>2</v>
      </c>
      <c r="L70">
        <v>2019</v>
      </c>
      <c r="M70">
        <v>3</v>
      </c>
      <c r="N70">
        <v>1</v>
      </c>
      <c r="O70" t="s">
        <v>72</v>
      </c>
      <c r="P70" t="s">
        <v>82</v>
      </c>
      <c r="Q70" t="s">
        <v>1429</v>
      </c>
      <c r="R70" t="s">
        <v>1484</v>
      </c>
      <c r="S70" t="s">
        <v>1496</v>
      </c>
      <c r="T70">
        <v>6</v>
      </c>
      <c r="U70" t="s">
        <v>43</v>
      </c>
      <c r="V70">
        <v>97</v>
      </c>
      <c r="Z70" t="s">
        <v>1499</v>
      </c>
      <c r="AA70">
        <v>47.016829999999999</v>
      </c>
      <c r="AB70">
        <v>-68.143000000000001</v>
      </c>
      <c r="AC70">
        <v>97</v>
      </c>
      <c r="AF70">
        <v>32</v>
      </c>
      <c r="AI70">
        <v>14</v>
      </c>
      <c r="AL70">
        <v>73</v>
      </c>
      <c r="AO70">
        <f t="shared" ca="1" si="14"/>
        <v>2</v>
      </c>
      <c r="AP70">
        <f t="shared" ca="1" si="15"/>
        <v>2019</v>
      </c>
      <c r="AQ70">
        <f t="shared" ca="1" si="16"/>
        <v>5</v>
      </c>
      <c r="AR70" t="str">
        <f t="shared" si="17"/>
        <v>KALISA</v>
      </c>
      <c r="AS70" t="str">
        <f t="shared" si="18"/>
        <v>HATEGE KIMANA</v>
      </c>
      <c r="AT70" t="str">
        <f t="shared" si="19"/>
        <v>KALISA  HATEGE KIMANA</v>
      </c>
      <c r="AW70">
        <f t="shared" ca="1" si="12"/>
        <v>2</v>
      </c>
      <c r="AX70">
        <f t="shared" ca="1" si="13"/>
        <v>2019</v>
      </c>
      <c r="AY70" s="23"/>
      <c r="AZ70">
        <f t="shared" si="20"/>
        <v>6</v>
      </c>
      <c r="BA70" t="str">
        <f t="shared" si="21"/>
        <v>NEVER MARRIED</v>
      </c>
      <c r="BB70" s="23"/>
      <c r="BC70">
        <f t="shared" si="22"/>
        <v>1</v>
      </c>
      <c r="BE70" t="str">
        <f t="shared" si="23"/>
        <v>M</v>
      </c>
    </row>
    <row r="71" spans="1:59">
      <c r="A71">
        <v>22</v>
      </c>
      <c r="B71" t="s">
        <v>302</v>
      </c>
      <c r="C71" t="s">
        <v>303</v>
      </c>
      <c r="E71" t="s">
        <v>304</v>
      </c>
      <c r="F71" t="s">
        <v>1499</v>
      </c>
      <c r="G71" t="s">
        <v>36</v>
      </c>
      <c r="H71">
        <v>47.016829999999999</v>
      </c>
      <c r="I71">
        <v>-68.143000000000001</v>
      </c>
      <c r="J71">
        <v>4</v>
      </c>
      <c r="K71">
        <v>7</v>
      </c>
      <c r="L71">
        <v>1925</v>
      </c>
      <c r="M71">
        <v>97</v>
      </c>
      <c r="N71">
        <v>8</v>
      </c>
      <c r="O71" t="s">
        <v>72</v>
      </c>
      <c r="P71" t="s">
        <v>82</v>
      </c>
      <c r="Q71" t="s">
        <v>1429</v>
      </c>
      <c r="R71" t="s">
        <v>1484</v>
      </c>
      <c r="S71" t="s">
        <v>1496</v>
      </c>
      <c r="T71">
        <v>7</v>
      </c>
      <c r="U71" t="s">
        <v>78</v>
      </c>
      <c r="V71">
        <v>97</v>
      </c>
      <c r="W71">
        <v>1781879139</v>
      </c>
      <c r="Z71" t="s">
        <v>1499</v>
      </c>
      <c r="AA71">
        <v>47.016829999999999</v>
      </c>
      <c r="AB71">
        <v>-68.143000000000001</v>
      </c>
      <c r="AC71">
        <v>97</v>
      </c>
      <c r="AO71">
        <f t="shared" ca="1" si="14"/>
        <v>7</v>
      </c>
      <c r="AP71">
        <f t="shared" ca="1" si="15"/>
        <v>1925</v>
      </c>
      <c r="AQ71">
        <f t="shared" ca="1" si="16"/>
        <v>97</v>
      </c>
      <c r="AR71" t="str">
        <f t="shared" si="17"/>
        <v>AKIMA</v>
      </c>
      <c r="AS71" t="str">
        <f t="shared" si="18"/>
        <v>KAYITESI</v>
      </c>
      <c r="AT71" t="str">
        <f t="shared" si="19"/>
        <v>AKIMA  KAYITESI</v>
      </c>
      <c r="AW71">
        <f t="shared" ca="1" si="12"/>
        <v>7</v>
      </c>
      <c r="AX71">
        <f t="shared" ca="1" si="13"/>
        <v>1925</v>
      </c>
      <c r="AY71" s="23">
        <v>1</v>
      </c>
      <c r="AZ71" t="str">
        <f t="shared" si="20"/>
        <v/>
      </c>
      <c r="BA71" t="str">
        <f t="shared" si="21"/>
        <v/>
      </c>
      <c r="BB71" s="23"/>
      <c r="BC71">
        <f t="shared" si="22"/>
        <v>8</v>
      </c>
      <c r="BE71" t="str">
        <f t="shared" si="23"/>
        <v>M</v>
      </c>
    </row>
    <row r="72" spans="1:59">
      <c r="A72">
        <v>23</v>
      </c>
      <c r="B72" t="s">
        <v>305</v>
      </c>
      <c r="C72" t="s">
        <v>306</v>
      </c>
      <c r="E72" t="s">
        <v>307</v>
      </c>
      <c r="F72" t="s">
        <v>1500</v>
      </c>
      <c r="G72" t="s">
        <v>36</v>
      </c>
      <c r="H72">
        <v>30.728750000000002</v>
      </c>
      <c r="I72">
        <v>112.3826</v>
      </c>
      <c r="J72">
        <v>23</v>
      </c>
      <c r="K72">
        <v>7</v>
      </c>
      <c r="L72">
        <v>1978</v>
      </c>
      <c r="M72">
        <v>44</v>
      </c>
      <c r="N72">
        <v>8</v>
      </c>
      <c r="O72" t="s">
        <v>31</v>
      </c>
      <c r="P72" t="s">
        <v>110</v>
      </c>
      <c r="Q72" t="s">
        <v>1501</v>
      </c>
      <c r="R72" t="s">
        <v>1501</v>
      </c>
      <c r="S72" t="s">
        <v>1502</v>
      </c>
      <c r="T72">
        <v>6</v>
      </c>
      <c r="U72" t="s">
        <v>43</v>
      </c>
      <c r="V72">
        <v>76</v>
      </c>
      <c r="Z72" t="s">
        <v>2383</v>
      </c>
      <c r="AA72">
        <v>41.26099</v>
      </c>
      <c r="AB72">
        <v>-8.3135899999999996</v>
      </c>
      <c r="AC72">
        <v>76</v>
      </c>
      <c r="AO72">
        <f t="shared" ca="1" si="14"/>
        <v>7</v>
      </c>
      <c r="AP72">
        <f t="shared" ca="1" si="15"/>
        <v>1978</v>
      </c>
      <c r="AQ72">
        <f t="shared" ca="1" si="16"/>
        <v>44</v>
      </c>
      <c r="AR72" t="str">
        <f t="shared" si="17"/>
        <v>ELVIN</v>
      </c>
      <c r="AS72" t="str">
        <f t="shared" si="18"/>
        <v>UWINEZA</v>
      </c>
      <c r="AT72" t="str">
        <f t="shared" si="19"/>
        <v>ELVIN  UWINEZA</v>
      </c>
      <c r="AW72">
        <f t="shared" ca="1" si="12"/>
        <v>7</v>
      </c>
      <c r="AX72">
        <f t="shared" ca="1" si="13"/>
        <v>1978</v>
      </c>
      <c r="AY72" s="23"/>
      <c r="AZ72">
        <f t="shared" si="20"/>
        <v>6</v>
      </c>
      <c r="BA72" t="str">
        <f t="shared" si="21"/>
        <v>NEVER MARRIED</v>
      </c>
      <c r="BB72" s="23"/>
      <c r="BC72">
        <f t="shared" si="22"/>
        <v>8</v>
      </c>
      <c r="BE72" t="str">
        <f t="shared" si="23"/>
        <v>M</v>
      </c>
    </row>
    <row r="73" spans="1:59">
      <c r="A73">
        <v>23</v>
      </c>
      <c r="B73" t="s">
        <v>308</v>
      </c>
      <c r="C73" t="s">
        <v>2384</v>
      </c>
      <c r="D73" t="s">
        <v>230</v>
      </c>
      <c r="E73" t="s">
        <v>2385</v>
      </c>
      <c r="F73" t="s">
        <v>2386</v>
      </c>
      <c r="G73" t="s">
        <v>36</v>
      </c>
      <c r="H73">
        <v>30.415839999999999</v>
      </c>
      <c r="I73">
        <v>31.56212</v>
      </c>
      <c r="J73">
        <v>1</v>
      </c>
      <c r="K73">
        <v>9</v>
      </c>
      <c r="L73">
        <v>2002</v>
      </c>
      <c r="M73">
        <v>20</v>
      </c>
      <c r="N73">
        <v>5</v>
      </c>
      <c r="O73" t="s">
        <v>31</v>
      </c>
      <c r="P73" t="s">
        <v>110</v>
      </c>
      <c r="Q73" t="s">
        <v>1501</v>
      </c>
      <c r="R73" t="s">
        <v>1501</v>
      </c>
      <c r="S73" t="s">
        <v>1502</v>
      </c>
      <c r="T73">
        <v>5</v>
      </c>
      <c r="U73" t="s">
        <v>86</v>
      </c>
      <c r="V73">
        <v>76</v>
      </c>
      <c r="Z73" t="s">
        <v>2383</v>
      </c>
      <c r="AA73">
        <v>41.26099</v>
      </c>
      <c r="AB73">
        <v>-8.3135899999999996</v>
      </c>
      <c r="AC73">
        <v>76</v>
      </c>
      <c r="AL73">
        <v>13</v>
      </c>
      <c r="AO73">
        <f t="shared" ca="1" si="14"/>
        <v>9</v>
      </c>
      <c r="AP73">
        <f t="shared" ca="1" si="15"/>
        <v>2002</v>
      </c>
      <c r="AQ73">
        <f t="shared" ca="1" si="16"/>
        <v>21</v>
      </c>
      <c r="AR73" t="str">
        <f t="shared" si="17"/>
        <v>DOGRATIAS</v>
      </c>
      <c r="AS73" t="str">
        <f t="shared" si="18"/>
        <v>MICHEL</v>
      </c>
      <c r="AT73" t="str">
        <f t="shared" si="19"/>
        <v>DOGRATIAS VINCENT MICHEL</v>
      </c>
      <c r="AW73">
        <f t="shared" ca="1" si="12"/>
        <v>9</v>
      </c>
      <c r="AX73">
        <f t="shared" ca="1" si="13"/>
        <v>2002</v>
      </c>
      <c r="AY73" s="23"/>
      <c r="AZ73">
        <f t="shared" si="20"/>
        <v>5</v>
      </c>
      <c r="BA73" t="str">
        <f t="shared" si="21"/>
        <v>SEPARATED</v>
      </c>
      <c r="BB73" s="23"/>
      <c r="BC73">
        <f t="shared" si="22"/>
        <v>5</v>
      </c>
      <c r="BE73" t="str">
        <f t="shared" si="23"/>
        <v>M</v>
      </c>
    </row>
    <row r="74" spans="1:59">
      <c r="A74">
        <v>23</v>
      </c>
      <c r="B74" t="s">
        <v>311</v>
      </c>
      <c r="C74" t="s">
        <v>312</v>
      </c>
      <c r="E74" t="s">
        <v>909</v>
      </c>
      <c r="F74" t="s">
        <v>2383</v>
      </c>
      <c r="G74" t="s">
        <v>36</v>
      </c>
      <c r="H74">
        <v>41.26099</v>
      </c>
      <c r="I74">
        <v>-8.3135899999999996</v>
      </c>
      <c r="J74">
        <v>30</v>
      </c>
      <c r="K74">
        <v>3</v>
      </c>
      <c r="L74">
        <v>1946</v>
      </c>
      <c r="M74">
        <v>76</v>
      </c>
      <c r="N74">
        <v>11</v>
      </c>
      <c r="O74" t="s">
        <v>31</v>
      </c>
      <c r="P74" t="s">
        <v>110</v>
      </c>
      <c r="Q74" t="s">
        <v>1501</v>
      </c>
      <c r="R74" t="s">
        <v>1501</v>
      </c>
      <c r="S74" t="s">
        <v>1502</v>
      </c>
      <c r="T74">
        <v>5</v>
      </c>
      <c r="U74" t="s">
        <v>86</v>
      </c>
      <c r="V74">
        <v>76</v>
      </c>
      <c r="W74">
        <v>8502045069</v>
      </c>
      <c r="Z74" t="s">
        <v>2383</v>
      </c>
      <c r="AA74">
        <v>41.26099</v>
      </c>
      <c r="AB74">
        <v>-8.3135899999999996</v>
      </c>
      <c r="AC74">
        <v>76</v>
      </c>
      <c r="AO74">
        <f t="shared" ca="1" si="14"/>
        <v>3</v>
      </c>
      <c r="AP74">
        <f t="shared" ca="1" si="15"/>
        <v>1946</v>
      </c>
      <c r="AQ74">
        <f t="shared" ca="1" si="16"/>
        <v>76</v>
      </c>
      <c r="AR74" t="str">
        <f t="shared" si="17"/>
        <v>HUNGURIMANA</v>
      </c>
      <c r="AS74" t="str">
        <f t="shared" si="18"/>
        <v>MAURICE</v>
      </c>
      <c r="AT74" t="str">
        <f t="shared" si="19"/>
        <v>HUNGURIMANA  MAURICE</v>
      </c>
      <c r="AV74">
        <v>54</v>
      </c>
      <c r="AW74">
        <f t="shared" ca="1" si="12"/>
        <v>3</v>
      </c>
      <c r="AX74" t="str">
        <f t="shared" si="13"/>
        <v/>
      </c>
      <c r="AY74" s="23"/>
      <c r="AZ74">
        <f t="shared" si="20"/>
        <v>5</v>
      </c>
      <c r="BA74" t="str">
        <f t="shared" si="21"/>
        <v>SEPARATED</v>
      </c>
      <c r="BB74" s="23"/>
      <c r="BC74">
        <f t="shared" si="22"/>
        <v>11</v>
      </c>
      <c r="BE74" t="str">
        <f t="shared" si="23"/>
        <v>M</v>
      </c>
      <c r="BG74">
        <f xml:space="preserve"> IF(ISBLANK(BF74), W74, "")</f>
        <v>8502045069</v>
      </c>
    </row>
    <row r="75" spans="1:59">
      <c r="A75">
        <v>24</v>
      </c>
      <c r="B75" t="s">
        <v>315</v>
      </c>
      <c r="C75" t="s">
        <v>316</v>
      </c>
      <c r="E75" t="s">
        <v>317</v>
      </c>
      <c r="F75" t="s">
        <v>1505</v>
      </c>
      <c r="G75" t="s">
        <v>36</v>
      </c>
      <c r="H75">
        <v>31.44415</v>
      </c>
      <c r="I75">
        <v>35.090110000000003</v>
      </c>
      <c r="J75">
        <v>18</v>
      </c>
      <c r="K75">
        <v>4</v>
      </c>
      <c r="L75">
        <v>1956</v>
      </c>
      <c r="M75">
        <v>66</v>
      </c>
      <c r="N75">
        <v>7</v>
      </c>
      <c r="O75" t="s">
        <v>37</v>
      </c>
      <c r="P75" t="s">
        <v>38</v>
      </c>
      <c r="Q75" t="s">
        <v>1413</v>
      </c>
      <c r="R75" t="s">
        <v>1506</v>
      </c>
      <c r="S75" t="s">
        <v>1507</v>
      </c>
      <c r="T75">
        <v>1</v>
      </c>
      <c r="U75" t="s">
        <v>186</v>
      </c>
      <c r="V75">
        <v>77</v>
      </c>
      <c r="Z75" t="s">
        <v>1509</v>
      </c>
      <c r="AA75">
        <v>10.142760000000001</v>
      </c>
      <c r="AB75">
        <v>-85.454999999999998</v>
      </c>
      <c r="AC75">
        <v>77</v>
      </c>
      <c r="AI75">
        <v>8</v>
      </c>
      <c r="AJ75">
        <v>1</v>
      </c>
      <c r="AK75">
        <v>34</v>
      </c>
      <c r="AO75">
        <f t="shared" ca="1" si="14"/>
        <v>4</v>
      </c>
      <c r="AP75">
        <f t="shared" ca="1" si="15"/>
        <v>1942</v>
      </c>
      <c r="AQ75">
        <f t="shared" ca="1" si="16"/>
        <v>66</v>
      </c>
      <c r="AR75" t="str">
        <f t="shared" si="17"/>
        <v>RITA</v>
      </c>
      <c r="AS75" t="str">
        <f t="shared" si="18"/>
        <v>TWAGIRAYEZU</v>
      </c>
      <c r="AT75" t="str">
        <f t="shared" si="19"/>
        <v>RITA  TWAGIRAYEZU</v>
      </c>
      <c r="AW75">
        <f t="shared" ca="1" si="12"/>
        <v>4</v>
      </c>
      <c r="AX75">
        <f t="shared" ca="1" si="13"/>
        <v>1942</v>
      </c>
      <c r="AY75" s="23"/>
      <c r="AZ75">
        <f t="shared" si="20"/>
        <v>1</v>
      </c>
      <c r="BA75" t="str">
        <f t="shared" si="21"/>
        <v>MARRIED TO ONE WIFE/HUSBAND OFFICIALLY</v>
      </c>
      <c r="BB75" s="23"/>
      <c r="BC75">
        <f t="shared" si="22"/>
        <v>7</v>
      </c>
      <c r="BE75" t="str">
        <f t="shared" si="23"/>
        <v>M</v>
      </c>
    </row>
    <row r="76" spans="1:59">
      <c r="A76">
        <v>24</v>
      </c>
      <c r="B76" t="s">
        <v>318</v>
      </c>
      <c r="C76" t="s">
        <v>319</v>
      </c>
      <c r="E76" t="s">
        <v>139</v>
      </c>
      <c r="F76" t="s">
        <v>2387</v>
      </c>
      <c r="G76" t="s">
        <v>36</v>
      </c>
      <c r="H76">
        <v>45.239759999999997</v>
      </c>
      <c r="I76">
        <v>13.93731</v>
      </c>
      <c r="J76">
        <v>25</v>
      </c>
      <c r="K76">
        <v>6</v>
      </c>
      <c r="L76">
        <v>1947</v>
      </c>
      <c r="M76">
        <v>75</v>
      </c>
      <c r="N76">
        <v>1</v>
      </c>
      <c r="O76" t="s">
        <v>37</v>
      </c>
      <c r="P76" t="s">
        <v>38</v>
      </c>
      <c r="Q76" t="s">
        <v>1413</v>
      </c>
      <c r="R76" t="s">
        <v>1506</v>
      </c>
      <c r="S76" t="s">
        <v>1507</v>
      </c>
      <c r="T76">
        <v>3</v>
      </c>
      <c r="U76" t="s">
        <v>26</v>
      </c>
      <c r="V76">
        <v>77</v>
      </c>
      <c r="Z76" t="s">
        <v>1509</v>
      </c>
      <c r="AA76">
        <v>10.142760000000001</v>
      </c>
      <c r="AB76">
        <v>-85.454999999999998</v>
      </c>
      <c r="AC76">
        <v>77</v>
      </c>
      <c r="AO76">
        <f t="shared" ca="1" si="14"/>
        <v>6</v>
      </c>
      <c r="AP76">
        <f t="shared" ca="1" si="15"/>
        <v>1947</v>
      </c>
      <c r="AQ76">
        <f t="shared" ca="1" si="16"/>
        <v>75</v>
      </c>
      <c r="AR76" t="str">
        <f t="shared" si="17"/>
        <v>QUDDUS</v>
      </c>
      <c r="AS76" t="str">
        <f t="shared" si="18"/>
        <v>CLAUDINE</v>
      </c>
      <c r="AT76" t="str">
        <f t="shared" si="19"/>
        <v>QUDDUS  CLAUDINE</v>
      </c>
      <c r="AW76">
        <f t="shared" ca="1" si="12"/>
        <v>6</v>
      </c>
      <c r="AX76">
        <f t="shared" ca="1" si="13"/>
        <v>1947</v>
      </c>
      <c r="AY76" s="23"/>
      <c r="AZ76">
        <f t="shared" si="20"/>
        <v>3</v>
      </c>
      <c r="BA76" t="str">
        <f t="shared" si="21"/>
        <v>LIVE IN A POLYGAMOUS UNION</v>
      </c>
      <c r="BB76" s="23"/>
      <c r="BC76">
        <f t="shared" si="22"/>
        <v>1</v>
      </c>
      <c r="BE76" t="str">
        <f t="shared" si="23"/>
        <v>M</v>
      </c>
    </row>
    <row r="77" spans="1:59">
      <c r="A77">
        <v>24</v>
      </c>
      <c r="B77" t="s">
        <v>322</v>
      </c>
      <c r="C77" t="s">
        <v>323</v>
      </c>
      <c r="E77" t="s">
        <v>324</v>
      </c>
      <c r="F77" t="s">
        <v>1509</v>
      </c>
      <c r="G77" t="s">
        <v>23</v>
      </c>
      <c r="H77">
        <v>10.142760000000001</v>
      </c>
      <c r="I77">
        <v>-85.454999999999998</v>
      </c>
      <c r="J77">
        <v>28</v>
      </c>
      <c r="K77">
        <v>12</v>
      </c>
      <c r="L77">
        <v>1945</v>
      </c>
      <c r="M77">
        <v>77</v>
      </c>
      <c r="N77">
        <v>8</v>
      </c>
      <c r="O77" t="s">
        <v>37</v>
      </c>
      <c r="P77" t="s">
        <v>38</v>
      </c>
      <c r="Q77" t="s">
        <v>1413</v>
      </c>
      <c r="R77" t="s">
        <v>1506</v>
      </c>
      <c r="S77" t="s">
        <v>1507</v>
      </c>
      <c r="T77">
        <v>6</v>
      </c>
      <c r="U77" t="s">
        <v>43</v>
      </c>
      <c r="V77">
        <v>77</v>
      </c>
      <c r="W77">
        <v>5982579619</v>
      </c>
      <c r="Z77" t="s">
        <v>1509</v>
      </c>
      <c r="AA77">
        <v>10.142760000000001</v>
      </c>
      <c r="AB77">
        <v>-85.454999999999998</v>
      </c>
      <c r="AC77">
        <v>77</v>
      </c>
      <c r="AJ77">
        <v>33</v>
      </c>
      <c r="AO77">
        <f t="shared" ca="1" si="14"/>
        <v>7</v>
      </c>
      <c r="AP77">
        <f t="shared" ca="1" si="15"/>
        <v>1945</v>
      </c>
      <c r="AQ77">
        <f t="shared" ca="1" si="16"/>
        <v>77</v>
      </c>
      <c r="AR77" t="str">
        <f t="shared" si="17"/>
        <v>SAMANTHA</v>
      </c>
      <c r="AS77" t="str">
        <f t="shared" si="18"/>
        <v>MAHORO</v>
      </c>
      <c r="AT77" t="str">
        <f t="shared" si="19"/>
        <v>SAMANTHA  MAHORO</v>
      </c>
      <c r="AW77">
        <f t="shared" ca="1" si="12"/>
        <v>7</v>
      </c>
      <c r="AX77">
        <f t="shared" ca="1" si="13"/>
        <v>1945</v>
      </c>
      <c r="AY77" s="23"/>
      <c r="AZ77">
        <f t="shared" si="20"/>
        <v>6</v>
      </c>
      <c r="BA77" t="str">
        <f t="shared" si="21"/>
        <v>NEVER MARRIED</v>
      </c>
      <c r="BB77" s="23"/>
      <c r="BC77">
        <f t="shared" si="22"/>
        <v>8</v>
      </c>
      <c r="BE77" t="str">
        <f t="shared" si="23"/>
        <v>F</v>
      </c>
      <c r="BG77">
        <f xml:space="preserve"> IF(ISBLANK(BF77), W77, "")</f>
        <v>5982579619</v>
      </c>
    </row>
    <row r="78" spans="1:59">
      <c r="A78">
        <v>83</v>
      </c>
      <c r="B78" t="s">
        <v>868</v>
      </c>
      <c r="C78" t="s">
        <v>869</v>
      </c>
      <c r="E78" t="s">
        <v>2388</v>
      </c>
      <c r="F78" t="s">
        <v>2389</v>
      </c>
      <c r="G78" t="s">
        <v>36</v>
      </c>
      <c r="H78">
        <v>-32.941400000000002</v>
      </c>
      <c r="I78">
        <v>-60.652799999999999</v>
      </c>
      <c r="J78">
        <v>4</v>
      </c>
      <c r="K78">
        <v>5</v>
      </c>
      <c r="L78">
        <v>1964</v>
      </c>
      <c r="M78">
        <v>58</v>
      </c>
      <c r="N78">
        <v>8</v>
      </c>
      <c r="O78" t="s">
        <v>24</v>
      </c>
      <c r="P78" t="s">
        <v>118</v>
      </c>
      <c r="Q78" t="s">
        <v>118</v>
      </c>
      <c r="R78" t="s">
        <v>1831</v>
      </c>
      <c r="S78" t="s">
        <v>1832</v>
      </c>
      <c r="T78">
        <v>4</v>
      </c>
      <c r="U78" t="s">
        <v>93</v>
      </c>
      <c r="V78">
        <v>76</v>
      </c>
      <c r="Z78" t="s">
        <v>2390</v>
      </c>
      <c r="AA78">
        <v>39.993180000000002</v>
      </c>
      <c r="AB78">
        <v>116.4684</v>
      </c>
      <c r="AC78">
        <v>76</v>
      </c>
      <c r="AE78">
        <v>1</v>
      </c>
      <c r="AO78">
        <f t="shared" ca="1" si="14"/>
        <v>5</v>
      </c>
      <c r="AP78">
        <f t="shared" ca="1" si="15"/>
        <v>1964</v>
      </c>
      <c r="AQ78">
        <f t="shared" ca="1" si="16"/>
        <v>58</v>
      </c>
      <c r="AR78" t="str">
        <f t="shared" si="17"/>
        <v>DIDO</v>
      </c>
      <c r="AS78" t="str">
        <f t="shared" si="18"/>
        <v>MODESTE</v>
      </c>
      <c r="AT78" t="str">
        <f t="shared" si="19"/>
        <v>DIDO  MODESTE</v>
      </c>
      <c r="AU78">
        <v>11</v>
      </c>
      <c r="AW78" t="str">
        <f t="shared" si="12"/>
        <v/>
      </c>
      <c r="AX78">
        <f t="shared" ca="1" si="13"/>
        <v>1964</v>
      </c>
      <c r="AY78" s="23"/>
      <c r="AZ78">
        <f t="shared" si="20"/>
        <v>4</v>
      </c>
      <c r="BA78" t="str">
        <f t="shared" si="21"/>
        <v>DIVORCED</v>
      </c>
      <c r="BB78" s="23"/>
      <c r="BC78">
        <f t="shared" si="22"/>
        <v>8</v>
      </c>
      <c r="BE78" t="str">
        <f t="shared" si="23"/>
        <v>M</v>
      </c>
    </row>
    <row r="79" spans="1:59">
      <c r="A79">
        <v>83</v>
      </c>
      <c r="B79" t="s">
        <v>868</v>
      </c>
      <c r="C79" t="s">
        <v>869</v>
      </c>
      <c r="E79" t="s">
        <v>2388</v>
      </c>
      <c r="F79" t="s">
        <v>2389</v>
      </c>
      <c r="G79" t="s">
        <v>36</v>
      </c>
      <c r="H79">
        <v>-32.941400000000002</v>
      </c>
      <c r="I79">
        <v>-60.652799999999999</v>
      </c>
      <c r="J79">
        <v>4</v>
      </c>
      <c r="K79">
        <v>5</v>
      </c>
      <c r="L79">
        <v>1964</v>
      </c>
      <c r="M79">
        <v>58</v>
      </c>
      <c r="N79">
        <v>8</v>
      </c>
      <c r="O79" t="s">
        <v>72</v>
      </c>
      <c r="P79" t="s">
        <v>73</v>
      </c>
      <c r="Q79" t="s">
        <v>1619</v>
      </c>
      <c r="R79" t="s">
        <v>2391</v>
      </c>
      <c r="S79" t="s">
        <v>1621</v>
      </c>
      <c r="T79">
        <v>4</v>
      </c>
      <c r="U79" t="s">
        <v>93</v>
      </c>
      <c r="V79">
        <v>76</v>
      </c>
      <c r="Z79" t="s">
        <v>2390</v>
      </c>
      <c r="AA79">
        <v>39.993180000000002</v>
      </c>
      <c r="AB79">
        <v>116.4684</v>
      </c>
      <c r="AC79">
        <v>76</v>
      </c>
      <c r="AE79">
        <v>1</v>
      </c>
      <c r="AO79">
        <f t="shared" ca="1" si="14"/>
        <v>5</v>
      </c>
      <c r="AP79">
        <f t="shared" ca="1" si="15"/>
        <v>1964</v>
      </c>
      <c r="AQ79">
        <f t="shared" ca="1" si="16"/>
        <v>58</v>
      </c>
      <c r="AR79" t="str">
        <f t="shared" si="17"/>
        <v>DIDO</v>
      </c>
      <c r="AS79" t="str">
        <f t="shared" si="18"/>
        <v>MODESTE</v>
      </c>
      <c r="AT79" t="str">
        <f t="shared" si="19"/>
        <v>DIDO  MODESTE</v>
      </c>
      <c r="AW79">
        <f t="shared" ca="1" si="12"/>
        <v>5</v>
      </c>
      <c r="AX79">
        <f t="shared" ca="1" si="13"/>
        <v>1964</v>
      </c>
      <c r="AY79" s="23"/>
      <c r="AZ79">
        <f t="shared" si="20"/>
        <v>4</v>
      </c>
      <c r="BA79" t="str">
        <f t="shared" si="21"/>
        <v>DIVORCED</v>
      </c>
      <c r="BB79" s="23"/>
      <c r="BC79">
        <f t="shared" si="22"/>
        <v>8</v>
      </c>
      <c r="BE79" t="str">
        <f t="shared" si="23"/>
        <v>M</v>
      </c>
    </row>
    <row r="80" spans="1:59">
      <c r="A80">
        <v>25</v>
      </c>
      <c r="B80" t="s">
        <v>328</v>
      </c>
      <c r="C80" t="s">
        <v>329</v>
      </c>
      <c r="D80" t="s">
        <v>330</v>
      </c>
      <c r="E80" t="s">
        <v>331</v>
      </c>
      <c r="F80" t="s">
        <v>1511</v>
      </c>
      <c r="G80" t="s">
        <v>23</v>
      </c>
      <c r="H80">
        <v>46.406460000000003</v>
      </c>
      <c r="I80">
        <v>-0.20130999999999999</v>
      </c>
      <c r="J80">
        <v>18</v>
      </c>
      <c r="K80">
        <v>10</v>
      </c>
      <c r="L80">
        <v>1960</v>
      </c>
      <c r="M80">
        <v>62</v>
      </c>
      <c r="N80">
        <v>6</v>
      </c>
      <c r="O80" t="s">
        <v>97</v>
      </c>
      <c r="P80" t="s">
        <v>289</v>
      </c>
      <c r="Q80" t="s">
        <v>1512</v>
      </c>
      <c r="R80" t="s">
        <v>1513</v>
      </c>
      <c r="S80" t="s">
        <v>1514</v>
      </c>
      <c r="T80">
        <v>6</v>
      </c>
      <c r="U80" t="s">
        <v>43</v>
      </c>
      <c r="V80">
        <v>81</v>
      </c>
      <c r="Z80" t="s">
        <v>2392</v>
      </c>
      <c r="AA80">
        <v>-6.1834600000000002</v>
      </c>
      <c r="AB80">
        <v>106.7647</v>
      </c>
      <c r="AC80">
        <v>81</v>
      </c>
      <c r="AD80">
        <v>9</v>
      </c>
      <c r="AO80">
        <f t="shared" ca="1" si="14"/>
        <v>10</v>
      </c>
      <c r="AP80">
        <f t="shared" ca="1" si="15"/>
        <v>1960</v>
      </c>
      <c r="AQ80">
        <f t="shared" ca="1" si="16"/>
        <v>62</v>
      </c>
      <c r="AR80" t="str">
        <f t="shared" si="17"/>
        <v>ATFA</v>
      </c>
      <c r="AS80" t="str">
        <f t="shared" si="18"/>
        <v>NKUSI</v>
      </c>
      <c r="AT80" t="str">
        <f t="shared" si="19"/>
        <v>ATFA DIDINE NKUSI</v>
      </c>
      <c r="AW80">
        <f t="shared" ca="1" si="12"/>
        <v>10</v>
      </c>
      <c r="AX80">
        <f t="shared" ca="1" si="13"/>
        <v>1960</v>
      </c>
      <c r="AY80" s="23">
        <v>1</v>
      </c>
      <c r="AZ80" t="str">
        <f t="shared" si="20"/>
        <v/>
      </c>
      <c r="BA80" t="str">
        <f t="shared" si="21"/>
        <v/>
      </c>
      <c r="BB80" s="23"/>
      <c r="BC80">
        <f t="shared" si="22"/>
        <v>6</v>
      </c>
      <c r="BE80" t="str">
        <f t="shared" si="23"/>
        <v>F</v>
      </c>
    </row>
    <row r="81" spans="1:59">
      <c r="A81">
        <v>25</v>
      </c>
      <c r="B81" t="s">
        <v>332</v>
      </c>
      <c r="C81" t="s">
        <v>333</v>
      </c>
      <c r="E81" t="s">
        <v>1171</v>
      </c>
      <c r="F81" t="s">
        <v>2392</v>
      </c>
      <c r="G81" t="s">
        <v>36</v>
      </c>
      <c r="H81">
        <v>-6.1834600000000002</v>
      </c>
      <c r="I81">
        <v>106.7647</v>
      </c>
      <c r="J81">
        <v>23</v>
      </c>
      <c r="K81">
        <v>3</v>
      </c>
      <c r="L81">
        <v>1941</v>
      </c>
      <c r="M81">
        <v>81</v>
      </c>
      <c r="N81">
        <v>4</v>
      </c>
      <c r="O81" t="s">
        <v>97</v>
      </c>
      <c r="P81" t="s">
        <v>289</v>
      </c>
      <c r="Q81" t="s">
        <v>1512</v>
      </c>
      <c r="R81" t="s">
        <v>1513</v>
      </c>
      <c r="S81" t="s">
        <v>1514</v>
      </c>
      <c r="T81">
        <v>1</v>
      </c>
      <c r="U81" t="s">
        <v>186</v>
      </c>
      <c r="V81">
        <v>81</v>
      </c>
      <c r="W81">
        <v>3889609359</v>
      </c>
      <c r="Z81" t="s">
        <v>2392</v>
      </c>
      <c r="AA81">
        <v>-6.1834600000000002</v>
      </c>
      <c r="AB81">
        <v>106.7647</v>
      </c>
      <c r="AC81">
        <v>81</v>
      </c>
      <c r="AD81">
        <v>9</v>
      </c>
      <c r="AO81">
        <f t="shared" ca="1" si="14"/>
        <v>3</v>
      </c>
      <c r="AP81">
        <f t="shared" ca="1" si="15"/>
        <v>1941</v>
      </c>
      <c r="AQ81">
        <f t="shared" ca="1" si="16"/>
        <v>81</v>
      </c>
      <c r="AR81" t="str">
        <f t="shared" si="17"/>
        <v>CLOVIS</v>
      </c>
      <c r="AS81" t="str">
        <f t="shared" si="18"/>
        <v>MUSABYIMANA</v>
      </c>
      <c r="AT81" t="str">
        <f t="shared" si="19"/>
        <v>CLOVIS  MUSABYIMANA</v>
      </c>
      <c r="AU81">
        <v>94</v>
      </c>
      <c r="AW81" t="str">
        <f t="shared" si="12"/>
        <v/>
      </c>
      <c r="AX81">
        <f t="shared" ca="1" si="13"/>
        <v>1941</v>
      </c>
      <c r="AY81" s="23"/>
      <c r="AZ81">
        <f t="shared" si="20"/>
        <v>1</v>
      </c>
      <c r="BA81" t="str">
        <f t="shared" si="21"/>
        <v>MARRIED TO ONE WIFE/HUSBAND OFFICIALLY</v>
      </c>
      <c r="BB81" s="23"/>
      <c r="BC81">
        <f t="shared" si="22"/>
        <v>4</v>
      </c>
      <c r="BE81" t="str">
        <f t="shared" si="23"/>
        <v>M</v>
      </c>
      <c r="BF81">
        <v>1</v>
      </c>
      <c r="BG81" t="str">
        <f xml:space="preserve"> IF(ISBLANK(BF81), W81, "")</f>
        <v/>
      </c>
    </row>
    <row r="82" spans="1:59">
      <c r="A82">
        <v>25</v>
      </c>
      <c r="B82" t="s">
        <v>335</v>
      </c>
      <c r="C82" t="s">
        <v>336</v>
      </c>
      <c r="D82" t="s">
        <v>337</v>
      </c>
      <c r="E82" t="s">
        <v>341</v>
      </c>
      <c r="F82" t="s">
        <v>2393</v>
      </c>
      <c r="G82" t="s">
        <v>36</v>
      </c>
      <c r="H82">
        <v>-6.8435800000000002</v>
      </c>
      <c r="I82">
        <v>106.8296</v>
      </c>
      <c r="J82">
        <v>19</v>
      </c>
      <c r="K82">
        <v>6</v>
      </c>
      <c r="L82">
        <v>1967</v>
      </c>
      <c r="M82">
        <v>55</v>
      </c>
      <c r="N82">
        <v>3</v>
      </c>
      <c r="O82" t="s">
        <v>97</v>
      </c>
      <c r="P82" t="s">
        <v>289</v>
      </c>
      <c r="Q82" t="s">
        <v>1512</v>
      </c>
      <c r="R82" t="s">
        <v>1513</v>
      </c>
      <c r="S82" t="s">
        <v>1514</v>
      </c>
      <c r="T82">
        <v>5</v>
      </c>
      <c r="U82" t="s">
        <v>86</v>
      </c>
      <c r="V82">
        <v>81</v>
      </c>
      <c r="Z82" t="s">
        <v>2392</v>
      </c>
      <c r="AA82">
        <v>-6.1834600000000002</v>
      </c>
      <c r="AB82">
        <v>106.7647</v>
      </c>
      <c r="AC82">
        <v>81</v>
      </c>
      <c r="AD82">
        <v>9</v>
      </c>
      <c r="AK82">
        <v>75</v>
      </c>
      <c r="AO82">
        <f t="shared" ca="1" si="14"/>
        <v>6</v>
      </c>
      <c r="AP82">
        <f t="shared" ca="1" si="15"/>
        <v>1928</v>
      </c>
      <c r="AQ82">
        <f t="shared" ca="1" si="16"/>
        <v>55</v>
      </c>
      <c r="AR82" t="str">
        <f t="shared" si="17"/>
        <v>JAY</v>
      </c>
      <c r="AS82" t="str">
        <f t="shared" si="18"/>
        <v>HAVUGIMANA</v>
      </c>
      <c r="AT82" t="str">
        <f t="shared" si="19"/>
        <v>JAY PI HAVUGIMANA</v>
      </c>
      <c r="AW82">
        <f t="shared" ca="1" si="12"/>
        <v>6</v>
      </c>
      <c r="AX82">
        <f t="shared" ca="1" si="13"/>
        <v>1928</v>
      </c>
      <c r="AY82" s="23"/>
      <c r="AZ82">
        <f t="shared" si="20"/>
        <v>5</v>
      </c>
      <c r="BA82" t="str">
        <f t="shared" si="21"/>
        <v>SEPARATED</v>
      </c>
      <c r="BB82" s="23"/>
      <c r="BC82">
        <f t="shared" si="22"/>
        <v>3</v>
      </c>
      <c r="BE82" t="str">
        <f t="shared" si="23"/>
        <v>M</v>
      </c>
    </row>
    <row r="83" spans="1:59">
      <c r="A83">
        <v>25</v>
      </c>
      <c r="B83" t="s">
        <v>339</v>
      </c>
      <c r="C83" t="s">
        <v>340</v>
      </c>
      <c r="E83" t="s">
        <v>341</v>
      </c>
      <c r="F83" t="s">
        <v>1517</v>
      </c>
      <c r="G83" t="s">
        <v>23</v>
      </c>
      <c r="H83">
        <v>34.249830000000003</v>
      </c>
      <c r="I83">
        <v>35.664290000000001</v>
      </c>
      <c r="J83">
        <v>15</v>
      </c>
      <c r="K83">
        <v>7</v>
      </c>
      <c r="L83">
        <v>1995</v>
      </c>
      <c r="M83">
        <v>27</v>
      </c>
      <c r="N83">
        <v>4</v>
      </c>
      <c r="O83" t="s">
        <v>97</v>
      </c>
      <c r="P83" t="s">
        <v>289</v>
      </c>
      <c r="Q83" t="s">
        <v>1512</v>
      </c>
      <c r="R83" t="s">
        <v>1513</v>
      </c>
      <c r="S83" t="s">
        <v>1514</v>
      </c>
      <c r="T83">
        <v>7</v>
      </c>
      <c r="U83" t="s">
        <v>78</v>
      </c>
      <c r="V83">
        <v>81</v>
      </c>
      <c r="Z83" t="s">
        <v>2392</v>
      </c>
      <c r="AA83">
        <v>-6.1834600000000002</v>
      </c>
      <c r="AB83">
        <v>106.7647</v>
      </c>
      <c r="AC83">
        <v>81</v>
      </c>
      <c r="AD83">
        <v>9</v>
      </c>
      <c r="AO83">
        <f t="shared" ca="1" si="14"/>
        <v>7</v>
      </c>
      <c r="AP83">
        <f t="shared" ca="1" si="15"/>
        <v>1995</v>
      </c>
      <c r="AQ83">
        <f t="shared" ca="1" si="16"/>
        <v>27</v>
      </c>
      <c r="AR83" t="str">
        <f t="shared" si="17"/>
        <v>IRADUKUNDA</v>
      </c>
      <c r="AS83" t="str">
        <f t="shared" si="18"/>
        <v>HAVUGIMANA</v>
      </c>
      <c r="AT83" t="str">
        <f t="shared" si="19"/>
        <v>IRADUKUNDA  HAVUGIMANA</v>
      </c>
      <c r="AU83">
        <v>12</v>
      </c>
      <c r="AW83" t="str">
        <f t="shared" si="12"/>
        <v/>
      </c>
      <c r="AX83">
        <f t="shared" ca="1" si="13"/>
        <v>1995</v>
      </c>
      <c r="AY83" s="23"/>
      <c r="AZ83">
        <f t="shared" si="20"/>
        <v>7</v>
      </c>
      <c r="BA83" t="str">
        <f t="shared" si="21"/>
        <v>WIDOWED</v>
      </c>
      <c r="BB83" s="23"/>
      <c r="BC83">
        <f t="shared" si="22"/>
        <v>4</v>
      </c>
      <c r="BE83" t="str">
        <f t="shared" si="23"/>
        <v>F</v>
      </c>
    </row>
    <row r="84" spans="1:59">
      <c r="A84">
        <v>28</v>
      </c>
      <c r="B84" t="s">
        <v>361</v>
      </c>
      <c r="C84" t="s">
        <v>354</v>
      </c>
      <c r="E84" t="s">
        <v>304</v>
      </c>
      <c r="F84" t="s">
        <v>2394</v>
      </c>
      <c r="G84" t="s">
        <v>36</v>
      </c>
      <c r="H84">
        <v>10.76329</v>
      </c>
      <c r="I84">
        <v>-74.756500000000003</v>
      </c>
      <c r="J84">
        <v>30</v>
      </c>
      <c r="K84">
        <v>10</v>
      </c>
      <c r="L84">
        <v>1947</v>
      </c>
      <c r="M84">
        <v>75</v>
      </c>
      <c r="N84">
        <v>9</v>
      </c>
      <c r="O84" t="s">
        <v>31</v>
      </c>
      <c r="P84" t="s">
        <v>137</v>
      </c>
      <c r="Q84" t="s">
        <v>1532</v>
      </c>
      <c r="R84" t="s">
        <v>1533</v>
      </c>
      <c r="S84" t="s">
        <v>1534</v>
      </c>
      <c r="T84">
        <v>6</v>
      </c>
      <c r="U84" t="s">
        <v>43</v>
      </c>
      <c r="V84">
        <v>87</v>
      </c>
      <c r="Z84" t="s">
        <v>1536</v>
      </c>
      <c r="AA84">
        <v>42.524639999999998</v>
      </c>
      <c r="AB84">
        <v>87.539590000000004</v>
      </c>
      <c r="AC84">
        <v>87</v>
      </c>
      <c r="AD84">
        <v>11</v>
      </c>
      <c r="AJ84">
        <v>31</v>
      </c>
      <c r="AL84">
        <v>14</v>
      </c>
      <c r="AO84">
        <f t="shared" ca="1" si="14"/>
        <v>2</v>
      </c>
      <c r="AP84">
        <f t="shared" ca="1" si="15"/>
        <v>1947</v>
      </c>
      <c r="AQ84">
        <f t="shared" ca="1" si="16"/>
        <v>77</v>
      </c>
      <c r="AR84" t="str">
        <f t="shared" si="17"/>
        <v>SHEMA</v>
      </c>
      <c r="AS84" t="str">
        <f t="shared" si="18"/>
        <v>KAYITESI</v>
      </c>
      <c r="AT84" t="str">
        <f t="shared" si="19"/>
        <v>SHEMA  KAYITESI</v>
      </c>
      <c r="AW84">
        <f t="shared" ca="1" si="12"/>
        <v>2</v>
      </c>
      <c r="AX84">
        <f t="shared" ca="1" si="13"/>
        <v>1947</v>
      </c>
      <c r="AY84" s="23"/>
      <c r="AZ84">
        <f t="shared" si="20"/>
        <v>6</v>
      </c>
      <c r="BA84" t="str">
        <f t="shared" si="21"/>
        <v>NEVER MARRIED</v>
      </c>
      <c r="BB84" s="23"/>
      <c r="BC84">
        <f t="shared" si="22"/>
        <v>9</v>
      </c>
      <c r="BE84" t="str">
        <f t="shared" si="23"/>
        <v>M</v>
      </c>
    </row>
    <row r="85" spans="1:59">
      <c r="A85">
        <v>28</v>
      </c>
      <c r="B85" t="s">
        <v>363</v>
      </c>
      <c r="C85" t="s">
        <v>364</v>
      </c>
      <c r="E85" t="s">
        <v>365</v>
      </c>
      <c r="F85" t="s">
        <v>1535</v>
      </c>
      <c r="G85" t="s">
        <v>36</v>
      </c>
      <c r="H85">
        <v>63.917409999999997</v>
      </c>
      <c r="I85">
        <v>38.114109999999997</v>
      </c>
      <c r="J85">
        <v>22</v>
      </c>
      <c r="K85">
        <v>6</v>
      </c>
      <c r="L85">
        <v>1957</v>
      </c>
      <c r="M85">
        <v>65</v>
      </c>
      <c r="N85">
        <v>2</v>
      </c>
      <c r="O85" t="s">
        <v>31</v>
      </c>
      <c r="P85" t="s">
        <v>137</v>
      </c>
      <c r="Q85" t="s">
        <v>1532</v>
      </c>
      <c r="R85" t="s">
        <v>1533</v>
      </c>
      <c r="S85" t="s">
        <v>1534</v>
      </c>
      <c r="T85">
        <v>3</v>
      </c>
      <c r="U85" t="s">
        <v>26</v>
      </c>
      <c r="V85">
        <v>87</v>
      </c>
      <c r="Z85" t="s">
        <v>1536</v>
      </c>
      <c r="AA85">
        <v>42.524639999999998</v>
      </c>
      <c r="AB85">
        <v>87.539590000000004</v>
      </c>
      <c r="AC85">
        <v>87</v>
      </c>
      <c r="AD85">
        <v>11</v>
      </c>
      <c r="AK85">
        <v>53</v>
      </c>
      <c r="AL85">
        <v>5</v>
      </c>
      <c r="AO85">
        <f t="shared" ca="1" si="14"/>
        <v>6</v>
      </c>
      <c r="AP85">
        <f t="shared" ca="1" si="15"/>
        <v>2002</v>
      </c>
      <c r="AQ85">
        <f t="shared" ca="1" si="16"/>
        <v>68</v>
      </c>
      <c r="AR85" t="str">
        <f t="shared" si="17"/>
        <v>TUYISHIMIRE</v>
      </c>
      <c r="AS85" t="str">
        <f t="shared" si="18"/>
        <v>BAHATI</v>
      </c>
      <c r="AT85" t="str">
        <f t="shared" si="19"/>
        <v>TUYISHIMIRE  BAHATI</v>
      </c>
      <c r="AW85">
        <f t="shared" ca="1" si="12"/>
        <v>6</v>
      </c>
      <c r="AX85">
        <f t="shared" ca="1" si="13"/>
        <v>2002</v>
      </c>
      <c r="AY85" s="23">
        <v>1</v>
      </c>
      <c r="AZ85" t="str">
        <f t="shared" si="20"/>
        <v/>
      </c>
      <c r="BA85" t="str">
        <f t="shared" si="21"/>
        <v/>
      </c>
      <c r="BB85" s="23">
        <v>1</v>
      </c>
      <c r="BC85" t="str">
        <f t="shared" si="22"/>
        <v/>
      </c>
      <c r="BE85" t="str">
        <f t="shared" si="23"/>
        <v>M</v>
      </c>
    </row>
    <row r="86" spans="1:59">
      <c r="A86">
        <v>28</v>
      </c>
      <c r="B86" t="s">
        <v>366</v>
      </c>
      <c r="C86" t="s">
        <v>367</v>
      </c>
      <c r="E86" t="s">
        <v>368</v>
      </c>
      <c r="F86" t="s">
        <v>1536</v>
      </c>
      <c r="G86" t="s">
        <v>23</v>
      </c>
      <c r="H86">
        <v>42.524639999999998</v>
      </c>
      <c r="I86">
        <v>87.539590000000004</v>
      </c>
      <c r="J86">
        <v>15</v>
      </c>
      <c r="K86">
        <v>5</v>
      </c>
      <c r="L86">
        <v>1935</v>
      </c>
      <c r="M86">
        <v>87</v>
      </c>
      <c r="N86">
        <v>7</v>
      </c>
      <c r="O86" t="s">
        <v>31</v>
      </c>
      <c r="P86" t="s">
        <v>137</v>
      </c>
      <c r="Q86" t="s">
        <v>1532</v>
      </c>
      <c r="R86" t="s">
        <v>1533</v>
      </c>
      <c r="S86" t="s">
        <v>1534</v>
      </c>
      <c r="T86">
        <v>6</v>
      </c>
      <c r="U86" t="s">
        <v>43</v>
      </c>
      <c r="V86">
        <v>87</v>
      </c>
      <c r="W86">
        <v>2101572694</v>
      </c>
      <c r="Z86" t="s">
        <v>1536</v>
      </c>
      <c r="AA86">
        <v>42.524639999999998</v>
      </c>
      <c r="AB86">
        <v>87.539590000000004</v>
      </c>
      <c r="AC86">
        <v>87</v>
      </c>
      <c r="AD86">
        <v>11</v>
      </c>
      <c r="AO86">
        <f t="shared" ca="1" si="14"/>
        <v>5</v>
      </c>
      <c r="AP86">
        <f t="shared" ca="1" si="15"/>
        <v>1935</v>
      </c>
      <c r="AQ86">
        <f t="shared" ca="1" si="16"/>
        <v>87</v>
      </c>
      <c r="AR86" t="str">
        <f t="shared" si="17"/>
        <v>NAGZ</v>
      </c>
      <c r="AS86" t="str">
        <f t="shared" si="18"/>
        <v>NZEYIMANA</v>
      </c>
      <c r="AT86" t="str">
        <f t="shared" si="19"/>
        <v>NAGZ  NZEYIMANA</v>
      </c>
      <c r="AV86">
        <v>85</v>
      </c>
      <c r="AW86">
        <f t="shared" ca="1" si="12"/>
        <v>5</v>
      </c>
      <c r="AX86" t="str">
        <f t="shared" si="13"/>
        <v/>
      </c>
      <c r="AY86" s="23"/>
      <c r="AZ86">
        <f t="shared" si="20"/>
        <v>6</v>
      </c>
      <c r="BA86" t="str">
        <f t="shared" si="21"/>
        <v>NEVER MARRIED</v>
      </c>
      <c r="BB86" s="23"/>
      <c r="BC86">
        <f t="shared" si="22"/>
        <v>7</v>
      </c>
      <c r="BE86" t="str">
        <f t="shared" si="23"/>
        <v>F</v>
      </c>
      <c r="BG86">
        <f xml:space="preserve"> IF(ISBLANK(BF86), W86, "")</f>
        <v>2101572694</v>
      </c>
    </row>
    <row r="87" spans="1:59">
      <c r="A87">
        <v>29</v>
      </c>
      <c r="B87" t="s">
        <v>369</v>
      </c>
      <c r="C87" t="s">
        <v>370</v>
      </c>
      <c r="E87" t="s">
        <v>2395</v>
      </c>
      <c r="F87" t="s">
        <v>1537</v>
      </c>
      <c r="G87" t="s">
        <v>36</v>
      </c>
      <c r="H87">
        <v>37.742310000000003</v>
      </c>
      <c r="I87">
        <v>-25.659500000000001</v>
      </c>
      <c r="J87">
        <v>10</v>
      </c>
      <c r="K87">
        <v>6</v>
      </c>
      <c r="L87">
        <v>1967</v>
      </c>
      <c r="M87">
        <v>55</v>
      </c>
      <c r="N87">
        <v>9</v>
      </c>
      <c r="O87" t="s">
        <v>37</v>
      </c>
      <c r="P87" t="s">
        <v>56</v>
      </c>
      <c r="Q87" t="s">
        <v>1538</v>
      </c>
      <c r="R87" t="s">
        <v>1539</v>
      </c>
      <c r="S87" t="s">
        <v>1540</v>
      </c>
      <c r="T87">
        <v>4</v>
      </c>
      <c r="U87" t="s">
        <v>93</v>
      </c>
      <c r="V87">
        <v>55</v>
      </c>
      <c r="W87">
        <v>7084333332</v>
      </c>
      <c r="Z87" t="s">
        <v>1537</v>
      </c>
      <c r="AA87">
        <v>37.742310000000003</v>
      </c>
      <c r="AB87">
        <v>-25.659500000000001</v>
      </c>
      <c r="AC87">
        <v>55</v>
      </c>
      <c r="AF87">
        <v>25</v>
      </c>
      <c r="AI87">
        <v>16</v>
      </c>
      <c r="AK87">
        <v>79</v>
      </c>
      <c r="AL87">
        <v>76</v>
      </c>
      <c r="AO87">
        <f t="shared" ca="1" si="14"/>
        <v>6</v>
      </c>
      <c r="AP87">
        <f t="shared" ca="1" si="15"/>
        <v>1954</v>
      </c>
      <c r="AQ87">
        <f t="shared" ca="1" si="16"/>
        <v>56</v>
      </c>
      <c r="AR87" t="str">
        <f t="shared" si="17"/>
        <v>CHANISE</v>
      </c>
      <c r="AS87" t="str">
        <f t="shared" si="18"/>
        <v>JANVR</v>
      </c>
      <c r="AT87" t="str">
        <f t="shared" si="19"/>
        <v>CHANISE  JANVR</v>
      </c>
      <c r="AU87">
        <v>112</v>
      </c>
      <c r="AW87" t="str">
        <f t="shared" si="12"/>
        <v/>
      </c>
      <c r="AX87">
        <f t="shared" ca="1" si="13"/>
        <v>1954</v>
      </c>
      <c r="AY87" s="23"/>
      <c r="AZ87">
        <f t="shared" si="20"/>
        <v>4</v>
      </c>
      <c r="BA87" t="str">
        <f t="shared" si="21"/>
        <v>DIVORCED</v>
      </c>
      <c r="BB87" s="23"/>
      <c r="BC87">
        <f t="shared" si="22"/>
        <v>9</v>
      </c>
      <c r="BE87" t="str">
        <f t="shared" si="23"/>
        <v>M</v>
      </c>
      <c r="BG87">
        <f xml:space="preserve"> IF(ISBLANK(BF87), W87, "")</f>
        <v>7084333332</v>
      </c>
    </row>
    <row r="88" spans="1:59">
      <c r="A88">
        <v>29</v>
      </c>
      <c r="B88" t="s">
        <v>372</v>
      </c>
      <c r="C88" t="s">
        <v>134</v>
      </c>
      <c r="E88" t="s">
        <v>373</v>
      </c>
      <c r="F88" t="s">
        <v>1541</v>
      </c>
      <c r="G88" t="s">
        <v>36</v>
      </c>
      <c r="H88">
        <v>38.40775</v>
      </c>
      <c r="I88">
        <v>114.0155</v>
      </c>
      <c r="J88">
        <v>29</v>
      </c>
      <c r="K88">
        <v>11</v>
      </c>
      <c r="L88">
        <v>1975</v>
      </c>
      <c r="M88">
        <v>47</v>
      </c>
      <c r="N88">
        <v>9</v>
      </c>
      <c r="O88" t="s">
        <v>37</v>
      </c>
      <c r="P88" t="s">
        <v>56</v>
      </c>
      <c r="Q88" t="s">
        <v>1538</v>
      </c>
      <c r="R88" t="s">
        <v>1539</v>
      </c>
      <c r="S88" t="s">
        <v>1540</v>
      </c>
      <c r="T88">
        <v>4</v>
      </c>
      <c r="U88" t="s">
        <v>93</v>
      </c>
      <c r="V88">
        <v>55</v>
      </c>
      <c r="Z88" t="s">
        <v>1537</v>
      </c>
      <c r="AA88">
        <v>37.742310000000003</v>
      </c>
      <c r="AB88">
        <v>-25.659500000000001</v>
      </c>
      <c r="AC88">
        <v>55</v>
      </c>
      <c r="AL88">
        <v>40</v>
      </c>
      <c r="AO88">
        <f t="shared" ca="1" si="14"/>
        <v>11</v>
      </c>
      <c r="AP88">
        <f t="shared" ca="1" si="15"/>
        <v>1975</v>
      </c>
      <c r="AQ88">
        <f t="shared" ca="1" si="16"/>
        <v>49</v>
      </c>
      <c r="AR88" t="str">
        <f t="shared" si="17"/>
        <v>JEAN</v>
      </c>
      <c r="AS88" t="str">
        <f t="shared" si="18"/>
        <v>UWIMANA</v>
      </c>
      <c r="AT88" t="str">
        <f t="shared" si="19"/>
        <v>JEAN  UWIMANA</v>
      </c>
      <c r="AW88">
        <f t="shared" ca="1" si="12"/>
        <v>11</v>
      </c>
      <c r="AX88">
        <f t="shared" ca="1" si="13"/>
        <v>1975</v>
      </c>
      <c r="AY88" s="23"/>
      <c r="AZ88">
        <f t="shared" si="20"/>
        <v>4</v>
      </c>
      <c r="BA88" t="str">
        <f t="shared" si="21"/>
        <v>DIVORCED</v>
      </c>
      <c r="BB88" s="23">
        <v>1</v>
      </c>
      <c r="BC88" t="str">
        <f t="shared" si="22"/>
        <v/>
      </c>
      <c r="BE88" t="str">
        <f t="shared" si="23"/>
        <v>M</v>
      </c>
    </row>
    <row r="89" spans="1:59">
      <c r="A89">
        <v>29</v>
      </c>
      <c r="B89" t="s">
        <v>374</v>
      </c>
      <c r="C89" t="s">
        <v>375</v>
      </c>
      <c r="E89" t="s">
        <v>2396</v>
      </c>
      <c r="F89" t="s">
        <v>2397</v>
      </c>
      <c r="G89" t="s">
        <v>23</v>
      </c>
      <c r="H89">
        <v>56.94708</v>
      </c>
      <c r="I89">
        <v>23.616849999999999</v>
      </c>
      <c r="J89">
        <v>30</v>
      </c>
      <c r="K89">
        <v>12</v>
      </c>
      <c r="L89">
        <v>1989</v>
      </c>
      <c r="M89">
        <v>33</v>
      </c>
      <c r="N89">
        <v>13</v>
      </c>
      <c r="O89" t="s">
        <v>37</v>
      </c>
      <c r="P89" t="s">
        <v>56</v>
      </c>
      <c r="Q89" t="s">
        <v>1538</v>
      </c>
      <c r="R89" t="s">
        <v>1539</v>
      </c>
      <c r="S89" t="s">
        <v>1540</v>
      </c>
      <c r="T89">
        <v>7</v>
      </c>
      <c r="U89" t="s">
        <v>78</v>
      </c>
      <c r="V89">
        <v>55</v>
      </c>
      <c r="Z89" t="s">
        <v>1537</v>
      </c>
      <c r="AA89">
        <v>37.742310000000003</v>
      </c>
      <c r="AB89">
        <v>-25.659500000000001</v>
      </c>
      <c r="AC89">
        <v>55</v>
      </c>
      <c r="AI89">
        <v>6</v>
      </c>
      <c r="AJ89">
        <v>35</v>
      </c>
      <c r="AO89">
        <f t="shared" ca="1" si="14"/>
        <v>3</v>
      </c>
      <c r="AP89">
        <f t="shared" ca="1" si="15"/>
        <v>1989</v>
      </c>
      <c r="AQ89">
        <f t="shared" ca="1" si="16"/>
        <v>33</v>
      </c>
      <c r="AR89" t="str">
        <f t="shared" si="17"/>
        <v>KARENZI</v>
      </c>
      <c r="AS89" t="str">
        <f t="shared" si="18"/>
        <v>BEATRICE</v>
      </c>
      <c r="AT89" t="str">
        <f t="shared" si="19"/>
        <v>KARENZI  BEATRICE</v>
      </c>
      <c r="AU89">
        <v>3</v>
      </c>
      <c r="AW89" t="str">
        <f t="shared" si="12"/>
        <v/>
      </c>
      <c r="AX89">
        <f t="shared" ca="1" si="13"/>
        <v>1989</v>
      </c>
      <c r="AY89" s="23"/>
      <c r="AZ89">
        <f t="shared" si="20"/>
        <v>7</v>
      </c>
      <c r="BA89" t="str">
        <f t="shared" si="21"/>
        <v>WIDOWED</v>
      </c>
      <c r="BB89" s="23"/>
      <c r="BC89">
        <f t="shared" si="22"/>
        <v>13</v>
      </c>
      <c r="BE89" t="str">
        <f t="shared" si="23"/>
        <v>F</v>
      </c>
    </row>
    <row r="90" spans="1:59">
      <c r="A90">
        <v>29</v>
      </c>
      <c r="B90" t="s">
        <v>377</v>
      </c>
      <c r="C90" t="s">
        <v>378</v>
      </c>
      <c r="E90" t="s">
        <v>2398</v>
      </c>
      <c r="F90" t="s">
        <v>2399</v>
      </c>
      <c r="G90" t="s">
        <v>36</v>
      </c>
      <c r="H90">
        <v>-7.1944699999999999</v>
      </c>
      <c r="I90">
        <v>107.8895</v>
      </c>
      <c r="J90">
        <v>24</v>
      </c>
      <c r="K90">
        <v>4</v>
      </c>
      <c r="L90">
        <v>1997</v>
      </c>
      <c r="M90">
        <v>25</v>
      </c>
      <c r="N90">
        <v>5</v>
      </c>
      <c r="O90" t="s">
        <v>37</v>
      </c>
      <c r="P90" t="s">
        <v>56</v>
      </c>
      <c r="Q90" t="s">
        <v>1538</v>
      </c>
      <c r="R90" t="s">
        <v>1539</v>
      </c>
      <c r="S90" t="s">
        <v>1540</v>
      </c>
      <c r="T90">
        <v>7</v>
      </c>
      <c r="U90" t="s">
        <v>78</v>
      </c>
      <c r="V90">
        <v>55</v>
      </c>
      <c r="Z90" t="s">
        <v>1537</v>
      </c>
      <c r="AA90">
        <v>37.742310000000003</v>
      </c>
      <c r="AB90">
        <v>-25.659500000000001</v>
      </c>
      <c r="AC90">
        <v>55</v>
      </c>
      <c r="AJ90">
        <v>70</v>
      </c>
      <c r="AO90">
        <f t="shared" ca="1" si="14"/>
        <v>8</v>
      </c>
      <c r="AP90">
        <f t="shared" ca="1" si="15"/>
        <v>1997</v>
      </c>
      <c r="AQ90">
        <f t="shared" ca="1" si="16"/>
        <v>25</v>
      </c>
      <c r="AR90" t="str">
        <f t="shared" si="17"/>
        <v>DAVY</v>
      </c>
      <c r="AS90" t="str">
        <f t="shared" si="18"/>
        <v>MWESIGYE</v>
      </c>
      <c r="AT90" t="str">
        <f t="shared" si="19"/>
        <v>DAVY  MWESIGYE</v>
      </c>
      <c r="AW90">
        <f t="shared" ref="AW90:AW153" ca="1" si="24">IF(ISBLANK(AU90), AO90, "")</f>
        <v>8</v>
      </c>
      <c r="AX90">
        <f t="shared" ref="AX90:AX153" ca="1" si="25">IF(ISBLANK(AV90), AP90, "")</f>
        <v>1997</v>
      </c>
      <c r="AY90" s="23"/>
      <c r="AZ90">
        <f t="shared" si="20"/>
        <v>7</v>
      </c>
      <c r="BA90" t="str">
        <f t="shared" si="21"/>
        <v>WIDOWED</v>
      </c>
      <c r="BB90" s="23"/>
      <c r="BC90">
        <f t="shared" si="22"/>
        <v>5</v>
      </c>
      <c r="BE90" t="str">
        <f t="shared" si="23"/>
        <v>M</v>
      </c>
    </row>
    <row r="91" spans="1:59">
      <c r="A91">
        <v>30</v>
      </c>
      <c r="B91" t="s">
        <v>380</v>
      </c>
      <c r="C91" t="s">
        <v>381</v>
      </c>
      <c r="E91" t="s">
        <v>382</v>
      </c>
      <c r="F91" t="s">
        <v>1544</v>
      </c>
      <c r="G91" t="s">
        <v>36</v>
      </c>
      <c r="H91">
        <v>-23.4697</v>
      </c>
      <c r="I91">
        <v>-57.263500000000001</v>
      </c>
      <c r="J91">
        <v>15</v>
      </c>
      <c r="K91">
        <v>8</v>
      </c>
      <c r="L91">
        <v>1999</v>
      </c>
      <c r="M91">
        <v>23</v>
      </c>
      <c r="N91">
        <v>7</v>
      </c>
      <c r="O91" t="s">
        <v>72</v>
      </c>
      <c r="P91" t="s">
        <v>82</v>
      </c>
      <c r="Q91" t="s">
        <v>1545</v>
      </c>
      <c r="R91" t="s">
        <v>1546</v>
      </c>
      <c r="S91" t="s">
        <v>1415</v>
      </c>
      <c r="T91">
        <v>6</v>
      </c>
      <c r="U91" t="s">
        <v>43</v>
      </c>
      <c r="V91">
        <v>77</v>
      </c>
      <c r="Z91" t="s">
        <v>1547</v>
      </c>
      <c r="AA91">
        <v>-7.9908099999999997</v>
      </c>
      <c r="AB91">
        <v>-34.8416</v>
      </c>
      <c r="AC91">
        <v>77</v>
      </c>
      <c r="AJ91">
        <v>126</v>
      </c>
      <c r="AM91">
        <v>15</v>
      </c>
      <c r="AO91">
        <f t="shared" ca="1" si="14"/>
        <v>6</v>
      </c>
      <c r="AP91">
        <f t="shared" ca="1" si="15"/>
        <v>1999</v>
      </c>
      <c r="AQ91">
        <f t="shared" ca="1" si="16"/>
        <v>23</v>
      </c>
      <c r="AR91" t="str">
        <f t="shared" si="17"/>
        <v/>
      </c>
      <c r="AS91" t="str">
        <f t="shared" si="18"/>
        <v>UMURERWA</v>
      </c>
      <c r="AT91" t="str">
        <f t="shared" si="19"/>
        <v xml:space="preserve">  UMURERWA</v>
      </c>
      <c r="AW91">
        <f t="shared" ca="1" si="24"/>
        <v>6</v>
      </c>
      <c r="AX91">
        <f t="shared" ca="1" si="25"/>
        <v>1999</v>
      </c>
      <c r="AY91" s="23"/>
      <c r="AZ91">
        <f t="shared" si="20"/>
        <v>6</v>
      </c>
      <c r="BA91" t="str">
        <f t="shared" si="21"/>
        <v>NEVER MARRIED</v>
      </c>
      <c r="BB91" s="23"/>
      <c r="BC91">
        <f t="shared" si="22"/>
        <v>7</v>
      </c>
      <c r="BE91" t="str">
        <f t="shared" si="23"/>
        <v>M</v>
      </c>
    </row>
    <row r="92" spans="1:59">
      <c r="A92">
        <v>30</v>
      </c>
      <c r="B92" t="s">
        <v>383</v>
      </c>
      <c r="C92" t="s">
        <v>384</v>
      </c>
      <c r="E92" t="s">
        <v>385</v>
      </c>
      <c r="F92" t="s">
        <v>1547</v>
      </c>
      <c r="G92" t="s">
        <v>23</v>
      </c>
      <c r="H92">
        <v>-7.9908099999999997</v>
      </c>
      <c r="I92">
        <v>-34.8416</v>
      </c>
      <c r="J92">
        <v>20</v>
      </c>
      <c r="K92">
        <v>2</v>
      </c>
      <c r="L92">
        <v>1945</v>
      </c>
      <c r="M92">
        <v>77</v>
      </c>
      <c r="N92">
        <v>3</v>
      </c>
      <c r="O92" t="s">
        <v>72</v>
      </c>
      <c r="P92" t="s">
        <v>82</v>
      </c>
      <c r="Q92" t="s">
        <v>1545</v>
      </c>
      <c r="R92" t="s">
        <v>1546</v>
      </c>
      <c r="S92" t="s">
        <v>1415</v>
      </c>
      <c r="T92">
        <v>4</v>
      </c>
      <c r="U92" t="s">
        <v>93</v>
      </c>
      <c r="V92">
        <v>77</v>
      </c>
      <c r="W92">
        <v>7244018688</v>
      </c>
      <c r="Z92" t="s">
        <v>1547</v>
      </c>
      <c r="AA92">
        <v>-7.9908099999999997</v>
      </c>
      <c r="AB92">
        <v>-34.8416</v>
      </c>
      <c r="AC92">
        <v>77</v>
      </c>
      <c r="AL92">
        <v>33</v>
      </c>
      <c r="AO92">
        <f t="shared" ca="1" si="14"/>
        <v>2</v>
      </c>
      <c r="AP92">
        <f t="shared" ca="1" si="15"/>
        <v>1945</v>
      </c>
      <c r="AQ92">
        <f t="shared" ca="1" si="16"/>
        <v>79</v>
      </c>
      <c r="AR92" t="str">
        <f t="shared" si="17"/>
        <v>HAPPY</v>
      </c>
      <c r="AS92" t="str">
        <f t="shared" si="18"/>
        <v>KABERA</v>
      </c>
      <c r="AT92" t="str">
        <f t="shared" si="19"/>
        <v>HAPPY  KABERA</v>
      </c>
      <c r="AU92">
        <v>22</v>
      </c>
      <c r="AW92" t="str">
        <f t="shared" si="24"/>
        <v/>
      </c>
      <c r="AX92">
        <f t="shared" ca="1" si="25"/>
        <v>1945</v>
      </c>
      <c r="AY92" s="23"/>
      <c r="AZ92">
        <f t="shared" si="20"/>
        <v>4</v>
      </c>
      <c r="BA92" t="str">
        <f t="shared" si="21"/>
        <v>DIVORCED</v>
      </c>
      <c r="BB92" s="23"/>
      <c r="BC92">
        <f t="shared" si="22"/>
        <v>3</v>
      </c>
      <c r="BE92" t="str">
        <f t="shared" si="23"/>
        <v>F</v>
      </c>
    </row>
    <row r="93" spans="1:59">
      <c r="A93">
        <v>30</v>
      </c>
      <c r="B93" t="s">
        <v>386</v>
      </c>
      <c r="C93" t="s">
        <v>387</v>
      </c>
      <c r="E93" t="s">
        <v>1090</v>
      </c>
      <c r="F93" t="s">
        <v>2400</v>
      </c>
      <c r="G93" t="s">
        <v>36</v>
      </c>
      <c r="H93">
        <v>-5.1291700000000002</v>
      </c>
      <c r="I93">
        <v>-67.189400000000006</v>
      </c>
      <c r="J93">
        <v>16</v>
      </c>
      <c r="K93">
        <v>2</v>
      </c>
      <c r="L93">
        <v>2021</v>
      </c>
      <c r="M93">
        <v>1</v>
      </c>
      <c r="N93">
        <v>7</v>
      </c>
      <c r="O93" t="s">
        <v>72</v>
      </c>
      <c r="P93" t="s">
        <v>82</v>
      </c>
      <c r="Q93" t="s">
        <v>1545</v>
      </c>
      <c r="R93" t="s">
        <v>1546</v>
      </c>
      <c r="S93" t="s">
        <v>1415</v>
      </c>
      <c r="T93">
        <v>6</v>
      </c>
      <c r="U93" t="s">
        <v>43</v>
      </c>
      <c r="V93">
        <v>77</v>
      </c>
      <c r="Z93" t="s">
        <v>1547</v>
      </c>
      <c r="AA93">
        <v>-7.9908099999999997</v>
      </c>
      <c r="AB93">
        <v>-34.8416</v>
      </c>
      <c r="AC93">
        <v>77</v>
      </c>
      <c r="AN93">
        <v>12</v>
      </c>
      <c r="AO93">
        <f t="shared" ca="1" si="14"/>
        <v>2</v>
      </c>
      <c r="AP93">
        <f t="shared" ca="1" si="15"/>
        <v>2021</v>
      </c>
      <c r="AQ93">
        <f t="shared" ca="1" si="16"/>
        <v>1</v>
      </c>
      <c r="AR93" t="str">
        <f t="shared" si="17"/>
        <v>MWENEDATA</v>
      </c>
      <c r="AS93" t="str">
        <f t="shared" si="18"/>
        <v/>
      </c>
      <c r="AT93" t="str">
        <f t="shared" si="19"/>
        <v xml:space="preserve">MWENEDATA  </v>
      </c>
      <c r="AW93">
        <f t="shared" ca="1" si="24"/>
        <v>2</v>
      </c>
      <c r="AX93">
        <f t="shared" ca="1" si="25"/>
        <v>2021</v>
      </c>
      <c r="AY93" s="23"/>
      <c r="AZ93">
        <f t="shared" si="20"/>
        <v>6</v>
      </c>
      <c r="BA93" t="str">
        <f t="shared" si="21"/>
        <v>NEVER MARRIED</v>
      </c>
      <c r="BB93" s="23"/>
      <c r="BC93">
        <f t="shared" si="22"/>
        <v>7</v>
      </c>
      <c r="BE93" t="str">
        <f t="shared" si="23"/>
        <v>M</v>
      </c>
    </row>
    <row r="94" spans="1:59">
      <c r="A94">
        <v>31</v>
      </c>
      <c r="B94" t="s">
        <v>389</v>
      </c>
      <c r="C94" t="s">
        <v>390</v>
      </c>
      <c r="E94" t="s">
        <v>29</v>
      </c>
      <c r="F94" t="s">
        <v>2401</v>
      </c>
      <c r="G94" t="s">
        <v>23</v>
      </c>
      <c r="H94">
        <v>10.38265</v>
      </c>
      <c r="I94">
        <v>-61.298400000000001</v>
      </c>
      <c r="J94">
        <v>9</v>
      </c>
      <c r="K94">
        <v>8</v>
      </c>
      <c r="L94">
        <v>1938</v>
      </c>
      <c r="M94">
        <v>84</v>
      </c>
      <c r="N94">
        <v>11</v>
      </c>
      <c r="O94" t="s">
        <v>37</v>
      </c>
      <c r="P94" t="s">
        <v>38</v>
      </c>
      <c r="Q94" t="s">
        <v>1550</v>
      </c>
      <c r="R94" t="s">
        <v>1551</v>
      </c>
      <c r="S94" t="s">
        <v>60</v>
      </c>
      <c r="T94">
        <v>7</v>
      </c>
      <c r="U94" t="s">
        <v>78</v>
      </c>
      <c r="V94">
        <v>84</v>
      </c>
      <c r="W94">
        <v>4366822156</v>
      </c>
      <c r="Z94" t="s">
        <v>2401</v>
      </c>
      <c r="AA94">
        <v>10.38265</v>
      </c>
      <c r="AB94">
        <v>-61.298400000000001</v>
      </c>
      <c r="AC94">
        <v>84</v>
      </c>
      <c r="AJ94">
        <v>56</v>
      </c>
      <c r="AK94">
        <v>8</v>
      </c>
      <c r="AM94">
        <v>19</v>
      </c>
      <c r="AO94">
        <f t="shared" ca="1" si="14"/>
        <v>1</v>
      </c>
      <c r="AP94">
        <f t="shared" ca="1" si="15"/>
        <v>2021</v>
      </c>
      <c r="AQ94">
        <f t="shared" ca="1" si="16"/>
        <v>84</v>
      </c>
      <c r="AR94" t="str">
        <f t="shared" si="17"/>
        <v/>
      </c>
      <c r="AS94" t="str">
        <f t="shared" si="18"/>
        <v>DIANE</v>
      </c>
      <c r="AT94" t="str">
        <f t="shared" si="19"/>
        <v xml:space="preserve">  DIANE</v>
      </c>
      <c r="AW94">
        <f t="shared" ca="1" si="24"/>
        <v>1</v>
      </c>
      <c r="AX94">
        <f t="shared" ca="1" si="25"/>
        <v>2021</v>
      </c>
      <c r="AY94" s="23"/>
      <c r="AZ94">
        <f t="shared" si="20"/>
        <v>7</v>
      </c>
      <c r="BA94" t="str">
        <f t="shared" si="21"/>
        <v>WIDOWED</v>
      </c>
      <c r="BB94" s="23"/>
      <c r="BC94">
        <f t="shared" si="22"/>
        <v>11</v>
      </c>
      <c r="BE94" t="str">
        <f t="shared" si="23"/>
        <v>F</v>
      </c>
      <c r="BF94">
        <v>1</v>
      </c>
      <c r="BG94" t="str">
        <f xml:space="preserve"> IF(ISBLANK(BF94), W94, "")</f>
        <v/>
      </c>
    </row>
    <row r="95" spans="1:59">
      <c r="A95">
        <v>31</v>
      </c>
      <c r="B95" t="s">
        <v>392</v>
      </c>
      <c r="C95" t="s">
        <v>393</v>
      </c>
      <c r="E95" t="s">
        <v>394</v>
      </c>
      <c r="F95" t="s">
        <v>1552</v>
      </c>
      <c r="G95" t="s">
        <v>23</v>
      </c>
      <c r="H95">
        <v>-34.735700000000001</v>
      </c>
      <c r="I95">
        <v>-58.634</v>
      </c>
      <c r="J95">
        <v>11</v>
      </c>
      <c r="K95">
        <v>4</v>
      </c>
      <c r="L95">
        <v>1982</v>
      </c>
      <c r="M95">
        <v>40</v>
      </c>
      <c r="N95">
        <v>8</v>
      </c>
      <c r="O95" t="s">
        <v>37</v>
      </c>
      <c r="P95" t="s">
        <v>38</v>
      </c>
      <c r="Q95" t="s">
        <v>1550</v>
      </c>
      <c r="R95" t="s">
        <v>1551</v>
      </c>
      <c r="S95" t="s">
        <v>60</v>
      </c>
      <c r="T95">
        <v>5</v>
      </c>
      <c r="U95" t="s">
        <v>86</v>
      </c>
      <c r="V95">
        <v>84</v>
      </c>
      <c r="Z95" t="s">
        <v>2401</v>
      </c>
      <c r="AA95">
        <v>10.38265</v>
      </c>
      <c r="AB95">
        <v>-61.298400000000001</v>
      </c>
      <c r="AC95">
        <v>84</v>
      </c>
      <c r="AO95">
        <f t="shared" ca="1" si="14"/>
        <v>4</v>
      </c>
      <c r="AP95">
        <f t="shared" ca="1" si="15"/>
        <v>1982</v>
      </c>
      <c r="AQ95">
        <f t="shared" ca="1" si="16"/>
        <v>40</v>
      </c>
      <c r="AR95" t="str">
        <f t="shared" si="17"/>
        <v>ROYAL</v>
      </c>
      <c r="AS95" t="str">
        <f t="shared" si="18"/>
        <v>UWIZEYE</v>
      </c>
      <c r="AT95" t="str">
        <f t="shared" si="19"/>
        <v>ROYAL  UWIZEYE</v>
      </c>
      <c r="AW95">
        <f t="shared" ca="1" si="24"/>
        <v>4</v>
      </c>
      <c r="AX95">
        <f t="shared" ca="1" si="25"/>
        <v>1982</v>
      </c>
      <c r="AY95" s="23"/>
      <c r="AZ95">
        <f t="shared" si="20"/>
        <v>5</v>
      </c>
      <c r="BA95" t="str">
        <f t="shared" si="21"/>
        <v>SEPARATED</v>
      </c>
      <c r="BB95" s="23"/>
      <c r="BC95">
        <f t="shared" si="22"/>
        <v>8</v>
      </c>
      <c r="BE95" t="str">
        <f t="shared" si="23"/>
        <v>F</v>
      </c>
    </row>
    <row r="96" spans="1:59">
      <c r="A96">
        <v>31</v>
      </c>
      <c r="B96" t="s">
        <v>395</v>
      </c>
      <c r="C96" t="s">
        <v>396</v>
      </c>
      <c r="E96" t="s">
        <v>2402</v>
      </c>
      <c r="F96" t="s">
        <v>2403</v>
      </c>
      <c r="G96" t="s">
        <v>23</v>
      </c>
      <c r="H96">
        <v>51.792050000000003</v>
      </c>
      <c r="I96">
        <v>56.344299999999997</v>
      </c>
      <c r="J96">
        <v>23</v>
      </c>
      <c r="K96">
        <v>9</v>
      </c>
      <c r="L96">
        <v>2005</v>
      </c>
      <c r="M96">
        <v>17</v>
      </c>
      <c r="N96">
        <v>13</v>
      </c>
      <c r="O96" t="s">
        <v>37</v>
      </c>
      <c r="P96" t="s">
        <v>38</v>
      </c>
      <c r="Q96" t="s">
        <v>1550</v>
      </c>
      <c r="R96" t="s">
        <v>1551</v>
      </c>
      <c r="S96" t="s">
        <v>60</v>
      </c>
      <c r="T96">
        <v>6</v>
      </c>
      <c r="U96" t="s">
        <v>43</v>
      </c>
      <c r="V96">
        <v>84</v>
      </c>
      <c r="Z96" t="s">
        <v>2401</v>
      </c>
      <c r="AA96">
        <v>10.38265</v>
      </c>
      <c r="AB96">
        <v>-61.298400000000001</v>
      </c>
      <c r="AC96">
        <v>84</v>
      </c>
      <c r="AI96">
        <v>9</v>
      </c>
      <c r="AL96">
        <v>47</v>
      </c>
      <c r="AO96">
        <f t="shared" ca="1" si="14"/>
        <v>9</v>
      </c>
      <c r="AP96">
        <f t="shared" ca="1" si="15"/>
        <v>2005</v>
      </c>
      <c r="AQ96">
        <f t="shared" ca="1" si="16"/>
        <v>18</v>
      </c>
      <c r="AR96" t="str">
        <f t="shared" si="17"/>
        <v>ADOLPHE</v>
      </c>
      <c r="AS96" t="str">
        <f t="shared" si="18"/>
        <v>AUGUSTINE</v>
      </c>
      <c r="AT96" t="str">
        <f t="shared" si="19"/>
        <v>ADOLPHE  AUGUSTINE</v>
      </c>
      <c r="AU96">
        <v>32</v>
      </c>
      <c r="AV96">
        <v>30</v>
      </c>
      <c r="AW96" t="str">
        <f t="shared" si="24"/>
        <v/>
      </c>
      <c r="AX96" t="str">
        <f t="shared" si="25"/>
        <v/>
      </c>
      <c r="AY96" s="23"/>
      <c r="AZ96">
        <f t="shared" si="20"/>
        <v>6</v>
      </c>
      <c r="BA96" t="str">
        <f t="shared" si="21"/>
        <v>NEVER MARRIED</v>
      </c>
      <c r="BB96" s="23"/>
      <c r="BC96">
        <f t="shared" si="22"/>
        <v>13</v>
      </c>
      <c r="BE96" t="str">
        <f t="shared" si="23"/>
        <v>F</v>
      </c>
    </row>
    <row r="97" spans="1:59">
      <c r="A97">
        <v>31</v>
      </c>
      <c r="B97" t="s">
        <v>398</v>
      </c>
      <c r="C97" t="s">
        <v>399</v>
      </c>
      <c r="D97" t="s">
        <v>400</v>
      </c>
      <c r="E97" t="s">
        <v>401</v>
      </c>
      <c r="F97" t="s">
        <v>1554</v>
      </c>
      <c r="G97" t="s">
        <v>23</v>
      </c>
      <c r="H97">
        <v>-7.6371799999999999</v>
      </c>
      <c r="I97">
        <v>112.93859999999999</v>
      </c>
      <c r="J97">
        <v>16</v>
      </c>
      <c r="K97">
        <v>1</v>
      </c>
      <c r="L97">
        <v>1972</v>
      </c>
      <c r="M97">
        <v>50</v>
      </c>
      <c r="N97">
        <v>4</v>
      </c>
      <c r="O97" t="s">
        <v>37</v>
      </c>
      <c r="P97" t="s">
        <v>38</v>
      </c>
      <c r="Q97" t="s">
        <v>1550</v>
      </c>
      <c r="R97" t="s">
        <v>1551</v>
      </c>
      <c r="S97" t="s">
        <v>60</v>
      </c>
      <c r="T97">
        <v>1</v>
      </c>
      <c r="U97" t="s">
        <v>186</v>
      </c>
      <c r="V97">
        <v>84</v>
      </c>
      <c r="Z97" t="s">
        <v>2401</v>
      </c>
      <c r="AA97">
        <v>10.38265</v>
      </c>
      <c r="AB97">
        <v>-61.298400000000001</v>
      </c>
      <c r="AC97">
        <v>84</v>
      </c>
      <c r="AL97">
        <v>88</v>
      </c>
      <c r="AO97">
        <f t="shared" ca="1" si="14"/>
        <v>1</v>
      </c>
      <c r="AP97">
        <f t="shared" ca="1" si="15"/>
        <v>1972</v>
      </c>
      <c r="AQ97">
        <f t="shared" ca="1" si="16"/>
        <v>51</v>
      </c>
      <c r="AR97" t="str">
        <f t="shared" si="17"/>
        <v>MARIE</v>
      </c>
      <c r="AS97" t="str">
        <f t="shared" si="18"/>
        <v>NIYITEGEKA</v>
      </c>
      <c r="AT97" t="str">
        <f t="shared" si="19"/>
        <v>MARIE LOUISE NIYITEGEKA</v>
      </c>
      <c r="AU97">
        <v>110</v>
      </c>
      <c r="AW97" t="str">
        <f t="shared" si="24"/>
        <v/>
      </c>
      <c r="AX97">
        <f t="shared" ca="1" si="25"/>
        <v>1972</v>
      </c>
      <c r="AY97" s="23"/>
      <c r="AZ97">
        <f t="shared" si="20"/>
        <v>1</v>
      </c>
      <c r="BA97" t="str">
        <f t="shared" si="21"/>
        <v>MARRIED TO ONE WIFE/HUSBAND OFFICIALLY</v>
      </c>
      <c r="BB97" s="23"/>
      <c r="BC97">
        <f t="shared" si="22"/>
        <v>4</v>
      </c>
      <c r="BE97" t="str">
        <f t="shared" si="23"/>
        <v>F</v>
      </c>
    </row>
    <row r="98" spans="1:59">
      <c r="A98">
        <v>32</v>
      </c>
      <c r="B98" t="s">
        <v>402</v>
      </c>
      <c r="C98" t="s">
        <v>403</v>
      </c>
      <c r="D98" t="s">
        <v>2404</v>
      </c>
      <c r="E98" t="s">
        <v>2405</v>
      </c>
      <c r="F98" t="s">
        <v>2406</v>
      </c>
      <c r="G98" t="s">
        <v>36</v>
      </c>
      <c r="H98">
        <v>53.446069999999999</v>
      </c>
      <c r="I98">
        <v>10.157</v>
      </c>
      <c r="J98">
        <v>25</v>
      </c>
      <c r="K98">
        <v>12</v>
      </c>
      <c r="L98">
        <v>1968</v>
      </c>
      <c r="M98">
        <v>54</v>
      </c>
      <c r="N98">
        <v>5</v>
      </c>
      <c r="O98" t="s">
        <v>37</v>
      </c>
      <c r="P98" t="s">
        <v>321</v>
      </c>
      <c r="Q98" t="s">
        <v>1556</v>
      </c>
      <c r="R98" t="s">
        <v>1557</v>
      </c>
      <c r="S98" t="s">
        <v>1558</v>
      </c>
      <c r="T98">
        <v>2</v>
      </c>
      <c r="U98" t="s">
        <v>48</v>
      </c>
      <c r="V98">
        <v>69</v>
      </c>
      <c r="Z98" t="s">
        <v>2407</v>
      </c>
      <c r="AA98">
        <v>39.719949999999997</v>
      </c>
      <c r="AB98">
        <v>64.538489999999996</v>
      </c>
      <c r="AC98">
        <v>69</v>
      </c>
      <c r="AD98">
        <v>14</v>
      </c>
      <c r="AJ98">
        <v>110</v>
      </c>
      <c r="AO98">
        <f t="shared" ca="1" si="14"/>
        <v>10</v>
      </c>
      <c r="AP98">
        <f t="shared" ca="1" si="15"/>
        <v>1968</v>
      </c>
      <c r="AQ98">
        <f t="shared" ca="1" si="16"/>
        <v>54</v>
      </c>
      <c r="AR98" t="str">
        <f t="shared" si="17"/>
        <v>PIERRE</v>
      </c>
      <c r="AS98" t="str">
        <f t="shared" si="18"/>
        <v>TUYIZERE</v>
      </c>
      <c r="AT98" t="str">
        <f t="shared" si="19"/>
        <v>PIERRE CLESTIN TUYIZERE</v>
      </c>
      <c r="AW98">
        <f t="shared" ca="1" si="24"/>
        <v>10</v>
      </c>
      <c r="AX98">
        <f t="shared" ca="1" si="25"/>
        <v>1968</v>
      </c>
      <c r="AY98" s="23"/>
      <c r="AZ98">
        <f t="shared" si="20"/>
        <v>2</v>
      </c>
      <c r="BA98" t="str">
        <f t="shared" si="21"/>
        <v>MARRIED TO ONE WIFE/HUSBAND NOT OFFICIALLY</v>
      </c>
      <c r="BB98" s="23"/>
      <c r="BC98">
        <f t="shared" si="22"/>
        <v>5</v>
      </c>
      <c r="BE98" t="str">
        <f t="shared" si="23"/>
        <v>M</v>
      </c>
    </row>
    <row r="99" spans="1:59">
      <c r="A99">
        <v>32</v>
      </c>
      <c r="B99" t="s">
        <v>406</v>
      </c>
      <c r="C99" t="s">
        <v>100</v>
      </c>
      <c r="E99" t="s">
        <v>298</v>
      </c>
      <c r="F99" t="s">
        <v>2407</v>
      </c>
      <c r="G99" t="s">
        <v>23</v>
      </c>
      <c r="H99">
        <v>39.719949999999997</v>
      </c>
      <c r="I99">
        <v>64.538489999999996</v>
      </c>
      <c r="J99">
        <v>13</v>
      </c>
      <c r="K99">
        <v>6</v>
      </c>
      <c r="L99">
        <v>1953</v>
      </c>
      <c r="M99">
        <v>69</v>
      </c>
      <c r="N99">
        <v>10</v>
      </c>
      <c r="O99" t="s">
        <v>37</v>
      </c>
      <c r="P99" t="s">
        <v>321</v>
      </c>
      <c r="Q99" t="s">
        <v>1556</v>
      </c>
      <c r="R99" t="s">
        <v>1557</v>
      </c>
      <c r="S99" t="s">
        <v>1558</v>
      </c>
      <c r="T99">
        <v>4</v>
      </c>
      <c r="U99" t="s">
        <v>93</v>
      </c>
      <c r="V99">
        <v>69</v>
      </c>
      <c r="W99">
        <v>5352649417</v>
      </c>
      <c r="Z99" t="s">
        <v>2407</v>
      </c>
      <c r="AA99">
        <v>39.719949999999997</v>
      </c>
      <c r="AB99">
        <v>64.538489999999996</v>
      </c>
      <c r="AC99">
        <v>69</v>
      </c>
      <c r="AD99">
        <v>14</v>
      </c>
      <c r="AI99">
        <v>4</v>
      </c>
      <c r="AK99">
        <v>6</v>
      </c>
      <c r="AO99">
        <f t="shared" ca="1" si="14"/>
        <v>6</v>
      </c>
      <c r="AP99">
        <f t="shared" ca="1" si="15"/>
        <v>1986</v>
      </c>
      <c r="AQ99">
        <f t="shared" ca="1" si="16"/>
        <v>69</v>
      </c>
      <c r="AR99" t="str">
        <f t="shared" si="17"/>
        <v>TRESOR</v>
      </c>
      <c r="AS99" t="str">
        <f t="shared" si="18"/>
        <v>DUSABE</v>
      </c>
      <c r="AT99" t="str">
        <f t="shared" si="19"/>
        <v>TRESOR  DUSABE</v>
      </c>
      <c r="AW99">
        <f t="shared" ca="1" si="24"/>
        <v>6</v>
      </c>
      <c r="AX99">
        <f t="shared" ca="1" si="25"/>
        <v>1986</v>
      </c>
      <c r="AY99" s="23">
        <v>1</v>
      </c>
      <c r="AZ99" t="str">
        <f t="shared" si="20"/>
        <v/>
      </c>
      <c r="BA99" t="str">
        <f t="shared" si="21"/>
        <v/>
      </c>
      <c r="BB99" s="23"/>
      <c r="BC99">
        <f t="shared" si="22"/>
        <v>10</v>
      </c>
      <c r="BE99" t="str">
        <f t="shared" si="23"/>
        <v>F</v>
      </c>
      <c r="BG99">
        <f xml:space="preserve"> IF(ISBLANK(BF99), W99, "")</f>
        <v>5352649417</v>
      </c>
    </row>
    <row r="100" spans="1:59">
      <c r="A100">
        <v>32</v>
      </c>
      <c r="B100" t="s">
        <v>408</v>
      </c>
      <c r="C100" t="s">
        <v>409</v>
      </c>
      <c r="E100" t="s">
        <v>134</v>
      </c>
      <c r="F100" t="s">
        <v>1560</v>
      </c>
      <c r="G100" t="s">
        <v>23</v>
      </c>
      <c r="H100">
        <v>40.763449999999999</v>
      </c>
      <c r="I100">
        <v>-73.979900000000001</v>
      </c>
      <c r="J100">
        <v>4</v>
      </c>
      <c r="K100">
        <v>11</v>
      </c>
      <c r="L100">
        <v>1993</v>
      </c>
      <c r="M100">
        <v>29</v>
      </c>
      <c r="N100">
        <v>4</v>
      </c>
      <c r="O100" t="s">
        <v>37</v>
      </c>
      <c r="P100" t="s">
        <v>321</v>
      </c>
      <c r="Q100" t="s">
        <v>1556</v>
      </c>
      <c r="R100" t="s">
        <v>1557</v>
      </c>
      <c r="S100" t="s">
        <v>1558</v>
      </c>
      <c r="T100">
        <v>2</v>
      </c>
      <c r="U100" t="s">
        <v>48</v>
      </c>
      <c r="V100">
        <v>69</v>
      </c>
      <c r="Z100" t="s">
        <v>2407</v>
      </c>
      <c r="AA100">
        <v>39.719949999999997</v>
      </c>
      <c r="AB100">
        <v>64.538489999999996</v>
      </c>
      <c r="AC100">
        <v>69</v>
      </c>
      <c r="AD100">
        <v>14</v>
      </c>
      <c r="AO100">
        <f t="shared" ca="1" si="14"/>
        <v>11</v>
      </c>
      <c r="AP100">
        <f t="shared" ca="1" si="15"/>
        <v>1993</v>
      </c>
      <c r="AQ100">
        <f t="shared" ca="1" si="16"/>
        <v>29</v>
      </c>
      <c r="AR100" t="str">
        <f t="shared" si="17"/>
        <v>REBECCA</v>
      </c>
      <c r="AS100" t="str">
        <f t="shared" si="18"/>
        <v>JEAN</v>
      </c>
      <c r="AT100" t="str">
        <f t="shared" si="19"/>
        <v>REBECCA  JEAN</v>
      </c>
      <c r="AU100">
        <v>55</v>
      </c>
      <c r="AW100" t="str">
        <f t="shared" si="24"/>
        <v/>
      </c>
      <c r="AX100">
        <f t="shared" ca="1" si="25"/>
        <v>1993</v>
      </c>
      <c r="AY100" s="23"/>
      <c r="AZ100">
        <f t="shared" si="20"/>
        <v>2</v>
      </c>
      <c r="BA100" t="str">
        <f t="shared" si="21"/>
        <v>MARRIED TO ONE WIFE/HUSBAND NOT OFFICIALLY</v>
      </c>
      <c r="BB100" s="23"/>
      <c r="BC100">
        <f t="shared" si="22"/>
        <v>4</v>
      </c>
      <c r="BE100" t="str">
        <f t="shared" si="23"/>
        <v>F</v>
      </c>
    </row>
    <row r="101" spans="1:59">
      <c r="A101">
        <v>33</v>
      </c>
      <c r="B101" t="s">
        <v>410</v>
      </c>
      <c r="C101" t="s">
        <v>411</v>
      </c>
      <c r="D101" t="s">
        <v>412</v>
      </c>
      <c r="E101" t="s">
        <v>2408</v>
      </c>
      <c r="F101" t="s">
        <v>2409</v>
      </c>
      <c r="G101" t="s">
        <v>36</v>
      </c>
      <c r="H101">
        <v>45.193489999999997</v>
      </c>
      <c r="I101">
        <v>5.7218989999999996</v>
      </c>
      <c r="J101">
        <v>21</v>
      </c>
      <c r="K101">
        <v>8</v>
      </c>
      <c r="L101">
        <v>1952</v>
      </c>
      <c r="M101">
        <v>70</v>
      </c>
      <c r="N101">
        <v>5</v>
      </c>
      <c r="O101" t="s">
        <v>72</v>
      </c>
      <c r="P101" t="s">
        <v>82</v>
      </c>
      <c r="Q101" t="s">
        <v>1545</v>
      </c>
      <c r="R101" t="s">
        <v>160</v>
      </c>
      <c r="S101" t="s">
        <v>1562</v>
      </c>
      <c r="T101">
        <v>2</v>
      </c>
      <c r="U101" t="s">
        <v>48</v>
      </c>
      <c r="V101">
        <v>70</v>
      </c>
      <c r="W101">
        <v>9215743537</v>
      </c>
      <c r="Z101" t="s">
        <v>2409</v>
      </c>
      <c r="AA101">
        <v>45.193489999999997</v>
      </c>
      <c r="AB101">
        <v>5.7218989999999996</v>
      </c>
      <c r="AC101">
        <v>70</v>
      </c>
      <c r="AO101">
        <f t="shared" ca="1" si="14"/>
        <v>8</v>
      </c>
      <c r="AP101">
        <f t="shared" ca="1" si="15"/>
        <v>1952</v>
      </c>
      <c r="AQ101">
        <f t="shared" ca="1" si="16"/>
        <v>70</v>
      </c>
      <c r="AR101" t="str">
        <f t="shared" si="17"/>
        <v>JOHN</v>
      </c>
      <c r="AS101" t="str">
        <f t="shared" si="18"/>
        <v>VITAL</v>
      </c>
      <c r="AT101" t="str">
        <f t="shared" si="19"/>
        <v>JOHN MARRY VITAL</v>
      </c>
      <c r="AV101">
        <v>80</v>
      </c>
      <c r="AW101">
        <f t="shared" ca="1" si="24"/>
        <v>8</v>
      </c>
      <c r="AX101" t="str">
        <f t="shared" si="25"/>
        <v/>
      </c>
      <c r="AY101" s="23"/>
      <c r="AZ101">
        <f t="shared" si="20"/>
        <v>2</v>
      </c>
      <c r="BA101" t="str">
        <f t="shared" si="21"/>
        <v>MARRIED TO ONE WIFE/HUSBAND NOT OFFICIALLY</v>
      </c>
      <c r="BB101" s="23"/>
      <c r="BC101">
        <f t="shared" si="22"/>
        <v>5</v>
      </c>
      <c r="BE101" t="str">
        <f t="shared" si="23"/>
        <v>M</v>
      </c>
    </row>
    <row r="102" spans="1:59">
      <c r="A102">
        <v>33</v>
      </c>
      <c r="B102" t="s">
        <v>414</v>
      </c>
      <c r="C102" t="s">
        <v>415</v>
      </c>
      <c r="E102" t="s">
        <v>416</v>
      </c>
      <c r="F102" t="s">
        <v>1563</v>
      </c>
      <c r="G102" t="s">
        <v>23</v>
      </c>
      <c r="H102">
        <v>54.809840000000001</v>
      </c>
      <c r="I102">
        <v>36.311630000000001</v>
      </c>
      <c r="J102">
        <v>29</v>
      </c>
      <c r="K102">
        <v>8</v>
      </c>
      <c r="L102">
        <v>1957</v>
      </c>
      <c r="M102">
        <v>65</v>
      </c>
      <c r="N102">
        <v>5</v>
      </c>
      <c r="O102" t="s">
        <v>72</v>
      </c>
      <c r="P102" t="s">
        <v>82</v>
      </c>
      <c r="Q102" t="s">
        <v>1545</v>
      </c>
      <c r="R102" t="s">
        <v>160</v>
      </c>
      <c r="S102" t="s">
        <v>1562</v>
      </c>
      <c r="T102">
        <v>3</v>
      </c>
      <c r="U102" t="s">
        <v>26</v>
      </c>
      <c r="V102">
        <v>70</v>
      </c>
      <c r="Z102" t="s">
        <v>2409</v>
      </c>
      <c r="AA102">
        <v>45.193489999999997</v>
      </c>
      <c r="AB102">
        <v>5.7218989999999996</v>
      </c>
      <c r="AC102">
        <v>70</v>
      </c>
      <c r="AO102">
        <f t="shared" ca="1" si="14"/>
        <v>8</v>
      </c>
      <c r="AP102">
        <f t="shared" ca="1" si="15"/>
        <v>1957</v>
      </c>
      <c r="AQ102">
        <f t="shared" ca="1" si="16"/>
        <v>65</v>
      </c>
      <c r="AR102" t="str">
        <f t="shared" si="17"/>
        <v>TRESSY</v>
      </c>
      <c r="AS102" t="str">
        <f t="shared" si="18"/>
        <v>MBARUSHIMANA</v>
      </c>
      <c r="AT102" t="str">
        <f t="shared" si="19"/>
        <v>TRESSY  MBARUSHIMANA</v>
      </c>
      <c r="AW102">
        <f t="shared" ca="1" si="24"/>
        <v>8</v>
      </c>
      <c r="AX102">
        <f t="shared" ca="1" si="25"/>
        <v>1957</v>
      </c>
      <c r="AY102" s="23"/>
      <c r="AZ102">
        <f t="shared" si="20"/>
        <v>3</v>
      </c>
      <c r="BA102" t="str">
        <f t="shared" si="21"/>
        <v>LIVE IN A POLYGAMOUS UNION</v>
      </c>
      <c r="BB102" s="23"/>
      <c r="BC102">
        <f t="shared" si="22"/>
        <v>5</v>
      </c>
      <c r="BE102" t="str">
        <f t="shared" si="23"/>
        <v>F</v>
      </c>
    </row>
    <row r="103" spans="1:59">
      <c r="A103">
        <v>34</v>
      </c>
      <c r="B103" t="s">
        <v>417</v>
      </c>
      <c r="C103" t="s">
        <v>418</v>
      </c>
      <c r="E103" t="s">
        <v>192</v>
      </c>
      <c r="F103" t="s">
        <v>1564</v>
      </c>
      <c r="G103" t="s">
        <v>23</v>
      </c>
      <c r="H103">
        <v>11.501200000000001</v>
      </c>
      <c r="I103">
        <v>122.3116</v>
      </c>
      <c r="J103">
        <v>3</v>
      </c>
      <c r="K103">
        <v>8</v>
      </c>
      <c r="L103">
        <v>2018</v>
      </c>
      <c r="M103">
        <v>4</v>
      </c>
      <c r="N103">
        <v>3</v>
      </c>
      <c r="O103" t="s">
        <v>72</v>
      </c>
      <c r="P103" t="s">
        <v>77</v>
      </c>
      <c r="Q103" t="s">
        <v>1419</v>
      </c>
      <c r="R103" t="s">
        <v>1565</v>
      </c>
      <c r="S103" t="s">
        <v>1566</v>
      </c>
      <c r="T103">
        <v>6</v>
      </c>
      <c r="U103" t="s">
        <v>43</v>
      </c>
      <c r="V103">
        <v>47</v>
      </c>
      <c r="Z103" t="s">
        <v>2410</v>
      </c>
      <c r="AA103">
        <v>38.020809999999997</v>
      </c>
      <c r="AB103">
        <v>-7.8554300000000001</v>
      </c>
      <c r="AC103">
        <v>47</v>
      </c>
      <c r="AL103">
        <v>89</v>
      </c>
      <c r="AO103">
        <f t="shared" ca="1" si="14"/>
        <v>8</v>
      </c>
      <c r="AP103">
        <f t="shared" ca="1" si="15"/>
        <v>2018</v>
      </c>
      <c r="AQ103">
        <f t="shared" ca="1" si="16"/>
        <v>7</v>
      </c>
      <c r="AR103" t="str">
        <f t="shared" si="17"/>
        <v>PATIENCE</v>
      </c>
      <c r="AS103" t="str">
        <f t="shared" si="18"/>
        <v>KAMANZI</v>
      </c>
      <c r="AT103" t="str">
        <f t="shared" si="19"/>
        <v>PATIENCE  KAMANZI</v>
      </c>
      <c r="AW103">
        <f t="shared" ca="1" si="24"/>
        <v>8</v>
      </c>
      <c r="AX103">
        <f t="shared" ca="1" si="25"/>
        <v>2018</v>
      </c>
      <c r="AY103" s="23"/>
      <c r="AZ103">
        <f t="shared" si="20"/>
        <v>6</v>
      </c>
      <c r="BA103" t="str">
        <f t="shared" si="21"/>
        <v>NEVER MARRIED</v>
      </c>
      <c r="BB103" s="23"/>
      <c r="BC103">
        <f t="shared" si="22"/>
        <v>3</v>
      </c>
      <c r="BE103" t="str">
        <f t="shared" si="23"/>
        <v>F</v>
      </c>
    </row>
    <row r="104" spans="1:59">
      <c r="A104">
        <v>34</v>
      </c>
      <c r="B104" t="s">
        <v>419</v>
      </c>
      <c r="C104" t="s">
        <v>420</v>
      </c>
      <c r="E104" t="s">
        <v>636</v>
      </c>
      <c r="F104" t="s">
        <v>2410</v>
      </c>
      <c r="G104" t="s">
        <v>36</v>
      </c>
      <c r="H104">
        <v>38.020809999999997</v>
      </c>
      <c r="I104">
        <v>-7.8554300000000001</v>
      </c>
      <c r="J104">
        <v>1</v>
      </c>
      <c r="K104">
        <v>7</v>
      </c>
      <c r="L104">
        <v>1975</v>
      </c>
      <c r="M104">
        <v>47</v>
      </c>
      <c r="N104">
        <v>10</v>
      </c>
      <c r="O104" t="s">
        <v>72</v>
      </c>
      <c r="P104" t="s">
        <v>77</v>
      </c>
      <c r="Q104" t="s">
        <v>1419</v>
      </c>
      <c r="R104" t="s">
        <v>1565</v>
      </c>
      <c r="S104" t="s">
        <v>1566</v>
      </c>
      <c r="T104">
        <v>1</v>
      </c>
      <c r="U104" t="s">
        <v>186</v>
      </c>
      <c r="V104">
        <v>47</v>
      </c>
      <c r="W104">
        <v>1004279017</v>
      </c>
      <c r="Z104" t="s">
        <v>2410</v>
      </c>
      <c r="AA104">
        <v>38.020809999999997</v>
      </c>
      <c r="AB104">
        <v>-7.8554300000000001</v>
      </c>
      <c r="AC104">
        <v>47</v>
      </c>
      <c r="AJ104">
        <v>132</v>
      </c>
      <c r="AM104">
        <v>20</v>
      </c>
      <c r="AO104">
        <f t="shared" ca="1" si="14"/>
        <v>6</v>
      </c>
      <c r="AP104">
        <f t="shared" ca="1" si="15"/>
        <v>1975</v>
      </c>
      <c r="AQ104">
        <f t="shared" ca="1" si="16"/>
        <v>47</v>
      </c>
      <c r="AR104" t="str">
        <f t="shared" si="17"/>
        <v/>
      </c>
      <c r="AS104" t="str">
        <f t="shared" si="18"/>
        <v>KUBWIMANA</v>
      </c>
      <c r="AT104" t="str">
        <f t="shared" si="19"/>
        <v xml:space="preserve">  KUBWIMANA</v>
      </c>
      <c r="AW104">
        <f t="shared" ca="1" si="24"/>
        <v>6</v>
      </c>
      <c r="AX104">
        <f t="shared" ca="1" si="25"/>
        <v>1975</v>
      </c>
      <c r="AY104" s="23"/>
      <c r="AZ104">
        <f t="shared" si="20"/>
        <v>1</v>
      </c>
      <c r="BA104" t="str">
        <f t="shared" si="21"/>
        <v>MARRIED TO ONE WIFE/HUSBAND OFFICIALLY</v>
      </c>
      <c r="BB104" s="23"/>
      <c r="BC104">
        <f t="shared" si="22"/>
        <v>10</v>
      </c>
      <c r="BE104" t="str">
        <f t="shared" si="23"/>
        <v>M</v>
      </c>
    </row>
    <row r="105" spans="1:59">
      <c r="A105">
        <v>34</v>
      </c>
      <c r="B105" t="s">
        <v>422</v>
      </c>
      <c r="C105" t="s">
        <v>423</v>
      </c>
      <c r="E105" t="s">
        <v>945</v>
      </c>
      <c r="F105" t="s">
        <v>2411</v>
      </c>
      <c r="G105" t="s">
        <v>36</v>
      </c>
      <c r="H105">
        <v>45.754420000000003</v>
      </c>
      <c r="I105">
        <v>17.04965</v>
      </c>
      <c r="J105">
        <v>18</v>
      </c>
      <c r="K105">
        <v>8</v>
      </c>
      <c r="L105">
        <v>2013</v>
      </c>
      <c r="M105">
        <v>9</v>
      </c>
      <c r="N105">
        <v>12</v>
      </c>
      <c r="O105" t="s">
        <v>72</v>
      </c>
      <c r="P105" t="s">
        <v>77</v>
      </c>
      <c r="Q105" t="s">
        <v>1419</v>
      </c>
      <c r="R105" t="s">
        <v>1565</v>
      </c>
      <c r="S105" t="s">
        <v>1566</v>
      </c>
      <c r="T105">
        <v>6</v>
      </c>
      <c r="U105" t="s">
        <v>43</v>
      </c>
      <c r="V105">
        <v>47</v>
      </c>
      <c r="Z105" t="s">
        <v>2410</v>
      </c>
      <c r="AA105">
        <v>38.020809999999997</v>
      </c>
      <c r="AB105">
        <v>-7.8554300000000001</v>
      </c>
      <c r="AC105">
        <v>47</v>
      </c>
      <c r="AL105">
        <v>68</v>
      </c>
      <c r="AO105">
        <f t="shared" ca="1" si="14"/>
        <v>8</v>
      </c>
      <c r="AP105">
        <f t="shared" ca="1" si="15"/>
        <v>2013</v>
      </c>
      <c r="AQ105">
        <f t="shared" ca="1" si="16"/>
        <v>11</v>
      </c>
      <c r="AR105" t="str">
        <f t="shared" si="17"/>
        <v>ISMAEL</v>
      </c>
      <c r="AS105" t="str">
        <f t="shared" si="18"/>
        <v>STRATON</v>
      </c>
      <c r="AT105" t="str">
        <f t="shared" si="19"/>
        <v>ISMAEL  STRATON</v>
      </c>
      <c r="AW105">
        <f t="shared" ca="1" si="24"/>
        <v>8</v>
      </c>
      <c r="AX105">
        <f t="shared" ca="1" si="25"/>
        <v>2013</v>
      </c>
      <c r="AY105" s="23"/>
      <c r="AZ105">
        <f t="shared" si="20"/>
        <v>6</v>
      </c>
      <c r="BA105" t="str">
        <f t="shared" si="21"/>
        <v>NEVER MARRIED</v>
      </c>
      <c r="BB105" s="23"/>
      <c r="BC105">
        <f t="shared" si="22"/>
        <v>12</v>
      </c>
      <c r="BE105" t="str">
        <f t="shared" si="23"/>
        <v>M</v>
      </c>
    </row>
    <row r="106" spans="1:59">
      <c r="A106">
        <v>35</v>
      </c>
      <c r="B106" t="s">
        <v>425</v>
      </c>
      <c r="C106" t="s">
        <v>426</v>
      </c>
      <c r="E106" t="s">
        <v>2412</v>
      </c>
      <c r="F106" t="s">
        <v>2413</v>
      </c>
      <c r="G106" t="s">
        <v>23</v>
      </c>
      <c r="H106">
        <v>24.546880000000002</v>
      </c>
      <c r="I106">
        <v>107.04219999999999</v>
      </c>
      <c r="J106">
        <v>6</v>
      </c>
      <c r="K106">
        <v>5</v>
      </c>
      <c r="L106">
        <v>1961</v>
      </c>
      <c r="M106">
        <v>61</v>
      </c>
      <c r="N106">
        <v>5</v>
      </c>
      <c r="O106" t="s">
        <v>97</v>
      </c>
      <c r="P106" t="s">
        <v>125</v>
      </c>
      <c r="Q106" t="s">
        <v>1406</v>
      </c>
      <c r="R106" t="s">
        <v>1407</v>
      </c>
      <c r="S106" t="s">
        <v>1408</v>
      </c>
      <c r="T106">
        <v>1</v>
      </c>
      <c r="U106" t="s">
        <v>186</v>
      </c>
      <c r="V106">
        <v>61</v>
      </c>
      <c r="W106">
        <v>4246322811</v>
      </c>
      <c r="Z106" t="s">
        <v>2413</v>
      </c>
      <c r="AA106">
        <v>24.546880000000002</v>
      </c>
      <c r="AB106">
        <v>107.04219999999999</v>
      </c>
      <c r="AC106">
        <v>61</v>
      </c>
      <c r="AO106">
        <f t="shared" ca="1" si="14"/>
        <v>5</v>
      </c>
      <c r="AP106">
        <f t="shared" ca="1" si="15"/>
        <v>1961</v>
      </c>
      <c r="AQ106">
        <f t="shared" ca="1" si="16"/>
        <v>61</v>
      </c>
      <c r="AR106" t="str">
        <f t="shared" si="17"/>
        <v>UWAMAHORO</v>
      </c>
      <c r="AS106" t="str">
        <f t="shared" si="18"/>
        <v>DAMAS</v>
      </c>
      <c r="AT106" t="str">
        <f t="shared" si="19"/>
        <v>UWAMAHORO  DAMAS</v>
      </c>
      <c r="AW106">
        <f t="shared" ca="1" si="24"/>
        <v>5</v>
      </c>
      <c r="AX106">
        <f t="shared" ca="1" si="25"/>
        <v>1961</v>
      </c>
      <c r="AY106" s="23"/>
      <c r="AZ106">
        <f t="shared" si="20"/>
        <v>1</v>
      </c>
      <c r="BA106" t="str">
        <f t="shared" si="21"/>
        <v>MARRIED TO ONE WIFE/HUSBAND OFFICIALLY</v>
      </c>
      <c r="BB106" s="23"/>
      <c r="BC106">
        <f t="shared" si="22"/>
        <v>5</v>
      </c>
      <c r="BE106" t="str">
        <f t="shared" si="23"/>
        <v>F</v>
      </c>
      <c r="BG106">
        <f xml:space="preserve"> IF(ISBLANK(BF106), W106, "")</f>
        <v>4246322811</v>
      </c>
    </row>
    <row r="107" spans="1:59">
      <c r="A107">
        <v>35</v>
      </c>
      <c r="B107" t="s">
        <v>428</v>
      </c>
      <c r="C107" t="s">
        <v>429</v>
      </c>
      <c r="E107" t="s">
        <v>304</v>
      </c>
      <c r="F107" t="s">
        <v>1570</v>
      </c>
      <c r="G107" t="s">
        <v>23</v>
      </c>
      <c r="H107">
        <v>-8.6509800000000006</v>
      </c>
      <c r="I107">
        <v>116.3249</v>
      </c>
      <c r="J107">
        <v>1</v>
      </c>
      <c r="K107">
        <v>11</v>
      </c>
      <c r="L107">
        <v>1974</v>
      </c>
      <c r="M107">
        <v>48</v>
      </c>
      <c r="N107">
        <v>8</v>
      </c>
      <c r="O107" t="s">
        <v>97</v>
      </c>
      <c r="P107" t="s">
        <v>125</v>
      </c>
      <c r="Q107" t="s">
        <v>1406</v>
      </c>
      <c r="R107" t="s">
        <v>1407</v>
      </c>
      <c r="S107" t="s">
        <v>1408</v>
      </c>
      <c r="T107">
        <v>4</v>
      </c>
      <c r="U107" t="s">
        <v>93</v>
      </c>
      <c r="V107">
        <v>61</v>
      </c>
      <c r="Z107" t="s">
        <v>2413</v>
      </c>
      <c r="AA107">
        <v>24.546880000000002</v>
      </c>
      <c r="AB107">
        <v>107.04219999999999</v>
      </c>
      <c r="AC107">
        <v>61</v>
      </c>
      <c r="AO107">
        <f t="shared" ca="1" si="14"/>
        <v>11</v>
      </c>
      <c r="AP107">
        <f t="shared" ca="1" si="15"/>
        <v>1974</v>
      </c>
      <c r="AQ107">
        <f t="shared" ca="1" si="16"/>
        <v>48</v>
      </c>
      <c r="AR107" t="str">
        <f t="shared" si="17"/>
        <v>AMANDA</v>
      </c>
      <c r="AS107" t="str">
        <f t="shared" si="18"/>
        <v>KAYITESI</v>
      </c>
      <c r="AT107" t="str">
        <f t="shared" si="19"/>
        <v>AMANDA  KAYITESI</v>
      </c>
      <c r="AU107">
        <v>27</v>
      </c>
      <c r="AW107" t="str">
        <f t="shared" si="24"/>
        <v/>
      </c>
      <c r="AX107">
        <f t="shared" ca="1" si="25"/>
        <v>1974</v>
      </c>
      <c r="AY107" s="23"/>
      <c r="AZ107">
        <f t="shared" si="20"/>
        <v>4</v>
      </c>
      <c r="BA107" t="str">
        <f t="shared" si="21"/>
        <v>DIVORCED</v>
      </c>
      <c r="BB107" s="23"/>
      <c r="BC107">
        <f t="shared" si="22"/>
        <v>8</v>
      </c>
      <c r="BE107" t="str">
        <f t="shared" si="23"/>
        <v>F</v>
      </c>
    </row>
    <row r="108" spans="1:59">
      <c r="A108">
        <v>36</v>
      </c>
      <c r="B108" t="s">
        <v>430</v>
      </c>
      <c r="C108" t="s">
        <v>431</v>
      </c>
      <c r="E108" t="s">
        <v>865</v>
      </c>
      <c r="F108" t="s">
        <v>2414</v>
      </c>
      <c r="G108" t="s">
        <v>36</v>
      </c>
      <c r="H108">
        <v>-33.151899999999998</v>
      </c>
      <c r="I108">
        <v>18.664210000000001</v>
      </c>
      <c r="J108">
        <v>21</v>
      </c>
      <c r="K108">
        <v>10</v>
      </c>
      <c r="L108">
        <v>1924</v>
      </c>
      <c r="M108">
        <v>98</v>
      </c>
      <c r="N108">
        <v>13</v>
      </c>
      <c r="O108" t="s">
        <v>31</v>
      </c>
      <c r="P108" t="s">
        <v>172</v>
      </c>
      <c r="Q108" t="s">
        <v>1572</v>
      </c>
      <c r="R108" t="s">
        <v>1573</v>
      </c>
      <c r="S108" t="s">
        <v>1574</v>
      </c>
      <c r="T108">
        <v>2</v>
      </c>
      <c r="U108" t="s">
        <v>48</v>
      </c>
      <c r="V108">
        <v>98</v>
      </c>
      <c r="W108">
        <v>9721083915</v>
      </c>
      <c r="Z108" t="s">
        <v>2414</v>
      </c>
      <c r="AA108">
        <v>-33.151899999999998</v>
      </c>
      <c r="AB108">
        <v>18.664210000000001</v>
      </c>
      <c r="AC108">
        <v>98</v>
      </c>
      <c r="AM108">
        <v>16</v>
      </c>
      <c r="AO108">
        <f t="shared" ca="1" si="14"/>
        <v>10</v>
      </c>
      <c r="AP108">
        <f t="shared" ca="1" si="15"/>
        <v>1924</v>
      </c>
      <c r="AQ108">
        <f t="shared" ca="1" si="16"/>
        <v>98</v>
      </c>
      <c r="AR108" t="str">
        <f t="shared" si="17"/>
        <v/>
      </c>
      <c r="AS108" t="str">
        <f t="shared" si="18"/>
        <v>GATETE</v>
      </c>
      <c r="AT108" t="str">
        <f t="shared" si="19"/>
        <v xml:space="preserve">  GATETE</v>
      </c>
      <c r="AU108">
        <v>25</v>
      </c>
      <c r="AW108" t="str">
        <f t="shared" si="24"/>
        <v/>
      </c>
      <c r="AX108">
        <f t="shared" ca="1" si="25"/>
        <v>1924</v>
      </c>
      <c r="AY108" s="23">
        <v>1</v>
      </c>
      <c r="AZ108" t="str">
        <f t="shared" si="20"/>
        <v/>
      </c>
      <c r="BA108" t="str">
        <f t="shared" si="21"/>
        <v/>
      </c>
      <c r="BB108" s="23"/>
      <c r="BC108">
        <f t="shared" si="22"/>
        <v>13</v>
      </c>
      <c r="BE108" t="str">
        <f t="shared" si="23"/>
        <v>M</v>
      </c>
      <c r="BG108">
        <f xml:space="preserve"> IF(ISBLANK(BF108), W108, "")</f>
        <v>9721083915</v>
      </c>
    </row>
    <row r="109" spans="1:59">
      <c r="A109">
        <v>36</v>
      </c>
      <c r="B109" t="s">
        <v>433</v>
      </c>
      <c r="C109" t="s">
        <v>434</v>
      </c>
      <c r="E109" t="s">
        <v>435</v>
      </c>
      <c r="F109" t="s">
        <v>1575</v>
      </c>
      <c r="G109" t="s">
        <v>36</v>
      </c>
      <c r="H109">
        <v>18.28999</v>
      </c>
      <c r="I109">
        <v>-77.953100000000006</v>
      </c>
      <c r="J109">
        <v>25</v>
      </c>
      <c r="K109">
        <v>5</v>
      </c>
      <c r="L109">
        <v>1966</v>
      </c>
      <c r="M109">
        <v>56</v>
      </c>
      <c r="N109">
        <v>9</v>
      </c>
      <c r="O109" t="s">
        <v>31</v>
      </c>
      <c r="P109" t="s">
        <v>172</v>
      </c>
      <c r="Q109" t="s">
        <v>1572</v>
      </c>
      <c r="R109" t="s">
        <v>1573</v>
      </c>
      <c r="S109" t="s">
        <v>1574</v>
      </c>
      <c r="T109">
        <v>2</v>
      </c>
      <c r="U109" t="s">
        <v>48</v>
      </c>
      <c r="V109">
        <v>98</v>
      </c>
      <c r="Z109" t="s">
        <v>2414</v>
      </c>
      <c r="AA109">
        <v>-33.151899999999998</v>
      </c>
      <c r="AB109">
        <v>18.664210000000001</v>
      </c>
      <c r="AC109">
        <v>98</v>
      </c>
      <c r="AN109">
        <v>5</v>
      </c>
      <c r="AO109">
        <f t="shared" ca="1" si="14"/>
        <v>5</v>
      </c>
      <c r="AP109">
        <f t="shared" ca="1" si="15"/>
        <v>1966</v>
      </c>
      <c r="AQ109">
        <f t="shared" ca="1" si="16"/>
        <v>56</v>
      </c>
      <c r="AR109" t="str">
        <f t="shared" si="17"/>
        <v>IRAKOZE</v>
      </c>
      <c r="AS109" t="str">
        <f t="shared" si="18"/>
        <v/>
      </c>
      <c r="AT109" t="str">
        <f t="shared" si="19"/>
        <v xml:space="preserve">IRAKOZE  </v>
      </c>
      <c r="AV109">
        <v>28</v>
      </c>
      <c r="AW109">
        <f t="shared" ca="1" si="24"/>
        <v>5</v>
      </c>
      <c r="AX109" t="str">
        <f t="shared" si="25"/>
        <v/>
      </c>
      <c r="AY109" s="23"/>
      <c r="AZ109">
        <f t="shared" si="20"/>
        <v>2</v>
      </c>
      <c r="BA109" t="str">
        <f t="shared" si="21"/>
        <v>MARRIED TO ONE WIFE/HUSBAND NOT OFFICIALLY</v>
      </c>
      <c r="BB109" s="23"/>
      <c r="BC109">
        <f t="shared" si="22"/>
        <v>9</v>
      </c>
      <c r="BD109">
        <v>1</v>
      </c>
      <c r="BE109" t="str">
        <f t="shared" si="23"/>
        <v/>
      </c>
    </row>
    <row r="110" spans="1:59">
      <c r="A110">
        <v>36</v>
      </c>
      <c r="B110" t="s">
        <v>436</v>
      </c>
      <c r="C110" t="s">
        <v>437</v>
      </c>
      <c r="E110" t="s">
        <v>438</v>
      </c>
      <c r="F110" t="s">
        <v>1576</v>
      </c>
      <c r="G110" t="s">
        <v>36</v>
      </c>
      <c r="H110">
        <v>28.940740000000002</v>
      </c>
      <c r="I110">
        <v>113.4474</v>
      </c>
      <c r="J110">
        <v>30</v>
      </c>
      <c r="K110">
        <v>9</v>
      </c>
      <c r="L110">
        <v>2018</v>
      </c>
      <c r="M110">
        <v>4</v>
      </c>
      <c r="N110">
        <v>8</v>
      </c>
      <c r="O110" t="s">
        <v>31</v>
      </c>
      <c r="P110" t="s">
        <v>172</v>
      </c>
      <c r="Q110" t="s">
        <v>1572</v>
      </c>
      <c r="R110" t="s">
        <v>1573</v>
      </c>
      <c r="S110" t="s">
        <v>1574</v>
      </c>
      <c r="T110">
        <v>6</v>
      </c>
      <c r="U110" t="s">
        <v>43</v>
      </c>
      <c r="V110">
        <v>98</v>
      </c>
      <c r="Z110" t="s">
        <v>2414</v>
      </c>
      <c r="AA110">
        <v>-33.151899999999998</v>
      </c>
      <c r="AB110">
        <v>18.664210000000001</v>
      </c>
      <c r="AC110">
        <v>98</v>
      </c>
      <c r="AK110">
        <v>58</v>
      </c>
      <c r="AO110">
        <f t="shared" ca="1" si="14"/>
        <v>9</v>
      </c>
      <c r="AP110">
        <f t="shared" ca="1" si="15"/>
        <v>1959</v>
      </c>
      <c r="AQ110">
        <f t="shared" ca="1" si="16"/>
        <v>4</v>
      </c>
      <c r="AR110" t="str">
        <f t="shared" si="17"/>
        <v>BRUNO</v>
      </c>
      <c r="AS110" t="str">
        <f t="shared" si="18"/>
        <v>BOSCO</v>
      </c>
      <c r="AT110" t="str">
        <f t="shared" si="19"/>
        <v>BRUNO  BOSCO</v>
      </c>
      <c r="AW110">
        <f t="shared" ca="1" si="24"/>
        <v>9</v>
      </c>
      <c r="AX110">
        <f t="shared" ca="1" si="25"/>
        <v>1959</v>
      </c>
      <c r="AY110" s="23"/>
      <c r="AZ110">
        <f t="shared" si="20"/>
        <v>6</v>
      </c>
      <c r="BA110" t="str">
        <f t="shared" si="21"/>
        <v>NEVER MARRIED</v>
      </c>
      <c r="BB110" s="23">
        <v>1</v>
      </c>
      <c r="BC110" t="str">
        <f t="shared" si="22"/>
        <v/>
      </c>
      <c r="BE110" t="str">
        <f t="shared" si="23"/>
        <v>M</v>
      </c>
    </row>
    <row r="111" spans="1:59">
      <c r="A111">
        <v>37</v>
      </c>
      <c r="B111" t="s">
        <v>439</v>
      </c>
      <c r="C111" t="s">
        <v>440</v>
      </c>
      <c r="E111" t="s">
        <v>2396</v>
      </c>
      <c r="F111" t="s">
        <v>2415</v>
      </c>
      <c r="G111" t="s">
        <v>36</v>
      </c>
      <c r="H111">
        <v>2.5794009999999998</v>
      </c>
      <c r="I111">
        <v>-77.813900000000004</v>
      </c>
      <c r="J111">
        <v>22</v>
      </c>
      <c r="K111">
        <v>11</v>
      </c>
      <c r="L111">
        <v>2014</v>
      </c>
      <c r="M111">
        <v>8</v>
      </c>
      <c r="N111">
        <v>6</v>
      </c>
      <c r="O111" t="s">
        <v>97</v>
      </c>
      <c r="P111" t="s">
        <v>314</v>
      </c>
      <c r="Q111" t="s">
        <v>1578</v>
      </c>
      <c r="R111" t="s">
        <v>1579</v>
      </c>
      <c r="S111" t="s">
        <v>1580</v>
      </c>
      <c r="T111">
        <v>6</v>
      </c>
      <c r="U111" t="s">
        <v>43</v>
      </c>
      <c r="V111">
        <v>60</v>
      </c>
      <c r="Z111" t="s">
        <v>1582</v>
      </c>
      <c r="AA111">
        <v>9.7913370000000004</v>
      </c>
      <c r="AB111">
        <v>-74.797499999999999</v>
      </c>
      <c r="AC111">
        <v>60</v>
      </c>
      <c r="AJ111">
        <v>85</v>
      </c>
      <c r="AO111">
        <f t="shared" ca="1" si="14"/>
        <v>1</v>
      </c>
      <c r="AP111">
        <f t="shared" ca="1" si="15"/>
        <v>2014</v>
      </c>
      <c r="AQ111">
        <f t="shared" ca="1" si="16"/>
        <v>8</v>
      </c>
      <c r="AR111" t="str">
        <f t="shared" si="17"/>
        <v>FISTON</v>
      </c>
      <c r="AS111" t="str">
        <f t="shared" si="18"/>
        <v>BEATRICE</v>
      </c>
      <c r="AT111" t="str">
        <f t="shared" si="19"/>
        <v>FISTON  BEATRICE</v>
      </c>
      <c r="AW111">
        <f t="shared" ca="1" si="24"/>
        <v>1</v>
      </c>
      <c r="AX111">
        <f t="shared" ca="1" si="25"/>
        <v>2014</v>
      </c>
      <c r="AY111" s="23"/>
      <c r="AZ111">
        <f t="shared" si="20"/>
        <v>6</v>
      </c>
      <c r="BA111" t="str">
        <f t="shared" si="21"/>
        <v>NEVER MARRIED</v>
      </c>
      <c r="BB111" s="23"/>
      <c r="BC111">
        <f t="shared" si="22"/>
        <v>6</v>
      </c>
      <c r="BE111" t="str">
        <f t="shared" si="23"/>
        <v>M</v>
      </c>
    </row>
    <row r="112" spans="1:59">
      <c r="A112">
        <v>37</v>
      </c>
      <c r="B112" t="s">
        <v>443</v>
      </c>
      <c r="C112" t="s">
        <v>444</v>
      </c>
      <c r="E112" t="s">
        <v>445</v>
      </c>
      <c r="F112" t="s">
        <v>1582</v>
      </c>
      <c r="G112" t="s">
        <v>23</v>
      </c>
      <c r="H112">
        <v>9.7913370000000004</v>
      </c>
      <c r="I112">
        <v>-74.797499999999999</v>
      </c>
      <c r="J112">
        <v>12</v>
      </c>
      <c r="K112">
        <v>5</v>
      </c>
      <c r="L112">
        <v>1962</v>
      </c>
      <c r="M112">
        <v>60</v>
      </c>
      <c r="N112">
        <v>7</v>
      </c>
      <c r="O112" t="s">
        <v>97</v>
      </c>
      <c r="P112" t="s">
        <v>314</v>
      </c>
      <c r="Q112" t="s">
        <v>1578</v>
      </c>
      <c r="R112" t="s">
        <v>1579</v>
      </c>
      <c r="S112" t="s">
        <v>1580</v>
      </c>
      <c r="T112">
        <v>7</v>
      </c>
      <c r="U112" t="s">
        <v>78</v>
      </c>
      <c r="V112">
        <v>60</v>
      </c>
      <c r="W112">
        <v>9898482048</v>
      </c>
      <c r="Z112" t="s">
        <v>1582</v>
      </c>
      <c r="AA112">
        <v>9.7913370000000004</v>
      </c>
      <c r="AB112">
        <v>-74.797499999999999</v>
      </c>
      <c r="AC112">
        <v>60</v>
      </c>
      <c r="AI112">
        <v>10</v>
      </c>
      <c r="AK112">
        <v>22</v>
      </c>
      <c r="AL112">
        <v>11</v>
      </c>
      <c r="AO112">
        <f t="shared" ca="1" si="14"/>
        <v>5</v>
      </c>
      <c r="AP112">
        <f t="shared" ca="1" si="15"/>
        <v>1940</v>
      </c>
      <c r="AQ112">
        <f t="shared" ca="1" si="16"/>
        <v>63</v>
      </c>
      <c r="AR112" t="str">
        <f t="shared" si="17"/>
        <v>YANNICK</v>
      </c>
      <c r="AS112" t="str">
        <f t="shared" si="18"/>
        <v>NIYO</v>
      </c>
      <c r="AT112" t="str">
        <f t="shared" si="19"/>
        <v>YANNICK  NIYO</v>
      </c>
      <c r="AU112">
        <v>45</v>
      </c>
      <c r="AW112" t="str">
        <f t="shared" si="24"/>
        <v/>
      </c>
      <c r="AX112">
        <f t="shared" ca="1" si="25"/>
        <v>1940</v>
      </c>
      <c r="AY112" s="23"/>
      <c r="AZ112">
        <f t="shared" si="20"/>
        <v>7</v>
      </c>
      <c r="BA112" t="str">
        <f t="shared" si="21"/>
        <v>WIDOWED</v>
      </c>
      <c r="BB112" s="23"/>
      <c r="BC112">
        <f t="shared" si="22"/>
        <v>7</v>
      </c>
      <c r="BE112" t="str">
        <f t="shared" si="23"/>
        <v>F</v>
      </c>
      <c r="BG112">
        <f xml:space="preserve"> IF(ISBLANK(BF112), W112, "")</f>
        <v>9898482048</v>
      </c>
    </row>
    <row r="113" spans="1:59">
      <c r="A113">
        <v>111</v>
      </c>
      <c r="B113" t="s">
        <v>1108</v>
      </c>
      <c r="C113" t="s">
        <v>972</v>
      </c>
      <c r="E113" t="s">
        <v>298</v>
      </c>
      <c r="F113" t="s">
        <v>2416</v>
      </c>
      <c r="G113" t="s">
        <v>36</v>
      </c>
      <c r="H113">
        <v>15.8278</v>
      </c>
      <c r="I113">
        <v>120.49469999999999</v>
      </c>
      <c r="J113">
        <v>11</v>
      </c>
      <c r="K113">
        <v>11</v>
      </c>
      <c r="L113">
        <v>1999</v>
      </c>
      <c r="M113">
        <v>23</v>
      </c>
      <c r="N113">
        <v>11</v>
      </c>
      <c r="O113" t="s">
        <v>31</v>
      </c>
      <c r="P113" t="s">
        <v>110</v>
      </c>
      <c r="Q113" t="s">
        <v>1995</v>
      </c>
      <c r="R113" t="s">
        <v>1996</v>
      </c>
      <c r="S113" t="s">
        <v>1425</v>
      </c>
      <c r="T113">
        <v>3</v>
      </c>
      <c r="U113" t="s">
        <v>26</v>
      </c>
      <c r="V113">
        <v>100</v>
      </c>
      <c r="Z113" t="s">
        <v>2417</v>
      </c>
      <c r="AA113">
        <v>44.840519999999998</v>
      </c>
      <c r="AB113">
        <v>82.353660000000005</v>
      </c>
      <c r="AC113">
        <v>100</v>
      </c>
      <c r="AE113">
        <v>2</v>
      </c>
      <c r="AK113">
        <v>27</v>
      </c>
      <c r="AO113">
        <f t="shared" ca="1" si="14"/>
        <v>11</v>
      </c>
      <c r="AP113">
        <f t="shared" ca="1" si="15"/>
        <v>2009</v>
      </c>
      <c r="AQ113">
        <f t="shared" ca="1" si="16"/>
        <v>23</v>
      </c>
      <c r="AR113" t="str">
        <f t="shared" si="17"/>
        <v>NDEKEZI</v>
      </c>
      <c r="AS113" t="str">
        <f t="shared" si="18"/>
        <v>DUSABE</v>
      </c>
      <c r="AT113" t="str">
        <f t="shared" si="19"/>
        <v>NDEKEZI  DUSABE</v>
      </c>
      <c r="AW113">
        <f t="shared" ca="1" si="24"/>
        <v>11</v>
      </c>
      <c r="AX113">
        <f t="shared" ca="1" si="25"/>
        <v>2009</v>
      </c>
      <c r="AY113" s="23"/>
      <c r="AZ113">
        <f t="shared" si="20"/>
        <v>3</v>
      </c>
      <c r="BA113" t="str">
        <f t="shared" si="21"/>
        <v>LIVE IN A POLYGAMOUS UNION</v>
      </c>
      <c r="BB113" s="23"/>
      <c r="BC113">
        <f t="shared" si="22"/>
        <v>11</v>
      </c>
      <c r="BE113" t="str">
        <f t="shared" si="23"/>
        <v>M</v>
      </c>
    </row>
    <row r="114" spans="1:59">
      <c r="A114">
        <v>111</v>
      </c>
      <c r="B114" t="s">
        <v>1108</v>
      </c>
      <c r="C114" t="s">
        <v>972</v>
      </c>
      <c r="E114" t="s">
        <v>298</v>
      </c>
      <c r="F114" t="s">
        <v>2416</v>
      </c>
      <c r="G114" t="s">
        <v>36</v>
      </c>
      <c r="H114">
        <v>15.8278</v>
      </c>
      <c r="I114">
        <v>120.49469999999999</v>
      </c>
      <c r="J114">
        <v>11</v>
      </c>
      <c r="K114">
        <v>11</v>
      </c>
      <c r="L114">
        <v>1999</v>
      </c>
      <c r="M114">
        <v>23</v>
      </c>
      <c r="N114">
        <v>11</v>
      </c>
      <c r="O114" t="s">
        <v>97</v>
      </c>
      <c r="P114" t="s">
        <v>167</v>
      </c>
      <c r="Q114" t="s">
        <v>1399</v>
      </c>
      <c r="R114" t="s">
        <v>1707</v>
      </c>
      <c r="S114" t="s">
        <v>2418</v>
      </c>
      <c r="T114">
        <v>3</v>
      </c>
      <c r="U114" t="s">
        <v>26</v>
      </c>
      <c r="V114">
        <v>100</v>
      </c>
      <c r="Z114" t="s">
        <v>2417</v>
      </c>
      <c r="AA114">
        <v>44.840519999999998</v>
      </c>
      <c r="AB114">
        <v>82.353660000000005</v>
      </c>
      <c r="AC114">
        <v>100</v>
      </c>
      <c r="AE114">
        <v>2</v>
      </c>
      <c r="AO114">
        <f t="shared" ca="1" si="14"/>
        <v>11</v>
      </c>
      <c r="AP114">
        <f t="shared" ca="1" si="15"/>
        <v>1999</v>
      </c>
      <c r="AQ114">
        <f t="shared" ca="1" si="16"/>
        <v>23</v>
      </c>
      <c r="AR114" t="str">
        <f t="shared" si="17"/>
        <v>NDEKEZI</v>
      </c>
      <c r="AS114" t="str">
        <f t="shared" si="18"/>
        <v>DUSABE</v>
      </c>
      <c r="AT114" t="str">
        <f t="shared" si="19"/>
        <v>NDEKEZI  DUSABE</v>
      </c>
      <c r="AW114">
        <f t="shared" ca="1" si="24"/>
        <v>11</v>
      </c>
      <c r="AX114">
        <f t="shared" ca="1" si="25"/>
        <v>1999</v>
      </c>
      <c r="AY114" s="23"/>
      <c r="AZ114">
        <f t="shared" si="20"/>
        <v>3</v>
      </c>
      <c r="BA114" t="str">
        <f t="shared" si="21"/>
        <v>LIVE IN A POLYGAMOUS UNION</v>
      </c>
      <c r="BB114" s="23">
        <v>1</v>
      </c>
      <c r="BC114" t="str">
        <f t="shared" si="22"/>
        <v/>
      </c>
      <c r="BE114" t="str">
        <f t="shared" si="23"/>
        <v>M</v>
      </c>
    </row>
    <row r="115" spans="1:59">
      <c r="A115">
        <v>38</v>
      </c>
      <c r="B115" t="s">
        <v>446</v>
      </c>
      <c r="C115" t="s">
        <v>2419</v>
      </c>
      <c r="E115" t="s">
        <v>448</v>
      </c>
      <c r="F115" t="s">
        <v>1583</v>
      </c>
      <c r="G115" t="s">
        <v>23</v>
      </c>
      <c r="H115">
        <v>38.246870000000001</v>
      </c>
      <c r="I115">
        <v>47.116849999999999</v>
      </c>
      <c r="J115">
        <v>9</v>
      </c>
      <c r="K115">
        <v>5</v>
      </c>
      <c r="L115">
        <v>1964</v>
      </c>
      <c r="M115">
        <v>58</v>
      </c>
      <c r="N115">
        <v>6</v>
      </c>
      <c r="O115" t="s">
        <v>97</v>
      </c>
      <c r="P115" t="s">
        <v>314</v>
      </c>
      <c r="Q115" t="s">
        <v>1578</v>
      </c>
      <c r="R115" t="s">
        <v>1579</v>
      </c>
      <c r="S115" t="s">
        <v>1584</v>
      </c>
      <c r="T115">
        <v>2</v>
      </c>
      <c r="U115" t="s">
        <v>48</v>
      </c>
      <c r="V115">
        <v>93</v>
      </c>
      <c r="Z115" t="s">
        <v>2420</v>
      </c>
      <c r="AA115">
        <v>45.350079999999998</v>
      </c>
      <c r="AB115">
        <v>-72.515799999999999</v>
      </c>
      <c r="AC115">
        <v>93</v>
      </c>
      <c r="AF115">
        <v>11</v>
      </c>
      <c r="AJ115">
        <v>133</v>
      </c>
      <c r="AK115">
        <v>10</v>
      </c>
      <c r="AO115">
        <f t="shared" ca="1" si="14"/>
        <v>9</v>
      </c>
      <c r="AP115">
        <f t="shared" ca="1" si="15"/>
        <v>1988</v>
      </c>
      <c r="AQ115">
        <f t="shared" ca="1" si="16"/>
        <v>58</v>
      </c>
      <c r="AR115" t="str">
        <f t="shared" si="17"/>
        <v>DIVINA</v>
      </c>
      <c r="AS115" t="str">
        <f t="shared" si="18"/>
        <v>GASANA</v>
      </c>
      <c r="AT115" t="str">
        <f t="shared" si="19"/>
        <v>DIVINA  GASANA</v>
      </c>
      <c r="AV115">
        <v>22</v>
      </c>
      <c r="AW115">
        <f t="shared" ca="1" si="24"/>
        <v>9</v>
      </c>
      <c r="AX115" t="str">
        <f t="shared" si="25"/>
        <v/>
      </c>
      <c r="AY115" s="23"/>
      <c r="AZ115">
        <f t="shared" si="20"/>
        <v>2</v>
      </c>
      <c r="BA115" t="str">
        <f t="shared" si="21"/>
        <v>MARRIED TO ONE WIFE/HUSBAND NOT OFFICIALLY</v>
      </c>
      <c r="BB115" s="23"/>
      <c r="BC115">
        <f t="shared" si="22"/>
        <v>6</v>
      </c>
      <c r="BE115" t="str">
        <f t="shared" si="23"/>
        <v>F</v>
      </c>
    </row>
    <row r="116" spans="1:59">
      <c r="A116">
        <v>38</v>
      </c>
      <c r="B116" t="s">
        <v>449</v>
      </c>
      <c r="C116" t="s">
        <v>450</v>
      </c>
      <c r="E116" t="s">
        <v>2421</v>
      </c>
      <c r="F116" t="s">
        <v>2420</v>
      </c>
      <c r="G116" t="s">
        <v>36</v>
      </c>
      <c r="H116">
        <v>45.350079999999998</v>
      </c>
      <c r="I116">
        <v>-72.515799999999999</v>
      </c>
      <c r="J116">
        <v>25</v>
      </c>
      <c r="K116">
        <v>2</v>
      </c>
      <c r="L116">
        <v>1929</v>
      </c>
      <c r="M116">
        <v>93</v>
      </c>
      <c r="N116">
        <v>7</v>
      </c>
      <c r="O116" t="s">
        <v>97</v>
      </c>
      <c r="P116" t="s">
        <v>314</v>
      </c>
      <c r="Q116" t="s">
        <v>1578</v>
      </c>
      <c r="R116" t="s">
        <v>1579</v>
      </c>
      <c r="S116" t="s">
        <v>1584</v>
      </c>
      <c r="T116">
        <v>4</v>
      </c>
      <c r="U116" t="s">
        <v>93</v>
      </c>
      <c r="V116">
        <v>93</v>
      </c>
      <c r="W116">
        <v>1038636624</v>
      </c>
      <c r="Z116" t="s">
        <v>2420</v>
      </c>
      <c r="AA116">
        <v>45.350079999999998</v>
      </c>
      <c r="AB116">
        <v>-72.515799999999999</v>
      </c>
      <c r="AC116">
        <v>93</v>
      </c>
      <c r="AO116">
        <f t="shared" ca="1" si="14"/>
        <v>2</v>
      </c>
      <c r="AP116">
        <f t="shared" ca="1" si="15"/>
        <v>1929</v>
      </c>
      <c r="AQ116">
        <f t="shared" ca="1" si="16"/>
        <v>93</v>
      </c>
      <c r="AR116" t="str">
        <f t="shared" si="17"/>
        <v>CHRIS</v>
      </c>
      <c r="AS116" t="str">
        <f t="shared" si="18"/>
        <v>KABAGAMBE</v>
      </c>
      <c r="AT116" t="str">
        <f t="shared" si="19"/>
        <v>CHRIS  KABAGAMBE</v>
      </c>
      <c r="AU116">
        <v>104</v>
      </c>
      <c r="AW116" t="str">
        <f t="shared" si="24"/>
        <v/>
      </c>
      <c r="AX116">
        <f t="shared" ca="1" si="25"/>
        <v>1929</v>
      </c>
      <c r="AY116" s="23"/>
      <c r="AZ116">
        <f t="shared" si="20"/>
        <v>4</v>
      </c>
      <c r="BA116" t="str">
        <f t="shared" si="21"/>
        <v>DIVORCED</v>
      </c>
      <c r="BB116" s="23"/>
      <c r="BC116">
        <f t="shared" si="22"/>
        <v>7</v>
      </c>
      <c r="BE116" t="str">
        <f t="shared" si="23"/>
        <v>M</v>
      </c>
      <c r="BF116">
        <v>1</v>
      </c>
      <c r="BG116" t="str">
        <f xml:space="preserve"> IF(ISBLANK(BF116), W116, "")</f>
        <v/>
      </c>
    </row>
    <row r="117" spans="1:59">
      <c r="A117">
        <v>38</v>
      </c>
      <c r="B117" t="s">
        <v>452</v>
      </c>
      <c r="C117" t="s">
        <v>453</v>
      </c>
      <c r="E117" t="s">
        <v>454</v>
      </c>
      <c r="F117" t="s">
        <v>1586</v>
      </c>
      <c r="G117" t="s">
        <v>36</v>
      </c>
      <c r="H117">
        <v>4.9946859999999997</v>
      </c>
      <c r="I117">
        <v>19.98244</v>
      </c>
      <c r="J117">
        <v>6</v>
      </c>
      <c r="K117">
        <v>4</v>
      </c>
      <c r="L117">
        <v>1949</v>
      </c>
      <c r="M117">
        <v>73</v>
      </c>
      <c r="N117">
        <v>11</v>
      </c>
      <c r="O117" t="s">
        <v>97</v>
      </c>
      <c r="P117" t="s">
        <v>314</v>
      </c>
      <c r="Q117" t="s">
        <v>1578</v>
      </c>
      <c r="R117" t="s">
        <v>1579</v>
      </c>
      <c r="S117" t="s">
        <v>1584</v>
      </c>
      <c r="T117">
        <v>2</v>
      </c>
      <c r="U117" t="s">
        <v>48</v>
      </c>
      <c r="V117">
        <v>93</v>
      </c>
      <c r="Z117" t="s">
        <v>2420</v>
      </c>
      <c r="AA117">
        <v>45.350079999999998</v>
      </c>
      <c r="AB117">
        <v>-72.515799999999999</v>
      </c>
      <c r="AC117">
        <v>93</v>
      </c>
      <c r="AH117">
        <v>11</v>
      </c>
      <c r="AK117">
        <v>59</v>
      </c>
      <c r="AO117">
        <f t="shared" ca="1" si="14"/>
        <v>4</v>
      </c>
      <c r="AP117">
        <f t="shared" ca="1" si="15"/>
        <v>2017</v>
      </c>
      <c r="AQ117">
        <f t="shared" ca="1" si="16"/>
        <v>73</v>
      </c>
      <c r="AR117" t="str">
        <f t="shared" si="17"/>
        <v>KASSIM</v>
      </c>
      <c r="AS117" t="str">
        <f t="shared" si="18"/>
        <v>NDAYISHIMIYE</v>
      </c>
      <c r="AT117" t="str">
        <f t="shared" si="19"/>
        <v>KASSIM  NDAYISHIMIYE</v>
      </c>
      <c r="AW117">
        <f t="shared" ca="1" si="24"/>
        <v>4</v>
      </c>
      <c r="AX117">
        <f t="shared" ca="1" si="25"/>
        <v>2017</v>
      </c>
      <c r="AY117" s="23"/>
      <c r="AZ117">
        <f t="shared" si="20"/>
        <v>2</v>
      </c>
      <c r="BA117" t="str">
        <f t="shared" si="21"/>
        <v>MARRIED TO ONE WIFE/HUSBAND NOT OFFICIALLY</v>
      </c>
      <c r="BB117" s="23"/>
      <c r="BC117">
        <f t="shared" si="22"/>
        <v>11</v>
      </c>
      <c r="BE117" t="str">
        <f t="shared" si="23"/>
        <v>M</v>
      </c>
    </row>
    <row r="118" spans="1:59">
      <c r="A118">
        <v>39</v>
      </c>
      <c r="B118" t="s">
        <v>455</v>
      </c>
      <c r="C118" t="s">
        <v>456</v>
      </c>
      <c r="E118" t="s">
        <v>1213</v>
      </c>
      <c r="F118" t="s">
        <v>2422</v>
      </c>
      <c r="G118" t="s">
        <v>36</v>
      </c>
      <c r="H118">
        <v>51.82958</v>
      </c>
      <c r="I118">
        <v>18.139759999999999</v>
      </c>
      <c r="J118">
        <v>10</v>
      </c>
      <c r="K118">
        <v>6</v>
      </c>
      <c r="L118">
        <v>2019</v>
      </c>
      <c r="M118">
        <v>3</v>
      </c>
      <c r="N118">
        <v>9</v>
      </c>
      <c r="O118" t="s">
        <v>24</v>
      </c>
      <c r="P118" t="s">
        <v>160</v>
      </c>
      <c r="Q118" t="s">
        <v>1588</v>
      </c>
      <c r="R118" t="s">
        <v>1589</v>
      </c>
      <c r="S118" t="s">
        <v>1419</v>
      </c>
      <c r="T118">
        <v>6</v>
      </c>
      <c r="U118" t="s">
        <v>43</v>
      </c>
      <c r="V118">
        <v>74</v>
      </c>
      <c r="Z118" t="s">
        <v>1591</v>
      </c>
      <c r="AA118">
        <v>32.27046</v>
      </c>
      <c r="AB118">
        <v>50.98104</v>
      </c>
      <c r="AC118">
        <v>74</v>
      </c>
      <c r="AO118">
        <f t="shared" ca="1" si="14"/>
        <v>6</v>
      </c>
      <c r="AP118">
        <f t="shared" ca="1" si="15"/>
        <v>2019</v>
      </c>
      <c r="AQ118">
        <f t="shared" ca="1" si="16"/>
        <v>3</v>
      </c>
      <c r="AR118" t="str">
        <f t="shared" si="17"/>
        <v>JAPHET</v>
      </c>
      <c r="AS118" t="str">
        <f t="shared" si="18"/>
        <v>ALAIN</v>
      </c>
      <c r="AT118" t="str">
        <f t="shared" si="19"/>
        <v>JAPHET  ALAIN</v>
      </c>
      <c r="AW118">
        <f t="shared" ca="1" si="24"/>
        <v>6</v>
      </c>
      <c r="AX118">
        <f t="shared" ca="1" si="25"/>
        <v>2019</v>
      </c>
      <c r="AY118" s="23"/>
      <c r="AZ118">
        <f t="shared" si="20"/>
        <v>6</v>
      </c>
      <c r="BA118" t="str">
        <f t="shared" si="21"/>
        <v>NEVER MARRIED</v>
      </c>
      <c r="BB118" s="23"/>
      <c r="BC118">
        <f t="shared" si="22"/>
        <v>9</v>
      </c>
      <c r="BE118" t="str">
        <f t="shared" si="23"/>
        <v>M</v>
      </c>
    </row>
    <row r="119" spans="1:59">
      <c r="A119">
        <v>39</v>
      </c>
      <c r="B119" t="s">
        <v>458</v>
      </c>
      <c r="C119" t="s">
        <v>134</v>
      </c>
      <c r="D119" t="s">
        <v>459</v>
      </c>
      <c r="E119" t="s">
        <v>2423</v>
      </c>
      <c r="F119" t="s">
        <v>2424</v>
      </c>
      <c r="G119" t="s">
        <v>36</v>
      </c>
      <c r="H119">
        <v>12.06752</v>
      </c>
      <c r="I119">
        <v>123.72239999999999</v>
      </c>
      <c r="J119">
        <v>25</v>
      </c>
      <c r="K119">
        <v>5</v>
      </c>
      <c r="L119">
        <v>1982</v>
      </c>
      <c r="M119">
        <v>40</v>
      </c>
      <c r="N119">
        <v>6</v>
      </c>
      <c r="O119" t="s">
        <v>24</v>
      </c>
      <c r="P119" t="s">
        <v>160</v>
      </c>
      <c r="Q119" t="s">
        <v>1588</v>
      </c>
      <c r="R119" t="s">
        <v>1589</v>
      </c>
      <c r="S119" t="s">
        <v>1419</v>
      </c>
      <c r="T119">
        <v>3</v>
      </c>
      <c r="U119" t="s">
        <v>26</v>
      </c>
      <c r="V119">
        <v>74</v>
      </c>
      <c r="Z119" t="s">
        <v>1591</v>
      </c>
      <c r="AA119">
        <v>32.27046</v>
      </c>
      <c r="AB119">
        <v>50.98104</v>
      </c>
      <c r="AC119">
        <v>74</v>
      </c>
      <c r="AJ119">
        <v>57</v>
      </c>
      <c r="AM119">
        <v>1</v>
      </c>
      <c r="AO119">
        <f t="shared" ca="1" si="14"/>
        <v>1</v>
      </c>
      <c r="AP119">
        <f t="shared" ca="1" si="15"/>
        <v>1982</v>
      </c>
      <c r="AQ119">
        <f t="shared" ca="1" si="16"/>
        <v>40</v>
      </c>
      <c r="AR119" t="str">
        <f t="shared" si="17"/>
        <v/>
      </c>
      <c r="AS119" t="str">
        <f t="shared" si="18"/>
        <v>HOPE</v>
      </c>
      <c r="AT119" t="str">
        <f t="shared" si="19"/>
        <v xml:space="preserve"> FELIX HOPE</v>
      </c>
      <c r="AW119">
        <f t="shared" ca="1" si="24"/>
        <v>1</v>
      </c>
      <c r="AX119">
        <f t="shared" ca="1" si="25"/>
        <v>1982</v>
      </c>
      <c r="AY119" s="23"/>
      <c r="AZ119">
        <f t="shared" si="20"/>
        <v>3</v>
      </c>
      <c r="BA119" t="str">
        <f t="shared" si="21"/>
        <v>LIVE IN A POLYGAMOUS UNION</v>
      </c>
      <c r="BB119" s="23"/>
      <c r="BC119">
        <f t="shared" si="22"/>
        <v>6</v>
      </c>
      <c r="BE119" t="str">
        <f t="shared" si="23"/>
        <v>M</v>
      </c>
    </row>
    <row r="120" spans="1:59">
      <c r="A120">
        <v>39</v>
      </c>
      <c r="B120" t="s">
        <v>461</v>
      </c>
      <c r="C120" t="s">
        <v>462</v>
      </c>
      <c r="D120" t="s">
        <v>134</v>
      </c>
      <c r="E120" t="s">
        <v>463</v>
      </c>
      <c r="F120" t="s">
        <v>1591</v>
      </c>
      <c r="G120" t="s">
        <v>36</v>
      </c>
      <c r="H120">
        <v>32.27046</v>
      </c>
      <c r="I120">
        <v>50.98104</v>
      </c>
      <c r="J120">
        <v>17</v>
      </c>
      <c r="K120">
        <v>12</v>
      </c>
      <c r="L120">
        <v>1948</v>
      </c>
      <c r="M120">
        <v>74</v>
      </c>
      <c r="N120">
        <v>6</v>
      </c>
      <c r="O120" t="s">
        <v>24</v>
      </c>
      <c r="P120" t="s">
        <v>160</v>
      </c>
      <c r="Q120" t="s">
        <v>1588</v>
      </c>
      <c r="R120" t="s">
        <v>1589</v>
      </c>
      <c r="S120" t="s">
        <v>1419</v>
      </c>
      <c r="T120">
        <v>6</v>
      </c>
      <c r="U120" t="s">
        <v>43</v>
      </c>
      <c r="V120">
        <v>74</v>
      </c>
      <c r="W120">
        <v>3181567578</v>
      </c>
      <c r="Z120" t="s">
        <v>1591</v>
      </c>
      <c r="AA120">
        <v>32.27046</v>
      </c>
      <c r="AB120">
        <v>50.98104</v>
      </c>
      <c r="AC120">
        <v>74</v>
      </c>
      <c r="AJ120">
        <v>5</v>
      </c>
      <c r="AL120">
        <v>83</v>
      </c>
      <c r="AO120">
        <f t="shared" ca="1" si="14"/>
        <v>5</v>
      </c>
      <c r="AP120">
        <f t="shared" ca="1" si="15"/>
        <v>1948</v>
      </c>
      <c r="AQ120">
        <f t="shared" ca="1" si="16"/>
        <v>76</v>
      </c>
      <c r="AR120" t="str">
        <f t="shared" si="17"/>
        <v>NIYIBIZI</v>
      </c>
      <c r="AS120" t="str">
        <f t="shared" si="18"/>
        <v>KAYIRANGA</v>
      </c>
      <c r="AT120" t="str">
        <f t="shared" si="19"/>
        <v>NIYIBIZI JEAN KAYIRANGA</v>
      </c>
      <c r="AV120">
        <v>34</v>
      </c>
      <c r="AW120">
        <f t="shared" ca="1" si="24"/>
        <v>5</v>
      </c>
      <c r="AX120" t="str">
        <f t="shared" si="25"/>
        <v/>
      </c>
      <c r="AY120" s="23"/>
      <c r="AZ120">
        <f t="shared" si="20"/>
        <v>6</v>
      </c>
      <c r="BA120" t="str">
        <f t="shared" si="21"/>
        <v>NEVER MARRIED</v>
      </c>
      <c r="BB120" s="23"/>
      <c r="BC120">
        <f t="shared" si="22"/>
        <v>6</v>
      </c>
      <c r="BE120" t="str">
        <f t="shared" si="23"/>
        <v>M</v>
      </c>
      <c r="BG120">
        <f xml:space="preserve"> IF(ISBLANK(BF120), W120, "")</f>
        <v>3181567578</v>
      </c>
    </row>
    <row r="121" spans="1:59">
      <c r="A121">
        <v>39</v>
      </c>
      <c r="B121" t="s">
        <v>464</v>
      </c>
      <c r="C121" t="s">
        <v>465</v>
      </c>
      <c r="E121" t="s">
        <v>2425</v>
      </c>
      <c r="F121" t="s">
        <v>2426</v>
      </c>
      <c r="G121" t="s">
        <v>36</v>
      </c>
      <c r="H121">
        <v>40.236179999999997</v>
      </c>
      <c r="I121">
        <v>20.35173</v>
      </c>
      <c r="J121">
        <v>17</v>
      </c>
      <c r="K121">
        <v>9</v>
      </c>
      <c r="L121">
        <v>1961</v>
      </c>
      <c r="M121">
        <v>61</v>
      </c>
      <c r="N121">
        <v>5</v>
      </c>
      <c r="O121" t="s">
        <v>24</v>
      </c>
      <c r="P121" t="s">
        <v>160</v>
      </c>
      <c r="Q121" t="s">
        <v>1588</v>
      </c>
      <c r="R121" t="s">
        <v>1589</v>
      </c>
      <c r="S121" t="s">
        <v>1419</v>
      </c>
      <c r="T121">
        <v>7</v>
      </c>
      <c r="U121" t="s">
        <v>78</v>
      </c>
      <c r="V121">
        <v>74</v>
      </c>
      <c r="Z121" t="s">
        <v>1591</v>
      </c>
      <c r="AA121">
        <v>32.27046</v>
      </c>
      <c r="AB121">
        <v>50.98104</v>
      </c>
      <c r="AC121">
        <v>74</v>
      </c>
      <c r="AL121">
        <v>54</v>
      </c>
      <c r="AN121">
        <v>8</v>
      </c>
      <c r="AO121">
        <f t="shared" ca="1" si="14"/>
        <v>9</v>
      </c>
      <c r="AP121">
        <f t="shared" ca="1" si="15"/>
        <v>1961</v>
      </c>
      <c r="AQ121">
        <f t="shared" ca="1" si="16"/>
        <v>63</v>
      </c>
      <c r="AR121" t="str">
        <f t="shared" si="17"/>
        <v>VIATEUR</v>
      </c>
      <c r="AS121" t="str">
        <f t="shared" si="18"/>
        <v/>
      </c>
      <c r="AT121" t="str">
        <f t="shared" si="19"/>
        <v xml:space="preserve">VIATEUR  </v>
      </c>
      <c r="AU121">
        <v>126</v>
      </c>
      <c r="AW121" t="str">
        <f t="shared" si="24"/>
        <v/>
      </c>
      <c r="AX121">
        <f t="shared" ca="1" si="25"/>
        <v>1961</v>
      </c>
      <c r="AY121" s="23">
        <v>1</v>
      </c>
      <c r="AZ121" t="str">
        <f t="shared" si="20"/>
        <v/>
      </c>
      <c r="BA121" t="str">
        <f t="shared" si="21"/>
        <v/>
      </c>
      <c r="BB121" s="23"/>
      <c r="BC121">
        <f t="shared" si="22"/>
        <v>5</v>
      </c>
      <c r="BE121" t="str">
        <f t="shared" si="23"/>
        <v>M</v>
      </c>
    </row>
    <row r="122" spans="1:59">
      <c r="A122">
        <v>40</v>
      </c>
      <c r="B122" t="s">
        <v>467</v>
      </c>
      <c r="C122" t="s">
        <v>2427</v>
      </c>
      <c r="D122" t="s">
        <v>468</v>
      </c>
      <c r="E122" t="s">
        <v>2428</v>
      </c>
      <c r="F122" t="s">
        <v>2429</v>
      </c>
      <c r="G122" t="s">
        <v>36</v>
      </c>
      <c r="H122">
        <v>36.158410000000003</v>
      </c>
      <c r="I122">
        <v>45.475990000000003</v>
      </c>
      <c r="J122">
        <v>19</v>
      </c>
      <c r="K122">
        <v>5</v>
      </c>
      <c r="L122">
        <v>1938</v>
      </c>
      <c r="M122">
        <v>84</v>
      </c>
      <c r="N122">
        <v>5</v>
      </c>
      <c r="O122" t="s">
        <v>37</v>
      </c>
      <c r="P122" t="s">
        <v>56</v>
      </c>
      <c r="Q122" t="s">
        <v>1594</v>
      </c>
      <c r="R122" t="s">
        <v>1595</v>
      </c>
      <c r="S122" t="s">
        <v>1425</v>
      </c>
      <c r="T122">
        <v>3</v>
      </c>
      <c r="U122" t="s">
        <v>26</v>
      </c>
      <c r="V122">
        <v>90</v>
      </c>
      <c r="Z122" t="s">
        <v>2430</v>
      </c>
      <c r="AA122">
        <v>49.79233</v>
      </c>
      <c r="AB122">
        <v>13.491529999999999</v>
      </c>
      <c r="AC122">
        <v>90</v>
      </c>
      <c r="AF122">
        <v>39</v>
      </c>
      <c r="AO122">
        <f t="shared" ca="1" si="14"/>
        <v>5</v>
      </c>
      <c r="AP122">
        <f t="shared" ca="1" si="15"/>
        <v>1938</v>
      </c>
      <c r="AQ122">
        <f t="shared" ca="1" si="16"/>
        <v>84</v>
      </c>
      <c r="AR122" t="str">
        <f t="shared" si="17"/>
        <v>PIERE</v>
      </c>
      <c r="AS122" t="str">
        <f t="shared" si="18"/>
        <v>AGABA</v>
      </c>
      <c r="AT122" t="str">
        <f t="shared" si="19"/>
        <v>PIERE CLAVER AGABA</v>
      </c>
      <c r="AU122">
        <v>87</v>
      </c>
      <c r="AV122">
        <v>8</v>
      </c>
      <c r="AW122" t="str">
        <f t="shared" si="24"/>
        <v/>
      </c>
      <c r="AX122" t="str">
        <f t="shared" si="25"/>
        <v/>
      </c>
      <c r="AY122" s="23"/>
      <c r="AZ122">
        <f t="shared" si="20"/>
        <v>3</v>
      </c>
      <c r="BA122" t="str">
        <f t="shared" si="21"/>
        <v>LIVE IN A POLYGAMOUS UNION</v>
      </c>
      <c r="BB122" s="23"/>
      <c r="BC122">
        <f t="shared" si="22"/>
        <v>5</v>
      </c>
      <c r="BE122" t="str">
        <f t="shared" si="23"/>
        <v>M</v>
      </c>
    </row>
    <row r="123" spans="1:59">
      <c r="A123">
        <v>40</v>
      </c>
      <c r="B123" t="s">
        <v>470</v>
      </c>
      <c r="C123" t="s">
        <v>471</v>
      </c>
      <c r="E123" t="s">
        <v>2431</v>
      </c>
      <c r="F123" t="s">
        <v>2432</v>
      </c>
      <c r="G123" t="s">
        <v>36</v>
      </c>
      <c r="H123">
        <v>57.141249999999999</v>
      </c>
      <c r="I123">
        <v>22.536660000000001</v>
      </c>
      <c r="J123">
        <v>31</v>
      </c>
      <c r="K123">
        <v>3</v>
      </c>
      <c r="L123">
        <v>1959</v>
      </c>
      <c r="M123">
        <v>63</v>
      </c>
      <c r="N123">
        <v>7</v>
      </c>
      <c r="O123" t="s">
        <v>37</v>
      </c>
      <c r="P123" t="s">
        <v>56</v>
      </c>
      <c r="Q123" t="s">
        <v>1594</v>
      </c>
      <c r="R123" t="s">
        <v>1595</v>
      </c>
      <c r="S123" t="s">
        <v>1425</v>
      </c>
      <c r="T123">
        <v>2</v>
      </c>
      <c r="U123" t="s">
        <v>48</v>
      </c>
      <c r="V123">
        <v>90</v>
      </c>
      <c r="Z123" t="s">
        <v>2430</v>
      </c>
      <c r="AA123">
        <v>49.79233</v>
      </c>
      <c r="AB123">
        <v>13.491529999999999</v>
      </c>
      <c r="AC123">
        <v>90</v>
      </c>
      <c r="AK123">
        <v>86</v>
      </c>
      <c r="AO123">
        <f t="shared" ca="1" si="14"/>
        <v>3</v>
      </c>
      <c r="AP123">
        <f t="shared" ca="1" si="15"/>
        <v>2006</v>
      </c>
      <c r="AQ123">
        <f t="shared" ca="1" si="16"/>
        <v>63</v>
      </c>
      <c r="AR123" t="str">
        <f t="shared" si="17"/>
        <v>MUSSA</v>
      </c>
      <c r="AS123" t="str">
        <f t="shared" si="18"/>
        <v>KARARA</v>
      </c>
      <c r="AT123" t="str">
        <f t="shared" si="19"/>
        <v>MUSSA  KARARA</v>
      </c>
      <c r="AU123">
        <v>40</v>
      </c>
      <c r="AV123">
        <v>81</v>
      </c>
      <c r="AW123" t="str">
        <f t="shared" si="24"/>
        <v/>
      </c>
      <c r="AX123" t="str">
        <f t="shared" si="25"/>
        <v/>
      </c>
      <c r="AY123" s="23"/>
      <c r="AZ123">
        <f t="shared" si="20"/>
        <v>2</v>
      </c>
      <c r="BA123" t="str">
        <f t="shared" si="21"/>
        <v>MARRIED TO ONE WIFE/HUSBAND NOT OFFICIALLY</v>
      </c>
      <c r="BB123" s="23"/>
      <c r="BC123">
        <f t="shared" si="22"/>
        <v>7</v>
      </c>
      <c r="BE123" t="str">
        <f t="shared" si="23"/>
        <v>M</v>
      </c>
    </row>
    <row r="124" spans="1:59">
      <c r="A124">
        <v>40</v>
      </c>
      <c r="B124" t="s">
        <v>473</v>
      </c>
      <c r="C124" t="s">
        <v>474</v>
      </c>
      <c r="E124" t="s">
        <v>2433</v>
      </c>
      <c r="F124" t="s">
        <v>2430</v>
      </c>
      <c r="G124" t="s">
        <v>36</v>
      </c>
      <c r="H124">
        <v>49.79233</v>
      </c>
      <c r="I124">
        <v>13.491529999999999</v>
      </c>
      <c r="J124">
        <v>17</v>
      </c>
      <c r="K124">
        <v>3</v>
      </c>
      <c r="L124">
        <v>1932</v>
      </c>
      <c r="M124">
        <v>90</v>
      </c>
      <c r="N124">
        <v>9</v>
      </c>
      <c r="O124" t="s">
        <v>37</v>
      </c>
      <c r="P124" t="s">
        <v>56</v>
      </c>
      <c r="Q124" t="s">
        <v>1594</v>
      </c>
      <c r="R124" t="s">
        <v>1595</v>
      </c>
      <c r="S124" t="s">
        <v>1425</v>
      </c>
      <c r="T124">
        <v>5</v>
      </c>
      <c r="U124" t="s">
        <v>86</v>
      </c>
      <c r="V124">
        <v>90</v>
      </c>
      <c r="W124">
        <v>8985343771</v>
      </c>
      <c r="Z124" t="s">
        <v>2430</v>
      </c>
      <c r="AA124">
        <v>49.79233</v>
      </c>
      <c r="AB124">
        <v>13.491529999999999</v>
      </c>
      <c r="AC124">
        <v>90</v>
      </c>
      <c r="AO124">
        <f t="shared" ca="1" si="14"/>
        <v>3</v>
      </c>
      <c r="AP124">
        <f t="shared" ca="1" si="15"/>
        <v>1932</v>
      </c>
      <c r="AQ124">
        <f t="shared" ca="1" si="16"/>
        <v>90</v>
      </c>
      <c r="AR124" t="str">
        <f t="shared" si="17"/>
        <v>BENISON</v>
      </c>
      <c r="AS124" t="str">
        <f t="shared" si="18"/>
        <v>MUHINDO</v>
      </c>
      <c r="AT124" t="str">
        <f t="shared" si="19"/>
        <v>BENISON  MUHINDO</v>
      </c>
      <c r="AW124">
        <f t="shared" ca="1" si="24"/>
        <v>3</v>
      </c>
      <c r="AX124">
        <f t="shared" ca="1" si="25"/>
        <v>1932</v>
      </c>
      <c r="AY124" s="23"/>
      <c r="AZ124">
        <f t="shared" si="20"/>
        <v>5</v>
      </c>
      <c r="BA124" t="str">
        <f t="shared" si="21"/>
        <v>SEPARATED</v>
      </c>
      <c r="BB124" s="23"/>
      <c r="BC124">
        <f t="shared" si="22"/>
        <v>9</v>
      </c>
      <c r="BE124" t="str">
        <f t="shared" si="23"/>
        <v>M</v>
      </c>
      <c r="BG124">
        <f xml:space="preserve"> IF(ISBLANK(BF124), W124, "")</f>
        <v>8985343771</v>
      </c>
    </row>
    <row r="125" spans="1:59">
      <c r="A125">
        <v>40</v>
      </c>
      <c r="B125" t="s">
        <v>476</v>
      </c>
      <c r="C125" t="s">
        <v>477</v>
      </c>
      <c r="E125" t="s">
        <v>2434</v>
      </c>
      <c r="F125" t="s">
        <v>2435</v>
      </c>
      <c r="G125" t="s">
        <v>36</v>
      </c>
      <c r="H125">
        <v>-9.6455099999999998</v>
      </c>
      <c r="I125">
        <v>120.26430000000001</v>
      </c>
      <c r="J125">
        <v>19</v>
      </c>
      <c r="K125">
        <v>5</v>
      </c>
      <c r="L125">
        <v>2010</v>
      </c>
      <c r="M125">
        <v>12</v>
      </c>
      <c r="N125">
        <v>10</v>
      </c>
      <c r="O125" t="s">
        <v>37</v>
      </c>
      <c r="P125" t="s">
        <v>56</v>
      </c>
      <c r="Q125" t="s">
        <v>1594</v>
      </c>
      <c r="R125" t="s">
        <v>1595</v>
      </c>
      <c r="S125" t="s">
        <v>1425</v>
      </c>
      <c r="T125">
        <v>6</v>
      </c>
      <c r="U125" t="s">
        <v>43</v>
      </c>
      <c r="V125">
        <v>90</v>
      </c>
      <c r="Z125" t="s">
        <v>2430</v>
      </c>
      <c r="AA125">
        <v>49.79233</v>
      </c>
      <c r="AB125">
        <v>13.491529999999999</v>
      </c>
      <c r="AC125">
        <v>90</v>
      </c>
      <c r="AJ125">
        <v>15</v>
      </c>
      <c r="AO125">
        <f t="shared" ca="1" si="14"/>
        <v>4</v>
      </c>
      <c r="AP125">
        <f t="shared" ca="1" si="15"/>
        <v>2010</v>
      </c>
      <c r="AQ125">
        <f t="shared" ca="1" si="16"/>
        <v>12</v>
      </c>
      <c r="AR125" t="str">
        <f t="shared" si="17"/>
        <v>GATORANO</v>
      </c>
      <c r="AS125" t="str">
        <f t="shared" si="18"/>
        <v>JUNIOR</v>
      </c>
      <c r="AT125" t="str">
        <f t="shared" si="19"/>
        <v>GATORANO  JUNIOR</v>
      </c>
      <c r="AW125">
        <f t="shared" ca="1" si="24"/>
        <v>4</v>
      </c>
      <c r="AX125">
        <f t="shared" ca="1" si="25"/>
        <v>2010</v>
      </c>
      <c r="AY125" s="23"/>
      <c r="AZ125">
        <f t="shared" si="20"/>
        <v>6</v>
      </c>
      <c r="BA125" t="str">
        <f t="shared" si="21"/>
        <v>NEVER MARRIED</v>
      </c>
      <c r="BB125" s="23"/>
      <c r="BC125">
        <f t="shared" si="22"/>
        <v>10</v>
      </c>
      <c r="BE125" t="str">
        <f t="shared" si="23"/>
        <v>M</v>
      </c>
    </row>
    <row r="126" spans="1:59">
      <c r="A126">
        <v>41</v>
      </c>
      <c r="B126" t="s">
        <v>479</v>
      </c>
      <c r="C126" t="s">
        <v>480</v>
      </c>
      <c r="E126" t="s">
        <v>481</v>
      </c>
      <c r="F126" t="s">
        <v>1599</v>
      </c>
      <c r="G126" t="s">
        <v>23</v>
      </c>
      <c r="H126">
        <v>29.163160000000001</v>
      </c>
      <c r="I126">
        <v>121.0072</v>
      </c>
      <c r="J126">
        <v>3</v>
      </c>
      <c r="K126">
        <v>10</v>
      </c>
      <c r="L126">
        <v>1947</v>
      </c>
      <c r="M126">
        <v>75</v>
      </c>
      <c r="N126">
        <v>2</v>
      </c>
      <c r="O126" t="s">
        <v>37</v>
      </c>
      <c r="P126" t="s">
        <v>42</v>
      </c>
      <c r="Q126" t="s">
        <v>1600</v>
      </c>
      <c r="R126" t="s">
        <v>1601</v>
      </c>
      <c r="S126" t="s">
        <v>1602</v>
      </c>
      <c r="T126">
        <v>5</v>
      </c>
      <c r="U126" t="s">
        <v>86</v>
      </c>
      <c r="V126">
        <v>89</v>
      </c>
      <c r="Z126" t="s">
        <v>1604</v>
      </c>
      <c r="AA126">
        <v>29.86609</v>
      </c>
      <c r="AB126">
        <v>121.59350000000001</v>
      </c>
      <c r="AC126">
        <v>89</v>
      </c>
      <c r="AL126">
        <v>60</v>
      </c>
      <c r="AO126">
        <f t="shared" ca="1" si="14"/>
        <v>10</v>
      </c>
      <c r="AP126">
        <f t="shared" ca="1" si="15"/>
        <v>1947</v>
      </c>
      <c r="AQ126">
        <f t="shared" ca="1" si="16"/>
        <v>77</v>
      </c>
      <c r="AR126" t="str">
        <f t="shared" si="17"/>
        <v>VALENTINE</v>
      </c>
      <c r="AS126" t="str">
        <f t="shared" si="18"/>
        <v>NIZEYIMANA</v>
      </c>
      <c r="AT126" t="str">
        <f t="shared" si="19"/>
        <v>VALENTINE  NIZEYIMANA</v>
      </c>
      <c r="AW126">
        <f t="shared" ca="1" si="24"/>
        <v>10</v>
      </c>
      <c r="AX126">
        <f t="shared" ca="1" si="25"/>
        <v>1947</v>
      </c>
      <c r="AY126" s="23"/>
      <c r="AZ126">
        <f t="shared" si="20"/>
        <v>5</v>
      </c>
      <c r="BA126" t="str">
        <f t="shared" si="21"/>
        <v>SEPARATED</v>
      </c>
      <c r="BB126" s="23"/>
      <c r="BC126">
        <f t="shared" si="22"/>
        <v>2</v>
      </c>
      <c r="BE126" t="str">
        <f t="shared" si="23"/>
        <v>F</v>
      </c>
    </row>
    <row r="127" spans="1:59">
      <c r="A127">
        <v>41</v>
      </c>
      <c r="B127" t="s">
        <v>482</v>
      </c>
      <c r="C127" t="s">
        <v>483</v>
      </c>
      <c r="E127" t="s">
        <v>2436</v>
      </c>
      <c r="F127" t="s">
        <v>2437</v>
      </c>
      <c r="G127" t="s">
        <v>23</v>
      </c>
      <c r="H127">
        <v>33.904299999999999</v>
      </c>
      <c r="I127">
        <v>73.390730000000005</v>
      </c>
      <c r="J127">
        <v>6</v>
      </c>
      <c r="K127">
        <v>4</v>
      </c>
      <c r="L127">
        <v>2010</v>
      </c>
      <c r="M127">
        <v>12</v>
      </c>
      <c r="N127">
        <v>12</v>
      </c>
      <c r="O127" t="s">
        <v>37</v>
      </c>
      <c r="P127" t="s">
        <v>42</v>
      </c>
      <c r="Q127" t="s">
        <v>1600</v>
      </c>
      <c r="R127" t="s">
        <v>1601</v>
      </c>
      <c r="S127" t="s">
        <v>1602</v>
      </c>
      <c r="T127">
        <v>6</v>
      </c>
      <c r="U127" t="s">
        <v>43</v>
      </c>
      <c r="V127">
        <v>89</v>
      </c>
      <c r="Z127" t="s">
        <v>1604</v>
      </c>
      <c r="AA127">
        <v>29.86609</v>
      </c>
      <c r="AB127">
        <v>121.59350000000001</v>
      </c>
      <c r="AC127">
        <v>89</v>
      </c>
      <c r="AF127">
        <v>45</v>
      </c>
      <c r="AL127">
        <v>65</v>
      </c>
      <c r="AO127">
        <f t="shared" ca="1" si="14"/>
        <v>4</v>
      </c>
      <c r="AP127">
        <f t="shared" ca="1" si="15"/>
        <v>2010</v>
      </c>
      <c r="AQ127">
        <f t="shared" ca="1" si="16"/>
        <v>15</v>
      </c>
      <c r="AR127" t="str">
        <f t="shared" si="17"/>
        <v>MUTESI</v>
      </c>
      <c r="AS127" t="str">
        <f t="shared" si="18"/>
        <v>ANDRE</v>
      </c>
      <c r="AT127" t="str">
        <f t="shared" si="19"/>
        <v>MUTESI  ANDRE</v>
      </c>
      <c r="AV127">
        <v>14</v>
      </c>
      <c r="AW127">
        <f t="shared" ca="1" si="24"/>
        <v>4</v>
      </c>
      <c r="AX127" t="str">
        <f t="shared" si="25"/>
        <v/>
      </c>
      <c r="AY127" s="23"/>
      <c r="AZ127">
        <f t="shared" si="20"/>
        <v>6</v>
      </c>
      <c r="BA127" t="str">
        <f t="shared" si="21"/>
        <v>NEVER MARRIED</v>
      </c>
      <c r="BB127" s="23"/>
      <c r="BC127">
        <f t="shared" si="22"/>
        <v>12</v>
      </c>
      <c r="BE127" t="str">
        <f t="shared" si="23"/>
        <v>F</v>
      </c>
    </row>
    <row r="128" spans="1:59">
      <c r="A128">
        <v>41</v>
      </c>
      <c r="B128" t="s">
        <v>485</v>
      </c>
      <c r="C128" t="s">
        <v>399</v>
      </c>
      <c r="D128" t="s">
        <v>486</v>
      </c>
      <c r="E128" t="s">
        <v>454</v>
      </c>
      <c r="F128" t="s">
        <v>1604</v>
      </c>
      <c r="G128" t="s">
        <v>36</v>
      </c>
      <c r="H128">
        <v>29.86609</v>
      </c>
      <c r="I128">
        <v>121.59350000000001</v>
      </c>
      <c r="J128">
        <v>3</v>
      </c>
      <c r="K128">
        <v>7</v>
      </c>
      <c r="L128">
        <v>1933</v>
      </c>
      <c r="M128">
        <v>89</v>
      </c>
      <c r="N128">
        <v>3</v>
      </c>
      <c r="O128" t="s">
        <v>37</v>
      </c>
      <c r="P128" t="s">
        <v>42</v>
      </c>
      <c r="Q128" t="s">
        <v>1600</v>
      </c>
      <c r="R128" t="s">
        <v>1601</v>
      </c>
      <c r="S128" t="s">
        <v>1602</v>
      </c>
      <c r="T128">
        <v>4</v>
      </c>
      <c r="U128" t="s">
        <v>93</v>
      </c>
      <c r="V128">
        <v>89</v>
      </c>
      <c r="W128">
        <v>5144563102</v>
      </c>
      <c r="Z128" t="s">
        <v>1604</v>
      </c>
      <c r="AA128">
        <v>29.86609</v>
      </c>
      <c r="AB128">
        <v>121.59350000000001</v>
      </c>
      <c r="AC128">
        <v>89</v>
      </c>
      <c r="AI128">
        <v>18</v>
      </c>
      <c r="AK128">
        <v>17</v>
      </c>
      <c r="AO128">
        <f t="shared" ca="1" si="14"/>
        <v>7</v>
      </c>
      <c r="AP128">
        <f t="shared" ca="1" si="15"/>
        <v>1960</v>
      </c>
      <c r="AQ128">
        <f t="shared" ca="1" si="16"/>
        <v>89</v>
      </c>
      <c r="AR128" t="str">
        <f t="shared" si="17"/>
        <v>MARIE</v>
      </c>
      <c r="AS128" t="str">
        <f t="shared" si="18"/>
        <v>NDAYISHIMIYE</v>
      </c>
      <c r="AT128" t="str">
        <f t="shared" si="19"/>
        <v>MARIE ANGE NDAYISHIMIYE</v>
      </c>
      <c r="AU128">
        <v>18</v>
      </c>
      <c r="AW128" t="str">
        <f t="shared" si="24"/>
        <v/>
      </c>
      <c r="AX128">
        <f t="shared" ca="1" si="25"/>
        <v>1960</v>
      </c>
      <c r="AY128" s="23"/>
      <c r="AZ128">
        <f t="shared" si="20"/>
        <v>4</v>
      </c>
      <c r="BA128" t="str">
        <f t="shared" si="21"/>
        <v>DIVORCED</v>
      </c>
      <c r="BB128" s="23"/>
      <c r="BC128">
        <f t="shared" si="22"/>
        <v>3</v>
      </c>
      <c r="BE128" t="str">
        <f t="shared" si="23"/>
        <v>M</v>
      </c>
      <c r="BG128">
        <f xml:space="preserve"> IF(ISBLANK(BF128), W128, "")</f>
        <v>5144563102</v>
      </c>
    </row>
    <row r="129" spans="1:59">
      <c r="A129">
        <v>41</v>
      </c>
      <c r="B129" t="s">
        <v>487</v>
      </c>
      <c r="C129" t="s">
        <v>488</v>
      </c>
      <c r="D129" t="s">
        <v>489</v>
      </c>
      <c r="E129" t="s">
        <v>381</v>
      </c>
      <c r="F129" t="s">
        <v>1605</v>
      </c>
      <c r="G129" t="s">
        <v>36</v>
      </c>
      <c r="H129">
        <v>7.0764490000000002</v>
      </c>
      <c r="I129">
        <v>38.786540000000002</v>
      </c>
      <c r="J129">
        <v>28</v>
      </c>
      <c r="K129">
        <v>10</v>
      </c>
      <c r="L129">
        <v>2013</v>
      </c>
      <c r="M129">
        <v>9</v>
      </c>
      <c r="N129">
        <v>3</v>
      </c>
      <c r="O129" t="s">
        <v>37</v>
      </c>
      <c r="P129" t="s">
        <v>42</v>
      </c>
      <c r="Q129" t="s">
        <v>1600</v>
      </c>
      <c r="R129" t="s">
        <v>1601</v>
      </c>
      <c r="S129" t="s">
        <v>1602</v>
      </c>
      <c r="T129">
        <v>6</v>
      </c>
      <c r="U129" t="s">
        <v>43</v>
      </c>
      <c r="V129">
        <v>89</v>
      </c>
      <c r="Z129" t="s">
        <v>1604</v>
      </c>
      <c r="AA129">
        <v>29.86609</v>
      </c>
      <c r="AB129">
        <v>121.59350000000001</v>
      </c>
      <c r="AC129">
        <v>89</v>
      </c>
      <c r="AJ129">
        <v>8</v>
      </c>
      <c r="AL129">
        <v>30</v>
      </c>
      <c r="AO129">
        <f t="shared" ca="1" si="14"/>
        <v>7</v>
      </c>
      <c r="AP129">
        <f t="shared" ca="1" si="15"/>
        <v>2013</v>
      </c>
      <c r="AQ129">
        <f t="shared" ca="1" si="16"/>
        <v>10</v>
      </c>
      <c r="AR129" t="str">
        <f t="shared" si="17"/>
        <v>BAHIZI</v>
      </c>
      <c r="AS129" t="str">
        <f t="shared" si="18"/>
        <v>INNOCENT</v>
      </c>
      <c r="AT129" t="str">
        <f t="shared" si="19"/>
        <v>BAHIZI GASPARD INNOCENT</v>
      </c>
      <c r="AV129">
        <v>76</v>
      </c>
      <c r="AW129">
        <f t="shared" ca="1" si="24"/>
        <v>7</v>
      </c>
      <c r="AX129" t="str">
        <f t="shared" si="25"/>
        <v/>
      </c>
      <c r="AY129" s="23"/>
      <c r="AZ129">
        <f t="shared" si="20"/>
        <v>6</v>
      </c>
      <c r="BA129" t="str">
        <f t="shared" si="21"/>
        <v>NEVER MARRIED</v>
      </c>
      <c r="BB129" s="23"/>
      <c r="BC129">
        <f t="shared" si="22"/>
        <v>3</v>
      </c>
      <c r="BE129" t="str">
        <f t="shared" si="23"/>
        <v>M</v>
      </c>
    </row>
    <row r="130" spans="1:59">
      <c r="A130">
        <v>42</v>
      </c>
      <c r="B130" t="s">
        <v>493</v>
      </c>
      <c r="C130" t="s">
        <v>494</v>
      </c>
      <c r="E130" t="s">
        <v>480</v>
      </c>
      <c r="F130" t="s">
        <v>2438</v>
      </c>
      <c r="G130" t="s">
        <v>36</v>
      </c>
      <c r="H130">
        <v>40.864319999999999</v>
      </c>
      <c r="I130">
        <v>-73.797799999999995</v>
      </c>
      <c r="J130">
        <v>14</v>
      </c>
      <c r="K130">
        <v>10</v>
      </c>
      <c r="L130">
        <v>1926</v>
      </c>
      <c r="M130">
        <v>96</v>
      </c>
      <c r="N130">
        <v>8</v>
      </c>
      <c r="O130" t="s">
        <v>31</v>
      </c>
      <c r="P130" t="s">
        <v>110</v>
      </c>
      <c r="Q130" t="s">
        <v>1607</v>
      </c>
      <c r="R130" t="s">
        <v>1608</v>
      </c>
      <c r="S130" t="s">
        <v>1609</v>
      </c>
      <c r="T130">
        <v>2</v>
      </c>
      <c r="U130" t="s">
        <v>48</v>
      </c>
      <c r="V130">
        <v>96</v>
      </c>
      <c r="W130">
        <v>9141548337</v>
      </c>
      <c r="Z130" t="s">
        <v>2438</v>
      </c>
      <c r="AA130">
        <v>40.864319999999999</v>
      </c>
      <c r="AB130">
        <v>-73.797799999999995</v>
      </c>
      <c r="AC130">
        <v>96</v>
      </c>
      <c r="AO130">
        <f t="shared" ref="AO130:AO193" ca="1" si="26" xml:space="preserve"> IF(ISBLANK(AJ130), K130, RANDBETWEEN(1,12))</f>
        <v>10</v>
      </c>
      <c r="AP130">
        <f t="shared" ref="AP130:AP193" ca="1" si="27" xml:space="preserve"> IF(ISBLANK(AK130), L130, RANDBETWEEN(1922,2022))</f>
        <v>1926</v>
      </c>
      <c r="AQ130">
        <f t="shared" ref="AQ130:AQ193" ca="1" si="28">IF(ISBLANK(AL130),M130,SUM(M130,RANDBETWEEN(1,3)))</f>
        <v>96</v>
      </c>
      <c r="AR130" t="str">
        <f t="shared" ref="AR130:AR193" si="29" xml:space="preserve"> IF(ISBLANK(AM130), C130, "")</f>
        <v>ELICAN</v>
      </c>
      <c r="AS130" t="str">
        <f t="shared" ref="AS130:AS193" si="30" xml:space="preserve"> IF(ISBLANK(AN130), E130, "")</f>
        <v>VALENTINE</v>
      </c>
      <c r="AT130" t="str">
        <f t="shared" ref="AT130:AT193" si="31" xml:space="preserve"> _xlfn.CONCAT(AR130, " ", D130, " ", AS130)</f>
        <v>ELICAN  VALENTINE</v>
      </c>
      <c r="AU130">
        <v>66</v>
      </c>
      <c r="AV130">
        <v>50</v>
      </c>
      <c r="AW130" t="str">
        <f t="shared" si="24"/>
        <v/>
      </c>
      <c r="AX130" t="str">
        <f t="shared" si="25"/>
        <v/>
      </c>
      <c r="AY130" s="23">
        <v>1</v>
      </c>
      <c r="AZ130" t="str">
        <f t="shared" ref="AZ130:AZ193" si="32">IF(ISBLANK(AY130), T130, "")</f>
        <v/>
      </c>
      <c r="BA130" t="str">
        <f t="shared" ref="BA130:BA193" si="33">IF(ISBLANK(AY130), U130, "")</f>
        <v/>
      </c>
      <c r="BB130" s="23">
        <v>1</v>
      </c>
      <c r="BC130" t="str">
        <f t="shared" ref="BC130:BC193" si="34">IF(ISBLANK(BB130), N130, "")</f>
        <v/>
      </c>
      <c r="BE130" t="str">
        <f t="shared" ref="BE130:BE193" si="35">IF(ISBLANK(BD130), G130, "")</f>
        <v>M</v>
      </c>
      <c r="BG130">
        <f xml:space="preserve"> IF(ISBLANK(BF130), W130, "")</f>
        <v>9141548337</v>
      </c>
    </row>
    <row r="131" spans="1:59">
      <c r="A131">
        <v>42</v>
      </c>
      <c r="B131" t="s">
        <v>496</v>
      </c>
      <c r="C131" t="s">
        <v>497</v>
      </c>
      <c r="D131" t="s">
        <v>34</v>
      </c>
      <c r="E131" t="s">
        <v>498</v>
      </c>
      <c r="F131" t="s">
        <v>1611</v>
      </c>
      <c r="G131" t="s">
        <v>36</v>
      </c>
      <c r="H131">
        <v>39.29571</v>
      </c>
      <c r="I131">
        <v>-76.569699999999997</v>
      </c>
      <c r="J131">
        <v>1</v>
      </c>
      <c r="K131">
        <v>5</v>
      </c>
      <c r="L131">
        <v>1973</v>
      </c>
      <c r="M131">
        <v>49</v>
      </c>
      <c r="N131">
        <v>11</v>
      </c>
      <c r="O131" t="s">
        <v>31</v>
      </c>
      <c r="P131" t="s">
        <v>110</v>
      </c>
      <c r="Q131" t="s">
        <v>1607</v>
      </c>
      <c r="R131" t="s">
        <v>1608</v>
      </c>
      <c r="S131" t="s">
        <v>1609</v>
      </c>
      <c r="T131">
        <v>2</v>
      </c>
      <c r="U131" t="s">
        <v>48</v>
      </c>
      <c r="V131">
        <v>96</v>
      </c>
      <c r="Z131" t="s">
        <v>2438</v>
      </c>
      <c r="AA131">
        <v>40.864319999999999</v>
      </c>
      <c r="AB131">
        <v>-73.797799999999995</v>
      </c>
      <c r="AC131">
        <v>96</v>
      </c>
      <c r="AO131">
        <f t="shared" ca="1" si="26"/>
        <v>5</v>
      </c>
      <c r="AP131">
        <f t="shared" ca="1" si="27"/>
        <v>1973</v>
      </c>
      <c r="AQ131">
        <f t="shared" ca="1" si="28"/>
        <v>49</v>
      </c>
      <c r="AR131" t="str">
        <f t="shared" si="29"/>
        <v>EMMY</v>
      </c>
      <c r="AS131" t="str">
        <f t="shared" si="30"/>
        <v>UWAMARIYA</v>
      </c>
      <c r="AT131" t="str">
        <f t="shared" si="31"/>
        <v>EMMY PRINCE UWAMARIYA</v>
      </c>
      <c r="AW131">
        <f t="shared" ca="1" si="24"/>
        <v>5</v>
      </c>
      <c r="AX131">
        <f t="shared" ca="1" si="25"/>
        <v>1973</v>
      </c>
      <c r="AY131" s="23"/>
      <c r="AZ131">
        <f t="shared" si="32"/>
        <v>2</v>
      </c>
      <c r="BA131" t="str">
        <f t="shared" si="33"/>
        <v>MARRIED TO ONE WIFE/HUSBAND NOT OFFICIALLY</v>
      </c>
      <c r="BB131" s="23"/>
      <c r="BC131">
        <f t="shared" si="34"/>
        <v>11</v>
      </c>
      <c r="BE131" t="str">
        <f t="shared" si="35"/>
        <v>M</v>
      </c>
    </row>
    <row r="132" spans="1:59">
      <c r="A132">
        <v>89</v>
      </c>
      <c r="B132" t="s">
        <v>930</v>
      </c>
      <c r="C132" t="s">
        <v>708</v>
      </c>
      <c r="E132" t="s">
        <v>1171</v>
      </c>
      <c r="F132" t="s">
        <v>2439</v>
      </c>
      <c r="G132" t="s">
        <v>36</v>
      </c>
      <c r="H132">
        <v>57.881740000000001</v>
      </c>
      <c r="I132">
        <v>11.936489999999999</v>
      </c>
      <c r="J132">
        <v>10</v>
      </c>
      <c r="K132">
        <v>7</v>
      </c>
      <c r="L132">
        <v>2014</v>
      </c>
      <c r="M132">
        <v>8</v>
      </c>
      <c r="N132">
        <v>10</v>
      </c>
      <c r="O132" t="s">
        <v>31</v>
      </c>
      <c r="P132" t="s">
        <v>137</v>
      </c>
      <c r="Q132" t="s">
        <v>1870</v>
      </c>
      <c r="R132" t="s">
        <v>1375</v>
      </c>
      <c r="S132" t="s">
        <v>1871</v>
      </c>
      <c r="T132">
        <v>6</v>
      </c>
      <c r="U132" t="s">
        <v>43</v>
      </c>
      <c r="V132">
        <v>78</v>
      </c>
      <c r="Z132" t="s">
        <v>1873</v>
      </c>
      <c r="AA132">
        <v>45.323810000000002</v>
      </c>
      <c r="AB132">
        <v>133.41139999999999</v>
      </c>
      <c r="AC132">
        <v>78</v>
      </c>
      <c r="AE132">
        <v>3</v>
      </c>
      <c r="AO132">
        <f t="shared" ca="1" si="26"/>
        <v>7</v>
      </c>
      <c r="AP132">
        <f t="shared" ca="1" si="27"/>
        <v>2014</v>
      </c>
      <c r="AQ132">
        <f t="shared" ca="1" si="28"/>
        <v>8</v>
      </c>
      <c r="AR132" t="str">
        <f t="shared" si="29"/>
        <v>EUGENE</v>
      </c>
      <c r="AS132" t="str">
        <f t="shared" si="30"/>
        <v>MUSABYIMANA</v>
      </c>
      <c r="AT132" t="str">
        <f t="shared" si="31"/>
        <v>EUGENE  MUSABYIMANA</v>
      </c>
      <c r="AV132">
        <v>2</v>
      </c>
      <c r="AW132">
        <f t="shared" ca="1" si="24"/>
        <v>7</v>
      </c>
      <c r="AX132" t="str">
        <f t="shared" si="25"/>
        <v/>
      </c>
      <c r="AY132" s="23"/>
      <c r="AZ132">
        <f t="shared" si="32"/>
        <v>6</v>
      </c>
      <c r="BA132" t="str">
        <f t="shared" si="33"/>
        <v>NEVER MARRIED</v>
      </c>
      <c r="BB132" s="23"/>
      <c r="BC132">
        <f t="shared" si="34"/>
        <v>10</v>
      </c>
      <c r="BE132" t="str">
        <f t="shared" si="35"/>
        <v>M</v>
      </c>
    </row>
    <row r="133" spans="1:59">
      <c r="A133">
        <v>89</v>
      </c>
      <c r="B133" t="s">
        <v>930</v>
      </c>
      <c r="C133" t="s">
        <v>708</v>
      </c>
      <c r="E133" t="s">
        <v>1171</v>
      </c>
      <c r="F133" t="s">
        <v>2439</v>
      </c>
      <c r="G133" t="s">
        <v>36</v>
      </c>
      <c r="H133">
        <v>57.881740000000001</v>
      </c>
      <c r="I133">
        <v>11.936489999999999</v>
      </c>
      <c r="J133">
        <v>10</v>
      </c>
      <c r="K133">
        <v>7</v>
      </c>
      <c r="L133">
        <v>2014</v>
      </c>
      <c r="M133">
        <v>8</v>
      </c>
      <c r="N133">
        <v>10</v>
      </c>
      <c r="O133" t="s">
        <v>24</v>
      </c>
      <c r="P133" t="s">
        <v>25</v>
      </c>
      <c r="Q133" t="s">
        <v>2440</v>
      </c>
      <c r="R133" t="s">
        <v>1844</v>
      </c>
      <c r="S133" t="s">
        <v>1682</v>
      </c>
      <c r="T133">
        <v>6</v>
      </c>
      <c r="U133" t="s">
        <v>43</v>
      </c>
      <c r="V133">
        <v>78</v>
      </c>
      <c r="Z133" t="s">
        <v>1873</v>
      </c>
      <c r="AA133">
        <v>45.323810000000002</v>
      </c>
      <c r="AB133">
        <v>133.41139999999999</v>
      </c>
      <c r="AC133">
        <v>78</v>
      </c>
      <c r="AE133">
        <v>3</v>
      </c>
      <c r="AO133">
        <f t="shared" ca="1" si="26"/>
        <v>7</v>
      </c>
      <c r="AP133">
        <f t="shared" ca="1" si="27"/>
        <v>2014</v>
      </c>
      <c r="AQ133">
        <f t="shared" ca="1" si="28"/>
        <v>8</v>
      </c>
      <c r="AR133" t="str">
        <f t="shared" si="29"/>
        <v>EUGENE</v>
      </c>
      <c r="AS133" t="str">
        <f t="shared" si="30"/>
        <v>MUSABYIMANA</v>
      </c>
      <c r="AT133" t="str">
        <f t="shared" si="31"/>
        <v>EUGENE  MUSABYIMANA</v>
      </c>
      <c r="AW133">
        <f t="shared" ca="1" si="24"/>
        <v>7</v>
      </c>
      <c r="AX133">
        <f t="shared" ca="1" si="25"/>
        <v>2014</v>
      </c>
      <c r="AY133" s="23"/>
      <c r="AZ133">
        <f t="shared" si="32"/>
        <v>6</v>
      </c>
      <c r="BA133" t="str">
        <f t="shared" si="33"/>
        <v>NEVER MARRIED</v>
      </c>
      <c r="BB133" s="23">
        <v>1</v>
      </c>
      <c r="BC133" t="str">
        <f t="shared" si="34"/>
        <v/>
      </c>
      <c r="BE133" t="str">
        <f t="shared" si="35"/>
        <v>M</v>
      </c>
    </row>
    <row r="134" spans="1:59">
      <c r="A134">
        <v>43</v>
      </c>
      <c r="B134" t="s">
        <v>499</v>
      </c>
      <c r="C134" t="s">
        <v>500</v>
      </c>
      <c r="E134" t="s">
        <v>563</v>
      </c>
      <c r="F134" t="s">
        <v>2441</v>
      </c>
      <c r="G134" t="s">
        <v>36</v>
      </c>
      <c r="H134">
        <v>41.56756</v>
      </c>
      <c r="I134">
        <v>-4.8831899999999999</v>
      </c>
      <c r="J134">
        <v>5</v>
      </c>
      <c r="K134">
        <v>10</v>
      </c>
      <c r="L134">
        <v>1990</v>
      </c>
      <c r="M134">
        <v>32</v>
      </c>
      <c r="N134">
        <v>6</v>
      </c>
      <c r="O134" t="s">
        <v>37</v>
      </c>
      <c r="P134" t="s">
        <v>68</v>
      </c>
      <c r="Q134" t="s">
        <v>1379</v>
      </c>
      <c r="R134" t="s">
        <v>1613</v>
      </c>
      <c r="S134" t="s">
        <v>1614</v>
      </c>
      <c r="T134">
        <v>4</v>
      </c>
      <c r="U134" t="s">
        <v>93</v>
      </c>
      <c r="V134">
        <v>90</v>
      </c>
      <c r="Z134" t="s">
        <v>2442</v>
      </c>
      <c r="AA134">
        <v>8.9909730000000003</v>
      </c>
      <c r="AB134">
        <v>16.316949999999999</v>
      </c>
      <c r="AC134">
        <v>90</v>
      </c>
      <c r="AO134">
        <f t="shared" ca="1" si="26"/>
        <v>10</v>
      </c>
      <c r="AP134">
        <f t="shared" ca="1" si="27"/>
        <v>1990</v>
      </c>
      <c r="AQ134">
        <f t="shared" ca="1" si="28"/>
        <v>32</v>
      </c>
      <c r="AR134" t="str">
        <f t="shared" si="29"/>
        <v>GAHIGI</v>
      </c>
      <c r="AS134" t="str">
        <f t="shared" si="30"/>
        <v>HABIMANA</v>
      </c>
      <c r="AT134" t="str">
        <f t="shared" si="31"/>
        <v>GAHIGI  HABIMANA</v>
      </c>
      <c r="AW134">
        <f t="shared" ca="1" si="24"/>
        <v>10</v>
      </c>
      <c r="AX134">
        <f t="shared" ca="1" si="25"/>
        <v>1990</v>
      </c>
      <c r="AY134" s="23"/>
      <c r="AZ134">
        <f t="shared" si="32"/>
        <v>4</v>
      </c>
      <c r="BA134" t="str">
        <f t="shared" si="33"/>
        <v>DIVORCED</v>
      </c>
      <c r="BB134" s="23"/>
      <c r="BC134">
        <f t="shared" si="34"/>
        <v>6</v>
      </c>
      <c r="BE134" t="str">
        <f t="shared" si="35"/>
        <v>M</v>
      </c>
    </row>
    <row r="135" spans="1:59">
      <c r="A135">
        <v>43</v>
      </c>
      <c r="B135" t="s">
        <v>502</v>
      </c>
      <c r="C135" t="s">
        <v>76</v>
      </c>
      <c r="E135" t="s">
        <v>481</v>
      </c>
      <c r="F135" t="s">
        <v>2443</v>
      </c>
      <c r="G135" t="s">
        <v>36</v>
      </c>
      <c r="H135">
        <v>-8.4456000000000007</v>
      </c>
      <c r="I135">
        <v>114.1142</v>
      </c>
      <c r="J135">
        <v>27</v>
      </c>
      <c r="K135">
        <v>6</v>
      </c>
      <c r="L135">
        <v>2002</v>
      </c>
      <c r="M135">
        <v>20</v>
      </c>
      <c r="N135">
        <v>7</v>
      </c>
      <c r="O135" t="s">
        <v>37</v>
      </c>
      <c r="P135" t="s">
        <v>68</v>
      </c>
      <c r="Q135" t="s">
        <v>1379</v>
      </c>
      <c r="R135" t="s">
        <v>1613</v>
      </c>
      <c r="S135" t="s">
        <v>1614</v>
      </c>
      <c r="T135">
        <v>6</v>
      </c>
      <c r="U135" t="s">
        <v>43</v>
      </c>
      <c r="V135">
        <v>90</v>
      </c>
      <c r="Z135" t="s">
        <v>2442</v>
      </c>
      <c r="AA135">
        <v>8.9909730000000003</v>
      </c>
      <c r="AB135">
        <v>16.316949999999999</v>
      </c>
      <c r="AC135">
        <v>90</v>
      </c>
      <c r="AO135">
        <f t="shared" ca="1" si="26"/>
        <v>6</v>
      </c>
      <c r="AP135">
        <f t="shared" ca="1" si="27"/>
        <v>2002</v>
      </c>
      <c r="AQ135">
        <f t="shared" ca="1" si="28"/>
        <v>20</v>
      </c>
      <c r="AR135" t="str">
        <f t="shared" si="29"/>
        <v>NDAGIJIMANA</v>
      </c>
      <c r="AS135" t="str">
        <f t="shared" si="30"/>
        <v>NIZEYIMANA</v>
      </c>
      <c r="AT135" t="str">
        <f t="shared" si="31"/>
        <v>NDAGIJIMANA  NIZEYIMANA</v>
      </c>
      <c r="AW135">
        <f t="shared" ca="1" si="24"/>
        <v>6</v>
      </c>
      <c r="AX135">
        <f t="shared" ca="1" si="25"/>
        <v>2002</v>
      </c>
      <c r="AY135" s="23"/>
      <c r="AZ135">
        <f t="shared" si="32"/>
        <v>6</v>
      </c>
      <c r="BA135" t="str">
        <f t="shared" si="33"/>
        <v>NEVER MARRIED</v>
      </c>
      <c r="BB135" s="23"/>
      <c r="BC135">
        <f t="shared" si="34"/>
        <v>7</v>
      </c>
      <c r="BE135" t="str">
        <f t="shared" si="35"/>
        <v>M</v>
      </c>
    </row>
    <row r="136" spans="1:59">
      <c r="A136">
        <v>43</v>
      </c>
      <c r="B136" t="s">
        <v>504</v>
      </c>
      <c r="C136" t="s">
        <v>505</v>
      </c>
      <c r="E136" t="s">
        <v>506</v>
      </c>
      <c r="F136" t="s">
        <v>1616</v>
      </c>
      <c r="G136" t="s">
        <v>36</v>
      </c>
      <c r="H136">
        <v>-0.94708000000000003</v>
      </c>
      <c r="I136">
        <v>100.41719999999999</v>
      </c>
      <c r="J136">
        <v>19</v>
      </c>
      <c r="K136">
        <v>10</v>
      </c>
      <c r="L136">
        <v>1973</v>
      </c>
      <c r="M136">
        <v>49</v>
      </c>
      <c r="N136">
        <v>10</v>
      </c>
      <c r="O136" t="s">
        <v>37</v>
      </c>
      <c r="P136" t="s">
        <v>68</v>
      </c>
      <c r="Q136" t="s">
        <v>1379</v>
      </c>
      <c r="R136" t="s">
        <v>1613</v>
      </c>
      <c r="S136" t="s">
        <v>1614</v>
      </c>
      <c r="T136">
        <v>7</v>
      </c>
      <c r="U136" t="s">
        <v>78</v>
      </c>
      <c r="V136">
        <v>90</v>
      </c>
      <c r="Z136" t="s">
        <v>2442</v>
      </c>
      <c r="AA136">
        <v>8.9909730000000003</v>
      </c>
      <c r="AB136">
        <v>16.316949999999999</v>
      </c>
      <c r="AC136">
        <v>90</v>
      </c>
      <c r="AK136">
        <v>7</v>
      </c>
      <c r="AO136">
        <f t="shared" ca="1" si="26"/>
        <v>10</v>
      </c>
      <c r="AP136">
        <f t="shared" ca="1" si="27"/>
        <v>1943</v>
      </c>
      <c r="AQ136">
        <f t="shared" ca="1" si="28"/>
        <v>49</v>
      </c>
      <c r="AR136" t="str">
        <f t="shared" si="29"/>
        <v>AUDACE</v>
      </c>
      <c r="AS136" t="str">
        <f t="shared" si="30"/>
        <v>TWAHIRWA</v>
      </c>
      <c r="AT136" t="str">
        <f t="shared" si="31"/>
        <v>AUDACE  TWAHIRWA</v>
      </c>
      <c r="AU136">
        <v>46</v>
      </c>
      <c r="AW136" t="str">
        <f t="shared" si="24"/>
        <v/>
      </c>
      <c r="AX136">
        <f t="shared" ca="1" si="25"/>
        <v>1943</v>
      </c>
      <c r="AY136" s="23"/>
      <c r="AZ136">
        <f t="shared" si="32"/>
        <v>7</v>
      </c>
      <c r="BA136" t="str">
        <f t="shared" si="33"/>
        <v>WIDOWED</v>
      </c>
      <c r="BB136" s="23"/>
      <c r="BC136">
        <f t="shared" si="34"/>
        <v>10</v>
      </c>
      <c r="BE136" t="str">
        <f t="shared" si="35"/>
        <v>M</v>
      </c>
    </row>
    <row r="137" spans="1:59">
      <c r="A137">
        <v>43</v>
      </c>
      <c r="B137" t="s">
        <v>507</v>
      </c>
      <c r="C137" t="s">
        <v>508</v>
      </c>
      <c r="E137" t="s">
        <v>385</v>
      </c>
      <c r="F137" t="s">
        <v>2442</v>
      </c>
      <c r="G137" t="s">
        <v>36</v>
      </c>
      <c r="H137">
        <v>8.9909730000000003</v>
      </c>
      <c r="I137">
        <v>16.316949999999999</v>
      </c>
      <c r="J137">
        <v>8</v>
      </c>
      <c r="K137">
        <v>6</v>
      </c>
      <c r="L137">
        <v>1932</v>
      </c>
      <c r="M137">
        <v>90</v>
      </c>
      <c r="N137">
        <v>1</v>
      </c>
      <c r="O137" t="s">
        <v>37</v>
      </c>
      <c r="P137" t="s">
        <v>68</v>
      </c>
      <c r="Q137" t="s">
        <v>1379</v>
      </c>
      <c r="R137" t="s">
        <v>1613</v>
      </c>
      <c r="S137" t="s">
        <v>1614</v>
      </c>
      <c r="T137">
        <v>6</v>
      </c>
      <c r="U137" t="s">
        <v>43</v>
      </c>
      <c r="V137">
        <v>90</v>
      </c>
      <c r="W137">
        <v>7621647104</v>
      </c>
      <c r="Z137" t="s">
        <v>2442</v>
      </c>
      <c r="AA137">
        <v>8.9909730000000003</v>
      </c>
      <c r="AB137">
        <v>16.316949999999999</v>
      </c>
      <c r="AC137">
        <v>90</v>
      </c>
      <c r="AL137">
        <v>17</v>
      </c>
      <c r="AO137">
        <f t="shared" ca="1" si="26"/>
        <v>6</v>
      </c>
      <c r="AP137">
        <f t="shared" ca="1" si="27"/>
        <v>1932</v>
      </c>
      <c r="AQ137">
        <f t="shared" ca="1" si="28"/>
        <v>91</v>
      </c>
      <c r="AR137" t="str">
        <f t="shared" si="29"/>
        <v>LAMBERT</v>
      </c>
      <c r="AS137" t="str">
        <f t="shared" si="30"/>
        <v>KABERA</v>
      </c>
      <c r="AT137" t="str">
        <f t="shared" si="31"/>
        <v>LAMBERT  KABERA</v>
      </c>
      <c r="AV137">
        <v>83</v>
      </c>
      <c r="AW137">
        <f t="shared" ca="1" si="24"/>
        <v>6</v>
      </c>
      <c r="AX137" t="str">
        <f t="shared" si="25"/>
        <v/>
      </c>
      <c r="AY137" s="23"/>
      <c r="AZ137">
        <f t="shared" si="32"/>
        <v>6</v>
      </c>
      <c r="BA137" t="str">
        <f t="shared" si="33"/>
        <v>NEVER MARRIED</v>
      </c>
      <c r="BB137" s="23"/>
      <c r="BC137">
        <f t="shared" si="34"/>
        <v>1</v>
      </c>
      <c r="BE137" t="str">
        <f t="shared" si="35"/>
        <v>M</v>
      </c>
      <c r="BG137">
        <f xml:space="preserve"> IF(ISBLANK(BF137), W137, "")</f>
        <v>7621647104</v>
      </c>
    </row>
    <row r="138" spans="1:59">
      <c r="A138">
        <v>44</v>
      </c>
      <c r="B138" t="s">
        <v>510</v>
      </c>
      <c r="C138" t="s">
        <v>511</v>
      </c>
      <c r="E138" t="s">
        <v>401</v>
      </c>
      <c r="F138" t="s">
        <v>2444</v>
      </c>
      <c r="G138" t="s">
        <v>36</v>
      </c>
      <c r="H138">
        <v>31.967680000000001</v>
      </c>
      <c r="I138">
        <v>34.993690000000001</v>
      </c>
      <c r="J138">
        <v>12</v>
      </c>
      <c r="K138">
        <v>1</v>
      </c>
      <c r="L138">
        <v>1953</v>
      </c>
      <c r="M138">
        <v>69</v>
      </c>
      <c r="N138">
        <v>2</v>
      </c>
      <c r="O138" t="s">
        <v>72</v>
      </c>
      <c r="P138" t="s">
        <v>73</v>
      </c>
      <c r="Q138" t="s">
        <v>1619</v>
      </c>
      <c r="R138" t="s">
        <v>1620</v>
      </c>
      <c r="S138" t="s">
        <v>1621</v>
      </c>
      <c r="T138">
        <v>1</v>
      </c>
      <c r="U138" t="s">
        <v>186</v>
      </c>
      <c r="V138">
        <v>96</v>
      </c>
      <c r="Z138" t="s">
        <v>2445</v>
      </c>
      <c r="AA138">
        <v>-6.1785300000000003</v>
      </c>
      <c r="AB138">
        <v>106.6315</v>
      </c>
      <c r="AC138">
        <v>96</v>
      </c>
      <c r="AD138">
        <v>4</v>
      </c>
      <c r="AO138">
        <f t="shared" ca="1" si="26"/>
        <v>1</v>
      </c>
      <c r="AP138">
        <f t="shared" ca="1" si="27"/>
        <v>1953</v>
      </c>
      <c r="AQ138">
        <f t="shared" ca="1" si="28"/>
        <v>69</v>
      </c>
      <c r="AR138" t="str">
        <f t="shared" si="29"/>
        <v>ALLYSCOFA</v>
      </c>
      <c r="AS138" t="str">
        <f t="shared" si="30"/>
        <v>NIYITEGEKA</v>
      </c>
      <c r="AT138" t="str">
        <f t="shared" si="31"/>
        <v>ALLYSCOFA  NIYITEGEKA</v>
      </c>
      <c r="AV138">
        <v>82</v>
      </c>
      <c r="AW138">
        <f t="shared" ca="1" si="24"/>
        <v>1</v>
      </c>
      <c r="AX138" t="str">
        <f t="shared" si="25"/>
        <v/>
      </c>
      <c r="AY138" s="23"/>
      <c r="AZ138">
        <f t="shared" si="32"/>
        <v>1</v>
      </c>
      <c r="BA138" t="str">
        <f t="shared" si="33"/>
        <v>MARRIED TO ONE WIFE/HUSBAND OFFICIALLY</v>
      </c>
      <c r="BB138" s="23"/>
      <c r="BC138">
        <f t="shared" si="34"/>
        <v>2</v>
      </c>
      <c r="BE138" t="str">
        <f t="shared" si="35"/>
        <v>M</v>
      </c>
    </row>
    <row r="139" spans="1:59">
      <c r="A139">
        <v>44</v>
      </c>
      <c r="B139" t="s">
        <v>513</v>
      </c>
      <c r="C139" t="s">
        <v>514</v>
      </c>
      <c r="E139" t="s">
        <v>280</v>
      </c>
      <c r="F139" t="s">
        <v>2446</v>
      </c>
      <c r="G139" t="s">
        <v>36</v>
      </c>
      <c r="H139">
        <v>36.724330000000002</v>
      </c>
      <c r="I139">
        <v>71.613190000000003</v>
      </c>
      <c r="J139">
        <v>16</v>
      </c>
      <c r="K139">
        <v>7</v>
      </c>
      <c r="L139">
        <v>2019</v>
      </c>
      <c r="M139">
        <v>3</v>
      </c>
      <c r="N139">
        <v>7</v>
      </c>
      <c r="O139" t="s">
        <v>72</v>
      </c>
      <c r="P139" t="s">
        <v>73</v>
      </c>
      <c r="Q139" t="s">
        <v>1619</v>
      </c>
      <c r="R139" t="s">
        <v>1620</v>
      </c>
      <c r="S139" t="s">
        <v>1621</v>
      </c>
      <c r="T139">
        <v>6</v>
      </c>
      <c r="U139" t="s">
        <v>43</v>
      </c>
      <c r="V139">
        <v>96</v>
      </c>
      <c r="Z139" t="s">
        <v>2445</v>
      </c>
      <c r="AA139">
        <v>-6.1785300000000003</v>
      </c>
      <c r="AB139">
        <v>106.6315</v>
      </c>
      <c r="AC139">
        <v>96</v>
      </c>
      <c r="AD139">
        <v>4</v>
      </c>
      <c r="AJ139">
        <v>125</v>
      </c>
      <c r="AO139">
        <f t="shared" ca="1" si="26"/>
        <v>10</v>
      </c>
      <c r="AP139">
        <f t="shared" ca="1" si="27"/>
        <v>2019</v>
      </c>
      <c r="AQ139">
        <f t="shared" ca="1" si="28"/>
        <v>3</v>
      </c>
      <c r="AR139" t="str">
        <f t="shared" si="29"/>
        <v>MUGISHA</v>
      </c>
      <c r="AS139" t="str">
        <f t="shared" si="30"/>
        <v>RUKUNDO</v>
      </c>
      <c r="AT139" t="str">
        <f t="shared" si="31"/>
        <v>MUGISHA  RUKUNDO</v>
      </c>
      <c r="AU139">
        <v>84</v>
      </c>
      <c r="AV139">
        <v>36</v>
      </c>
      <c r="AW139" t="str">
        <f t="shared" si="24"/>
        <v/>
      </c>
      <c r="AX139" t="str">
        <f t="shared" si="25"/>
        <v/>
      </c>
      <c r="AY139" s="23"/>
      <c r="AZ139">
        <f t="shared" si="32"/>
        <v>6</v>
      </c>
      <c r="BA139" t="str">
        <f t="shared" si="33"/>
        <v>NEVER MARRIED</v>
      </c>
      <c r="BB139" s="23"/>
      <c r="BC139">
        <f t="shared" si="34"/>
        <v>7</v>
      </c>
      <c r="BE139" t="str">
        <f t="shared" si="35"/>
        <v>M</v>
      </c>
    </row>
    <row r="140" spans="1:59">
      <c r="A140">
        <v>44</v>
      </c>
      <c r="B140" t="s">
        <v>516</v>
      </c>
      <c r="C140" t="s">
        <v>517</v>
      </c>
      <c r="E140" t="s">
        <v>2447</v>
      </c>
      <c r="F140" t="s">
        <v>2448</v>
      </c>
      <c r="G140" t="s">
        <v>36</v>
      </c>
      <c r="H140">
        <v>-20.555900000000001</v>
      </c>
      <c r="I140">
        <v>-48.576300000000003</v>
      </c>
      <c r="J140">
        <v>17</v>
      </c>
      <c r="K140">
        <v>2</v>
      </c>
      <c r="L140">
        <v>2006</v>
      </c>
      <c r="M140">
        <v>16</v>
      </c>
      <c r="N140">
        <v>9</v>
      </c>
      <c r="O140" t="s">
        <v>72</v>
      </c>
      <c r="P140" t="s">
        <v>73</v>
      </c>
      <c r="Q140" t="s">
        <v>1619</v>
      </c>
      <c r="R140" t="s">
        <v>1620</v>
      </c>
      <c r="S140" t="s">
        <v>1621</v>
      </c>
      <c r="T140">
        <v>6</v>
      </c>
      <c r="U140" t="s">
        <v>43</v>
      </c>
      <c r="V140">
        <v>96</v>
      </c>
      <c r="Z140" t="s">
        <v>2445</v>
      </c>
      <c r="AA140">
        <v>-6.1785300000000003</v>
      </c>
      <c r="AB140">
        <v>106.6315</v>
      </c>
      <c r="AC140">
        <v>96</v>
      </c>
      <c r="AD140">
        <v>4</v>
      </c>
      <c r="AF140">
        <v>21</v>
      </c>
      <c r="AJ140">
        <v>11</v>
      </c>
      <c r="AL140">
        <v>38</v>
      </c>
      <c r="AO140">
        <f t="shared" ca="1" si="26"/>
        <v>2</v>
      </c>
      <c r="AP140">
        <f t="shared" ca="1" si="27"/>
        <v>2006</v>
      </c>
      <c r="AQ140">
        <f t="shared" ca="1" si="28"/>
        <v>19</v>
      </c>
      <c r="AR140" t="str">
        <f t="shared" si="29"/>
        <v>NIWEMUGIZI</v>
      </c>
      <c r="AS140" t="str">
        <f t="shared" si="30"/>
        <v>GATARI</v>
      </c>
      <c r="AT140" t="str">
        <f t="shared" si="31"/>
        <v>NIWEMUGIZI  GATARI</v>
      </c>
      <c r="AW140">
        <f t="shared" ca="1" si="24"/>
        <v>2</v>
      </c>
      <c r="AX140">
        <f t="shared" ca="1" si="25"/>
        <v>2006</v>
      </c>
      <c r="AY140" s="23"/>
      <c r="AZ140">
        <f t="shared" si="32"/>
        <v>6</v>
      </c>
      <c r="BA140" t="str">
        <f t="shared" si="33"/>
        <v>NEVER MARRIED</v>
      </c>
      <c r="BB140" s="23"/>
      <c r="BC140">
        <f t="shared" si="34"/>
        <v>9</v>
      </c>
      <c r="BE140" t="str">
        <f t="shared" si="35"/>
        <v>M</v>
      </c>
    </row>
    <row r="141" spans="1:59">
      <c r="A141">
        <v>44</v>
      </c>
      <c r="B141" t="s">
        <v>519</v>
      </c>
      <c r="C141" t="s">
        <v>520</v>
      </c>
      <c r="E141" t="s">
        <v>2449</v>
      </c>
      <c r="F141" t="s">
        <v>2450</v>
      </c>
      <c r="G141" t="s">
        <v>36</v>
      </c>
      <c r="H141">
        <v>14.434699999999999</v>
      </c>
      <c r="I141">
        <v>120.878</v>
      </c>
      <c r="J141">
        <v>27</v>
      </c>
      <c r="K141">
        <v>12</v>
      </c>
      <c r="L141">
        <v>1946</v>
      </c>
      <c r="M141">
        <v>76</v>
      </c>
      <c r="N141">
        <v>12</v>
      </c>
      <c r="O141" t="s">
        <v>72</v>
      </c>
      <c r="P141" t="s">
        <v>73</v>
      </c>
      <c r="Q141" t="s">
        <v>1619</v>
      </c>
      <c r="R141" t="s">
        <v>1620</v>
      </c>
      <c r="S141" t="s">
        <v>1621</v>
      </c>
      <c r="T141">
        <v>6</v>
      </c>
      <c r="U141" t="s">
        <v>43</v>
      </c>
      <c r="V141">
        <v>96</v>
      </c>
      <c r="Z141" t="s">
        <v>2445</v>
      </c>
      <c r="AA141">
        <v>-6.1785300000000003</v>
      </c>
      <c r="AB141">
        <v>106.6315</v>
      </c>
      <c r="AC141">
        <v>96</v>
      </c>
      <c r="AD141">
        <v>4</v>
      </c>
      <c r="AF141">
        <v>18</v>
      </c>
      <c r="AJ141">
        <v>12</v>
      </c>
      <c r="AO141">
        <f t="shared" ca="1" si="26"/>
        <v>2</v>
      </c>
      <c r="AP141">
        <f t="shared" ca="1" si="27"/>
        <v>1946</v>
      </c>
      <c r="AQ141">
        <f t="shared" ca="1" si="28"/>
        <v>76</v>
      </c>
      <c r="AR141" t="str">
        <f t="shared" si="29"/>
        <v>ARMEL</v>
      </c>
      <c r="AS141" t="str">
        <f t="shared" si="30"/>
        <v>NSENGA</v>
      </c>
      <c r="AT141" t="str">
        <f t="shared" si="31"/>
        <v>ARMEL  NSENGA</v>
      </c>
      <c r="AU141">
        <v>47</v>
      </c>
      <c r="AW141" t="str">
        <f t="shared" si="24"/>
        <v/>
      </c>
      <c r="AX141">
        <f t="shared" ca="1" si="25"/>
        <v>1946</v>
      </c>
      <c r="AY141" s="23"/>
      <c r="AZ141">
        <f t="shared" si="32"/>
        <v>6</v>
      </c>
      <c r="BA141" t="str">
        <f t="shared" si="33"/>
        <v>NEVER MARRIED</v>
      </c>
      <c r="BB141" s="23"/>
      <c r="BC141">
        <f t="shared" si="34"/>
        <v>12</v>
      </c>
      <c r="BE141" t="str">
        <f t="shared" si="35"/>
        <v>M</v>
      </c>
    </row>
    <row r="142" spans="1:59">
      <c r="A142">
        <v>44</v>
      </c>
      <c r="B142" t="s">
        <v>522</v>
      </c>
      <c r="C142" t="s">
        <v>523</v>
      </c>
      <c r="E142" t="s">
        <v>537</v>
      </c>
      <c r="F142" t="s">
        <v>2445</v>
      </c>
      <c r="G142" t="s">
        <v>36</v>
      </c>
      <c r="H142">
        <v>-6.1785300000000003</v>
      </c>
      <c r="I142">
        <v>106.6315</v>
      </c>
      <c r="J142">
        <v>23</v>
      </c>
      <c r="K142">
        <v>3</v>
      </c>
      <c r="L142">
        <v>1926</v>
      </c>
      <c r="M142">
        <v>96</v>
      </c>
      <c r="N142">
        <v>7</v>
      </c>
      <c r="O142" t="s">
        <v>72</v>
      </c>
      <c r="P142" t="s">
        <v>73</v>
      </c>
      <c r="Q142" t="s">
        <v>1619</v>
      </c>
      <c r="R142" t="s">
        <v>1620</v>
      </c>
      <c r="S142" t="s">
        <v>1621</v>
      </c>
      <c r="T142">
        <v>6</v>
      </c>
      <c r="U142" t="s">
        <v>43</v>
      </c>
      <c r="V142">
        <v>96</v>
      </c>
      <c r="W142">
        <v>8687923234</v>
      </c>
      <c r="Z142" t="s">
        <v>2445</v>
      </c>
      <c r="AA142">
        <v>-6.1785300000000003</v>
      </c>
      <c r="AB142">
        <v>106.6315</v>
      </c>
      <c r="AC142">
        <v>96</v>
      </c>
      <c r="AD142">
        <v>4</v>
      </c>
      <c r="AK142">
        <v>47</v>
      </c>
      <c r="AL142">
        <v>31</v>
      </c>
      <c r="AM142">
        <v>10</v>
      </c>
      <c r="AO142">
        <f t="shared" ca="1" si="26"/>
        <v>3</v>
      </c>
      <c r="AP142">
        <f t="shared" ca="1" si="27"/>
        <v>1958</v>
      </c>
      <c r="AQ142">
        <f t="shared" ca="1" si="28"/>
        <v>97</v>
      </c>
      <c r="AR142" t="str">
        <f t="shared" si="29"/>
        <v/>
      </c>
      <c r="AS142" t="str">
        <f t="shared" si="30"/>
        <v>ISSA</v>
      </c>
      <c r="AT142" t="str">
        <f t="shared" si="31"/>
        <v xml:space="preserve">  ISSA</v>
      </c>
      <c r="AV142">
        <v>11</v>
      </c>
      <c r="AW142">
        <f t="shared" ca="1" si="24"/>
        <v>3</v>
      </c>
      <c r="AX142" t="str">
        <f t="shared" si="25"/>
        <v/>
      </c>
      <c r="AY142" s="23"/>
      <c r="AZ142">
        <f t="shared" si="32"/>
        <v>6</v>
      </c>
      <c r="BA142" t="str">
        <f t="shared" si="33"/>
        <v>NEVER MARRIED</v>
      </c>
      <c r="BB142" s="23"/>
      <c r="BC142">
        <f t="shared" si="34"/>
        <v>7</v>
      </c>
      <c r="BE142" t="str">
        <f t="shared" si="35"/>
        <v>M</v>
      </c>
    </row>
    <row r="143" spans="1:59">
      <c r="A143">
        <v>45</v>
      </c>
      <c r="B143" t="s">
        <v>525</v>
      </c>
      <c r="C143" t="s">
        <v>526</v>
      </c>
      <c r="E143" t="s">
        <v>2447</v>
      </c>
      <c r="F143" t="s">
        <v>2451</v>
      </c>
      <c r="G143" t="s">
        <v>36</v>
      </c>
      <c r="H143">
        <v>4.5827229999999997</v>
      </c>
      <c r="I143">
        <v>-74.211699999999993</v>
      </c>
      <c r="J143">
        <v>4</v>
      </c>
      <c r="K143">
        <v>2</v>
      </c>
      <c r="L143">
        <v>2001</v>
      </c>
      <c r="M143">
        <v>21</v>
      </c>
      <c r="N143">
        <v>8</v>
      </c>
      <c r="O143" t="s">
        <v>37</v>
      </c>
      <c r="P143" t="s">
        <v>42</v>
      </c>
      <c r="Q143" t="s">
        <v>1627</v>
      </c>
      <c r="R143" t="s">
        <v>1628</v>
      </c>
      <c r="S143" t="s">
        <v>1629</v>
      </c>
      <c r="T143">
        <v>2</v>
      </c>
      <c r="U143" t="s">
        <v>48</v>
      </c>
      <c r="V143">
        <v>87</v>
      </c>
      <c r="Z143" t="s">
        <v>2452</v>
      </c>
      <c r="AA143">
        <v>-17.693000000000001</v>
      </c>
      <c r="AB143">
        <v>-42.517200000000003</v>
      </c>
      <c r="AC143">
        <v>87</v>
      </c>
      <c r="AK143">
        <v>81</v>
      </c>
      <c r="AO143">
        <f t="shared" ca="1" si="26"/>
        <v>2</v>
      </c>
      <c r="AP143">
        <f t="shared" ca="1" si="27"/>
        <v>1942</v>
      </c>
      <c r="AQ143">
        <f t="shared" ca="1" si="28"/>
        <v>21</v>
      </c>
      <c r="AR143" t="str">
        <f t="shared" si="29"/>
        <v>WILLY</v>
      </c>
      <c r="AS143" t="str">
        <f t="shared" si="30"/>
        <v>GATARI</v>
      </c>
      <c r="AT143" t="str">
        <f t="shared" si="31"/>
        <v>WILLY  GATARI</v>
      </c>
      <c r="AU143">
        <v>119</v>
      </c>
      <c r="AW143" t="str">
        <f t="shared" si="24"/>
        <v/>
      </c>
      <c r="AX143">
        <f t="shared" ca="1" si="25"/>
        <v>1942</v>
      </c>
      <c r="AY143" s="23"/>
      <c r="AZ143">
        <f t="shared" si="32"/>
        <v>2</v>
      </c>
      <c r="BA143" t="str">
        <f t="shared" si="33"/>
        <v>MARRIED TO ONE WIFE/HUSBAND NOT OFFICIALLY</v>
      </c>
      <c r="BB143" s="23"/>
      <c r="BC143">
        <f t="shared" si="34"/>
        <v>8</v>
      </c>
      <c r="BE143" t="str">
        <f t="shared" si="35"/>
        <v>M</v>
      </c>
    </row>
    <row r="144" spans="1:59">
      <c r="A144">
        <v>45</v>
      </c>
      <c r="B144" t="s">
        <v>527</v>
      </c>
      <c r="C144" t="s">
        <v>528</v>
      </c>
      <c r="E144" t="s">
        <v>529</v>
      </c>
      <c r="F144" t="s">
        <v>1630</v>
      </c>
      <c r="G144" t="s">
        <v>36</v>
      </c>
      <c r="H144">
        <v>32.06026</v>
      </c>
      <c r="I144">
        <v>118.79689999999999</v>
      </c>
      <c r="J144">
        <v>13</v>
      </c>
      <c r="K144">
        <v>8</v>
      </c>
      <c r="L144">
        <v>1940</v>
      </c>
      <c r="M144">
        <v>82</v>
      </c>
      <c r="N144">
        <v>5</v>
      </c>
      <c r="O144" t="s">
        <v>37</v>
      </c>
      <c r="P144" t="s">
        <v>42</v>
      </c>
      <c r="Q144" t="s">
        <v>1627</v>
      </c>
      <c r="R144" t="s">
        <v>1628</v>
      </c>
      <c r="S144" t="s">
        <v>1629</v>
      </c>
      <c r="T144">
        <v>3</v>
      </c>
      <c r="U144" t="s">
        <v>26</v>
      </c>
      <c r="V144">
        <v>87</v>
      </c>
      <c r="Z144" t="s">
        <v>2452</v>
      </c>
      <c r="AA144">
        <v>-17.693000000000001</v>
      </c>
      <c r="AB144">
        <v>-42.517200000000003</v>
      </c>
      <c r="AC144">
        <v>87</v>
      </c>
      <c r="AJ144">
        <v>104</v>
      </c>
      <c r="AL144">
        <v>15</v>
      </c>
      <c r="AO144">
        <f t="shared" ca="1" si="26"/>
        <v>9</v>
      </c>
      <c r="AP144">
        <f t="shared" ca="1" si="27"/>
        <v>1940</v>
      </c>
      <c r="AQ144">
        <f t="shared" ca="1" si="28"/>
        <v>83</v>
      </c>
      <c r="AR144" t="str">
        <f t="shared" si="29"/>
        <v>JUSTIN</v>
      </c>
      <c r="AS144" t="str">
        <f t="shared" si="30"/>
        <v>UMUTONI</v>
      </c>
      <c r="AT144" t="str">
        <f t="shared" si="31"/>
        <v>JUSTIN  UMUTONI</v>
      </c>
      <c r="AW144">
        <f t="shared" ca="1" si="24"/>
        <v>9</v>
      </c>
      <c r="AX144">
        <f t="shared" ca="1" si="25"/>
        <v>1940</v>
      </c>
      <c r="AY144" s="23"/>
      <c r="AZ144">
        <f t="shared" si="32"/>
        <v>3</v>
      </c>
      <c r="BA144" t="str">
        <f t="shared" si="33"/>
        <v>LIVE IN A POLYGAMOUS UNION</v>
      </c>
      <c r="BB144" s="23"/>
      <c r="BC144">
        <f t="shared" si="34"/>
        <v>5</v>
      </c>
      <c r="BE144" t="str">
        <f t="shared" si="35"/>
        <v>M</v>
      </c>
    </row>
    <row r="145" spans="1:59">
      <c r="A145">
        <v>45</v>
      </c>
      <c r="B145" t="s">
        <v>530</v>
      </c>
      <c r="C145" t="s">
        <v>2453</v>
      </c>
      <c r="E145" t="s">
        <v>394</v>
      </c>
      <c r="F145" t="s">
        <v>2454</v>
      </c>
      <c r="G145" t="s">
        <v>23</v>
      </c>
      <c r="H145">
        <v>-8.3501700000000003</v>
      </c>
      <c r="I145">
        <v>117.9483</v>
      </c>
      <c r="J145">
        <v>1</v>
      </c>
      <c r="K145">
        <v>4</v>
      </c>
      <c r="L145">
        <v>1944</v>
      </c>
      <c r="M145">
        <v>78</v>
      </c>
      <c r="N145">
        <v>9</v>
      </c>
      <c r="O145" t="s">
        <v>37</v>
      </c>
      <c r="P145" t="s">
        <v>42</v>
      </c>
      <c r="Q145" t="s">
        <v>1627</v>
      </c>
      <c r="R145" t="s">
        <v>1628</v>
      </c>
      <c r="S145" t="s">
        <v>1629</v>
      </c>
      <c r="T145">
        <v>7</v>
      </c>
      <c r="U145" t="s">
        <v>78</v>
      </c>
      <c r="V145">
        <v>87</v>
      </c>
      <c r="Z145" t="s">
        <v>2452</v>
      </c>
      <c r="AA145">
        <v>-17.693000000000001</v>
      </c>
      <c r="AB145">
        <v>-42.517200000000003</v>
      </c>
      <c r="AC145">
        <v>87</v>
      </c>
      <c r="AF145">
        <v>43</v>
      </c>
      <c r="AO145">
        <f t="shared" ca="1" si="26"/>
        <v>4</v>
      </c>
      <c r="AP145">
        <f t="shared" ca="1" si="27"/>
        <v>1944</v>
      </c>
      <c r="AQ145">
        <f t="shared" ca="1" si="28"/>
        <v>78</v>
      </c>
      <c r="AR145" t="str">
        <f t="shared" si="29"/>
        <v>CHANI</v>
      </c>
      <c r="AS145" t="str">
        <f t="shared" si="30"/>
        <v>UWIZEYE</v>
      </c>
      <c r="AT145" t="str">
        <f t="shared" si="31"/>
        <v>CHANI  UWIZEYE</v>
      </c>
      <c r="AW145">
        <f t="shared" ca="1" si="24"/>
        <v>4</v>
      </c>
      <c r="AX145">
        <f t="shared" ca="1" si="25"/>
        <v>1944</v>
      </c>
      <c r="AY145" s="23"/>
      <c r="AZ145">
        <f t="shared" si="32"/>
        <v>7</v>
      </c>
      <c r="BA145" t="str">
        <f t="shared" si="33"/>
        <v>WIDOWED</v>
      </c>
      <c r="BB145" s="23"/>
      <c r="BC145">
        <f t="shared" si="34"/>
        <v>9</v>
      </c>
      <c r="BE145" t="str">
        <f t="shared" si="35"/>
        <v>F</v>
      </c>
    </row>
    <row r="146" spans="1:59">
      <c r="A146">
        <v>45</v>
      </c>
      <c r="B146" t="s">
        <v>532</v>
      </c>
      <c r="C146" t="s">
        <v>497</v>
      </c>
      <c r="E146" t="s">
        <v>135</v>
      </c>
      <c r="F146" t="s">
        <v>2452</v>
      </c>
      <c r="G146" t="s">
        <v>36</v>
      </c>
      <c r="H146">
        <v>-17.693000000000001</v>
      </c>
      <c r="I146">
        <v>-42.517200000000003</v>
      </c>
      <c r="J146">
        <v>18</v>
      </c>
      <c r="K146">
        <v>9</v>
      </c>
      <c r="L146">
        <v>1935</v>
      </c>
      <c r="M146">
        <v>87</v>
      </c>
      <c r="N146">
        <v>12</v>
      </c>
      <c r="O146" t="s">
        <v>37</v>
      </c>
      <c r="P146" t="s">
        <v>42</v>
      </c>
      <c r="Q146" t="s">
        <v>1627</v>
      </c>
      <c r="R146" t="s">
        <v>1628</v>
      </c>
      <c r="S146" t="s">
        <v>1629</v>
      </c>
      <c r="T146">
        <v>3</v>
      </c>
      <c r="U146" t="s">
        <v>26</v>
      </c>
      <c r="V146">
        <v>87</v>
      </c>
      <c r="W146">
        <v>6099637466</v>
      </c>
      <c r="Z146" t="s">
        <v>2452</v>
      </c>
      <c r="AA146">
        <v>-17.693000000000001</v>
      </c>
      <c r="AB146">
        <v>-42.517200000000003</v>
      </c>
      <c r="AC146">
        <v>87</v>
      </c>
      <c r="AO146">
        <f t="shared" ca="1" si="26"/>
        <v>9</v>
      </c>
      <c r="AP146">
        <f t="shared" ca="1" si="27"/>
        <v>1935</v>
      </c>
      <c r="AQ146">
        <f t="shared" ca="1" si="28"/>
        <v>87</v>
      </c>
      <c r="AR146" t="str">
        <f t="shared" si="29"/>
        <v>EMMY</v>
      </c>
      <c r="AS146" t="str">
        <f t="shared" si="30"/>
        <v>FRANCOIS</v>
      </c>
      <c r="AT146" t="str">
        <f t="shared" si="31"/>
        <v>EMMY  FRANCOIS</v>
      </c>
      <c r="AW146">
        <f t="shared" ca="1" si="24"/>
        <v>9</v>
      </c>
      <c r="AX146">
        <f t="shared" ca="1" si="25"/>
        <v>1935</v>
      </c>
      <c r="AY146" s="23"/>
      <c r="AZ146">
        <f t="shared" si="32"/>
        <v>3</v>
      </c>
      <c r="BA146" t="str">
        <f t="shared" si="33"/>
        <v>LIVE IN A POLYGAMOUS UNION</v>
      </c>
      <c r="BB146" s="23"/>
      <c r="BC146">
        <f t="shared" si="34"/>
        <v>12</v>
      </c>
      <c r="BD146">
        <v>1</v>
      </c>
      <c r="BE146" t="str">
        <f t="shared" si="35"/>
        <v/>
      </c>
      <c r="BG146">
        <f xml:space="preserve"> IF(ISBLANK(BF146), W146, "")</f>
        <v>6099637466</v>
      </c>
    </row>
    <row r="147" spans="1:59">
      <c r="A147">
        <v>45</v>
      </c>
      <c r="B147" t="s">
        <v>533</v>
      </c>
      <c r="C147" t="s">
        <v>534</v>
      </c>
      <c r="E147" t="s">
        <v>535</v>
      </c>
      <c r="F147" t="s">
        <v>1633</v>
      </c>
      <c r="G147" t="s">
        <v>36</v>
      </c>
      <c r="H147">
        <v>49.635469999999998</v>
      </c>
      <c r="I147">
        <v>16.99531</v>
      </c>
      <c r="J147">
        <v>4</v>
      </c>
      <c r="K147">
        <v>11</v>
      </c>
      <c r="L147">
        <v>2009</v>
      </c>
      <c r="M147">
        <v>13</v>
      </c>
      <c r="N147">
        <v>1</v>
      </c>
      <c r="O147" t="s">
        <v>37</v>
      </c>
      <c r="P147" t="s">
        <v>42</v>
      </c>
      <c r="Q147" t="s">
        <v>1627</v>
      </c>
      <c r="R147" t="s">
        <v>1628</v>
      </c>
      <c r="S147" t="s">
        <v>1629</v>
      </c>
      <c r="T147">
        <v>6</v>
      </c>
      <c r="U147" t="s">
        <v>43</v>
      </c>
      <c r="V147">
        <v>87</v>
      </c>
      <c r="Z147" t="s">
        <v>2452</v>
      </c>
      <c r="AA147">
        <v>-17.693000000000001</v>
      </c>
      <c r="AB147">
        <v>-42.517200000000003</v>
      </c>
      <c r="AC147">
        <v>87</v>
      </c>
      <c r="AJ147">
        <v>119</v>
      </c>
      <c r="AO147">
        <f t="shared" ca="1" si="26"/>
        <v>12</v>
      </c>
      <c r="AP147">
        <f t="shared" ca="1" si="27"/>
        <v>2009</v>
      </c>
      <c r="AQ147">
        <f t="shared" ca="1" si="28"/>
        <v>13</v>
      </c>
      <c r="AR147" t="str">
        <f t="shared" si="29"/>
        <v>ROGER</v>
      </c>
      <c r="AS147" t="str">
        <f t="shared" si="30"/>
        <v>UWERA</v>
      </c>
      <c r="AT147" t="str">
        <f t="shared" si="31"/>
        <v>ROGER  UWERA</v>
      </c>
      <c r="AW147">
        <f t="shared" ca="1" si="24"/>
        <v>12</v>
      </c>
      <c r="AX147">
        <f t="shared" ca="1" si="25"/>
        <v>2009</v>
      </c>
      <c r="AY147" s="23"/>
      <c r="AZ147">
        <f t="shared" si="32"/>
        <v>6</v>
      </c>
      <c r="BA147" t="str">
        <f t="shared" si="33"/>
        <v>NEVER MARRIED</v>
      </c>
      <c r="BB147" s="23"/>
      <c r="BC147">
        <f t="shared" si="34"/>
        <v>1</v>
      </c>
      <c r="BE147" t="str">
        <f t="shared" si="35"/>
        <v>M</v>
      </c>
    </row>
    <row r="148" spans="1:59">
      <c r="A148">
        <v>46</v>
      </c>
      <c r="B148" t="s">
        <v>536</v>
      </c>
      <c r="C148" t="s">
        <v>537</v>
      </c>
      <c r="E148" t="s">
        <v>538</v>
      </c>
      <c r="F148" t="s">
        <v>1634</v>
      </c>
      <c r="G148" t="s">
        <v>36</v>
      </c>
      <c r="H148">
        <v>50.849989999999998</v>
      </c>
      <c r="I148">
        <v>-101.718</v>
      </c>
      <c r="J148">
        <v>5</v>
      </c>
      <c r="K148">
        <v>9</v>
      </c>
      <c r="L148">
        <v>1963</v>
      </c>
      <c r="M148">
        <v>59</v>
      </c>
      <c r="N148">
        <v>10</v>
      </c>
      <c r="O148" t="s">
        <v>97</v>
      </c>
      <c r="P148" t="s">
        <v>289</v>
      </c>
      <c r="Q148" t="s">
        <v>1635</v>
      </c>
      <c r="R148" t="s">
        <v>1636</v>
      </c>
      <c r="S148" t="s">
        <v>1637</v>
      </c>
      <c r="T148">
        <v>1</v>
      </c>
      <c r="U148" t="s">
        <v>186</v>
      </c>
      <c r="V148">
        <v>70</v>
      </c>
      <c r="Z148" t="s">
        <v>1640</v>
      </c>
      <c r="AA148">
        <v>33.307470000000002</v>
      </c>
      <c r="AB148">
        <v>130.37459999999999</v>
      </c>
      <c r="AC148">
        <v>70</v>
      </c>
      <c r="AJ148">
        <v>88</v>
      </c>
      <c r="AO148">
        <f t="shared" ca="1" si="26"/>
        <v>6</v>
      </c>
      <c r="AP148">
        <f t="shared" ca="1" si="27"/>
        <v>1963</v>
      </c>
      <c r="AQ148">
        <f t="shared" ca="1" si="28"/>
        <v>59</v>
      </c>
      <c r="AR148" t="str">
        <f t="shared" si="29"/>
        <v>ISSA</v>
      </c>
      <c r="AS148" t="str">
        <f t="shared" si="30"/>
        <v>UMULISA</v>
      </c>
      <c r="AT148" t="str">
        <f t="shared" si="31"/>
        <v>ISSA  UMULISA</v>
      </c>
      <c r="AW148">
        <f t="shared" ca="1" si="24"/>
        <v>6</v>
      </c>
      <c r="AX148">
        <f t="shared" ca="1" si="25"/>
        <v>1963</v>
      </c>
      <c r="AY148" s="23">
        <v>1</v>
      </c>
      <c r="AZ148" t="str">
        <f t="shared" si="32"/>
        <v/>
      </c>
      <c r="BA148" t="str">
        <f t="shared" si="33"/>
        <v/>
      </c>
      <c r="BB148" s="23"/>
      <c r="BC148">
        <f t="shared" si="34"/>
        <v>10</v>
      </c>
      <c r="BE148" t="str">
        <f t="shared" si="35"/>
        <v>M</v>
      </c>
    </row>
    <row r="149" spans="1:59">
      <c r="A149">
        <v>46</v>
      </c>
      <c r="B149" t="s">
        <v>539</v>
      </c>
      <c r="C149" t="s">
        <v>540</v>
      </c>
      <c r="E149" t="s">
        <v>538</v>
      </c>
      <c r="F149" t="s">
        <v>2455</v>
      </c>
      <c r="G149" t="s">
        <v>36</v>
      </c>
      <c r="H149">
        <v>-7.8307200000000003</v>
      </c>
      <c r="I149">
        <v>110.63379999999999</v>
      </c>
      <c r="J149">
        <v>13</v>
      </c>
      <c r="K149">
        <v>9</v>
      </c>
      <c r="L149">
        <v>2019</v>
      </c>
      <c r="M149">
        <v>3</v>
      </c>
      <c r="N149">
        <v>6</v>
      </c>
      <c r="O149" t="s">
        <v>97</v>
      </c>
      <c r="P149" t="s">
        <v>289</v>
      </c>
      <c r="Q149" t="s">
        <v>1635</v>
      </c>
      <c r="R149" t="s">
        <v>1636</v>
      </c>
      <c r="S149" t="s">
        <v>1637</v>
      </c>
      <c r="T149">
        <v>6</v>
      </c>
      <c r="U149" t="s">
        <v>43</v>
      </c>
      <c r="V149">
        <v>70</v>
      </c>
      <c r="Z149" t="s">
        <v>1640</v>
      </c>
      <c r="AA149">
        <v>33.307470000000002</v>
      </c>
      <c r="AB149">
        <v>130.37459999999999</v>
      </c>
      <c r="AC149">
        <v>70</v>
      </c>
      <c r="AJ149">
        <v>93</v>
      </c>
      <c r="AK149">
        <v>56</v>
      </c>
      <c r="AO149">
        <f t="shared" ca="1" si="26"/>
        <v>11</v>
      </c>
      <c r="AP149">
        <f t="shared" ca="1" si="27"/>
        <v>1954</v>
      </c>
      <c r="AQ149">
        <f t="shared" ca="1" si="28"/>
        <v>3</v>
      </c>
      <c r="AR149" t="str">
        <f t="shared" si="29"/>
        <v>CESAR</v>
      </c>
      <c r="AS149" t="str">
        <f t="shared" si="30"/>
        <v>UMULISA</v>
      </c>
      <c r="AT149" t="str">
        <f t="shared" si="31"/>
        <v>CESAR  UMULISA</v>
      </c>
      <c r="AU149">
        <v>58</v>
      </c>
      <c r="AW149" t="str">
        <f t="shared" si="24"/>
        <v/>
      </c>
      <c r="AX149">
        <f t="shared" ca="1" si="25"/>
        <v>1954</v>
      </c>
      <c r="AY149" s="23"/>
      <c r="AZ149">
        <f t="shared" si="32"/>
        <v>6</v>
      </c>
      <c r="BA149" t="str">
        <f t="shared" si="33"/>
        <v>NEVER MARRIED</v>
      </c>
      <c r="BB149" s="23"/>
      <c r="BC149">
        <f t="shared" si="34"/>
        <v>6</v>
      </c>
      <c r="BE149" t="str">
        <f t="shared" si="35"/>
        <v>M</v>
      </c>
    </row>
    <row r="150" spans="1:59">
      <c r="A150">
        <v>46</v>
      </c>
      <c r="B150" t="s">
        <v>542</v>
      </c>
      <c r="C150" t="s">
        <v>134</v>
      </c>
      <c r="D150" t="s">
        <v>543</v>
      </c>
      <c r="E150" t="s">
        <v>2456</v>
      </c>
      <c r="F150" t="s">
        <v>2457</v>
      </c>
      <c r="G150" t="s">
        <v>36</v>
      </c>
      <c r="H150">
        <v>-33.548200000000001</v>
      </c>
      <c r="I150">
        <v>-71.604600000000005</v>
      </c>
      <c r="J150">
        <v>27</v>
      </c>
      <c r="K150">
        <v>6</v>
      </c>
      <c r="L150">
        <v>1977</v>
      </c>
      <c r="M150">
        <v>45</v>
      </c>
      <c r="N150">
        <v>12</v>
      </c>
      <c r="O150" t="s">
        <v>97</v>
      </c>
      <c r="P150" t="s">
        <v>289</v>
      </c>
      <c r="Q150" t="s">
        <v>1635</v>
      </c>
      <c r="R150" t="s">
        <v>1636</v>
      </c>
      <c r="S150" t="s">
        <v>1637</v>
      </c>
      <c r="T150">
        <v>3</v>
      </c>
      <c r="U150" t="s">
        <v>26</v>
      </c>
      <c r="V150">
        <v>70</v>
      </c>
      <c r="Z150" t="s">
        <v>1640</v>
      </c>
      <c r="AA150">
        <v>33.307470000000002</v>
      </c>
      <c r="AB150">
        <v>130.37459999999999</v>
      </c>
      <c r="AC150">
        <v>70</v>
      </c>
      <c r="AL150">
        <v>77</v>
      </c>
      <c r="AO150">
        <f t="shared" ca="1" si="26"/>
        <v>6</v>
      </c>
      <c r="AP150">
        <f t="shared" ca="1" si="27"/>
        <v>1977</v>
      </c>
      <c r="AQ150">
        <f t="shared" ca="1" si="28"/>
        <v>47</v>
      </c>
      <c r="AR150" t="str">
        <f t="shared" si="29"/>
        <v>JEAN</v>
      </c>
      <c r="AS150" t="str">
        <f t="shared" si="30"/>
        <v>MUKAMA</v>
      </c>
      <c r="AT150" t="str">
        <f t="shared" si="31"/>
        <v>JEAN BAPTISTE MUKAMA</v>
      </c>
      <c r="AV150">
        <v>79</v>
      </c>
      <c r="AW150">
        <f t="shared" ca="1" si="24"/>
        <v>6</v>
      </c>
      <c r="AX150" t="str">
        <f t="shared" si="25"/>
        <v/>
      </c>
      <c r="AY150" s="23"/>
      <c r="AZ150">
        <f t="shared" si="32"/>
        <v>3</v>
      </c>
      <c r="BA150" t="str">
        <f t="shared" si="33"/>
        <v>LIVE IN A POLYGAMOUS UNION</v>
      </c>
      <c r="BB150" s="23"/>
      <c r="BC150">
        <f t="shared" si="34"/>
        <v>12</v>
      </c>
      <c r="BE150" t="str">
        <f t="shared" si="35"/>
        <v>M</v>
      </c>
    </row>
    <row r="151" spans="1:59">
      <c r="A151">
        <v>46</v>
      </c>
      <c r="B151" t="s">
        <v>545</v>
      </c>
      <c r="C151" t="s">
        <v>546</v>
      </c>
      <c r="D151" t="s">
        <v>547</v>
      </c>
      <c r="E151" t="s">
        <v>248</v>
      </c>
      <c r="F151" t="s">
        <v>1640</v>
      </c>
      <c r="G151" t="s">
        <v>36</v>
      </c>
      <c r="H151">
        <v>33.307470000000002</v>
      </c>
      <c r="I151">
        <v>130.37459999999999</v>
      </c>
      <c r="J151">
        <v>7</v>
      </c>
      <c r="K151">
        <v>11</v>
      </c>
      <c r="L151">
        <v>1952</v>
      </c>
      <c r="M151">
        <v>70</v>
      </c>
      <c r="N151">
        <v>9</v>
      </c>
      <c r="O151" t="s">
        <v>97</v>
      </c>
      <c r="P151" t="s">
        <v>289</v>
      </c>
      <c r="Q151" t="s">
        <v>1635</v>
      </c>
      <c r="R151" t="s">
        <v>1636</v>
      </c>
      <c r="S151" t="s">
        <v>1637</v>
      </c>
      <c r="T151">
        <v>4</v>
      </c>
      <c r="U151" t="s">
        <v>93</v>
      </c>
      <c r="V151">
        <v>70</v>
      </c>
      <c r="W151">
        <v>3981371042</v>
      </c>
      <c r="Z151" t="s">
        <v>1640</v>
      </c>
      <c r="AA151">
        <v>33.307470000000002</v>
      </c>
      <c r="AB151">
        <v>130.37459999999999</v>
      </c>
      <c r="AC151">
        <v>70</v>
      </c>
      <c r="AJ151">
        <v>62</v>
      </c>
      <c r="AO151">
        <f t="shared" ca="1" si="26"/>
        <v>1</v>
      </c>
      <c r="AP151">
        <f t="shared" ca="1" si="27"/>
        <v>1952</v>
      </c>
      <c r="AQ151">
        <f t="shared" ca="1" si="28"/>
        <v>70</v>
      </c>
      <c r="AR151" t="str">
        <f t="shared" si="29"/>
        <v>IRANKUNDA</v>
      </c>
      <c r="AS151" t="str">
        <f t="shared" si="30"/>
        <v>MUGABE</v>
      </c>
      <c r="AT151" t="str">
        <f t="shared" si="31"/>
        <v>IRANKUNDA XAVIER MUGABE</v>
      </c>
      <c r="AU151">
        <v>128</v>
      </c>
      <c r="AV151">
        <v>33</v>
      </c>
      <c r="AW151" t="str">
        <f t="shared" si="24"/>
        <v/>
      </c>
      <c r="AX151" t="str">
        <f t="shared" si="25"/>
        <v/>
      </c>
      <c r="AY151" s="23"/>
      <c r="AZ151">
        <f t="shared" si="32"/>
        <v>4</v>
      </c>
      <c r="BA151" t="str">
        <f t="shared" si="33"/>
        <v>DIVORCED</v>
      </c>
      <c r="BB151" s="23"/>
      <c r="BC151">
        <f t="shared" si="34"/>
        <v>9</v>
      </c>
      <c r="BE151" t="str">
        <f t="shared" si="35"/>
        <v>M</v>
      </c>
      <c r="BF151">
        <v>1</v>
      </c>
      <c r="BG151" t="str">
        <f xml:space="preserve"> IF(ISBLANK(BF151), W151, "")</f>
        <v/>
      </c>
    </row>
    <row r="152" spans="1:59">
      <c r="A152">
        <v>47</v>
      </c>
      <c r="B152" t="s">
        <v>548</v>
      </c>
      <c r="C152" t="s">
        <v>549</v>
      </c>
      <c r="E152" t="s">
        <v>149</v>
      </c>
      <c r="F152" t="s">
        <v>1641</v>
      </c>
      <c r="G152" t="s">
        <v>23</v>
      </c>
      <c r="H152">
        <v>63.256309999999999</v>
      </c>
      <c r="I152">
        <v>18.448409999999999</v>
      </c>
      <c r="J152">
        <v>8</v>
      </c>
      <c r="K152">
        <v>11</v>
      </c>
      <c r="L152">
        <v>1985</v>
      </c>
      <c r="M152">
        <v>37</v>
      </c>
      <c r="N152">
        <v>8</v>
      </c>
      <c r="O152" t="s">
        <v>72</v>
      </c>
      <c r="P152" t="s">
        <v>77</v>
      </c>
      <c r="Q152" t="s">
        <v>1642</v>
      </c>
      <c r="R152" t="s">
        <v>1643</v>
      </c>
      <c r="S152" t="s">
        <v>1644</v>
      </c>
      <c r="T152">
        <v>5</v>
      </c>
      <c r="U152" t="s">
        <v>86</v>
      </c>
      <c r="V152">
        <v>97</v>
      </c>
      <c r="Z152" t="s">
        <v>2458</v>
      </c>
      <c r="AA152">
        <v>15.67567</v>
      </c>
      <c r="AB152">
        <v>121.13039999999999</v>
      </c>
      <c r="AC152">
        <v>97</v>
      </c>
      <c r="AO152">
        <f t="shared" ca="1" si="26"/>
        <v>11</v>
      </c>
      <c r="AP152">
        <f t="shared" ca="1" si="27"/>
        <v>1985</v>
      </c>
      <c r="AQ152">
        <f t="shared" ca="1" si="28"/>
        <v>37</v>
      </c>
      <c r="AR152" t="str">
        <f t="shared" si="29"/>
        <v>THEOBALD</v>
      </c>
      <c r="AS152" t="str">
        <f t="shared" si="30"/>
        <v>MUNYANEZA</v>
      </c>
      <c r="AT152" t="str">
        <f t="shared" si="31"/>
        <v>THEOBALD  MUNYANEZA</v>
      </c>
      <c r="AW152">
        <f t="shared" ca="1" si="24"/>
        <v>11</v>
      </c>
      <c r="AX152">
        <f t="shared" ca="1" si="25"/>
        <v>1985</v>
      </c>
      <c r="AY152" s="23"/>
      <c r="AZ152">
        <f t="shared" si="32"/>
        <v>5</v>
      </c>
      <c r="BA152" t="str">
        <f t="shared" si="33"/>
        <v>SEPARATED</v>
      </c>
      <c r="BB152" s="23">
        <v>1</v>
      </c>
      <c r="BC152" t="str">
        <f t="shared" si="34"/>
        <v/>
      </c>
      <c r="BE152" t="str">
        <f t="shared" si="35"/>
        <v>F</v>
      </c>
    </row>
    <row r="153" spans="1:59">
      <c r="A153">
        <v>47</v>
      </c>
      <c r="B153" t="s">
        <v>550</v>
      </c>
      <c r="C153" t="s">
        <v>551</v>
      </c>
      <c r="E153" t="s">
        <v>2459</v>
      </c>
      <c r="F153" t="s">
        <v>2458</v>
      </c>
      <c r="G153" t="s">
        <v>36</v>
      </c>
      <c r="H153">
        <v>15.67567</v>
      </c>
      <c r="I153">
        <v>121.13039999999999</v>
      </c>
      <c r="J153">
        <v>20</v>
      </c>
      <c r="K153">
        <v>5</v>
      </c>
      <c r="L153">
        <v>1925</v>
      </c>
      <c r="M153">
        <v>97</v>
      </c>
      <c r="N153">
        <v>13</v>
      </c>
      <c r="O153" t="s">
        <v>72</v>
      </c>
      <c r="P153" t="s">
        <v>77</v>
      </c>
      <c r="Q153" t="s">
        <v>1642</v>
      </c>
      <c r="R153" t="s">
        <v>1643</v>
      </c>
      <c r="S153" t="s">
        <v>1644</v>
      </c>
      <c r="T153">
        <v>4</v>
      </c>
      <c r="U153" t="s">
        <v>93</v>
      </c>
      <c r="V153">
        <v>97</v>
      </c>
      <c r="W153">
        <v>2136858194</v>
      </c>
      <c r="Z153" t="s">
        <v>2458</v>
      </c>
      <c r="AA153">
        <v>15.67567</v>
      </c>
      <c r="AB153">
        <v>121.13039999999999</v>
      </c>
      <c r="AC153">
        <v>97</v>
      </c>
      <c r="AJ153">
        <v>114</v>
      </c>
      <c r="AO153">
        <f t="shared" ca="1" si="26"/>
        <v>10</v>
      </c>
      <c r="AP153">
        <f t="shared" ca="1" si="27"/>
        <v>1925</v>
      </c>
      <c r="AQ153">
        <f t="shared" ca="1" si="28"/>
        <v>97</v>
      </c>
      <c r="AR153" t="str">
        <f t="shared" si="29"/>
        <v>BENJAMIN</v>
      </c>
      <c r="AS153" t="str">
        <f t="shared" si="30"/>
        <v>MULINDA</v>
      </c>
      <c r="AT153" t="str">
        <f t="shared" si="31"/>
        <v>BENJAMIN  MULINDA</v>
      </c>
      <c r="AW153">
        <f t="shared" ca="1" si="24"/>
        <v>10</v>
      </c>
      <c r="AX153">
        <f t="shared" ca="1" si="25"/>
        <v>1925</v>
      </c>
      <c r="AY153" s="23"/>
      <c r="AZ153">
        <f t="shared" si="32"/>
        <v>4</v>
      </c>
      <c r="BA153" t="str">
        <f t="shared" si="33"/>
        <v>DIVORCED</v>
      </c>
      <c r="BB153" s="23"/>
      <c r="BC153">
        <f t="shared" si="34"/>
        <v>13</v>
      </c>
      <c r="BE153" t="str">
        <f t="shared" si="35"/>
        <v>M</v>
      </c>
    </row>
    <row r="154" spans="1:59">
      <c r="A154">
        <v>47</v>
      </c>
      <c r="B154" t="s">
        <v>553</v>
      </c>
      <c r="C154" t="s">
        <v>554</v>
      </c>
      <c r="E154" t="s">
        <v>2460</v>
      </c>
      <c r="F154" t="s">
        <v>2461</v>
      </c>
      <c r="G154" t="s">
        <v>23</v>
      </c>
      <c r="H154">
        <v>44.019170000000003</v>
      </c>
      <c r="I154">
        <v>18.153569999999998</v>
      </c>
      <c r="J154">
        <v>27</v>
      </c>
      <c r="K154">
        <v>11</v>
      </c>
      <c r="L154">
        <v>2011</v>
      </c>
      <c r="M154">
        <v>11</v>
      </c>
      <c r="N154">
        <v>3</v>
      </c>
      <c r="O154" t="s">
        <v>72</v>
      </c>
      <c r="P154" t="s">
        <v>77</v>
      </c>
      <c r="Q154" t="s">
        <v>1642</v>
      </c>
      <c r="R154" t="s">
        <v>1643</v>
      </c>
      <c r="S154" t="s">
        <v>1644</v>
      </c>
      <c r="T154">
        <v>6</v>
      </c>
      <c r="U154" t="s">
        <v>43</v>
      </c>
      <c r="V154">
        <v>97</v>
      </c>
      <c r="Z154" t="s">
        <v>2458</v>
      </c>
      <c r="AA154">
        <v>15.67567</v>
      </c>
      <c r="AB154">
        <v>121.13039999999999</v>
      </c>
      <c r="AC154">
        <v>97</v>
      </c>
      <c r="AK154">
        <v>14</v>
      </c>
      <c r="AO154">
        <f t="shared" ca="1" si="26"/>
        <v>11</v>
      </c>
      <c r="AP154">
        <f t="shared" ca="1" si="27"/>
        <v>1971</v>
      </c>
      <c r="AQ154">
        <f t="shared" ca="1" si="28"/>
        <v>11</v>
      </c>
      <c r="AR154" t="str">
        <f t="shared" si="29"/>
        <v>IRAGENA</v>
      </c>
      <c r="AS154" t="str">
        <f t="shared" si="30"/>
        <v>ALOYS</v>
      </c>
      <c r="AT154" t="str">
        <f t="shared" si="31"/>
        <v>IRAGENA  ALOYS</v>
      </c>
      <c r="AW154">
        <f t="shared" ref="AW154:AW217" ca="1" si="36">IF(ISBLANK(AU154), AO154, "")</f>
        <v>11</v>
      </c>
      <c r="AX154">
        <f t="shared" ref="AX154:AX217" ca="1" si="37">IF(ISBLANK(AV154), AP154, "")</f>
        <v>1971</v>
      </c>
      <c r="AY154" s="23"/>
      <c r="AZ154">
        <f t="shared" si="32"/>
        <v>6</v>
      </c>
      <c r="BA154" t="str">
        <f t="shared" si="33"/>
        <v>NEVER MARRIED</v>
      </c>
      <c r="BB154" s="23"/>
      <c r="BC154">
        <f t="shared" si="34"/>
        <v>3</v>
      </c>
      <c r="BE154" t="str">
        <f t="shared" si="35"/>
        <v>F</v>
      </c>
    </row>
    <row r="155" spans="1:59">
      <c r="A155">
        <v>48</v>
      </c>
      <c r="B155" t="s">
        <v>556</v>
      </c>
      <c r="C155" t="s">
        <v>557</v>
      </c>
      <c r="E155" t="s">
        <v>558</v>
      </c>
      <c r="F155" t="s">
        <v>1647</v>
      </c>
      <c r="G155" t="s">
        <v>23</v>
      </c>
      <c r="H155">
        <v>45.784999999999997</v>
      </c>
      <c r="I155">
        <v>-72.014499999999998</v>
      </c>
      <c r="J155">
        <v>9</v>
      </c>
      <c r="K155">
        <v>2</v>
      </c>
      <c r="L155">
        <v>2000</v>
      </c>
      <c r="M155">
        <v>22</v>
      </c>
      <c r="N155">
        <v>8</v>
      </c>
      <c r="O155" t="s">
        <v>37</v>
      </c>
      <c r="P155" t="s">
        <v>42</v>
      </c>
      <c r="Q155" t="s">
        <v>1648</v>
      </c>
      <c r="R155" t="s">
        <v>1649</v>
      </c>
      <c r="S155" t="s">
        <v>1650</v>
      </c>
      <c r="T155">
        <v>1</v>
      </c>
      <c r="U155" t="s">
        <v>186</v>
      </c>
      <c r="V155">
        <v>86</v>
      </c>
      <c r="Z155" t="s">
        <v>1651</v>
      </c>
      <c r="AA155">
        <v>63.738840000000003</v>
      </c>
      <c r="AB155">
        <v>34.309750000000001</v>
      </c>
      <c r="AC155">
        <v>86</v>
      </c>
      <c r="AJ155">
        <v>59</v>
      </c>
      <c r="AL155">
        <v>66</v>
      </c>
      <c r="AO155">
        <f t="shared" ca="1" si="26"/>
        <v>6</v>
      </c>
      <c r="AP155">
        <f t="shared" ca="1" si="27"/>
        <v>2000</v>
      </c>
      <c r="AQ155">
        <f t="shared" ca="1" si="28"/>
        <v>24</v>
      </c>
      <c r="AR155" t="str">
        <f t="shared" si="29"/>
        <v>SOLANGE</v>
      </c>
      <c r="AS155" t="str">
        <f t="shared" si="30"/>
        <v>BIZIMANA</v>
      </c>
      <c r="AT155" t="str">
        <f t="shared" si="31"/>
        <v>SOLANGE  BIZIMANA</v>
      </c>
      <c r="AW155">
        <f t="shared" ca="1" si="36"/>
        <v>6</v>
      </c>
      <c r="AX155">
        <f t="shared" ca="1" si="37"/>
        <v>2000</v>
      </c>
      <c r="AY155" s="23"/>
      <c r="AZ155">
        <f t="shared" si="32"/>
        <v>1</v>
      </c>
      <c r="BA155" t="str">
        <f t="shared" si="33"/>
        <v>MARRIED TO ONE WIFE/HUSBAND OFFICIALLY</v>
      </c>
      <c r="BB155" s="23"/>
      <c r="BC155">
        <f t="shared" si="34"/>
        <v>8</v>
      </c>
      <c r="BE155" t="str">
        <f t="shared" si="35"/>
        <v>F</v>
      </c>
    </row>
    <row r="156" spans="1:59">
      <c r="A156">
        <v>48</v>
      </c>
      <c r="B156" t="s">
        <v>559</v>
      </c>
      <c r="C156" t="s">
        <v>560</v>
      </c>
      <c r="E156" t="s">
        <v>352</v>
      </c>
      <c r="F156" t="s">
        <v>1651</v>
      </c>
      <c r="G156" t="s">
        <v>23</v>
      </c>
      <c r="H156">
        <v>63.738840000000003</v>
      </c>
      <c r="I156">
        <v>34.309750000000001</v>
      </c>
      <c r="J156">
        <v>5</v>
      </c>
      <c r="K156">
        <v>9</v>
      </c>
      <c r="L156">
        <v>1936</v>
      </c>
      <c r="M156">
        <v>86</v>
      </c>
      <c r="N156">
        <v>8</v>
      </c>
      <c r="O156" t="s">
        <v>37</v>
      </c>
      <c r="P156" t="s">
        <v>42</v>
      </c>
      <c r="Q156" t="s">
        <v>1648</v>
      </c>
      <c r="R156" t="s">
        <v>1649</v>
      </c>
      <c r="S156" t="s">
        <v>1650</v>
      </c>
      <c r="T156">
        <v>3</v>
      </c>
      <c r="U156" t="s">
        <v>26</v>
      </c>
      <c r="V156">
        <v>86</v>
      </c>
      <c r="W156">
        <v>1842124591</v>
      </c>
      <c r="Z156" t="s">
        <v>1651</v>
      </c>
      <c r="AA156">
        <v>63.738840000000003</v>
      </c>
      <c r="AB156">
        <v>34.309750000000001</v>
      </c>
      <c r="AC156">
        <v>86</v>
      </c>
      <c r="AO156">
        <f t="shared" ca="1" si="26"/>
        <v>9</v>
      </c>
      <c r="AP156">
        <f t="shared" ca="1" si="27"/>
        <v>1936</v>
      </c>
      <c r="AQ156">
        <f t="shared" ca="1" si="28"/>
        <v>86</v>
      </c>
      <c r="AR156" t="str">
        <f t="shared" si="29"/>
        <v>LORRAINE</v>
      </c>
      <c r="AS156" t="str">
        <f t="shared" si="30"/>
        <v>NSABIMANA</v>
      </c>
      <c r="AT156" t="str">
        <f t="shared" si="31"/>
        <v>LORRAINE  NSABIMANA</v>
      </c>
      <c r="AW156">
        <f t="shared" ca="1" si="36"/>
        <v>9</v>
      </c>
      <c r="AX156">
        <f t="shared" ca="1" si="37"/>
        <v>1936</v>
      </c>
      <c r="AY156" s="23"/>
      <c r="AZ156">
        <f t="shared" si="32"/>
        <v>3</v>
      </c>
      <c r="BA156" t="str">
        <f t="shared" si="33"/>
        <v>LIVE IN A POLYGAMOUS UNION</v>
      </c>
      <c r="BB156" s="23"/>
      <c r="BC156">
        <f t="shared" si="34"/>
        <v>8</v>
      </c>
      <c r="BE156" t="str">
        <f t="shared" si="35"/>
        <v>F</v>
      </c>
      <c r="BG156">
        <f xml:space="preserve"> IF(ISBLANK(BF156), W156, "")</f>
        <v>1842124591</v>
      </c>
    </row>
    <row r="157" spans="1:59">
      <c r="A157">
        <v>48</v>
      </c>
      <c r="B157" t="s">
        <v>561</v>
      </c>
      <c r="C157" t="s">
        <v>562</v>
      </c>
      <c r="E157" t="s">
        <v>563</v>
      </c>
      <c r="F157" t="s">
        <v>1652</v>
      </c>
      <c r="G157" t="s">
        <v>23</v>
      </c>
      <c r="H157">
        <v>-12.4</v>
      </c>
      <c r="I157">
        <v>-74.7</v>
      </c>
      <c r="J157">
        <v>4</v>
      </c>
      <c r="K157">
        <v>12</v>
      </c>
      <c r="L157">
        <v>1966</v>
      </c>
      <c r="M157">
        <v>56</v>
      </c>
      <c r="N157">
        <v>2</v>
      </c>
      <c r="O157" t="s">
        <v>37</v>
      </c>
      <c r="P157" t="s">
        <v>42</v>
      </c>
      <c r="Q157" t="s">
        <v>1648</v>
      </c>
      <c r="R157" t="s">
        <v>1649</v>
      </c>
      <c r="S157" t="s">
        <v>1650</v>
      </c>
      <c r="T157">
        <v>2</v>
      </c>
      <c r="U157" t="s">
        <v>48</v>
      </c>
      <c r="V157">
        <v>86</v>
      </c>
      <c r="Z157" t="s">
        <v>1651</v>
      </c>
      <c r="AA157">
        <v>63.738840000000003</v>
      </c>
      <c r="AB157">
        <v>34.309750000000001</v>
      </c>
      <c r="AC157">
        <v>86</v>
      </c>
      <c r="AJ157">
        <v>23</v>
      </c>
      <c r="AO157">
        <f t="shared" ca="1" si="26"/>
        <v>7</v>
      </c>
      <c r="AP157">
        <f t="shared" ca="1" si="27"/>
        <v>1966</v>
      </c>
      <c r="AQ157">
        <f t="shared" ca="1" si="28"/>
        <v>56</v>
      </c>
      <c r="AR157" t="str">
        <f t="shared" si="29"/>
        <v>LINDA</v>
      </c>
      <c r="AS157" t="str">
        <f t="shared" si="30"/>
        <v>HABIMANA</v>
      </c>
      <c r="AT157" t="str">
        <f t="shared" si="31"/>
        <v>LINDA  HABIMANA</v>
      </c>
      <c r="AU157">
        <v>88</v>
      </c>
      <c r="AW157" t="str">
        <f t="shared" si="36"/>
        <v/>
      </c>
      <c r="AX157">
        <f t="shared" ca="1" si="37"/>
        <v>1966</v>
      </c>
      <c r="AY157" s="23"/>
      <c r="AZ157">
        <f t="shared" si="32"/>
        <v>2</v>
      </c>
      <c r="BA157" t="str">
        <f t="shared" si="33"/>
        <v>MARRIED TO ONE WIFE/HUSBAND NOT OFFICIALLY</v>
      </c>
      <c r="BB157" s="23"/>
      <c r="BC157">
        <f t="shared" si="34"/>
        <v>2</v>
      </c>
      <c r="BE157" t="str">
        <f t="shared" si="35"/>
        <v>F</v>
      </c>
    </row>
    <row r="158" spans="1:59">
      <c r="A158">
        <v>49</v>
      </c>
      <c r="B158" t="s">
        <v>564</v>
      </c>
      <c r="C158" t="s">
        <v>565</v>
      </c>
      <c r="D158" t="s">
        <v>566</v>
      </c>
      <c r="E158" t="s">
        <v>468</v>
      </c>
      <c r="F158" t="s">
        <v>2462</v>
      </c>
      <c r="G158" t="s">
        <v>36</v>
      </c>
      <c r="H158">
        <v>45.052480000000003</v>
      </c>
      <c r="I158">
        <v>4.8398659999999998</v>
      </c>
      <c r="J158">
        <v>30</v>
      </c>
      <c r="K158">
        <v>1</v>
      </c>
      <c r="L158">
        <v>1990</v>
      </c>
      <c r="M158">
        <v>32</v>
      </c>
      <c r="N158">
        <v>2</v>
      </c>
      <c r="O158" t="s">
        <v>72</v>
      </c>
      <c r="P158" t="s">
        <v>82</v>
      </c>
      <c r="Q158" t="s">
        <v>1445</v>
      </c>
      <c r="R158" t="s">
        <v>1654</v>
      </c>
      <c r="S158" t="s">
        <v>1654</v>
      </c>
      <c r="T158">
        <v>2</v>
      </c>
      <c r="U158" t="s">
        <v>48</v>
      </c>
      <c r="V158">
        <v>60</v>
      </c>
      <c r="Z158" t="s">
        <v>2463</v>
      </c>
      <c r="AA158">
        <v>43.005220000000001</v>
      </c>
      <c r="AB158">
        <v>71.513919999999999</v>
      </c>
      <c r="AC158">
        <v>60</v>
      </c>
      <c r="AJ158">
        <v>122</v>
      </c>
      <c r="AK158">
        <v>38</v>
      </c>
      <c r="AO158">
        <f t="shared" ca="1" si="26"/>
        <v>3</v>
      </c>
      <c r="AP158">
        <f t="shared" ca="1" si="27"/>
        <v>1971</v>
      </c>
      <c r="AQ158">
        <f t="shared" ca="1" si="28"/>
        <v>32</v>
      </c>
      <c r="AR158" t="str">
        <f t="shared" si="29"/>
        <v>UWAYO</v>
      </c>
      <c r="AS158" t="str">
        <f t="shared" si="30"/>
        <v>CLAVER</v>
      </c>
      <c r="AT158" t="str">
        <f t="shared" si="31"/>
        <v>UWAYO PATRICK CLAVER</v>
      </c>
      <c r="AW158">
        <f t="shared" ca="1" si="36"/>
        <v>3</v>
      </c>
      <c r="AX158">
        <f t="shared" ca="1" si="37"/>
        <v>1971</v>
      </c>
      <c r="AY158" s="23"/>
      <c r="AZ158">
        <f t="shared" si="32"/>
        <v>2</v>
      </c>
      <c r="BA158" t="str">
        <f t="shared" si="33"/>
        <v>MARRIED TO ONE WIFE/HUSBAND NOT OFFICIALLY</v>
      </c>
      <c r="BB158" s="23">
        <v>1</v>
      </c>
      <c r="BC158" t="str">
        <f t="shared" si="34"/>
        <v/>
      </c>
      <c r="BE158" t="str">
        <f t="shared" si="35"/>
        <v>M</v>
      </c>
    </row>
    <row r="159" spans="1:59">
      <c r="A159">
        <v>49</v>
      </c>
      <c r="B159" t="s">
        <v>568</v>
      </c>
      <c r="C159" t="s">
        <v>569</v>
      </c>
      <c r="E159" t="s">
        <v>1145</v>
      </c>
      <c r="F159" t="s">
        <v>2464</v>
      </c>
      <c r="G159" t="s">
        <v>36</v>
      </c>
      <c r="H159">
        <v>54.708309999999997</v>
      </c>
      <c r="I159">
        <v>76.551349999999999</v>
      </c>
      <c r="J159">
        <v>15</v>
      </c>
      <c r="K159">
        <v>1</v>
      </c>
      <c r="L159">
        <v>2007</v>
      </c>
      <c r="M159">
        <v>15</v>
      </c>
      <c r="N159">
        <v>7</v>
      </c>
      <c r="O159" t="s">
        <v>72</v>
      </c>
      <c r="P159" t="s">
        <v>82</v>
      </c>
      <c r="Q159" t="s">
        <v>1445</v>
      </c>
      <c r="R159" t="s">
        <v>1654</v>
      </c>
      <c r="S159" t="s">
        <v>1654</v>
      </c>
      <c r="T159">
        <v>6</v>
      </c>
      <c r="U159" t="s">
        <v>43</v>
      </c>
      <c r="V159">
        <v>60</v>
      </c>
      <c r="Z159" t="s">
        <v>2463</v>
      </c>
      <c r="AA159">
        <v>43.005220000000001</v>
      </c>
      <c r="AB159">
        <v>71.513919999999999</v>
      </c>
      <c r="AC159">
        <v>60</v>
      </c>
      <c r="AL159">
        <v>43</v>
      </c>
      <c r="AO159">
        <f t="shared" ca="1" si="26"/>
        <v>1</v>
      </c>
      <c r="AP159">
        <f t="shared" ca="1" si="27"/>
        <v>2007</v>
      </c>
      <c r="AQ159">
        <f t="shared" ca="1" si="28"/>
        <v>16</v>
      </c>
      <c r="AR159" t="str">
        <f t="shared" si="29"/>
        <v>BASILE</v>
      </c>
      <c r="AS159" t="str">
        <f t="shared" si="30"/>
        <v>ALEXANDRE</v>
      </c>
      <c r="AT159" t="str">
        <f t="shared" si="31"/>
        <v>BASILE  ALEXANDRE</v>
      </c>
      <c r="AW159">
        <f t="shared" ca="1" si="36"/>
        <v>1</v>
      </c>
      <c r="AX159">
        <f t="shared" ca="1" si="37"/>
        <v>2007</v>
      </c>
      <c r="AY159" s="23"/>
      <c r="AZ159">
        <f t="shared" si="32"/>
        <v>6</v>
      </c>
      <c r="BA159" t="str">
        <f t="shared" si="33"/>
        <v>NEVER MARRIED</v>
      </c>
      <c r="BB159" s="23"/>
      <c r="BC159">
        <f t="shared" si="34"/>
        <v>7</v>
      </c>
      <c r="BE159" t="str">
        <f t="shared" si="35"/>
        <v>M</v>
      </c>
    </row>
    <row r="160" spans="1:59">
      <c r="A160">
        <v>49</v>
      </c>
      <c r="B160" t="s">
        <v>571</v>
      </c>
      <c r="C160" t="s">
        <v>75</v>
      </c>
      <c r="E160" t="s">
        <v>483</v>
      </c>
      <c r="F160" t="s">
        <v>2463</v>
      </c>
      <c r="G160" t="s">
        <v>36</v>
      </c>
      <c r="H160">
        <v>43.005220000000001</v>
      </c>
      <c r="I160">
        <v>71.513919999999999</v>
      </c>
      <c r="J160">
        <v>12</v>
      </c>
      <c r="K160">
        <v>1</v>
      </c>
      <c r="L160">
        <v>1962</v>
      </c>
      <c r="M160">
        <v>60</v>
      </c>
      <c r="N160">
        <v>1</v>
      </c>
      <c r="O160" t="s">
        <v>72</v>
      </c>
      <c r="P160" t="s">
        <v>82</v>
      </c>
      <c r="Q160" t="s">
        <v>1445</v>
      </c>
      <c r="R160" t="s">
        <v>1654</v>
      </c>
      <c r="S160" t="s">
        <v>1654</v>
      </c>
      <c r="T160">
        <v>1</v>
      </c>
      <c r="U160" t="s">
        <v>186</v>
      </c>
      <c r="V160">
        <v>60</v>
      </c>
      <c r="W160">
        <v>7205463613</v>
      </c>
      <c r="Z160" t="s">
        <v>2463</v>
      </c>
      <c r="AA160">
        <v>43.005220000000001</v>
      </c>
      <c r="AB160">
        <v>71.513919999999999</v>
      </c>
      <c r="AC160">
        <v>60</v>
      </c>
      <c r="AJ160">
        <v>130</v>
      </c>
      <c r="AO160">
        <f t="shared" ca="1" si="26"/>
        <v>12</v>
      </c>
      <c r="AP160">
        <f t="shared" ca="1" si="27"/>
        <v>1962</v>
      </c>
      <c r="AQ160">
        <f t="shared" ca="1" si="28"/>
        <v>60</v>
      </c>
      <c r="AR160" t="str">
        <f t="shared" si="29"/>
        <v>PACIFIC</v>
      </c>
      <c r="AS160" t="str">
        <f t="shared" si="30"/>
        <v>MUTESI</v>
      </c>
      <c r="AT160" t="str">
        <f t="shared" si="31"/>
        <v>PACIFIC  MUTESI</v>
      </c>
      <c r="AW160">
        <f t="shared" ca="1" si="36"/>
        <v>12</v>
      </c>
      <c r="AX160">
        <f t="shared" ca="1" si="37"/>
        <v>1962</v>
      </c>
      <c r="AY160" s="23">
        <v>1</v>
      </c>
      <c r="AZ160" t="str">
        <f t="shared" si="32"/>
        <v/>
      </c>
      <c r="BA160" t="str">
        <f t="shared" si="33"/>
        <v/>
      </c>
      <c r="BB160" s="23"/>
      <c r="BC160">
        <f t="shared" si="34"/>
        <v>1</v>
      </c>
      <c r="BE160" t="str">
        <f t="shared" si="35"/>
        <v>M</v>
      </c>
    </row>
    <row r="161" spans="1:59">
      <c r="A161">
        <v>50</v>
      </c>
      <c r="B161" t="s">
        <v>573</v>
      </c>
      <c r="C161" t="s">
        <v>574</v>
      </c>
      <c r="E161" t="s">
        <v>191</v>
      </c>
      <c r="F161" t="s">
        <v>2465</v>
      </c>
      <c r="G161" t="s">
        <v>36</v>
      </c>
      <c r="H161">
        <v>53.619010000000003</v>
      </c>
      <c r="I161">
        <v>-1.27807</v>
      </c>
      <c r="J161">
        <v>15</v>
      </c>
      <c r="K161">
        <v>1</v>
      </c>
      <c r="L161">
        <v>1946</v>
      </c>
      <c r="M161">
        <v>76</v>
      </c>
      <c r="N161">
        <v>2</v>
      </c>
      <c r="O161" t="s">
        <v>31</v>
      </c>
      <c r="P161" t="s">
        <v>52</v>
      </c>
      <c r="Q161" t="s">
        <v>1658</v>
      </c>
      <c r="R161" t="s">
        <v>1659</v>
      </c>
      <c r="S161" t="s">
        <v>1660</v>
      </c>
      <c r="T161">
        <v>4</v>
      </c>
      <c r="U161" t="s">
        <v>93</v>
      </c>
      <c r="V161">
        <v>76</v>
      </c>
      <c r="W161">
        <v>9447551084</v>
      </c>
      <c r="Z161" t="s">
        <v>2465</v>
      </c>
      <c r="AA161">
        <v>53.619010000000003</v>
      </c>
      <c r="AB161">
        <v>-1.27807</v>
      </c>
      <c r="AC161">
        <v>76</v>
      </c>
      <c r="AD161">
        <v>3</v>
      </c>
      <c r="AJ161">
        <v>61</v>
      </c>
      <c r="AK161">
        <v>35</v>
      </c>
      <c r="AO161">
        <f t="shared" ca="1" si="26"/>
        <v>1</v>
      </c>
      <c r="AP161">
        <f t="shared" ca="1" si="27"/>
        <v>1922</v>
      </c>
      <c r="AQ161">
        <f t="shared" ca="1" si="28"/>
        <v>76</v>
      </c>
      <c r="AR161" t="str">
        <f t="shared" si="29"/>
        <v>PANETTA</v>
      </c>
      <c r="AS161" t="str">
        <f t="shared" si="30"/>
        <v>MUSHIMIYIMANA</v>
      </c>
      <c r="AT161" t="str">
        <f t="shared" si="31"/>
        <v>PANETTA  MUSHIMIYIMANA</v>
      </c>
      <c r="AU161">
        <v>33</v>
      </c>
      <c r="AW161" t="str">
        <f t="shared" si="36"/>
        <v/>
      </c>
      <c r="AX161">
        <f t="shared" ca="1" si="37"/>
        <v>1922</v>
      </c>
      <c r="AY161" s="23"/>
      <c r="AZ161">
        <f t="shared" si="32"/>
        <v>4</v>
      </c>
      <c r="BA161" t="str">
        <f t="shared" si="33"/>
        <v>DIVORCED</v>
      </c>
      <c r="BB161" s="23"/>
      <c r="BC161">
        <f t="shared" si="34"/>
        <v>2</v>
      </c>
      <c r="BE161" t="str">
        <f t="shared" si="35"/>
        <v>M</v>
      </c>
      <c r="BG161">
        <f xml:space="preserve"> IF(ISBLANK(BF161), W161, "")</f>
        <v>9447551084</v>
      </c>
    </row>
    <row r="162" spans="1:59">
      <c r="A162">
        <v>50</v>
      </c>
      <c r="B162" t="s">
        <v>576</v>
      </c>
      <c r="C162" t="s">
        <v>577</v>
      </c>
      <c r="E162" t="s">
        <v>725</v>
      </c>
      <c r="F162" t="s">
        <v>2466</v>
      </c>
      <c r="G162" t="s">
        <v>36</v>
      </c>
      <c r="H162">
        <v>39.24662</v>
      </c>
      <c r="I162">
        <v>107.6662</v>
      </c>
      <c r="J162">
        <v>5</v>
      </c>
      <c r="K162">
        <v>7</v>
      </c>
      <c r="L162">
        <v>1988</v>
      </c>
      <c r="M162">
        <v>34</v>
      </c>
      <c r="N162">
        <v>5</v>
      </c>
      <c r="O162" t="s">
        <v>31</v>
      </c>
      <c r="P162" t="s">
        <v>52</v>
      </c>
      <c r="Q162" t="s">
        <v>1658</v>
      </c>
      <c r="R162" t="s">
        <v>1659</v>
      </c>
      <c r="S162" t="s">
        <v>1660</v>
      </c>
      <c r="T162">
        <v>1</v>
      </c>
      <c r="U162" t="s">
        <v>186</v>
      </c>
      <c r="V162">
        <v>76</v>
      </c>
      <c r="Z162" t="s">
        <v>2465</v>
      </c>
      <c r="AA162">
        <v>53.619010000000003</v>
      </c>
      <c r="AB162">
        <v>-1.27807</v>
      </c>
      <c r="AC162">
        <v>76</v>
      </c>
      <c r="AD162">
        <v>3</v>
      </c>
      <c r="AO162">
        <f t="shared" ca="1" si="26"/>
        <v>7</v>
      </c>
      <c r="AP162">
        <f t="shared" ca="1" si="27"/>
        <v>1988</v>
      </c>
      <c r="AQ162">
        <f t="shared" ca="1" si="28"/>
        <v>34</v>
      </c>
      <c r="AR162" t="str">
        <f t="shared" si="29"/>
        <v>ISAIE</v>
      </c>
      <c r="AS162" t="str">
        <f t="shared" si="30"/>
        <v>CHRISTINE</v>
      </c>
      <c r="AT162" t="str">
        <f t="shared" si="31"/>
        <v>ISAIE  CHRISTINE</v>
      </c>
      <c r="AW162">
        <f t="shared" ca="1" si="36"/>
        <v>7</v>
      </c>
      <c r="AX162">
        <f t="shared" ca="1" si="37"/>
        <v>1988</v>
      </c>
      <c r="AY162" s="23"/>
      <c r="AZ162">
        <f t="shared" si="32"/>
        <v>1</v>
      </c>
      <c r="BA162" t="str">
        <f t="shared" si="33"/>
        <v>MARRIED TO ONE WIFE/HUSBAND OFFICIALLY</v>
      </c>
      <c r="BB162" s="23"/>
      <c r="BC162">
        <f t="shared" si="34"/>
        <v>5</v>
      </c>
      <c r="BE162" t="str">
        <f t="shared" si="35"/>
        <v>M</v>
      </c>
    </row>
    <row r="163" spans="1:59">
      <c r="A163">
        <v>50</v>
      </c>
      <c r="B163" t="s">
        <v>579</v>
      </c>
      <c r="C163" t="s">
        <v>580</v>
      </c>
      <c r="E163" t="s">
        <v>203</v>
      </c>
      <c r="F163" t="s">
        <v>1662</v>
      </c>
      <c r="G163" t="s">
        <v>23</v>
      </c>
      <c r="H163">
        <v>58.702889999999996</v>
      </c>
      <c r="I163">
        <v>13.8453</v>
      </c>
      <c r="J163">
        <v>26</v>
      </c>
      <c r="K163">
        <v>8</v>
      </c>
      <c r="L163">
        <v>2008</v>
      </c>
      <c r="M163">
        <v>14</v>
      </c>
      <c r="N163">
        <v>9</v>
      </c>
      <c r="O163" t="s">
        <v>31</v>
      </c>
      <c r="P163" t="s">
        <v>52</v>
      </c>
      <c r="Q163" t="s">
        <v>1658</v>
      </c>
      <c r="R163" t="s">
        <v>1659</v>
      </c>
      <c r="S163" t="s">
        <v>1660</v>
      </c>
      <c r="T163">
        <v>6</v>
      </c>
      <c r="U163" t="s">
        <v>43</v>
      </c>
      <c r="V163">
        <v>76</v>
      </c>
      <c r="Z163" t="s">
        <v>2465</v>
      </c>
      <c r="AA163">
        <v>53.619010000000003</v>
      </c>
      <c r="AB163">
        <v>-1.27807</v>
      </c>
      <c r="AC163">
        <v>76</v>
      </c>
      <c r="AD163">
        <v>3</v>
      </c>
      <c r="AO163">
        <f t="shared" ca="1" si="26"/>
        <v>8</v>
      </c>
      <c r="AP163">
        <f t="shared" ca="1" si="27"/>
        <v>2008</v>
      </c>
      <c r="AQ163">
        <f t="shared" ca="1" si="28"/>
        <v>14</v>
      </c>
      <c r="AR163" t="str">
        <f t="shared" si="29"/>
        <v>CYNTHIA</v>
      </c>
      <c r="AS163" t="str">
        <f t="shared" si="30"/>
        <v>NKURUNZIZA</v>
      </c>
      <c r="AT163" t="str">
        <f t="shared" si="31"/>
        <v>CYNTHIA  NKURUNZIZA</v>
      </c>
      <c r="AU163">
        <v>109</v>
      </c>
      <c r="AW163" t="str">
        <f t="shared" si="36"/>
        <v/>
      </c>
      <c r="AX163">
        <f t="shared" ca="1" si="37"/>
        <v>2008</v>
      </c>
      <c r="AY163" s="23"/>
      <c r="AZ163">
        <f t="shared" si="32"/>
        <v>6</v>
      </c>
      <c r="BA163" t="str">
        <f t="shared" si="33"/>
        <v>NEVER MARRIED</v>
      </c>
      <c r="BB163" s="23"/>
      <c r="BC163">
        <f t="shared" si="34"/>
        <v>9</v>
      </c>
      <c r="BE163" t="str">
        <f t="shared" si="35"/>
        <v>F</v>
      </c>
    </row>
    <row r="164" spans="1:59">
      <c r="A164">
        <v>50</v>
      </c>
      <c r="B164" t="s">
        <v>581</v>
      </c>
      <c r="C164" t="s">
        <v>582</v>
      </c>
      <c r="E164" t="s">
        <v>583</v>
      </c>
      <c r="F164" t="s">
        <v>1663</v>
      </c>
      <c r="G164" t="s">
        <v>23</v>
      </c>
      <c r="H164">
        <v>55.882399999999997</v>
      </c>
      <c r="I164">
        <v>37.489690000000003</v>
      </c>
      <c r="J164">
        <v>14</v>
      </c>
      <c r="K164">
        <v>10</v>
      </c>
      <c r="L164">
        <v>2019</v>
      </c>
      <c r="M164">
        <v>3</v>
      </c>
      <c r="N164">
        <v>4</v>
      </c>
      <c r="O164" t="s">
        <v>31</v>
      </c>
      <c r="P164" t="s">
        <v>52</v>
      </c>
      <c r="Q164" t="s">
        <v>1658</v>
      </c>
      <c r="R164" t="s">
        <v>1659</v>
      </c>
      <c r="S164" t="s">
        <v>1660</v>
      </c>
      <c r="T164">
        <v>6</v>
      </c>
      <c r="U164" t="s">
        <v>43</v>
      </c>
      <c r="V164">
        <v>76</v>
      </c>
      <c r="Z164" t="s">
        <v>2465</v>
      </c>
      <c r="AA164">
        <v>53.619010000000003</v>
      </c>
      <c r="AB164">
        <v>-1.27807</v>
      </c>
      <c r="AC164">
        <v>76</v>
      </c>
      <c r="AD164">
        <v>3</v>
      </c>
      <c r="AF164">
        <v>22</v>
      </c>
      <c r="AO164">
        <f t="shared" ca="1" si="26"/>
        <v>10</v>
      </c>
      <c r="AP164">
        <f t="shared" ca="1" si="27"/>
        <v>2019</v>
      </c>
      <c r="AQ164">
        <f t="shared" ca="1" si="28"/>
        <v>3</v>
      </c>
      <c r="AR164" t="str">
        <f t="shared" si="29"/>
        <v>OLIVE</v>
      </c>
      <c r="AS164" t="str">
        <f t="shared" si="30"/>
        <v>GATERA</v>
      </c>
      <c r="AT164" t="str">
        <f t="shared" si="31"/>
        <v>OLIVE  GATERA</v>
      </c>
      <c r="AW164">
        <f t="shared" ca="1" si="36"/>
        <v>10</v>
      </c>
      <c r="AX164">
        <f t="shared" ca="1" si="37"/>
        <v>2019</v>
      </c>
      <c r="AY164" s="23"/>
      <c r="AZ164">
        <f t="shared" si="32"/>
        <v>6</v>
      </c>
      <c r="BA164" t="str">
        <f t="shared" si="33"/>
        <v>NEVER MARRIED</v>
      </c>
      <c r="BB164" s="23"/>
      <c r="BC164">
        <f t="shared" si="34"/>
        <v>4</v>
      </c>
      <c r="BE164" t="str">
        <f t="shared" si="35"/>
        <v>F</v>
      </c>
    </row>
    <row r="165" spans="1:59">
      <c r="A165">
        <v>51</v>
      </c>
      <c r="B165" t="s">
        <v>584</v>
      </c>
      <c r="C165" t="s">
        <v>497</v>
      </c>
      <c r="D165" t="s">
        <v>585</v>
      </c>
      <c r="E165" t="s">
        <v>2467</v>
      </c>
      <c r="F165" t="s">
        <v>2468</v>
      </c>
      <c r="G165" t="s">
        <v>36</v>
      </c>
      <c r="H165">
        <v>-0.63499000000000005</v>
      </c>
      <c r="I165">
        <v>117.40860000000001</v>
      </c>
      <c r="J165">
        <v>4</v>
      </c>
      <c r="K165">
        <v>11</v>
      </c>
      <c r="L165">
        <v>1939</v>
      </c>
      <c r="M165">
        <v>83</v>
      </c>
      <c r="N165">
        <v>8</v>
      </c>
      <c r="O165" t="s">
        <v>97</v>
      </c>
      <c r="P165" t="s">
        <v>125</v>
      </c>
      <c r="Q165" t="s">
        <v>1665</v>
      </c>
      <c r="R165" t="s">
        <v>1470</v>
      </c>
      <c r="S165" t="s">
        <v>1666</v>
      </c>
      <c r="T165">
        <v>5</v>
      </c>
      <c r="U165" t="s">
        <v>86</v>
      </c>
      <c r="V165">
        <v>83</v>
      </c>
      <c r="W165">
        <v>9941340114</v>
      </c>
      <c r="Z165" t="s">
        <v>2468</v>
      </c>
      <c r="AA165">
        <v>-0.63499000000000005</v>
      </c>
      <c r="AB165">
        <v>117.40860000000001</v>
      </c>
      <c r="AC165">
        <v>83</v>
      </c>
      <c r="AJ165">
        <v>86</v>
      </c>
      <c r="AK165">
        <v>13</v>
      </c>
      <c r="AO165">
        <f t="shared" ca="1" si="26"/>
        <v>7</v>
      </c>
      <c r="AP165">
        <f t="shared" ca="1" si="27"/>
        <v>2015</v>
      </c>
      <c r="AQ165">
        <f t="shared" ca="1" si="28"/>
        <v>83</v>
      </c>
      <c r="AR165" t="str">
        <f t="shared" si="29"/>
        <v>EMMY</v>
      </c>
      <c r="AS165" t="str">
        <f t="shared" si="30"/>
        <v>MUTUYIMANA</v>
      </c>
      <c r="AT165" t="str">
        <f t="shared" si="31"/>
        <v>EMMY ARSONVAL MUTUYIMANA</v>
      </c>
      <c r="AV165">
        <v>27</v>
      </c>
      <c r="AW165">
        <f t="shared" ca="1" si="36"/>
        <v>7</v>
      </c>
      <c r="AX165" t="str">
        <f t="shared" si="37"/>
        <v/>
      </c>
      <c r="AY165" s="23"/>
      <c r="AZ165">
        <f t="shared" si="32"/>
        <v>5</v>
      </c>
      <c r="BA165" t="str">
        <f t="shared" si="33"/>
        <v>SEPARATED</v>
      </c>
      <c r="BB165" s="23"/>
      <c r="BC165">
        <f t="shared" si="34"/>
        <v>8</v>
      </c>
      <c r="BE165" t="str">
        <f t="shared" si="35"/>
        <v>M</v>
      </c>
      <c r="BG165">
        <f xml:space="preserve"> IF(ISBLANK(BF165), W165, "")</f>
        <v>9941340114</v>
      </c>
    </row>
    <row r="166" spans="1:59">
      <c r="A166">
        <v>51</v>
      </c>
      <c r="B166" t="s">
        <v>587</v>
      </c>
      <c r="C166" t="s">
        <v>588</v>
      </c>
      <c r="E166" t="s">
        <v>563</v>
      </c>
      <c r="F166" t="s">
        <v>1667</v>
      </c>
      <c r="G166" t="s">
        <v>36</v>
      </c>
      <c r="H166">
        <v>29.86599</v>
      </c>
      <c r="I166">
        <v>121.5536</v>
      </c>
      <c r="J166">
        <v>25</v>
      </c>
      <c r="K166">
        <v>12</v>
      </c>
      <c r="L166">
        <v>2000</v>
      </c>
      <c r="M166">
        <v>22</v>
      </c>
      <c r="N166">
        <v>5</v>
      </c>
      <c r="O166" t="s">
        <v>97</v>
      </c>
      <c r="P166" t="s">
        <v>125</v>
      </c>
      <c r="Q166" t="s">
        <v>1665</v>
      </c>
      <c r="R166" t="s">
        <v>1470</v>
      </c>
      <c r="S166" t="s">
        <v>1666</v>
      </c>
      <c r="T166">
        <v>4</v>
      </c>
      <c r="U166" t="s">
        <v>93</v>
      </c>
      <c r="V166">
        <v>83</v>
      </c>
      <c r="Z166" t="s">
        <v>2468</v>
      </c>
      <c r="AA166">
        <v>-0.63499000000000005</v>
      </c>
      <c r="AB166">
        <v>117.40860000000001</v>
      </c>
      <c r="AC166">
        <v>83</v>
      </c>
      <c r="AJ166">
        <v>2</v>
      </c>
      <c r="AK166">
        <v>43</v>
      </c>
      <c r="AO166">
        <f t="shared" ca="1" si="26"/>
        <v>6</v>
      </c>
      <c r="AP166">
        <f t="shared" ca="1" si="27"/>
        <v>1940</v>
      </c>
      <c r="AQ166">
        <f t="shared" ca="1" si="28"/>
        <v>22</v>
      </c>
      <c r="AR166" t="str">
        <f t="shared" si="29"/>
        <v>PACIFIQUE</v>
      </c>
      <c r="AS166" t="str">
        <f t="shared" si="30"/>
        <v>HABIMANA</v>
      </c>
      <c r="AT166" t="str">
        <f t="shared" si="31"/>
        <v>PACIFIQUE  HABIMANA</v>
      </c>
      <c r="AW166">
        <f t="shared" ca="1" si="36"/>
        <v>6</v>
      </c>
      <c r="AX166">
        <f t="shared" ca="1" si="37"/>
        <v>1940</v>
      </c>
      <c r="AY166" s="23"/>
      <c r="AZ166">
        <f t="shared" si="32"/>
        <v>4</v>
      </c>
      <c r="BA166" t="str">
        <f t="shared" si="33"/>
        <v>DIVORCED</v>
      </c>
      <c r="BB166" s="23"/>
      <c r="BC166">
        <f t="shared" si="34"/>
        <v>5</v>
      </c>
      <c r="BE166" t="str">
        <f t="shared" si="35"/>
        <v>M</v>
      </c>
    </row>
    <row r="167" spans="1:59">
      <c r="A167">
        <v>51</v>
      </c>
      <c r="B167" t="s">
        <v>589</v>
      </c>
      <c r="C167" t="s">
        <v>497</v>
      </c>
      <c r="D167" t="s">
        <v>34</v>
      </c>
      <c r="E167" t="s">
        <v>590</v>
      </c>
      <c r="F167" t="s">
        <v>1668</v>
      </c>
      <c r="G167" t="s">
        <v>36</v>
      </c>
      <c r="H167">
        <v>10.935700000000001</v>
      </c>
      <c r="I167">
        <v>122.4932</v>
      </c>
      <c r="J167">
        <v>22</v>
      </c>
      <c r="K167">
        <v>6</v>
      </c>
      <c r="L167">
        <v>1994</v>
      </c>
      <c r="M167">
        <v>28</v>
      </c>
      <c r="N167">
        <v>11</v>
      </c>
      <c r="O167" t="s">
        <v>97</v>
      </c>
      <c r="P167" t="s">
        <v>125</v>
      </c>
      <c r="Q167" t="s">
        <v>1665</v>
      </c>
      <c r="R167" t="s">
        <v>1470</v>
      </c>
      <c r="S167" t="s">
        <v>1666</v>
      </c>
      <c r="T167">
        <v>5</v>
      </c>
      <c r="U167" t="s">
        <v>86</v>
      </c>
      <c r="V167">
        <v>83</v>
      </c>
      <c r="Z167" t="s">
        <v>2468</v>
      </c>
      <c r="AA167">
        <v>-0.63499000000000005</v>
      </c>
      <c r="AB167">
        <v>117.40860000000001</v>
      </c>
      <c r="AC167">
        <v>83</v>
      </c>
      <c r="AL167">
        <v>18</v>
      </c>
      <c r="AO167">
        <f t="shared" ca="1" si="26"/>
        <v>6</v>
      </c>
      <c r="AP167">
        <f t="shared" ca="1" si="27"/>
        <v>1994</v>
      </c>
      <c r="AQ167">
        <f t="shared" ca="1" si="28"/>
        <v>30</v>
      </c>
      <c r="AR167" t="str">
        <f t="shared" si="29"/>
        <v>EMMY</v>
      </c>
      <c r="AS167" t="str">
        <f t="shared" si="30"/>
        <v>HARERIMANA</v>
      </c>
      <c r="AT167" t="str">
        <f t="shared" si="31"/>
        <v>EMMY PRINCE HARERIMANA</v>
      </c>
      <c r="AV167">
        <v>86</v>
      </c>
      <c r="AW167">
        <f t="shared" ca="1" si="36"/>
        <v>6</v>
      </c>
      <c r="AX167" t="str">
        <f t="shared" si="37"/>
        <v/>
      </c>
      <c r="AY167" s="23"/>
      <c r="AZ167">
        <f t="shared" si="32"/>
        <v>5</v>
      </c>
      <c r="BA167" t="str">
        <f t="shared" si="33"/>
        <v>SEPARATED</v>
      </c>
      <c r="BB167" s="23"/>
      <c r="BC167">
        <f t="shared" si="34"/>
        <v>11</v>
      </c>
      <c r="BE167" t="str">
        <f t="shared" si="35"/>
        <v>M</v>
      </c>
    </row>
    <row r="168" spans="1:59">
      <c r="A168">
        <v>51</v>
      </c>
      <c r="B168" t="s">
        <v>591</v>
      </c>
      <c r="C168" t="s">
        <v>592</v>
      </c>
      <c r="E168" t="s">
        <v>2469</v>
      </c>
      <c r="F168" t="s">
        <v>2470</v>
      </c>
      <c r="G168" t="s">
        <v>36</v>
      </c>
      <c r="H168">
        <v>12.640029999999999</v>
      </c>
      <c r="I168">
        <v>10.70486</v>
      </c>
      <c r="J168">
        <v>1</v>
      </c>
      <c r="K168">
        <v>3</v>
      </c>
      <c r="L168">
        <v>1979</v>
      </c>
      <c r="M168">
        <v>43</v>
      </c>
      <c r="N168">
        <v>10</v>
      </c>
      <c r="O168" t="s">
        <v>97</v>
      </c>
      <c r="P168" t="s">
        <v>125</v>
      </c>
      <c r="Q168" t="s">
        <v>1665</v>
      </c>
      <c r="R168" t="s">
        <v>1470</v>
      </c>
      <c r="S168" t="s">
        <v>1666</v>
      </c>
      <c r="T168">
        <v>2</v>
      </c>
      <c r="U168" t="s">
        <v>48</v>
      </c>
      <c r="V168">
        <v>83</v>
      </c>
      <c r="Z168" t="s">
        <v>2468</v>
      </c>
      <c r="AA168">
        <v>-0.63499000000000005</v>
      </c>
      <c r="AB168">
        <v>117.40860000000001</v>
      </c>
      <c r="AC168">
        <v>83</v>
      </c>
      <c r="AF168">
        <v>42</v>
      </c>
      <c r="AO168">
        <f t="shared" ca="1" si="26"/>
        <v>3</v>
      </c>
      <c r="AP168">
        <f t="shared" ca="1" si="27"/>
        <v>1979</v>
      </c>
      <c r="AQ168">
        <f t="shared" ca="1" si="28"/>
        <v>43</v>
      </c>
      <c r="AR168" t="str">
        <f t="shared" si="29"/>
        <v>OTIS</v>
      </c>
      <c r="AS168" t="str">
        <f t="shared" si="30"/>
        <v>BIMENANA</v>
      </c>
      <c r="AT168" t="str">
        <f t="shared" si="31"/>
        <v>OTIS  BIMENANA</v>
      </c>
      <c r="AU168">
        <v>129</v>
      </c>
      <c r="AW168" t="str">
        <f t="shared" si="36"/>
        <v/>
      </c>
      <c r="AX168">
        <f t="shared" ca="1" si="37"/>
        <v>1979</v>
      </c>
      <c r="AY168" s="23"/>
      <c r="AZ168">
        <f t="shared" si="32"/>
        <v>2</v>
      </c>
      <c r="BA168" t="str">
        <f t="shared" si="33"/>
        <v>MARRIED TO ONE WIFE/HUSBAND NOT OFFICIALLY</v>
      </c>
      <c r="BB168" s="23"/>
      <c r="BC168">
        <f t="shared" si="34"/>
        <v>10</v>
      </c>
      <c r="BE168" t="str">
        <f t="shared" si="35"/>
        <v>M</v>
      </c>
    </row>
    <row r="169" spans="1:59">
      <c r="A169">
        <v>52</v>
      </c>
      <c r="B169" t="s">
        <v>594</v>
      </c>
      <c r="C169" t="s">
        <v>595</v>
      </c>
      <c r="E169" t="s">
        <v>514</v>
      </c>
      <c r="F169" t="s">
        <v>1670</v>
      </c>
      <c r="G169" t="s">
        <v>23</v>
      </c>
      <c r="H169">
        <v>60.17342</v>
      </c>
      <c r="I169">
        <v>18.17718</v>
      </c>
      <c r="J169">
        <v>1</v>
      </c>
      <c r="K169">
        <v>11</v>
      </c>
      <c r="L169">
        <v>2004</v>
      </c>
      <c r="M169">
        <v>18</v>
      </c>
      <c r="N169">
        <v>9</v>
      </c>
      <c r="O169" t="s">
        <v>72</v>
      </c>
      <c r="P169" t="s">
        <v>77</v>
      </c>
      <c r="Q169" t="s">
        <v>1642</v>
      </c>
      <c r="R169" t="s">
        <v>1562</v>
      </c>
      <c r="S169" t="s">
        <v>1671</v>
      </c>
      <c r="T169">
        <v>6</v>
      </c>
      <c r="U169" t="s">
        <v>43</v>
      </c>
      <c r="V169">
        <v>59</v>
      </c>
      <c r="Z169" t="s">
        <v>2471</v>
      </c>
      <c r="AA169">
        <v>49.630249999999997</v>
      </c>
      <c r="AB169">
        <v>20.663519999999998</v>
      </c>
      <c r="AC169">
        <v>59</v>
      </c>
      <c r="AO169">
        <f t="shared" ca="1" si="26"/>
        <v>11</v>
      </c>
      <c r="AP169">
        <f t="shared" ca="1" si="27"/>
        <v>2004</v>
      </c>
      <c r="AQ169">
        <f t="shared" ca="1" si="28"/>
        <v>18</v>
      </c>
      <c r="AR169" t="str">
        <f t="shared" si="29"/>
        <v>ROSY</v>
      </c>
      <c r="AS169" t="str">
        <f t="shared" si="30"/>
        <v>MUGISHA</v>
      </c>
      <c r="AT169" t="str">
        <f t="shared" si="31"/>
        <v>ROSY  MUGISHA</v>
      </c>
      <c r="AU169">
        <v>106</v>
      </c>
      <c r="AW169" t="str">
        <f t="shared" si="36"/>
        <v/>
      </c>
      <c r="AX169">
        <f t="shared" ca="1" si="37"/>
        <v>2004</v>
      </c>
      <c r="AY169" s="23"/>
      <c r="AZ169">
        <f t="shared" si="32"/>
        <v>6</v>
      </c>
      <c r="BA169" t="str">
        <f t="shared" si="33"/>
        <v>NEVER MARRIED</v>
      </c>
      <c r="BB169" s="23"/>
      <c r="BC169">
        <f t="shared" si="34"/>
        <v>9</v>
      </c>
      <c r="BE169" t="str">
        <f t="shared" si="35"/>
        <v>F</v>
      </c>
    </row>
    <row r="170" spans="1:59">
      <c r="A170">
        <v>52</v>
      </c>
      <c r="B170" t="s">
        <v>596</v>
      </c>
      <c r="C170" t="s">
        <v>597</v>
      </c>
      <c r="E170" t="s">
        <v>2472</v>
      </c>
      <c r="F170" t="s">
        <v>2471</v>
      </c>
      <c r="G170" t="s">
        <v>36</v>
      </c>
      <c r="H170">
        <v>49.630249999999997</v>
      </c>
      <c r="I170">
        <v>20.663519999999998</v>
      </c>
      <c r="J170">
        <v>16</v>
      </c>
      <c r="K170">
        <v>5</v>
      </c>
      <c r="L170">
        <v>1963</v>
      </c>
      <c r="M170">
        <v>59</v>
      </c>
      <c r="N170">
        <v>4</v>
      </c>
      <c r="O170" t="s">
        <v>72</v>
      </c>
      <c r="P170" t="s">
        <v>77</v>
      </c>
      <c r="Q170" t="s">
        <v>1642</v>
      </c>
      <c r="R170" t="s">
        <v>1562</v>
      </c>
      <c r="S170" t="s">
        <v>1671</v>
      </c>
      <c r="T170">
        <v>1</v>
      </c>
      <c r="U170" t="s">
        <v>186</v>
      </c>
      <c r="V170">
        <v>59</v>
      </c>
      <c r="W170">
        <v>5832224487</v>
      </c>
      <c r="Z170" t="s">
        <v>2471</v>
      </c>
      <c r="AA170">
        <v>49.630249999999997</v>
      </c>
      <c r="AB170">
        <v>20.663519999999998</v>
      </c>
      <c r="AC170">
        <v>59</v>
      </c>
      <c r="AM170">
        <v>5</v>
      </c>
      <c r="AO170">
        <f t="shared" ca="1" si="26"/>
        <v>5</v>
      </c>
      <c r="AP170">
        <f t="shared" ca="1" si="27"/>
        <v>1963</v>
      </c>
      <c r="AQ170">
        <f t="shared" ca="1" si="28"/>
        <v>59</v>
      </c>
      <c r="AR170" t="str">
        <f t="shared" si="29"/>
        <v/>
      </c>
      <c r="AS170" t="str">
        <f t="shared" si="30"/>
        <v>MUHUMUZA</v>
      </c>
      <c r="AT170" t="str">
        <f t="shared" si="31"/>
        <v xml:space="preserve">  MUHUMUZA</v>
      </c>
      <c r="AW170">
        <f t="shared" ca="1" si="36"/>
        <v>5</v>
      </c>
      <c r="AX170">
        <f t="shared" ca="1" si="37"/>
        <v>1963</v>
      </c>
      <c r="AY170" s="23"/>
      <c r="AZ170">
        <f t="shared" si="32"/>
        <v>1</v>
      </c>
      <c r="BA170" t="str">
        <f t="shared" si="33"/>
        <v>MARRIED TO ONE WIFE/HUSBAND OFFICIALLY</v>
      </c>
      <c r="BB170" s="23"/>
      <c r="BC170">
        <f t="shared" si="34"/>
        <v>4</v>
      </c>
      <c r="BE170" t="str">
        <f t="shared" si="35"/>
        <v>M</v>
      </c>
    </row>
    <row r="171" spans="1:59">
      <c r="A171">
        <v>52</v>
      </c>
      <c r="B171" t="s">
        <v>599</v>
      </c>
      <c r="C171" t="s">
        <v>600</v>
      </c>
      <c r="D171" t="s">
        <v>601</v>
      </c>
      <c r="E171" t="s">
        <v>104</v>
      </c>
      <c r="F171" t="s">
        <v>2473</v>
      </c>
      <c r="G171" t="s">
        <v>23</v>
      </c>
      <c r="H171">
        <v>-8.0916499999999996</v>
      </c>
      <c r="I171">
        <v>112.5394</v>
      </c>
      <c r="J171">
        <v>23</v>
      </c>
      <c r="K171">
        <v>4</v>
      </c>
      <c r="L171">
        <v>1972</v>
      </c>
      <c r="M171">
        <v>50</v>
      </c>
      <c r="N171">
        <v>7</v>
      </c>
      <c r="O171" t="s">
        <v>72</v>
      </c>
      <c r="P171" t="s">
        <v>77</v>
      </c>
      <c r="Q171" t="s">
        <v>1642</v>
      </c>
      <c r="R171" t="s">
        <v>1562</v>
      </c>
      <c r="S171" t="s">
        <v>1671</v>
      </c>
      <c r="T171">
        <v>5</v>
      </c>
      <c r="U171" t="s">
        <v>86</v>
      </c>
      <c r="V171">
        <v>59</v>
      </c>
      <c r="Z171" t="s">
        <v>2471</v>
      </c>
      <c r="AA171">
        <v>49.630249999999997</v>
      </c>
      <c r="AB171">
        <v>20.663519999999998</v>
      </c>
      <c r="AC171">
        <v>59</v>
      </c>
      <c r="AJ171">
        <v>82</v>
      </c>
      <c r="AL171">
        <v>28</v>
      </c>
      <c r="AO171">
        <f t="shared" ca="1" si="26"/>
        <v>10</v>
      </c>
      <c r="AP171">
        <f t="shared" ca="1" si="27"/>
        <v>1972</v>
      </c>
      <c r="AQ171">
        <f t="shared" ca="1" si="28"/>
        <v>51</v>
      </c>
      <c r="AR171" t="str">
        <f t="shared" si="29"/>
        <v>MUJJAWIMANA</v>
      </c>
      <c r="AS171" t="str">
        <f t="shared" si="30"/>
        <v>RODRIGUE</v>
      </c>
      <c r="AT171" t="str">
        <f t="shared" si="31"/>
        <v>MUJJAWIMANA REGIS RODRIGUE</v>
      </c>
      <c r="AU171">
        <v>10</v>
      </c>
      <c r="AW171" t="str">
        <f t="shared" si="36"/>
        <v/>
      </c>
      <c r="AX171">
        <f t="shared" ca="1" si="37"/>
        <v>1972</v>
      </c>
      <c r="AY171" s="23"/>
      <c r="AZ171">
        <f t="shared" si="32"/>
        <v>5</v>
      </c>
      <c r="BA171" t="str">
        <f t="shared" si="33"/>
        <v>SEPARATED</v>
      </c>
      <c r="BB171" s="23"/>
      <c r="BC171">
        <f t="shared" si="34"/>
        <v>7</v>
      </c>
      <c r="BE171" t="str">
        <f t="shared" si="35"/>
        <v>F</v>
      </c>
    </row>
    <row r="172" spans="1:59">
      <c r="A172">
        <v>54</v>
      </c>
      <c r="B172" t="s">
        <v>614</v>
      </c>
      <c r="C172" t="s">
        <v>615</v>
      </c>
      <c r="E172" t="s">
        <v>616</v>
      </c>
      <c r="F172" t="s">
        <v>1679</v>
      </c>
      <c r="G172" t="s">
        <v>23</v>
      </c>
      <c r="H172">
        <v>40.277920000000002</v>
      </c>
      <c r="I172">
        <v>20.620619999999999</v>
      </c>
      <c r="J172">
        <v>7</v>
      </c>
      <c r="K172">
        <v>8</v>
      </c>
      <c r="L172">
        <v>1967</v>
      </c>
      <c r="M172">
        <v>55</v>
      </c>
      <c r="N172">
        <v>9</v>
      </c>
      <c r="O172" t="s">
        <v>37</v>
      </c>
      <c r="P172" t="s">
        <v>64</v>
      </c>
      <c r="Q172" t="s">
        <v>1680</v>
      </c>
      <c r="R172" t="s">
        <v>1681</v>
      </c>
      <c r="S172" t="s">
        <v>1682</v>
      </c>
      <c r="T172">
        <v>5</v>
      </c>
      <c r="U172" t="s">
        <v>86</v>
      </c>
      <c r="V172">
        <v>80</v>
      </c>
      <c r="Z172" t="s">
        <v>2474</v>
      </c>
      <c r="AA172">
        <v>-7.0606499999999999</v>
      </c>
      <c r="AB172">
        <v>108.9265</v>
      </c>
      <c r="AC172">
        <v>80</v>
      </c>
      <c r="AD172">
        <v>10</v>
      </c>
      <c r="AK172">
        <v>50</v>
      </c>
      <c r="AO172">
        <f t="shared" ca="1" si="26"/>
        <v>8</v>
      </c>
      <c r="AP172">
        <f t="shared" ca="1" si="27"/>
        <v>1933</v>
      </c>
      <c r="AQ172">
        <f t="shared" ca="1" si="28"/>
        <v>55</v>
      </c>
      <c r="AR172" t="str">
        <f t="shared" si="29"/>
        <v>HILLALY</v>
      </c>
      <c r="AS172" t="str">
        <f t="shared" si="30"/>
        <v>MUREKATETE</v>
      </c>
      <c r="AT172" t="str">
        <f t="shared" si="31"/>
        <v>HILLALY  MUREKATETE</v>
      </c>
      <c r="AU172">
        <v>127</v>
      </c>
      <c r="AW172" t="str">
        <f t="shared" si="36"/>
        <v/>
      </c>
      <c r="AX172">
        <f t="shared" ca="1" si="37"/>
        <v>1933</v>
      </c>
      <c r="AY172" s="23"/>
      <c r="AZ172">
        <f t="shared" si="32"/>
        <v>5</v>
      </c>
      <c r="BA172" t="str">
        <f t="shared" si="33"/>
        <v>SEPARATED</v>
      </c>
      <c r="BB172" s="23"/>
      <c r="BC172">
        <f t="shared" si="34"/>
        <v>9</v>
      </c>
      <c r="BE172" t="str">
        <f t="shared" si="35"/>
        <v>F</v>
      </c>
    </row>
    <row r="173" spans="1:59">
      <c r="A173">
        <v>54</v>
      </c>
      <c r="B173" t="s">
        <v>617</v>
      </c>
      <c r="C173" t="s">
        <v>618</v>
      </c>
      <c r="E173" t="s">
        <v>2475</v>
      </c>
      <c r="F173" t="s">
        <v>2474</v>
      </c>
      <c r="G173" t="s">
        <v>36</v>
      </c>
      <c r="H173">
        <v>-7.0606499999999999</v>
      </c>
      <c r="I173">
        <v>108.9265</v>
      </c>
      <c r="J173">
        <v>8</v>
      </c>
      <c r="K173">
        <v>9</v>
      </c>
      <c r="L173">
        <v>1942</v>
      </c>
      <c r="M173">
        <v>80</v>
      </c>
      <c r="N173">
        <v>9</v>
      </c>
      <c r="O173" t="s">
        <v>37</v>
      </c>
      <c r="P173" t="s">
        <v>64</v>
      </c>
      <c r="Q173" t="s">
        <v>1680</v>
      </c>
      <c r="R173" t="s">
        <v>1681</v>
      </c>
      <c r="S173" t="s">
        <v>1682</v>
      </c>
      <c r="T173">
        <v>6</v>
      </c>
      <c r="U173" t="s">
        <v>43</v>
      </c>
      <c r="V173">
        <v>80</v>
      </c>
      <c r="W173">
        <v>2121478359</v>
      </c>
      <c r="Z173" t="s">
        <v>2474</v>
      </c>
      <c r="AA173">
        <v>-7.0606499999999999</v>
      </c>
      <c r="AB173">
        <v>108.9265</v>
      </c>
      <c r="AC173">
        <v>80</v>
      </c>
      <c r="AD173">
        <v>10</v>
      </c>
      <c r="AO173">
        <f t="shared" ca="1" si="26"/>
        <v>9</v>
      </c>
      <c r="AP173">
        <f t="shared" ca="1" si="27"/>
        <v>1942</v>
      </c>
      <c r="AQ173">
        <f t="shared" ca="1" si="28"/>
        <v>80</v>
      </c>
      <c r="AR173" t="str">
        <f t="shared" si="29"/>
        <v>BATI</v>
      </c>
      <c r="AS173" t="str">
        <f t="shared" si="30"/>
        <v>HUSSEIN</v>
      </c>
      <c r="AT173" t="str">
        <f t="shared" si="31"/>
        <v>BATI  HUSSEIN</v>
      </c>
      <c r="AW173">
        <f t="shared" ca="1" si="36"/>
        <v>9</v>
      </c>
      <c r="AX173">
        <f t="shared" ca="1" si="37"/>
        <v>1942</v>
      </c>
      <c r="AY173" s="23"/>
      <c r="AZ173">
        <f t="shared" si="32"/>
        <v>6</v>
      </c>
      <c r="BA173" t="str">
        <f t="shared" si="33"/>
        <v>NEVER MARRIED</v>
      </c>
      <c r="BB173" s="23"/>
      <c r="BC173">
        <f t="shared" si="34"/>
        <v>9</v>
      </c>
      <c r="BE173" t="str">
        <f t="shared" si="35"/>
        <v>M</v>
      </c>
      <c r="BF173">
        <v>1</v>
      </c>
      <c r="BG173" t="str">
        <f xml:space="preserve"> IF(ISBLANK(BF173), W173, "")</f>
        <v/>
      </c>
    </row>
    <row r="174" spans="1:59">
      <c r="A174">
        <v>55</v>
      </c>
      <c r="B174" t="s">
        <v>620</v>
      </c>
      <c r="C174" t="s">
        <v>621</v>
      </c>
      <c r="E174" t="s">
        <v>134</v>
      </c>
      <c r="F174" t="s">
        <v>1684</v>
      </c>
      <c r="G174" t="s">
        <v>36</v>
      </c>
      <c r="H174">
        <v>62.657179999999997</v>
      </c>
      <c r="I174">
        <v>26.047229999999999</v>
      </c>
      <c r="J174">
        <v>1</v>
      </c>
      <c r="K174">
        <v>9</v>
      </c>
      <c r="L174">
        <v>1981</v>
      </c>
      <c r="M174">
        <v>41</v>
      </c>
      <c r="N174">
        <v>5</v>
      </c>
      <c r="O174" t="s">
        <v>72</v>
      </c>
      <c r="P174" t="s">
        <v>77</v>
      </c>
      <c r="Q174" t="s">
        <v>72</v>
      </c>
      <c r="R174" t="s">
        <v>1685</v>
      </c>
      <c r="S174" t="s">
        <v>1686</v>
      </c>
      <c r="T174">
        <v>6</v>
      </c>
      <c r="U174" t="s">
        <v>43</v>
      </c>
      <c r="V174">
        <v>84</v>
      </c>
      <c r="Z174" t="s">
        <v>2476</v>
      </c>
      <c r="AA174">
        <v>50.625079999999997</v>
      </c>
      <c r="AB174">
        <v>19.363320000000002</v>
      </c>
      <c r="AC174">
        <v>84</v>
      </c>
      <c r="AK174">
        <v>46</v>
      </c>
      <c r="AL174">
        <v>24</v>
      </c>
      <c r="AO174">
        <f t="shared" ca="1" si="26"/>
        <v>9</v>
      </c>
      <c r="AP174">
        <f t="shared" ca="1" si="27"/>
        <v>1935</v>
      </c>
      <c r="AQ174">
        <f t="shared" ca="1" si="28"/>
        <v>43</v>
      </c>
      <c r="AR174" t="str">
        <f t="shared" si="29"/>
        <v>ALBERT</v>
      </c>
      <c r="AS174" t="str">
        <f t="shared" si="30"/>
        <v>JEAN</v>
      </c>
      <c r="AT174" t="str">
        <f t="shared" si="31"/>
        <v>ALBERT  JEAN</v>
      </c>
      <c r="AU174">
        <v>123</v>
      </c>
      <c r="AV174">
        <v>67</v>
      </c>
      <c r="AW174" t="str">
        <f t="shared" si="36"/>
        <v/>
      </c>
      <c r="AX174" t="str">
        <f t="shared" si="37"/>
        <v/>
      </c>
      <c r="AY174" s="23"/>
      <c r="AZ174">
        <f t="shared" si="32"/>
        <v>6</v>
      </c>
      <c r="BA174" t="str">
        <f t="shared" si="33"/>
        <v>NEVER MARRIED</v>
      </c>
      <c r="BB174" s="23">
        <v>1</v>
      </c>
      <c r="BC174" t="str">
        <f t="shared" si="34"/>
        <v/>
      </c>
      <c r="BE174" t="str">
        <f t="shared" si="35"/>
        <v>M</v>
      </c>
    </row>
    <row r="175" spans="1:59">
      <c r="A175">
        <v>55</v>
      </c>
      <c r="B175" t="s">
        <v>622</v>
      </c>
      <c r="C175" t="s">
        <v>623</v>
      </c>
      <c r="E175" t="s">
        <v>438</v>
      </c>
      <c r="F175" t="s">
        <v>2476</v>
      </c>
      <c r="G175" t="s">
        <v>36</v>
      </c>
      <c r="H175">
        <v>50.625079999999997</v>
      </c>
      <c r="I175">
        <v>19.363320000000002</v>
      </c>
      <c r="J175">
        <v>11</v>
      </c>
      <c r="K175">
        <v>2</v>
      </c>
      <c r="L175">
        <v>1938</v>
      </c>
      <c r="M175">
        <v>84</v>
      </c>
      <c r="N175">
        <v>1</v>
      </c>
      <c r="O175" t="s">
        <v>72</v>
      </c>
      <c r="P175" t="s">
        <v>77</v>
      </c>
      <c r="Q175" t="s">
        <v>72</v>
      </c>
      <c r="R175" t="s">
        <v>1685</v>
      </c>
      <c r="S175" t="s">
        <v>1686</v>
      </c>
      <c r="T175">
        <v>5</v>
      </c>
      <c r="U175" t="s">
        <v>86</v>
      </c>
      <c r="V175">
        <v>84</v>
      </c>
      <c r="W175">
        <v>2102073197</v>
      </c>
      <c r="Z175" t="s">
        <v>2476</v>
      </c>
      <c r="AA175">
        <v>50.625079999999997</v>
      </c>
      <c r="AB175">
        <v>19.363320000000002</v>
      </c>
      <c r="AC175">
        <v>84</v>
      </c>
      <c r="AN175">
        <v>21</v>
      </c>
      <c r="AO175">
        <f t="shared" ca="1" si="26"/>
        <v>2</v>
      </c>
      <c r="AP175">
        <f t="shared" ca="1" si="27"/>
        <v>1938</v>
      </c>
      <c r="AQ175">
        <f t="shared" ca="1" si="28"/>
        <v>84</v>
      </c>
      <c r="AR175" t="str">
        <f t="shared" si="29"/>
        <v>CYRIAQUE</v>
      </c>
      <c r="AS175" t="str">
        <f t="shared" si="30"/>
        <v/>
      </c>
      <c r="AT175" t="str">
        <f t="shared" si="31"/>
        <v xml:space="preserve">CYRIAQUE  </v>
      </c>
      <c r="AU175">
        <v>107</v>
      </c>
      <c r="AW175" t="str">
        <f t="shared" si="36"/>
        <v/>
      </c>
      <c r="AX175">
        <f t="shared" ca="1" si="37"/>
        <v>1938</v>
      </c>
      <c r="AY175" s="23"/>
      <c r="AZ175">
        <f t="shared" si="32"/>
        <v>5</v>
      </c>
      <c r="BA175" t="str">
        <f t="shared" si="33"/>
        <v>SEPARATED</v>
      </c>
      <c r="BB175" s="23"/>
      <c r="BC175">
        <f t="shared" si="34"/>
        <v>1</v>
      </c>
      <c r="BE175" t="str">
        <f t="shared" si="35"/>
        <v>M</v>
      </c>
    </row>
    <row r="176" spans="1:59">
      <c r="A176">
        <v>55</v>
      </c>
      <c r="B176" t="s">
        <v>625</v>
      </c>
      <c r="C176" t="s">
        <v>655</v>
      </c>
      <c r="E176" t="s">
        <v>2477</v>
      </c>
      <c r="F176" t="s">
        <v>2478</v>
      </c>
      <c r="G176" t="s">
        <v>36</v>
      </c>
      <c r="H176">
        <v>-26.491199999999999</v>
      </c>
      <c r="I176">
        <v>29.233529999999998</v>
      </c>
      <c r="J176">
        <v>13</v>
      </c>
      <c r="K176">
        <v>8</v>
      </c>
      <c r="L176">
        <v>2012</v>
      </c>
      <c r="M176">
        <v>10</v>
      </c>
      <c r="N176">
        <v>9</v>
      </c>
      <c r="O176" t="s">
        <v>72</v>
      </c>
      <c r="P176" t="s">
        <v>77</v>
      </c>
      <c r="Q176" t="s">
        <v>72</v>
      </c>
      <c r="R176" t="s">
        <v>1685</v>
      </c>
      <c r="S176" t="s">
        <v>1686</v>
      </c>
      <c r="T176">
        <v>6</v>
      </c>
      <c r="U176" t="s">
        <v>43</v>
      </c>
      <c r="V176">
        <v>84</v>
      </c>
      <c r="Z176" t="s">
        <v>2476</v>
      </c>
      <c r="AA176">
        <v>50.625079999999997</v>
      </c>
      <c r="AB176">
        <v>19.363320000000002</v>
      </c>
      <c r="AC176">
        <v>84</v>
      </c>
      <c r="AF176">
        <v>40</v>
      </c>
      <c r="AO176">
        <f t="shared" ca="1" si="26"/>
        <v>8</v>
      </c>
      <c r="AP176">
        <f t="shared" ca="1" si="27"/>
        <v>2012</v>
      </c>
      <c r="AQ176">
        <f t="shared" ca="1" si="28"/>
        <v>10</v>
      </c>
      <c r="AR176" t="str">
        <f t="shared" si="29"/>
        <v>DAVID</v>
      </c>
      <c r="AS176" t="str">
        <f t="shared" si="30"/>
        <v>HASAN</v>
      </c>
      <c r="AT176" t="str">
        <f t="shared" si="31"/>
        <v>DAVID  HASAN</v>
      </c>
      <c r="AW176">
        <f t="shared" ca="1" si="36"/>
        <v>8</v>
      </c>
      <c r="AX176">
        <f t="shared" ca="1" si="37"/>
        <v>2012</v>
      </c>
      <c r="AY176" s="23"/>
      <c r="AZ176">
        <f t="shared" si="32"/>
        <v>6</v>
      </c>
      <c r="BA176" t="str">
        <f t="shared" si="33"/>
        <v>NEVER MARRIED</v>
      </c>
      <c r="BB176" s="23"/>
      <c r="BC176">
        <f t="shared" si="34"/>
        <v>9</v>
      </c>
      <c r="BE176" t="str">
        <f t="shared" si="35"/>
        <v>M</v>
      </c>
    </row>
    <row r="177" spans="1:59">
      <c r="A177">
        <v>56</v>
      </c>
      <c r="B177" t="s">
        <v>631</v>
      </c>
      <c r="C177" t="s">
        <v>632</v>
      </c>
      <c r="E177" t="s">
        <v>2479</v>
      </c>
      <c r="F177" t="s">
        <v>2480</v>
      </c>
      <c r="G177" t="s">
        <v>36</v>
      </c>
      <c r="H177">
        <v>52.149099999999997</v>
      </c>
      <c r="I177">
        <v>34.490340000000003</v>
      </c>
      <c r="J177">
        <v>26</v>
      </c>
      <c r="K177">
        <v>9</v>
      </c>
      <c r="L177">
        <v>1983</v>
      </c>
      <c r="M177">
        <v>39</v>
      </c>
      <c r="N177">
        <v>10</v>
      </c>
      <c r="O177" t="s">
        <v>37</v>
      </c>
      <c r="P177" t="s">
        <v>38</v>
      </c>
      <c r="Q177" t="s">
        <v>1690</v>
      </c>
      <c r="R177" t="s">
        <v>1691</v>
      </c>
      <c r="S177" t="s">
        <v>1692</v>
      </c>
      <c r="T177">
        <v>7</v>
      </c>
      <c r="U177" t="s">
        <v>78</v>
      </c>
      <c r="V177">
        <v>73</v>
      </c>
      <c r="Z177" t="s">
        <v>1694</v>
      </c>
      <c r="AA177">
        <v>52.492739999999998</v>
      </c>
      <c r="AB177">
        <v>4.6490299999999998</v>
      </c>
      <c r="AC177">
        <v>73</v>
      </c>
      <c r="AO177">
        <f t="shared" ca="1" si="26"/>
        <v>9</v>
      </c>
      <c r="AP177">
        <f t="shared" ca="1" si="27"/>
        <v>1983</v>
      </c>
      <c r="AQ177">
        <f t="shared" ca="1" si="28"/>
        <v>39</v>
      </c>
      <c r="AR177" t="str">
        <f t="shared" si="29"/>
        <v>DIEUD</v>
      </c>
      <c r="AS177" t="str">
        <f t="shared" si="30"/>
        <v>JOSEPHINE</v>
      </c>
      <c r="AT177" t="str">
        <f t="shared" si="31"/>
        <v>DIEUD  JOSEPHINE</v>
      </c>
      <c r="AU177">
        <v>105</v>
      </c>
      <c r="AW177" t="str">
        <f t="shared" si="36"/>
        <v/>
      </c>
      <c r="AX177">
        <f t="shared" ca="1" si="37"/>
        <v>1983</v>
      </c>
      <c r="AY177" s="23"/>
      <c r="AZ177">
        <f t="shared" si="32"/>
        <v>7</v>
      </c>
      <c r="BA177" t="str">
        <f t="shared" si="33"/>
        <v>WIDOWED</v>
      </c>
      <c r="BB177" s="23"/>
      <c r="BC177">
        <f t="shared" si="34"/>
        <v>10</v>
      </c>
      <c r="BE177" t="str">
        <f t="shared" si="35"/>
        <v>M</v>
      </c>
    </row>
    <row r="178" spans="1:59">
      <c r="A178">
        <v>56</v>
      </c>
      <c r="B178" t="s">
        <v>634</v>
      </c>
      <c r="C178" t="s">
        <v>635</v>
      </c>
      <c r="E178" t="s">
        <v>636</v>
      </c>
      <c r="F178" t="s">
        <v>1694</v>
      </c>
      <c r="G178" t="s">
        <v>36</v>
      </c>
      <c r="H178">
        <v>52.492739999999998</v>
      </c>
      <c r="I178">
        <v>4.6490299999999998</v>
      </c>
      <c r="J178">
        <v>14</v>
      </c>
      <c r="K178">
        <v>12</v>
      </c>
      <c r="L178">
        <v>1949</v>
      </c>
      <c r="M178">
        <v>73</v>
      </c>
      <c r="N178">
        <v>6</v>
      </c>
      <c r="O178" t="s">
        <v>37</v>
      </c>
      <c r="P178" t="s">
        <v>38</v>
      </c>
      <c r="Q178" t="s">
        <v>1690</v>
      </c>
      <c r="R178" t="s">
        <v>1691</v>
      </c>
      <c r="S178" t="s">
        <v>1692</v>
      </c>
      <c r="T178">
        <v>5</v>
      </c>
      <c r="U178" t="s">
        <v>86</v>
      </c>
      <c r="V178">
        <v>73</v>
      </c>
      <c r="W178">
        <v>1951892852</v>
      </c>
      <c r="Z178" t="s">
        <v>1694</v>
      </c>
      <c r="AA178">
        <v>52.492739999999998</v>
      </c>
      <c r="AB178">
        <v>4.6490299999999998</v>
      </c>
      <c r="AC178">
        <v>73</v>
      </c>
      <c r="AO178">
        <f t="shared" ca="1" si="26"/>
        <v>12</v>
      </c>
      <c r="AP178">
        <f t="shared" ca="1" si="27"/>
        <v>1949</v>
      </c>
      <c r="AQ178">
        <f t="shared" ca="1" si="28"/>
        <v>73</v>
      </c>
      <c r="AR178" t="str">
        <f t="shared" si="29"/>
        <v>REMY</v>
      </c>
      <c r="AS178" t="str">
        <f t="shared" si="30"/>
        <v>KUBWIMANA</v>
      </c>
      <c r="AT178" t="str">
        <f t="shared" si="31"/>
        <v>REMY  KUBWIMANA</v>
      </c>
      <c r="AW178">
        <f t="shared" ca="1" si="36"/>
        <v>12</v>
      </c>
      <c r="AX178">
        <f t="shared" ca="1" si="37"/>
        <v>1949</v>
      </c>
      <c r="AY178" s="23"/>
      <c r="AZ178">
        <f t="shared" si="32"/>
        <v>5</v>
      </c>
      <c r="BA178" t="str">
        <f t="shared" si="33"/>
        <v>SEPARATED</v>
      </c>
      <c r="BB178" s="23">
        <v>1</v>
      </c>
      <c r="BC178" t="str">
        <f t="shared" si="34"/>
        <v/>
      </c>
      <c r="BD178">
        <v>1</v>
      </c>
      <c r="BE178" t="str">
        <f t="shared" si="35"/>
        <v/>
      </c>
      <c r="BG178">
        <f xml:space="preserve"> IF(ISBLANK(BF178), W178, "")</f>
        <v>1951892852</v>
      </c>
    </row>
    <row r="179" spans="1:59">
      <c r="A179">
        <v>134</v>
      </c>
      <c r="B179" t="s">
        <v>1276</v>
      </c>
      <c r="C179" t="s">
        <v>677</v>
      </c>
      <c r="E179" t="s">
        <v>221</v>
      </c>
      <c r="F179" t="s">
        <v>2114</v>
      </c>
      <c r="G179" t="s">
        <v>23</v>
      </c>
      <c r="H179">
        <v>9.9825619999999997</v>
      </c>
      <c r="I179">
        <v>-84.168499999999995</v>
      </c>
      <c r="J179">
        <v>7</v>
      </c>
      <c r="K179">
        <v>8</v>
      </c>
      <c r="L179">
        <v>1954</v>
      </c>
      <c r="M179">
        <v>68</v>
      </c>
      <c r="N179">
        <v>8</v>
      </c>
      <c r="O179" t="s">
        <v>97</v>
      </c>
      <c r="P179" t="s">
        <v>125</v>
      </c>
      <c r="Q179" t="s">
        <v>125</v>
      </c>
      <c r="R179" t="s">
        <v>2046</v>
      </c>
      <c r="S179" t="s">
        <v>2047</v>
      </c>
      <c r="T179">
        <v>4</v>
      </c>
      <c r="U179" t="s">
        <v>93</v>
      </c>
      <c r="V179">
        <v>68</v>
      </c>
      <c r="Z179" t="s">
        <v>2114</v>
      </c>
      <c r="AA179">
        <v>9.9825619999999997</v>
      </c>
      <c r="AB179">
        <v>-84.168499999999995</v>
      </c>
      <c r="AC179">
        <v>68</v>
      </c>
      <c r="AE179">
        <v>4</v>
      </c>
      <c r="AO179">
        <f t="shared" ca="1" si="26"/>
        <v>8</v>
      </c>
      <c r="AP179">
        <f t="shared" ca="1" si="27"/>
        <v>1954</v>
      </c>
      <c r="AQ179">
        <f t="shared" ca="1" si="28"/>
        <v>68</v>
      </c>
      <c r="AR179" t="str">
        <f t="shared" si="29"/>
        <v>JOSIANE</v>
      </c>
      <c r="AS179" t="str">
        <f t="shared" si="30"/>
        <v>MUNEZERO</v>
      </c>
      <c r="AT179" t="str">
        <f t="shared" si="31"/>
        <v>JOSIANE  MUNEZERO</v>
      </c>
      <c r="AW179">
        <f t="shared" ca="1" si="36"/>
        <v>8</v>
      </c>
      <c r="AX179">
        <f t="shared" ca="1" si="37"/>
        <v>1954</v>
      </c>
      <c r="AY179" s="23"/>
      <c r="AZ179">
        <f t="shared" si="32"/>
        <v>4</v>
      </c>
      <c r="BA179" t="str">
        <f t="shared" si="33"/>
        <v>DIVORCED</v>
      </c>
      <c r="BB179" s="23">
        <v>1</v>
      </c>
      <c r="BC179" t="str">
        <f t="shared" si="34"/>
        <v/>
      </c>
      <c r="BE179" t="str">
        <f t="shared" si="35"/>
        <v>F</v>
      </c>
    </row>
    <row r="180" spans="1:59">
      <c r="A180">
        <v>134</v>
      </c>
      <c r="B180" t="s">
        <v>1276</v>
      </c>
      <c r="C180" t="s">
        <v>677</v>
      </c>
      <c r="E180" t="s">
        <v>221</v>
      </c>
      <c r="F180" t="s">
        <v>2114</v>
      </c>
      <c r="G180" t="s">
        <v>23</v>
      </c>
      <c r="H180">
        <v>9.9825619999999997</v>
      </c>
      <c r="I180">
        <v>-84.168499999999995</v>
      </c>
      <c r="J180">
        <v>7</v>
      </c>
      <c r="K180">
        <v>8</v>
      </c>
      <c r="L180">
        <v>1954</v>
      </c>
      <c r="M180">
        <v>68</v>
      </c>
      <c r="N180">
        <v>8</v>
      </c>
      <c r="O180" t="s">
        <v>37</v>
      </c>
      <c r="P180" t="s">
        <v>68</v>
      </c>
      <c r="Q180" t="s">
        <v>1967</v>
      </c>
      <c r="R180" t="s">
        <v>2481</v>
      </c>
      <c r="S180" t="s">
        <v>2482</v>
      </c>
      <c r="T180">
        <v>4</v>
      </c>
      <c r="U180" t="s">
        <v>93</v>
      </c>
      <c r="V180">
        <v>68</v>
      </c>
      <c r="Z180" t="s">
        <v>2114</v>
      </c>
      <c r="AA180">
        <v>9.9825619999999997</v>
      </c>
      <c r="AB180">
        <v>-84.168499999999995</v>
      </c>
      <c r="AC180">
        <v>68</v>
      </c>
      <c r="AE180">
        <v>4</v>
      </c>
      <c r="AO180">
        <f t="shared" ca="1" si="26"/>
        <v>8</v>
      </c>
      <c r="AP180">
        <f t="shared" ca="1" si="27"/>
        <v>1954</v>
      </c>
      <c r="AQ180">
        <f t="shared" ca="1" si="28"/>
        <v>68</v>
      </c>
      <c r="AR180" t="str">
        <f t="shared" si="29"/>
        <v>JOSIANE</v>
      </c>
      <c r="AS180" t="str">
        <f t="shared" si="30"/>
        <v>MUNEZERO</v>
      </c>
      <c r="AT180" t="str">
        <f t="shared" si="31"/>
        <v>JOSIANE  MUNEZERO</v>
      </c>
      <c r="AU180">
        <v>50</v>
      </c>
      <c r="AW180" t="str">
        <f t="shared" si="36"/>
        <v/>
      </c>
      <c r="AX180">
        <f t="shared" ca="1" si="37"/>
        <v>1954</v>
      </c>
      <c r="AY180" s="23"/>
      <c r="AZ180">
        <f t="shared" si="32"/>
        <v>4</v>
      </c>
      <c r="BA180" t="str">
        <f t="shared" si="33"/>
        <v>DIVORCED</v>
      </c>
      <c r="BB180" s="23"/>
      <c r="BC180">
        <f t="shared" si="34"/>
        <v>8</v>
      </c>
      <c r="BE180" t="str">
        <f t="shared" si="35"/>
        <v>F</v>
      </c>
    </row>
    <row r="181" spans="1:59">
      <c r="A181">
        <v>57</v>
      </c>
      <c r="B181" t="s">
        <v>637</v>
      </c>
      <c r="C181" t="s">
        <v>638</v>
      </c>
      <c r="E181" t="s">
        <v>2483</v>
      </c>
      <c r="F181" t="s">
        <v>2484</v>
      </c>
      <c r="G181" t="s">
        <v>36</v>
      </c>
      <c r="H181">
        <v>9.1968449999999997</v>
      </c>
      <c r="I181">
        <v>-75.876599999999996</v>
      </c>
      <c r="J181">
        <v>29</v>
      </c>
      <c r="K181">
        <v>5</v>
      </c>
      <c r="L181">
        <v>1955</v>
      </c>
      <c r="M181">
        <v>67</v>
      </c>
      <c r="N181">
        <v>9</v>
      </c>
      <c r="O181" t="s">
        <v>24</v>
      </c>
      <c r="P181" t="s">
        <v>60</v>
      </c>
      <c r="Q181" t="s">
        <v>1635</v>
      </c>
      <c r="R181" t="s">
        <v>1470</v>
      </c>
      <c r="S181" t="s">
        <v>1696</v>
      </c>
      <c r="T181">
        <v>2</v>
      </c>
      <c r="U181" t="s">
        <v>48</v>
      </c>
      <c r="V181">
        <v>91</v>
      </c>
      <c r="Z181" t="s">
        <v>2485</v>
      </c>
      <c r="AA181">
        <v>44.188450000000003</v>
      </c>
      <c r="AB181">
        <v>19.377669999999998</v>
      </c>
      <c r="AC181">
        <v>91</v>
      </c>
      <c r="AJ181">
        <v>79</v>
      </c>
      <c r="AL181">
        <v>2</v>
      </c>
      <c r="AO181">
        <f t="shared" ca="1" si="26"/>
        <v>5</v>
      </c>
      <c r="AP181">
        <f t="shared" ca="1" si="27"/>
        <v>1955</v>
      </c>
      <c r="AQ181">
        <f t="shared" ca="1" si="28"/>
        <v>68</v>
      </c>
      <c r="AR181" t="str">
        <f t="shared" si="29"/>
        <v>SETH</v>
      </c>
      <c r="AS181" t="str">
        <f t="shared" si="30"/>
        <v>GATSINZI</v>
      </c>
      <c r="AT181" t="str">
        <f t="shared" si="31"/>
        <v>SETH  GATSINZI</v>
      </c>
      <c r="AV181">
        <v>6</v>
      </c>
      <c r="AW181">
        <f t="shared" ca="1" si="36"/>
        <v>5</v>
      </c>
      <c r="AX181" t="str">
        <f t="shared" si="37"/>
        <v/>
      </c>
      <c r="AY181" s="23"/>
      <c r="AZ181">
        <f t="shared" si="32"/>
        <v>2</v>
      </c>
      <c r="BA181" t="str">
        <f t="shared" si="33"/>
        <v>MARRIED TO ONE WIFE/HUSBAND NOT OFFICIALLY</v>
      </c>
      <c r="BB181" s="23"/>
      <c r="BC181">
        <f t="shared" si="34"/>
        <v>9</v>
      </c>
      <c r="BE181" t="str">
        <f t="shared" si="35"/>
        <v>M</v>
      </c>
    </row>
    <row r="182" spans="1:59">
      <c r="A182">
        <v>57</v>
      </c>
      <c r="B182" t="s">
        <v>640</v>
      </c>
      <c r="C182" t="s">
        <v>641</v>
      </c>
      <c r="D182" t="s">
        <v>566</v>
      </c>
      <c r="E182" t="s">
        <v>41</v>
      </c>
      <c r="F182" t="s">
        <v>2486</v>
      </c>
      <c r="G182" t="s">
        <v>36</v>
      </c>
      <c r="H182">
        <v>18.481629999999999</v>
      </c>
      <c r="I182">
        <v>96.437029999999993</v>
      </c>
      <c r="J182">
        <v>8</v>
      </c>
      <c r="K182">
        <v>8</v>
      </c>
      <c r="L182">
        <v>1996</v>
      </c>
      <c r="M182">
        <v>26</v>
      </c>
      <c r="N182">
        <v>10</v>
      </c>
      <c r="O182" t="s">
        <v>24</v>
      </c>
      <c r="P182" t="s">
        <v>60</v>
      </c>
      <c r="Q182" t="s">
        <v>1635</v>
      </c>
      <c r="R182" t="s">
        <v>1470</v>
      </c>
      <c r="S182" t="s">
        <v>1696</v>
      </c>
      <c r="T182">
        <v>1</v>
      </c>
      <c r="U182" t="s">
        <v>186</v>
      </c>
      <c r="V182">
        <v>91</v>
      </c>
      <c r="Z182" t="s">
        <v>2485</v>
      </c>
      <c r="AA182">
        <v>44.188450000000003</v>
      </c>
      <c r="AB182">
        <v>19.377669999999998</v>
      </c>
      <c r="AC182">
        <v>91</v>
      </c>
      <c r="AO182">
        <f t="shared" ca="1" si="26"/>
        <v>8</v>
      </c>
      <c r="AP182">
        <f t="shared" ca="1" si="27"/>
        <v>1996</v>
      </c>
      <c r="AQ182">
        <f t="shared" ca="1" si="28"/>
        <v>26</v>
      </c>
      <c r="AR182" t="str">
        <f t="shared" si="29"/>
        <v>NYARUYONGA</v>
      </c>
      <c r="AS182" t="str">
        <f t="shared" si="30"/>
        <v>NGABONZIZA</v>
      </c>
      <c r="AT182" t="str">
        <f t="shared" si="31"/>
        <v>NYARUYONGA PATRICK NGABONZIZA</v>
      </c>
      <c r="AW182">
        <f t="shared" ca="1" si="36"/>
        <v>8</v>
      </c>
      <c r="AX182">
        <f t="shared" ca="1" si="37"/>
        <v>1996</v>
      </c>
      <c r="AY182" s="23"/>
      <c r="AZ182">
        <f t="shared" si="32"/>
        <v>1</v>
      </c>
      <c r="BA182" t="str">
        <f t="shared" si="33"/>
        <v>MARRIED TO ONE WIFE/HUSBAND OFFICIALLY</v>
      </c>
      <c r="BB182" s="23"/>
      <c r="BC182">
        <f t="shared" si="34"/>
        <v>10</v>
      </c>
      <c r="BE182" t="str">
        <f t="shared" si="35"/>
        <v>M</v>
      </c>
    </row>
    <row r="183" spans="1:59">
      <c r="A183">
        <v>57</v>
      </c>
      <c r="B183" t="s">
        <v>643</v>
      </c>
      <c r="C183" t="s">
        <v>644</v>
      </c>
      <c r="E183" t="s">
        <v>964</v>
      </c>
      <c r="F183" t="s">
        <v>2487</v>
      </c>
      <c r="G183" t="s">
        <v>36</v>
      </c>
      <c r="H183">
        <v>-6.5211300000000003</v>
      </c>
      <c r="I183">
        <v>106.8503</v>
      </c>
      <c r="J183">
        <v>28</v>
      </c>
      <c r="K183">
        <v>12</v>
      </c>
      <c r="L183">
        <v>1963</v>
      </c>
      <c r="M183">
        <v>59</v>
      </c>
      <c r="N183">
        <v>4</v>
      </c>
      <c r="O183" t="s">
        <v>24</v>
      </c>
      <c r="P183" t="s">
        <v>60</v>
      </c>
      <c r="Q183" t="s">
        <v>1635</v>
      </c>
      <c r="R183" t="s">
        <v>1470</v>
      </c>
      <c r="S183" t="s">
        <v>1696</v>
      </c>
      <c r="T183">
        <v>3</v>
      </c>
      <c r="U183" t="s">
        <v>26</v>
      </c>
      <c r="V183">
        <v>91</v>
      </c>
      <c r="Z183" t="s">
        <v>2485</v>
      </c>
      <c r="AA183">
        <v>44.188450000000003</v>
      </c>
      <c r="AB183">
        <v>19.377669999999998</v>
      </c>
      <c r="AC183">
        <v>91</v>
      </c>
      <c r="AJ183">
        <v>127</v>
      </c>
      <c r="AK183">
        <v>76</v>
      </c>
      <c r="AO183">
        <f t="shared" ca="1" si="26"/>
        <v>6</v>
      </c>
      <c r="AP183">
        <f t="shared" ca="1" si="27"/>
        <v>1924</v>
      </c>
      <c r="AQ183">
        <f t="shared" ca="1" si="28"/>
        <v>59</v>
      </c>
      <c r="AR183" t="str">
        <f t="shared" si="29"/>
        <v>MUGWANEZA</v>
      </c>
      <c r="AS183" t="str">
        <f t="shared" si="30"/>
        <v>MUGABO</v>
      </c>
      <c r="AT183" t="str">
        <f t="shared" si="31"/>
        <v>MUGWANEZA  MUGABO</v>
      </c>
      <c r="AU183">
        <v>83</v>
      </c>
      <c r="AW183" t="str">
        <f t="shared" si="36"/>
        <v/>
      </c>
      <c r="AX183">
        <f t="shared" ca="1" si="37"/>
        <v>1924</v>
      </c>
      <c r="AY183" s="23"/>
      <c r="AZ183">
        <f t="shared" si="32"/>
        <v>3</v>
      </c>
      <c r="BA183" t="str">
        <f t="shared" si="33"/>
        <v>LIVE IN A POLYGAMOUS UNION</v>
      </c>
      <c r="BB183" s="23"/>
      <c r="BC183">
        <f t="shared" si="34"/>
        <v>4</v>
      </c>
      <c r="BE183" t="str">
        <f t="shared" si="35"/>
        <v>M</v>
      </c>
    </row>
    <row r="184" spans="1:59">
      <c r="A184">
        <v>57</v>
      </c>
      <c r="B184" t="s">
        <v>646</v>
      </c>
      <c r="C184" t="s">
        <v>203</v>
      </c>
      <c r="E184" t="s">
        <v>2488</v>
      </c>
      <c r="F184" t="s">
        <v>2485</v>
      </c>
      <c r="G184" t="s">
        <v>23</v>
      </c>
      <c r="H184">
        <v>44.188450000000003</v>
      </c>
      <c r="I184">
        <v>19.377669999999998</v>
      </c>
      <c r="J184">
        <v>3</v>
      </c>
      <c r="K184">
        <v>9</v>
      </c>
      <c r="L184">
        <v>1931</v>
      </c>
      <c r="M184">
        <v>91</v>
      </c>
      <c r="N184">
        <v>2</v>
      </c>
      <c r="O184" t="s">
        <v>24</v>
      </c>
      <c r="P184" t="s">
        <v>60</v>
      </c>
      <c r="Q184" t="s">
        <v>1635</v>
      </c>
      <c r="R184" t="s">
        <v>1470</v>
      </c>
      <c r="S184" t="s">
        <v>1696</v>
      </c>
      <c r="T184">
        <v>4</v>
      </c>
      <c r="U184" t="s">
        <v>93</v>
      </c>
      <c r="V184">
        <v>91</v>
      </c>
      <c r="W184">
        <v>9451375765</v>
      </c>
      <c r="Z184" t="s">
        <v>2485</v>
      </c>
      <c r="AA184">
        <v>44.188450000000003</v>
      </c>
      <c r="AB184">
        <v>19.377669999999998</v>
      </c>
      <c r="AC184">
        <v>91</v>
      </c>
      <c r="AJ184">
        <v>54</v>
      </c>
      <c r="AK184">
        <v>41</v>
      </c>
      <c r="AO184">
        <f t="shared" ca="1" si="26"/>
        <v>8</v>
      </c>
      <c r="AP184">
        <f t="shared" ca="1" si="27"/>
        <v>2004</v>
      </c>
      <c r="AQ184">
        <f t="shared" ca="1" si="28"/>
        <v>91</v>
      </c>
      <c r="AR184" t="str">
        <f t="shared" si="29"/>
        <v>NKURUNZIZA</v>
      </c>
      <c r="AS184" t="str">
        <f t="shared" si="30"/>
        <v>MULINDWA</v>
      </c>
      <c r="AT184" t="str">
        <f t="shared" si="31"/>
        <v>NKURUNZIZA  MULINDWA</v>
      </c>
      <c r="AW184">
        <f t="shared" ca="1" si="36"/>
        <v>8</v>
      </c>
      <c r="AX184">
        <f t="shared" ca="1" si="37"/>
        <v>2004</v>
      </c>
      <c r="AY184" s="23"/>
      <c r="AZ184">
        <f t="shared" si="32"/>
        <v>4</v>
      </c>
      <c r="BA184" t="str">
        <f t="shared" si="33"/>
        <v>DIVORCED</v>
      </c>
      <c r="BB184" s="23"/>
      <c r="BC184">
        <f t="shared" si="34"/>
        <v>2</v>
      </c>
      <c r="BE184" t="str">
        <f t="shared" si="35"/>
        <v>F</v>
      </c>
      <c r="BG184">
        <f xml:space="preserve"> IF(ISBLANK(BF184), W184, "")</f>
        <v>9451375765</v>
      </c>
    </row>
    <row r="185" spans="1:59">
      <c r="A185">
        <v>58</v>
      </c>
      <c r="B185" t="s">
        <v>648</v>
      </c>
      <c r="C185" t="s">
        <v>649</v>
      </c>
      <c r="D185" t="s">
        <v>650</v>
      </c>
      <c r="E185" t="s">
        <v>2489</v>
      </c>
      <c r="F185" t="s">
        <v>2490</v>
      </c>
      <c r="G185" t="s">
        <v>36</v>
      </c>
      <c r="H185">
        <v>-26.360399999999998</v>
      </c>
      <c r="I185">
        <v>28.451360000000001</v>
      </c>
      <c r="J185">
        <v>24</v>
      </c>
      <c r="K185">
        <v>8</v>
      </c>
      <c r="L185">
        <v>1967</v>
      </c>
      <c r="M185">
        <v>55</v>
      </c>
      <c r="N185">
        <v>2</v>
      </c>
      <c r="O185" t="s">
        <v>24</v>
      </c>
      <c r="P185" t="s">
        <v>113</v>
      </c>
      <c r="Q185" t="s">
        <v>113</v>
      </c>
      <c r="R185" t="s">
        <v>1701</v>
      </c>
      <c r="S185" t="s">
        <v>1702</v>
      </c>
      <c r="T185">
        <v>7</v>
      </c>
      <c r="U185" t="s">
        <v>78</v>
      </c>
      <c r="V185">
        <v>96</v>
      </c>
      <c r="Z185" t="s">
        <v>2491</v>
      </c>
      <c r="AA185">
        <v>-6.2074299999999996</v>
      </c>
      <c r="AB185">
        <v>106.8916</v>
      </c>
      <c r="AC185">
        <v>96</v>
      </c>
      <c r="AO185">
        <f t="shared" ca="1" si="26"/>
        <v>8</v>
      </c>
      <c r="AP185">
        <f t="shared" ca="1" si="27"/>
        <v>1967</v>
      </c>
      <c r="AQ185">
        <f t="shared" ca="1" si="28"/>
        <v>55</v>
      </c>
      <c r="AR185" t="str">
        <f t="shared" si="29"/>
        <v>RENE</v>
      </c>
      <c r="AS185" t="str">
        <f t="shared" si="30"/>
        <v>PEACE</v>
      </c>
      <c r="AT185" t="str">
        <f t="shared" si="31"/>
        <v>RENE EMMANUEL PEACE</v>
      </c>
      <c r="AU185">
        <v>35</v>
      </c>
      <c r="AW185" t="str">
        <f t="shared" si="36"/>
        <v/>
      </c>
      <c r="AX185">
        <f t="shared" ca="1" si="37"/>
        <v>1967</v>
      </c>
      <c r="AY185" s="23"/>
      <c r="AZ185">
        <f t="shared" si="32"/>
        <v>7</v>
      </c>
      <c r="BA185" t="str">
        <f t="shared" si="33"/>
        <v>WIDOWED</v>
      </c>
      <c r="BB185" s="23"/>
      <c r="BC185">
        <f t="shared" si="34"/>
        <v>2</v>
      </c>
      <c r="BE185" t="str">
        <f t="shared" si="35"/>
        <v>M</v>
      </c>
    </row>
    <row r="186" spans="1:59">
      <c r="A186">
        <v>58</v>
      </c>
      <c r="B186" t="s">
        <v>652</v>
      </c>
      <c r="C186" t="s">
        <v>653</v>
      </c>
      <c r="E186" t="s">
        <v>50</v>
      </c>
      <c r="F186" t="s">
        <v>1703</v>
      </c>
      <c r="G186" t="s">
        <v>23</v>
      </c>
      <c r="H186">
        <v>-21.692599999999999</v>
      </c>
      <c r="I186">
        <v>-45.2515</v>
      </c>
      <c r="J186">
        <v>15</v>
      </c>
      <c r="K186">
        <v>7</v>
      </c>
      <c r="L186">
        <v>1942</v>
      </c>
      <c r="M186">
        <v>80</v>
      </c>
      <c r="N186">
        <v>12</v>
      </c>
      <c r="O186" t="s">
        <v>24</v>
      </c>
      <c r="P186" t="s">
        <v>113</v>
      </c>
      <c r="Q186" t="s">
        <v>113</v>
      </c>
      <c r="R186" t="s">
        <v>1701</v>
      </c>
      <c r="S186" t="s">
        <v>1702</v>
      </c>
      <c r="T186">
        <v>4</v>
      </c>
      <c r="U186" t="s">
        <v>93</v>
      </c>
      <c r="V186">
        <v>96</v>
      </c>
      <c r="Z186" t="s">
        <v>2491</v>
      </c>
      <c r="AA186">
        <v>-6.2074299999999996</v>
      </c>
      <c r="AB186">
        <v>106.8916</v>
      </c>
      <c r="AC186">
        <v>96</v>
      </c>
      <c r="AO186">
        <f t="shared" ca="1" si="26"/>
        <v>7</v>
      </c>
      <c r="AP186">
        <f t="shared" ca="1" si="27"/>
        <v>1942</v>
      </c>
      <c r="AQ186">
        <f t="shared" ca="1" si="28"/>
        <v>80</v>
      </c>
      <c r="AR186" t="str">
        <f t="shared" si="29"/>
        <v>PHIONAH</v>
      </c>
      <c r="AS186" t="str">
        <f t="shared" si="30"/>
        <v>NSENGIMANA</v>
      </c>
      <c r="AT186" t="str">
        <f t="shared" si="31"/>
        <v>PHIONAH  NSENGIMANA</v>
      </c>
      <c r="AW186">
        <f t="shared" ca="1" si="36"/>
        <v>7</v>
      </c>
      <c r="AX186">
        <f t="shared" ca="1" si="37"/>
        <v>1942</v>
      </c>
      <c r="AY186" s="23"/>
      <c r="AZ186">
        <f t="shared" si="32"/>
        <v>4</v>
      </c>
      <c r="BA186" t="str">
        <f t="shared" si="33"/>
        <v>DIVORCED</v>
      </c>
      <c r="BB186" s="23"/>
      <c r="BC186">
        <f t="shared" si="34"/>
        <v>12</v>
      </c>
      <c r="BE186" t="str">
        <f t="shared" si="35"/>
        <v>F</v>
      </c>
    </row>
    <row r="187" spans="1:59">
      <c r="A187">
        <v>58</v>
      </c>
      <c r="B187" t="s">
        <v>654</v>
      </c>
      <c r="C187" t="s">
        <v>655</v>
      </c>
      <c r="D187" t="s">
        <v>288</v>
      </c>
      <c r="E187" t="s">
        <v>878</v>
      </c>
      <c r="F187" t="s">
        <v>2491</v>
      </c>
      <c r="G187" t="s">
        <v>36</v>
      </c>
      <c r="H187">
        <v>-6.2074299999999996</v>
      </c>
      <c r="I187">
        <v>106.8916</v>
      </c>
      <c r="J187">
        <v>6</v>
      </c>
      <c r="K187">
        <v>12</v>
      </c>
      <c r="L187">
        <v>1926</v>
      </c>
      <c r="M187">
        <v>96</v>
      </c>
      <c r="N187">
        <v>10</v>
      </c>
      <c r="O187" t="s">
        <v>24</v>
      </c>
      <c r="P187" t="s">
        <v>113</v>
      </c>
      <c r="Q187" t="s">
        <v>113</v>
      </c>
      <c r="R187" t="s">
        <v>1701</v>
      </c>
      <c r="S187" t="s">
        <v>1702</v>
      </c>
      <c r="T187">
        <v>2</v>
      </c>
      <c r="U187" t="s">
        <v>48</v>
      </c>
      <c r="V187">
        <v>96</v>
      </c>
      <c r="W187">
        <v>1655870603</v>
      </c>
      <c r="Z187" t="s">
        <v>2491</v>
      </c>
      <c r="AA187">
        <v>-6.2074299999999996</v>
      </c>
      <c r="AB187">
        <v>106.8916</v>
      </c>
      <c r="AC187">
        <v>96</v>
      </c>
      <c r="AG187">
        <v>13</v>
      </c>
      <c r="AO187">
        <f t="shared" ca="1" si="26"/>
        <v>12</v>
      </c>
      <c r="AP187">
        <f t="shared" ca="1" si="27"/>
        <v>1926</v>
      </c>
      <c r="AQ187">
        <f t="shared" ca="1" si="28"/>
        <v>96</v>
      </c>
      <c r="AR187" t="str">
        <f t="shared" si="29"/>
        <v>DAVID</v>
      </c>
      <c r="AS187" t="str">
        <f t="shared" si="30"/>
        <v>BERNARD</v>
      </c>
      <c r="AT187" t="str">
        <f t="shared" si="31"/>
        <v>DAVID KWIZERA BERNARD</v>
      </c>
      <c r="AW187">
        <f t="shared" ca="1" si="36"/>
        <v>12</v>
      </c>
      <c r="AX187">
        <f t="shared" ca="1" si="37"/>
        <v>1926</v>
      </c>
      <c r="AY187" s="23">
        <v>1</v>
      </c>
      <c r="AZ187" t="str">
        <f t="shared" si="32"/>
        <v/>
      </c>
      <c r="BA187" t="str">
        <f t="shared" si="33"/>
        <v/>
      </c>
      <c r="BB187" s="23"/>
      <c r="BC187">
        <f t="shared" si="34"/>
        <v>10</v>
      </c>
      <c r="BE187" t="str">
        <f t="shared" si="35"/>
        <v>M</v>
      </c>
      <c r="BG187">
        <f xml:space="preserve"> IF(ISBLANK(BF187), W187, "")</f>
        <v>1655870603</v>
      </c>
    </row>
    <row r="188" spans="1:59">
      <c r="A188">
        <v>58</v>
      </c>
      <c r="B188" t="s">
        <v>657</v>
      </c>
      <c r="C188" t="s">
        <v>354</v>
      </c>
      <c r="D188" t="s">
        <v>658</v>
      </c>
      <c r="E188" t="s">
        <v>659</v>
      </c>
      <c r="F188" t="s">
        <v>1705</v>
      </c>
      <c r="G188" t="s">
        <v>36</v>
      </c>
      <c r="H188">
        <v>37.10633</v>
      </c>
      <c r="I188">
        <v>-8.4723100000000002</v>
      </c>
      <c r="J188">
        <v>19</v>
      </c>
      <c r="K188">
        <v>6</v>
      </c>
      <c r="L188">
        <v>1943</v>
      </c>
      <c r="M188">
        <v>79</v>
      </c>
      <c r="N188">
        <v>9</v>
      </c>
      <c r="O188" t="s">
        <v>24</v>
      </c>
      <c r="P188" t="s">
        <v>113</v>
      </c>
      <c r="Q188" t="s">
        <v>113</v>
      </c>
      <c r="R188" t="s">
        <v>1701</v>
      </c>
      <c r="S188" t="s">
        <v>1702</v>
      </c>
      <c r="T188">
        <v>4</v>
      </c>
      <c r="U188" t="s">
        <v>93</v>
      </c>
      <c r="V188">
        <v>96</v>
      </c>
      <c r="Z188" t="s">
        <v>2491</v>
      </c>
      <c r="AA188">
        <v>-6.2074299999999996</v>
      </c>
      <c r="AB188">
        <v>106.8916</v>
      </c>
      <c r="AC188">
        <v>96</v>
      </c>
      <c r="AJ188">
        <v>50</v>
      </c>
      <c r="AK188">
        <v>65</v>
      </c>
      <c r="AO188">
        <f t="shared" ca="1" si="26"/>
        <v>9</v>
      </c>
      <c r="AP188">
        <f t="shared" ca="1" si="27"/>
        <v>1942</v>
      </c>
      <c r="AQ188">
        <f t="shared" ca="1" si="28"/>
        <v>79</v>
      </c>
      <c r="AR188" t="str">
        <f t="shared" si="29"/>
        <v>SHEMA</v>
      </c>
      <c r="AS188" t="str">
        <f t="shared" si="30"/>
        <v>BYUKUSENGE</v>
      </c>
      <c r="AT188" t="str">
        <f t="shared" si="31"/>
        <v>SHEMA KAYEZU BYUKUSENGE</v>
      </c>
      <c r="AW188">
        <f t="shared" ca="1" si="36"/>
        <v>9</v>
      </c>
      <c r="AX188">
        <f t="shared" ca="1" si="37"/>
        <v>1942</v>
      </c>
      <c r="AY188" s="23"/>
      <c r="AZ188">
        <f t="shared" si="32"/>
        <v>4</v>
      </c>
      <c r="BA188" t="str">
        <f t="shared" si="33"/>
        <v>DIVORCED</v>
      </c>
      <c r="BB188" s="23"/>
      <c r="BC188">
        <f t="shared" si="34"/>
        <v>9</v>
      </c>
      <c r="BE188" t="str">
        <f t="shared" si="35"/>
        <v>M</v>
      </c>
    </row>
    <row r="189" spans="1:59">
      <c r="A189">
        <v>59</v>
      </c>
      <c r="B189" t="s">
        <v>663</v>
      </c>
      <c r="C189" t="s">
        <v>664</v>
      </c>
      <c r="E189" t="s">
        <v>665</v>
      </c>
      <c r="F189" t="s">
        <v>1710</v>
      </c>
      <c r="G189" t="s">
        <v>36</v>
      </c>
      <c r="H189">
        <v>-32.968200000000003</v>
      </c>
      <c r="I189">
        <v>-60.675199999999997</v>
      </c>
      <c r="J189">
        <v>4</v>
      </c>
      <c r="K189">
        <v>4</v>
      </c>
      <c r="L189">
        <v>1983</v>
      </c>
      <c r="M189">
        <v>39</v>
      </c>
      <c r="N189">
        <v>4</v>
      </c>
      <c r="O189" t="s">
        <v>97</v>
      </c>
      <c r="P189" t="s">
        <v>98</v>
      </c>
      <c r="Q189" t="s">
        <v>1707</v>
      </c>
      <c r="R189" t="s">
        <v>1708</v>
      </c>
      <c r="S189" t="s">
        <v>1709</v>
      </c>
      <c r="T189">
        <v>2</v>
      </c>
      <c r="U189" t="s">
        <v>48</v>
      </c>
      <c r="V189">
        <v>101</v>
      </c>
      <c r="Z189" t="s">
        <v>2492</v>
      </c>
      <c r="AA189">
        <v>13.554320000000001</v>
      </c>
      <c r="AB189">
        <v>-7.4435399999999996</v>
      </c>
      <c r="AC189">
        <v>101</v>
      </c>
      <c r="AK189">
        <v>45</v>
      </c>
      <c r="AL189">
        <v>10</v>
      </c>
      <c r="AO189">
        <f t="shared" ca="1" si="26"/>
        <v>4</v>
      </c>
      <c r="AP189">
        <f t="shared" ca="1" si="27"/>
        <v>1938</v>
      </c>
      <c r="AQ189">
        <f t="shared" ca="1" si="28"/>
        <v>40</v>
      </c>
      <c r="AR189" t="str">
        <f t="shared" si="29"/>
        <v>AJAY</v>
      </c>
      <c r="AS189" t="str">
        <f t="shared" si="30"/>
        <v>RURANGWA</v>
      </c>
      <c r="AT189" t="str">
        <f t="shared" si="31"/>
        <v>AJAY  RURANGWA</v>
      </c>
      <c r="AW189">
        <f t="shared" ca="1" si="36"/>
        <v>4</v>
      </c>
      <c r="AX189">
        <f t="shared" ca="1" si="37"/>
        <v>1938</v>
      </c>
      <c r="AY189" s="23"/>
      <c r="AZ189">
        <f t="shared" si="32"/>
        <v>2</v>
      </c>
      <c r="BA189" t="str">
        <f t="shared" si="33"/>
        <v>MARRIED TO ONE WIFE/HUSBAND NOT OFFICIALLY</v>
      </c>
      <c r="BB189" s="23"/>
      <c r="BC189">
        <f t="shared" si="34"/>
        <v>4</v>
      </c>
      <c r="BE189" t="str">
        <f t="shared" si="35"/>
        <v>M</v>
      </c>
    </row>
    <row r="190" spans="1:59">
      <c r="A190">
        <v>59</v>
      </c>
      <c r="B190" t="s">
        <v>666</v>
      </c>
      <c r="C190" t="s">
        <v>667</v>
      </c>
      <c r="E190" t="s">
        <v>590</v>
      </c>
      <c r="F190" t="s">
        <v>1711</v>
      </c>
      <c r="G190" t="s">
        <v>23</v>
      </c>
      <c r="H190">
        <v>41.082810000000002</v>
      </c>
      <c r="I190">
        <v>-8.0325900000000008</v>
      </c>
      <c r="J190">
        <v>17</v>
      </c>
      <c r="K190">
        <v>12</v>
      </c>
      <c r="L190">
        <v>1961</v>
      </c>
      <c r="M190">
        <v>61</v>
      </c>
      <c r="N190">
        <v>9</v>
      </c>
      <c r="O190" t="s">
        <v>97</v>
      </c>
      <c r="P190" t="s">
        <v>98</v>
      </c>
      <c r="Q190" t="s">
        <v>1707</v>
      </c>
      <c r="R190" t="s">
        <v>1708</v>
      </c>
      <c r="S190" t="s">
        <v>1709</v>
      </c>
      <c r="T190">
        <v>3</v>
      </c>
      <c r="U190" t="s">
        <v>26</v>
      </c>
      <c r="V190">
        <v>101</v>
      </c>
      <c r="Z190" t="s">
        <v>2492</v>
      </c>
      <c r="AA190">
        <v>13.554320000000001</v>
      </c>
      <c r="AB190">
        <v>-7.4435399999999996</v>
      </c>
      <c r="AC190">
        <v>101</v>
      </c>
      <c r="AK190">
        <v>5</v>
      </c>
      <c r="AO190">
        <f t="shared" ca="1" si="26"/>
        <v>12</v>
      </c>
      <c r="AP190">
        <f t="shared" ca="1" si="27"/>
        <v>1972</v>
      </c>
      <c r="AQ190">
        <f t="shared" ca="1" si="28"/>
        <v>61</v>
      </c>
      <c r="AR190" t="str">
        <f t="shared" si="29"/>
        <v>ANNONCIATA</v>
      </c>
      <c r="AS190" t="str">
        <f t="shared" si="30"/>
        <v>HARERIMANA</v>
      </c>
      <c r="AT190" t="str">
        <f t="shared" si="31"/>
        <v>ANNONCIATA  HARERIMANA</v>
      </c>
      <c r="AW190">
        <f t="shared" ca="1" si="36"/>
        <v>12</v>
      </c>
      <c r="AX190">
        <f t="shared" ca="1" si="37"/>
        <v>1972</v>
      </c>
      <c r="AY190" s="23"/>
      <c r="AZ190">
        <f t="shared" si="32"/>
        <v>3</v>
      </c>
      <c r="BA190" t="str">
        <f t="shared" si="33"/>
        <v>LIVE IN A POLYGAMOUS UNION</v>
      </c>
      <c r="BB190" s="23"/>
      <c r="BC190">
        <f t="shared" si="34"/>
        <v>9</v>
      </c>
      <c r="BE190" t="str">
        <f t="shared" si="35"/>
        <v>F</v>
      </c>
    </row>
    <row r="191" spans="1:59">
      <c r="A191">
        <v>70</v>
      </c>
      <c r="B191" t="s">
        <v>753</v>
      </c>
      <c r="C191" t="s">
        <v>754</v>
      </c>
      <c r="E191" t="s">
        <v>755</v>
      </c>
      <c r="F191" t="s">
        <v>1767</v>
      </c>
      <c r="G191" t="s">
        <v>36</v>
      </c>
      <c r="H191">
        <v>29.343219999999999</v>
      </c>
      <c r="I191">
        <v>106.4276</v>
      </c>
      <c r="J191">
        <v>18</v>
      </c>
      <c r="K191">
        <v>5</v>
      </c>
      <c r="L191">
        <v>1989</v>
      </c>
      <c r="M191">
        <v>33</v>
      </c>
      <c r="N191">
        <v>1</v>
      </c>
      <c r="O191" t="s">
        <v>97</v>
      </c>
      <c r="P191" t="s">
        <v>289</v>
      </c>
      <c r="Q191" t="s">
        <v>1763</v>
      </c>
      <c r="R191" t="s">
        <v>1764</v>
      </c>
      <c r="S191" t="s">
        <v>1765</v>
      </c>
      <c r="T191">
        <v>5</v>
      </c>
      <c r="U191" t="s">
        <v>86</v>
      </c>
      <c r="V191">
        <v>86</v>
      </c>
      <c r="W191">
        <v>5626106443</v>
      </c>
      <c r="Z191" t="s">
        <v>1766</v>
      </c>
      <c r="AA191">
        <v>13.61314</v>
      </c>
      <c r="AB191">
        <v>-87.750500000000002</v>
      </c>
      <c r="AC191">
        <v>86</v>
      </c>
      <c r="AE191">
        <v>5</v>
      </c>
      <c r="AM191">
        <v>22</v>
      </c>
      <c r="AO191">
        <f t="shared" ca="1" si="26"/>
        <v>5</v>
      </c>
      <c r="AP191">
        <f t="shared" ca="1" si="27"/>
        <v>1989</v>
      </c>
      <c r="AQ191">
        <f t="shared" ca="1" si="28"/>
        <v>33</v>
      </c>
      <c r="AR191" t="str">
        <f t="shared" si="29"/>
        <v/>
      </c>
      <c r="AS191" t="str">
        <f t="shared" si="30"/>
        <v>NDAYISABA</v>
      </c>
      <c r="AT191" t="str">
        <f t="shared" si="31"/>
        <v xml:space="preserve">  NDAYISABA</v>
      </c>
      <c r="AW191">
        <f t="shared" ca="1" si="36"/>
        <v>5</v>
      </c>
      <c r="AX191">
        <f t="shared" ca="1" si="37"/>
        <v>1989</v>
      </c>
      <c r="AY191" s="23">
        <v>1</v>
      </c>
      <c r="AZ191" t="str">
        <f t="shared" si="32"/>
        <v/>
      </c>
      <c r="BA191" t="str">
        <f t="shared" si="33"/>
        <v/>
      </c>
      <c r="BB191" s="23"/>
      <c r="BC191">
        <f t="shared" si="34"/>
        <v>1</v>
      </c>
      <c r="BE191" t="str">
        <f t="shared" si="35"/>
        <v>M</v>
      </c>
      <c r="BG191">
        <f xml:space="preserve"> IF(ISBLANK(BF191), W191, "")</f>
        <v>5626106443</v>
      </c>
    </row>
    <row r="192" spans="1:59">
      <c r="A192">
        <v>70</v>
      </c>
      <c r="B192" t="s">
        <v>753</v>
      </c>
      <c r="C192" t="s">
        <v>754</v>
      </c>
      <c r="E192" t="s">
        <v>755</v>
      </c>
      <c r="F192" t="s">
        <v>1767</v>
      </c>
      <c r="G192" t="s">
        <v>36</v>
      </c>
      <c r="H192">
        <v>29.343219999999999</v>
      </c>
      <c r="I192">
        <v>106.4276</v>
      </c>
      <c r="J192">
        <v>18</v>
      </c>
      <c r="K192">
        <v>5</v>
      </c>
      <c r="L192">
        <v>1989</v>
      </c>
      <c r="M192">
        <v>33</v>
      </c>
      <c r="N192">
        <v>1</v>
      </c>
      <c r="O192" t="s">
        <v>37</v>
      </c>
      <c r="P192" t="s">
        <v>42</v>
      </c>
      <c r="Q192" t="s">
        <v>1648</v>
      </c>
      <c r="R192" t="s">
        <v>2493</v>
      </c>
      <c r="S192" t="s">
        <v>2494</v>
      </c>
      <c r="T192">
        <v>5</v>
      </c>
      <c r="U192" t="s">
        <v>86</v>
      </c>
      <c r="V192">
        <v>86</v>
      </c>
      <c r="Z192" t="s">
        <v>1766</v>
      </c>
      <c r="AA192">
        <v>13.61314</v>
      </c>
      <c r="AB192">
        <v>-87.750500000000002</v>
      </c>
      <c r="AC192">
        <v>86</v>
      </c>
      <c r="AE192">
        <v>5</v>
      </c>
      <c r="AO192">
        <f t="shared" ca="1" si="26"/>
        <v>5</v>
      </c>
      <c r="AP192">
        <f t="shared" ca="1" si="27"/>
        <v>1989</v>
      </c>
      <c r="AQ192">
        <f t="shared" ca="1" si="28"/>
        <v>33</v>
      </c>
      <c r="AR192" t="str">
        <f t="shared" si="29"/>
        <v>REHEMA</v>
      </c>
      <c r="AS192" t="str">
        <f t="shared" si="30"/>
        <v>NDAYISABA</v>
      </c>
      <c r="AT192" t="str">
        <f t="shared" si="31"/>
        <v>REHEMA  NDAYISABA</v>
      </c>
      <c r="AW192">
        <f t="shared" ca="1" si="36"/>
        <v>5</v>
      </c>
      <c r="AX192">
        <f t="shared" ca="1" si="37"/>
        <v>1989</v>
      </c>
      <c r="AY192" s="23"/>
      <c r="AZ192">
        <f t="shared" si="32"/>
        <v>5</v>
      </c>
      <c r="BA192" t="str">
        <f t="shared" si="33"/>
        <v>SEPARATED</v>
      </c>
      <c r="BB192" s="23"/>
      <c r="BC192">
        <f t="shared" si="34"/>
        <v>1</v>
      </c>
      <c r="BE192" t="str">
        <f t="shared" si="35"/>
        <v>M</v>
      </c>
    </row>
    <row r="193" spans="1:59">
      <c r="A193">
        <v>60</v>
      </c>
      <c r="B193" t="s">
        <v>668</v>
      </c>
      <c r="C193" t="s">
        <v>669</v>
      </c>
      <c r="E193" t="s">
        <v>117</v>
      </c>
      <c r="F193" t="s">
        <v>2495</v>
      </c>
      <c r="G193" t="s">
        <v>36</v>
      </c>
      <c r="H193">
        <v>44.332410000000003</v>
      </c>
      <c r="I193">
        <v>-0.15185000000000001</v>
      </c>
      <c r="J193">
        <v>23</v>
      </c>
      <c r="K193">
        <v>6</v>
      </c>
      <c r="L193">
        <v>1978</v>
      </c>
      <c r="M193">
        <v>44</v>
      </c>
      <c r="N193">
        <v>13</v>
      </c>
      <c r="O193" t="s">
        <v>97</v>
      </c>
      <c r="P193" t="s">
        <v>176</v>
      </c>
      <c r="Q193" t="s">
        <v>1579</v>
      </c>
      <c r="R193" t="s">
        <v>1713</v>
      </c>
      <c r="S193" t="s">
        <v>1714</v>
      </c>
      <c r="T193">
        <v>1</v>
      </c>
      <c r="U193" t="s">
        <v>186</v>
      </c>
      <c r="V193">
        <v>65</v>
      </c>
      <c r="Z193" t="s">
        <v>1715</v>
      </c>
      <c r="AA193">
        <v>58.222050000000003</v>
      </c>
      <c r="AB193">
        <v>11.918290000000001</v>
      </c>
      <c r="AC193">
        <v>65</v>
      </c>
      <c r="AK193">
        <v>54</v>
      </c>
      <c r="AO193">
        <f t="shared" ca="1" si="26"/>
        <v>6</v>
      </c>
      <c r="AP193">
        <f t="shared" ca="1" si="27"/>
        <v>1995</v>
      </c>
      <c r="AQ193">
        <f t="shared" ca="1" si="28"/>
        <v>44</v>
      </c>
      <c r="AR193" t="str">
        <f t="shared" si="29"/>
        <v>TUYISENGE</v>
      </c>
      <c r="AS193" t="str">
        <f t="shared" si="30"/>
        <v>UWIZEYIMANA</v>
      </c>
      <c r="AT193" t="str">
        <f t="shared" si="31"/>
        <v>TUYISENGE  UWIZEYIMANA</v>
      </c>
      <c r="AW193">
        <f t="shared" ca="1" si="36"/>
        <v>6</v>
      </c>
      <c r="AX193">
        <f t="shared" ca="1" si="37"/>
        <v>1995</v>
      </c>
      <c r="AY193" s="23"/>
      <c r="AZ193">
        <f t="shared" si="32"/>
        <v>1</v>
      </c>
      <c r="BA193" t="str">
        <f t="shared" si="33"/>
        <v>MARRIED TO ONE WIFE/HUSBAND OFFICIALLY</v>
      </c>
      <c r="BB193" s="23"/>
      <c r="BC193">
        <f t="shared" si="34"/>
        <v>13</v>
      </c>
      <c r="BE193" t="str">
        <f t="shared" si="35"/>
        <v>M</v>
      </c>
    </row>
    <row r="194" spans="1:59">
      <c r="A194">
        <v>60</v>
      </c>
      <c r="B194" t="s">
        <v>670</v>
      </c>
      <c r="C194" t="s">
        <v>671</v>
      </c>
      <c r="E194" t="s">
        <v>672</v>
      </c>
      <c r="F194" t="s">
        <v>1715</v>
      </c>
      <c r="G194" t="s">
        <v>23</v>
      </c>
      <c r="H194">
        <v>58.222050000000003</v>
      </c>
      <c r="I194">
        <v>11.918290000000001</v>
      </c>
      <c r="J194">
        <v>13</v>
      </c>
      <c r="K194">
        <v>7</v>
      </c>
      <c r="L194">
        <v>1957</v>
      </c>
      <c r="M194">
        <v>65</v>
      </c>
      <c r="N194">
        <v>10</v>
      </c>
      <c r="O194" t="s">
        <v>97</v>
      </c>
      <c r="P194" t="s">
        <v>176</v>
      </c>
      <c r="Q194" t="s">
        <v>1579</v>
      </c>
      <c r="R194" t="s">
        <v>1713</v>
      </c>
      <c r="S194" t="s">
        <v>1714</v>
      </c>
      <c r="T194">
        <v>2</v>
      </c>
      <c r="U194" t="s">
        <v>48</v>
      </c>
      <c r="V194">
        <v>65</v>
      </c>
      <c r="W194">
        <v>5442447073</v>
      </c>
      <c r="Z194" t="s">
        <v>1715</v>
      </c>
      <c r="AA194">
        <v>58.222050000000003</v>
      </c>
      <c r="AB194">
        <v>11.918290000000001</v>
      </c>
      <c r="AC194">
        <v>65</v>
      </c>
      <c r="AK194">
        <v>57</v>
      </c>
      <c r="AO194">
        <f t="shared" ref="AO194:AO257" ca="1" si="38" xml:space="preserve"> IF(ISBLANK(AJ194), K194, RANDBETWEEN(1,12))</f>
        <v>7</v>
      </c>
      <c r="AP194">
        <f t="shared" ref="AP194:AP257" ca="1" si="39" xml:space="preserve"> IF(ISBLANK(AK194), L194, RANDBETWEEN(1922,2022))</f>
        <v>2012</v>
      </c>
      <c r="AQ194">
        <f t="shared" ref="AQ194:AQ257" ca="1" si="40">IF(ISBLANK(AL194),M194,SUM(M194,RANDBETWEEN(1,3)))</f>
        <v>65</v>
      </c>
      <c r="AR194" t="str">
        <f t="shared" ref="AR194:AR257" si="41" xml:space="preserve"> IF(ISBLANK(AM194), C194, "")</f>
        <v>FRANCOISE</v>
      </c>
      <c r="AS194" t="str">
        <f t="shared" ref="AS194:AS257" si="42" xml:space="preserve"> IF(ISBLANK(AN194), E194, "")</f>
        <v>UMUHOZA</v>
      </c>
      <c r="AT194" t="str">
        <f t="shared" ref="AT194:AT257" si="43" xml:space="preserve"> _xlfn.CONCAT(AR194, " ", D194, " ", AS194)</f>
        <v>FRANCOISE  UMUHOZA</v>
      </c>
      <c r="AW194">
        <f t="shared" ca="1" si="36"/>
        <v>7</v>
      </c>
      <c r="AX194">
        <f t="shared" ca="1" si="37"/>
        <v>2012</v>
      </c>
      <c r="AY194" s="23"/>
      <c r="AZ194">
        <f t="shared" ref="AZ194:AZ257" si="44">IF(ISBLANK(AY194), T194, "")</f>
        <v>2</v>
      </c>
      <c r="BA194" t="str">
        <f t="shared" ref="BA194:BA257" si="45">IF(ISBLANK(AY194), U194, "")</f>
        <v>MARRIED TO ONE WIFE/HUSBAND NOT OFFICIALLY</v>
      </c>
      <c r="BB194" s="23"/>
      <c r="BC194">
        <f t="shared" ref="BC194:BC257" si="46">IF(ISBLANK(BB194), N194, "")</f>
        <v>10</v>
      </c>
      <c r="BE194" t="str">
        <f t="shared" ref="BE194:BE257" si="47">IF(ISBLANK(BD194), G194, "")</f>
        <v>F</v>
      </c>
      <c r="BG194">
        <f xml:space="preserve"> IF(ISBLANK(BF194), W194, "")</f>
        <v>5442447073</v>
      </c>
    </row>
    <row r="195" spans="1:59">
      <c r="A195">
        <v>60</v>
      </c>
      <c r="B195" t="s">
        <v>673</v>
      </c>
      <c r="C195" t="s">
        <v>674</v>
      </c>
      <c r="D195" t="s">
        <v>2496</v>
      </c>
      <c r="E195" t="s">
        <v>371</v>
      </c>
      <c r="F195" t="s">
        <v>1716</v>
      </c>
      <c r="G195" t="s">
        <v>36</v>
      </c>
      <c r="H195">
        <v>10.26038</v>
      </c>
      <c r="I195">
        <v>13.260579999999999</v>
      </c>
      <c r="J195">
        <v>4</v>
      </c>
      <c r="K195">
        <v>12</v>
      </c>
      <c r="L195">
        <v>1963</v>
      </c>
      <c r="M195">
        <v>59</v>
      </c>
      <c r="N195">
        <v>13</v>
      </c>
      <c r="O195" t="s">
        <v>97</v>
      </c>
      <c r="P195" t="s">
        <v>176</v>
      </c>
      <c r="Q195" t="s">
        <v>1579</v>
      </c>
      <c r="R195" t="s">
        <v>1713</v>
      </c>
      <c r="S195" t="s">
        <v>1714</v>
      </c>
      <c r="T195">
        <v>5</v>
      </c>
      <c r="U195" t="s">
        <v>86</v>
      </c>
      <c r="V195">
        <v>65</v>
      </c>
      <c r="Z195" t="s">
        <v>1715</v>
      </c>
      <c r="AA195">
        <v>58.222050000000003</v>
      </c>
      <c r="AB195">
        <v>11.918290000000001</v>
      </c>
      <c r="AC195">
        <v>65</v>
      </c>
      <c r="AF195">
        <v>28</v>
      </c>
      <c r="AO195">
        <f t="shared" ca="1" si="38"/>
        <v>12</v>
      </c>
      <c r="AP195">
        <f t="shared" ca="1" si="39"/>
        <v>1963</v>
      </c>
      <c r="AQ195">
        <f t="shared" ca="1" si="40"/>
        <v>59</v>
      </c>
      <c r="AR195" t="str">
        <f t="shared" si="41"/>
        <v>ROMEO</v>
      </c>
      <c r="AS195" t="str">
        <f t="shared" si="42"/>
        <v>JANVIER</v>
      </c>
      <c r="AT195" t="str">
        <f t="shared" si="43"/>
        <v>ROMEO RICK JANVIER</v>
      </c>
      <c r="AV195">
        <v>32</v>
      </c>
      <c r="AW195">
        <f t="shared" ca="1" si="36"/>
        <v>12</v>
      </c>
      <c r="AX195" t="str">
        <f t="shared" si="37"/>
        <v/>
      </c>
      <c r="AY195" s="23">
        <v>1</v>
      </c>
      <c r="AZ195" t="str">
        <f t="shared" si="44"/>
        <v/>
      </c>
      <c r="BA195" t="str">
        <f t="shared" si="45"/>
        <v/>
      </c>
      <c r="BB195" s="23"/>
      <c r="BC195">
        <f t="shared" si="46"/>
        <v>13</v>
      </c>
      <c r="BE195" t="str">
        <f t="shared" si="47"/>
        <v>M</v>
      </c>
    </row>
    <row r="196" spans="1:59">
      <c r="A196">
        <v>60</v>
      </c>
      <c r="B196" t="s">
        <v>675</v>
      </c>
      <c r="C196" t="s">
        <v>676</v>
      </c>
      <c r="D196" t="s">
        <v>677</v>
      </c>
      <c r="E196" t="s">
        <v>435</v>
      </c>
      <c r="F196" t="s">
        <v>1717</v>
      </c>
      <c r="G196" t="s">
        <v>23</v>
      </c>
      <c r="H196">
        <v>46.456670000000003</v>
      </c>
      <c r="I196">
        <v>33.872349999999997</v>
      </c>
      <c r="J196">
        <v>12</v>
      </c>
      <c r="K196">
        <v>12</v>
      </c>
      <c r="L196">
        <v>2004</v>
      </c>
      <c r="M196">
        <v>18</v>
      </c>
      <c r="N196">
        <v>1</v>
      </c>
      <c r="O196" t="s">
        <v>97</v>
      </c>
      <c r="P196" t="s">
        <v>176</v>
      </c>
      <c r="Q196" t="s">
        <v>1579</v>
      </c>
      <c r="R196" t="s">
        <v>1713</v>
      </c>
      <c r="S196" t="s">
        <v>1714</v>
      </c>
      <c r="T196">
        <v>4</v>
      </c>
      <c r="U196" t="s">
        <v>93</v>
      </c>
      <c r="V196">
        <v>65</v>
      </c>
      <c r="Z196" t="s">
        <v>1715</v>
      </c>
      <c r="AA196">
        <v>58.222050000000003</v>
      </c>
      <c r="AB196">
        <v>11.918290000000001</v>
      </c>
      <c r="AC196">
        <v>65</v>
      </c>
      <c r="AO196">
        <f t="shared" ca="1" si="38"/>
        <v>12</v>
      </c>
      <c r="AP196">
        <f t="shared" ca="1" si="39"/>
        <v>2004</v>
      </c>
      <c r="AQ196">
        <f t="shared" ca="1" si="40"/>
        <v>18</v>
      </c>
      <c r="AR196" t="str">
        <f t="shared" si="41"/>
        <v>MUKAMBANGUZA</v>
      </c>
      <c r="AS196" t="str">
        <f t="shared" si="42"/>
        <v>BUTERA</v>
      </c>
      <c r="AT196" t="str">
        <f t="shared" si="43"/>
        <v>MUKAMBANGUZA JOSIANE BUTERA</v>
      </c>
      <c r="AU196">
        <v>14</v>
      </c>
      <c r="AV196">
        <v>25</v>
      </c>
      <c r="AW196" t="str">
        <f t="shared" si="36"/>
        <v/>
      </c>
      <c r="AX196" t="str">
        <f t="shared" si="37"/>
        <v/>
      </c>
      <c r="AY196" s="23"/>
      <c r="AZ196">
        <f t="shared" si="44"/>
        <v>4</v>
      </c>
      <c r="BA196" t="str">
        <f t="shared" si="45"/>
        <v>DIVORCED</v>
      </c>
      <c r="BB196" s="23"/>
      <c r="BC196">
        <f t="shared" si="46"/>
        <v>1</v>
      </c>
      <c r="BE196" t="str">
        <f t="shared" si="47"/>
        <v>F</v>
      </c>
    </row>
    <row r="197" spans="1:59">
      <c r="A197">
        <v>61</v>
      </c>
      <c r="B197" t="s">
        <v>678</v>
      </c>
      <c r="C197" t="s">
        <v>679</v>
      </c>
      <c r="E197" t="s">
        <v>341</v>
      </c>
      <c r="F197" t="s">
        <v>1718</v>
      </c>
      <c r="G197" t="s">
        <v>36</v>
      </c>
      <c r="H197">
        <v>-34.660200000000003</v>
      </c>
      <c r="I197">
        <v>-58.447499999999998</v>
      </c>
      <c r="J197">
        <v>6</v>
      </c>
      <c r="K197">
        <v>5</v>
      </c>
      <c r="L197">
        <v>1993</v>
      </c>
      <c r="M197">
        <v>29</v>
      </c>
      <c r="N197">
        <v>4</v>
      </c>
      <c r="O197" t="s">
        <v>24</v>
      </c>
      <c r="P197" t="s">
        <v>25</v>
      </c>
      <c r="Q197" t="s">
        <v>1719</v>
      </c>
      <c r="R197" t="s">
        <v>1720</v>
      </c>
      <c r="S197" t="s">
        <v>1721</v>
      </c>
      <c r="T197">
        <v>6</v>
      </c>
      <c r="U197" t="s">
        <v>43</v>
      </c>
      <c r="V197">
        <v>84</v>
      </c>
      <c r="Z197" t="s">
        <v>2497</v>
      </c>
      <c r="AA197">
        <v>53.437550000000002</v>
      </c>
      <c r="AB197">
        <v>55.257800000000003</v>
      </c>
      <c r="AC197">
        <v>84</v>
      </c>
      <c r="AJ197">
        <v>113</v>
      </c>
      <c r="AO197">
        <f t="shared" ca="1" si="38"/>
        <v>8</v>
      </c>
      <c r="AP197">
        <f t="shared" ca="1" si="39"/>
        <v>1993</v>
      </c>
      <c r="AQ197">
        <f t="shared" ca="1" si="40"/>
        <v>29</v>
      </c>
      <c r="AR197" t="str">
        <f t="shared" si="41"/>
        <v>IDRISSA</v>
      </c>
      <c r="AS197" t="str">
        <f t="shared" si="42"/>
        <v>HAVUGIMANA</v>
      </c>
      <c r="AT197" t="str">
        <f t="shared" si="43"/>
        <v>IDRISSA  HAVUGIMANA</v>
      </c>
      <c r="AU197">
        <v>93</v>
      </c>
      <c r="AW197" t="str">
        <f t="shared" si="36"/>
        <v/>
      </c>
      <c r="AX197">
        <f t="shared" ca="1" si="37"/>
        <v>1993</v>
      </c>
      <c r="AY197" s="23"/>
      <c r="AZ197">
        <f t="shared" si="44"/>
        <v>6</v>
      </c>
      <c r="BA197" t="str">
        <f t="shared" si="45"/>
        <v>NEVER MARRIED</v>
      </c>
      <c r="BB197" s="23"/>
      <c r="BC197">
        <f t="shared" si="46"/>
        <v>4</v>
      </c>
      <c r="BE197" t="str">
        <f t="shared" si="47"/>
        <v>M</v>
      </c>
    </row>
    <row r="198" spans="1:59">
      <c r="A198">
        <v>61</v>
      </c>
      <c r="B198" t="s">
        <v>680</v>
      </c>
      <c r="C198" t="s">
        <v>2498</v>
      </c>
      <c r="E198" t="s">
        <v>682</v>
      </c>
      <c r="F198" t="s">
        <v>2499</v>
      </c>
      <c r="G198" t="s">
        <v>23</v>
      </c>
      <c r="H198">
        <v>15.24789</v>
      </c>
      <c r="I198">
        <v>104.87649999999999</v>
      </c>
      <c r="J198">
        <v>13</v>
      </c>
      <c r="K198">
        <v>2</v>
      </c>
      <c r="L198">
        <v>2020</v>
      </c>
      <c r="M198">
        <v>2</v>
      </c>
      <c r="N198">
        <v>13</v>
      </c>
      <c r="O198" t="s">
        <v>24</v>
      </c>
      <c r="P198" t="s">
        <v>25</v>
      </c>
      <c r="Q198" t="s">
        <v>1719</v>
      </c>
      <c r="R198" t="s">
        <v>1720</v>
      </c>
      <c r="S198" t="s">
        <v>1721</v>
      </c>
      <c r="T198">
        <v>6</v>
      </c>
      <c r="U198" t="s">
        <v>43</v>
      </c>
      <c r="V198">
        <v>84</v>
      </c>
      <c r="Z198" t="s">
        <v>2497</v>
      </c>
      <c r="AA198">
        <v>53.437550000000002</v>
      </c>
      <c r="AB198">
        <v>55.257800000000003</v>
      </c>
      <c r="AC198">
        <v>84</v>
      </c>
      <c r="AJ198">
        <v>98</v>
      </c>
      <c r="AO198">
        <f t="shared" ca="1" si="38"/>
        <v>2</v>
      </c>
      <c r="AP198">
        <f t="shared" ca="1" si="39"/>
        <v>2020</v>
      </c>
      <c r="AQ198">
        <f t="shared" ca="1" si="40"/>
        <v>2</v>
      </c>
      <c r="AR198" t="str">
        <f t="shared" si="41"/>
        <v>IR?NE</v>
      </c>
      <c r="AS198" t="str">
        <f t="shared" si="42"/>
        <v>NIYONSENGA</v>
      </c>
      <c r="AT198" t="str">
        <f t="shared" si="43"/>
        <v>IR?NE  NIYONSENGA</v>
      </c>
      <c r="AW198">
        <f t="shared" ca="1" si="36"/>
        <v>2</v>
      </c>
      <c r="AX198">
        <f t="shared" ca="1" si="37"/>
        <v>2020</v>
      </c>
      <c r="AY198" s="23"/>
      <c r="AZ198">
        <f t="shared" si="44"/>
        <v>6</v>
      </c>
      <c r="BA198" t="str">
        <f t="shared" si="45"/>
        <v>NEVER MARRIED</v>
      </c>
      <c r="BB198" s="23"/>
      <c r="BC198">
        <f t="shared" si="46"/>
        <v>13</v>
      </c>
      <c r="BE198" t="str">
        <f t="shared" si="47"/>
        <v>F</v>
      </c>
    </row>
    <row r="199" spans="1:59">
      <c r="A199">
        <v>61</v>
      </c>
      <c r="B199" t="s">
        <v>683</v>
      </c>
      <c r="C199" t="s">
        <v>165</v>
      </c>
      <c r="E199" t="s">
        <v>390</v>
      </c>
      <c r="F199" t="s">
        <v>1723</v>
      </c>
      <c r="G199" t="s">
        <v>23</v>
      </c>
      <c r="H199">
        <v>35.838700000000003</v>
      </c>
      <c r="I199">
        <v>139.80170000000001</v>
      </c>
      <c r="J199">
        <v>24</v>
      </c>
      <c r="K199">
        <v>10</v>
      </c>
      <c r="L199">
        <v>2013</v>
      </c>
      <c r="M199">
        <v>9</v>
      </c>
      <c r="N199">
        <v>3</v>
      </c>
      <c r="O199" t="s">
        <v>24</v>
      </c>
      <c r="P199" t="s">
        <v>25</v>
      </c>
      <c r="Q199" t="s">
        <v>1719</v>
      </c>
      <c r="R199" t="s">
        <v>1720</v>
      </c>
      <c r="S199" t="s">
        <v>1721</v>
      </c>
      <c r="T199">
        <v>6</v>
      </c>
      <c r="U199" t="s">
        <v>43</v>
      </c>
      <c r="V199">
        <v>84</v>
      </c>
      <c r="Z199" t="s">
        <v>2497</v>
      </c>
      <c r="AA199">
        <v>53.437550000000002</v>
      </c>
      <c r="AB199">
        <v>55.257800000000003</v>
      </c>
      <c r="AC199">
        <v>84</v>
      </c>
      <c r="AO199">
        <f t="shared" ca="1" si="38"/>
        <v>10</v>
      </c>
      <c r="AP199">
        <f t="shared" ca="1" si="39"/>
        <v>2013</v>
      </c>
      <c r="AQ199">
        <f t="shared" ca="1" si="40"/>
        <v>9</v>
      </c>
      <c r="AR199" t="str">
        <f t="shared" si="41"/>
        <v>THERESE</v>
      </c>
      <c r="AS199" t="str">
        <f t="shared" si="42"/>
        <v>MUTONI</v>
      </c>
      <c r="AT199" t="str">
        <f t="shared" si="43"/>
        <v>THERESE  MUTONI</v>
      </c>
      <c r="AU199">
        <v>113</v>
      </c>
      <c r="AW199" t="str">
        <f t="shared" si="36"/>
        <v/>
      </c>
      <c r="AX199">
        <f t="shared" ca="1" si="37"/>
        <v>2013</v>
      </c>
      <c r="AY199" s="23"/>
      <c r="AZ199">
        <f t="shared" si="44"/>
        <v>6</v>
      </c>
      <c r="BA199" t="str">
        <f t="shared" si="45"/>
        <v>NEVER MARRIED</v>
      </c>
      <c r="BB199" s="23"/>
      <c r="BC199">
        <f t="shared" si="46"/>
        <v>3</v>
      </c>
      <c r="BE199" t="str">
        <f t="shared" si="47"/>
        <v>F</v>
      </c>
    </row>
    <row r="200" spans="1:59">
      <c r="A200">
        <v>61</v>
      </c>
      <c r="B200" t="s">
        <v>684</v>
      </c>
      <c r="C200" t="s">
        <v>685</v>
      </c>
      <c r="E200" t="s">
        <v>209</v>
      </c>
      <c r="F200" t="s">
        <v>2497</v>
      </c>
      <c r="G200" t="s">
        <v>36</v>
      </c>
      <c r="H200">
        <v>53.437550000000002</v>
      </c>
      <c r="I200">
        <v>55.257800000000003</v>
      </c>
      <c r="J200">
        <v>20</v>
      </c>
      <c r="K200">
        <v>5</v>
      </c>
      <c r="L200">
        <v>1938</v>
      </c>
      <c r="M200">
        <v>84</v>
      </c>
      <c r="N200">
        <v>5</v>
      </c>
      <c r="O200" t="s">
        <v>24</v>
      </c>
      <c r="P200" t="s">
        <v>25</v>
      </c>
      <c r="Q200" t="s">
        <v>1719</v>
      </c>
      <c r="R200" t="s">
        <v>1720</v>
      </c>
      <c r="S200" t="s">
        <v>1721</v>
      </c>
      <c r="T200">
        <v>1</v>
      </c>
      <c r="U200" t="s">
        <v>186</v>
      </c>
      <c r="V200">
        <v>84</v>
      </c>
      <c r="W200">
        <v>7457912412</v>
      </c>
      <c r="Z200" t="s">
        <v>2497</v>
      </c>
      <c r="AA200">
        <v>53.437550000000002</v>
      </c>
      <c r="AB200">
        <v>55.257800000000003</v>
      </c>
      <c r="AC200">
        <v>84</v>
      </c>
      <c r="AH200">
        <v>3</v>
      </c>
      <c r="AO200">
        <f t="shared" ca="1" si="38"/>
        <v>5</v>
      </c>
      <c r="AP200">
        <f t="shared" ca="1" si="39"/>
        <v>1938</v>
      </c>
      <c r="AQ200">
        <f t="shared" ca="1" si="40"/>
        <v>84</v>
      </c>
      <c r="AR200" t="str">
        <f t="shared" si="41"/>
        <v>ERIC</v>
      </c>
      <c r="AS200" t="str">
        <f t="shared" si="42"/>
        <v>MUVUNYI</v>
      </c>
      <c r="AT200" t="str">
        <f t="shared" si="43"/>
        <v>ERIC  MUVUNYI</v>
      </c>
      <c r="AW200">
        <f t="shared" ca="1" si="36"/>
        <v>5</v>
      </c>
      <c r="AX200">
        <f t="shared" ca="1" si="37"/>
        <v>1938</v>
      </c>
      <c r="AY200" s="23"/>
      <c r="AZ200">
        <f t="shared" si="44"/>
        <v>1</v>
      </c>
      <c r="BA200" t="str">
        <f t="shared" si="45"/>
        <v>MARRIED TO ONE WIFE/HUSBAND OFFICIALLY</v>
      </c>
      <c r="BB200" s="23">
        <v>1</v>
      </c>
      <c r="BC200" t="str">
        <f t="shared" si="46"/>
        <v/>
      </c>
      <c r="BE200" t="str">
        <f t="shared" si="47"/>
        <v>M</v>
      </c>
      <c r="BG200">
        <f xml:space="preserve"> IF(ISBLANK(BF200), W200, "")</f>
        <v>7457912412</v>
      </c>
    </row>
    <row r="201" spans="1:59">
      <c r="A201">
        <v>62</v>
      </c>
      <c r="B201" t="s">
        <v>687</v>
      </c>
      <c r="C201" t="s">
        <v>688</v>
      </c>
      <c r="E201" t="s">
        <v>442</v>
      </c>
      <c r="F201" t="s">
        <v>2500</v>
      </c>
      <c r="G201" t="s">
        <v>23</v>
      </c>
      <c r="H201">
        <v>38.994500000000002</v>
      </c>
      <c r="I201">
        <v>-8.7339800000000007</v>
      </c>
      <c r="J201">
        <v>28</v>
      </c>
      <c r="K201">
        <v>1</v>
      </c>
      <c r="L201">
        <v>1932</v>
      </c>
      <c r="M201">
        <v>90</v>
      </c>
      <c r="N201">
        <v>2</v>
      </c>
      <c r="O201" t="s">
        <v>24</v>
      </c>
      <c r="P201" t="s">
        <v>255</v>
      </c>
      <c r="Q201" t="s">
        <v>1726</v>
      </c>
      <c r="R201" t="s">
        <v>1727</v>
      </c>
      <c r="S201" t="s">
        <v>1728</v>
      </c>
      <c r="T201">
        <v>2</v>
      </c>
      <c r="U201" t="s">
        <v>48</v>
      </c>
      <c r="V201">
        <v>92</v>
      </c>
      <c r="Z201" t="s">
        <v>2501</v>
      </c>
      <c r="AA201">
        <v>38.12612</v>
      </c>
      <c r="AB201">
        <v>23.87078</v>
      </c>
      <c r="AC201">
        <v>92</v>
      </c>
      <c r="AI201">
        <v>13</v>
      </c>
      <c r="AO201">
        <f t="shared" ca="1" si="38"/>
        <v>1</v>
      </c>
      <c r="AP201">
        <f t="shared" ca="1" si="39"/>
        <v>1932</v>
      </c>
      <c r="AQ201">
        <f t="shared" ca="1" si="40"/>
        <v>90</v>
      </c>
      <c r="AR201" t="str">
        <f t="shared" si="41"/>
        <v>IBRAHIM</v>
      </c>
      <c r="AS201" t="str">
        <f t="shared" si="42"/>
        <v>CHANTAL</v>
      </c>
      <c r="AT201" t="str">
        <f t="shared" si="43"/>
        <v>IBRAHIM  CHANTAL</v>
      </c>
      <c r="AW201">
        <f t="shared" ca="1" si="36"/>
        <v>1</v>
      </c>
      <c r="AX201">
        <f t="shared" ca="1" si="37"/>
        <v>1932</v>
      </c>
      <c r="AY201" s="23"/>
      <c r="AZ201">
        <f t="shared" si="44"/>
        <v>2</v>
      </c>
      <c r="BA201" t="str">
        <f t="shared" si="45"/>
        <v>MARRIED TO ONE WIFE/HUSBAND NOT OFFICIALLY</v>
      </c>
      <c r="BB201" s="23"/>
      <c r="BC201">
        <f t="shared" si="46"/>
        <v>2</v>
      </c>
      <c r="BE201" t="str">
        <f t="shared" si="47"/>
        <v>F</v>
      </c>
    </row>
    <row r="202" spans="1:59">
      <c r="A202">
        <v>62</v>
      </c>
      <c r="B202" t="s">
        <v>690</v>
      </c>
      <c r="C202" t="s">
        <v>691</v>
      </c>
      <c r="E202" t="s">
        <v>692</v>
      </c>
      <c r="F202" t="s">
        <v>1729</v>
      </c>
      <c r="G202" t="s">
        <v>36</v>
      </c>
      <c r="H202">
        <v>45.046329999999998</v>
      </c>
      <c r="I202">
        <v>38.80003</v>
      </c>
      <c r="J202">
        <v>19</v>
      </c>
      <c r="K202">
        <v>12</v>
      </c>
      <c r="L202">
        <v>1985</v>
      </c>
      <c r="M202">
        <v>37</v>
      </c>
      <c r="N202">
        <v>4</v>
      </c>
      <c r="O202" t="s">
        <v>24</v>
      </c>
      <c r="P202" t="s">
        <v>255</v>
      </c>
      <c r="Q202" t="s">
        <v>1726</v>
      </c>
      <c r="R202" t="s">
        <v>1727</v>
      </c>
      <c r="S202" t="s">
        <v>1728</v>
      </c>
      <c r="T202">
        <v>7</v>
      </c>
      <c r="U202" t="s">
        <v>78</v>
      </c>
      <c r="V202">
        <v>92</v>
      </c>
      <c r="Z202" t="s">
        <v>2501</v>
      </c>
      <c r="AA202">
        <v>38.12612</v>
      </c>
      <c r="AB202">
        <v>23.87078</v>
      </c>
      <c r="AC202">
        <v>92</v>
      </c>
      <c r="AI202">
        <v>19</v>
      </c>
      <c r="AO202">
        <f t="shared" ca="1" si="38"/>
        <v>12</v>
      </c>
      <c r="AP202">
        <f t="shared" ca="1" si="39"/>
        <v>1985</v>
      </c>
      <c r="AQ202">
        <f t="shared" ca="1" si="40"/>
        <v>37</v>
      </c>
      <c r="AR202" t="str">
        <f t="shared" si="41"/>
        <v>NICOLE</v>
      </c>
      <c r="AS202" t="str">
        <f t="shared" si="42"/>
        <v>RUTAYISIRE</v>
      </c>
      <c r="AT202" t="str">
        <f t="shared" si="43"/>
        <v>NICOLE  RUTAYISIRE</v>
      </c>
      <c r="AW202">
        <f t="shared" ca="1" si="36"/>
        <v>12</v>
      </c>
      <c r="AX202">
        <f t="shared" ca="1" si="37"/>
        <v>1985</v>
      </c>
      <c r="AY202" s="23"/>
      <c r="AZ202">
        <f t="shared" si="44"/>
        <v>7</v>
      </c>
      <c r="BA202" t="str">
        <f t="shared" si="45"/>
        <v>WIDOWED</v>
      </c>
      <c r="BB202" s="23"/>
      <c r="BC202">
        <f t="shared" si="46"/>
        <v>4</v>
      </c>
      <c r="BE202" t="str">
        <f t="shared" si="47"/>
        <v>M</v>
      </c>
    </row>
    <row r="203" spans="1:59">
      <c r="A203">
        <v>62</v>
      </c>
      <c r="B203" t="s">
        <v>693</v>
      </c>
      <c r="C203" t="s">
        <v>411</v>
      </c>
      <c r="E203" t="s">
        <v>2502</v>
      </c>
      <c r="F203" t="s">
        <v>2501</v>
      </c>
      <c r="G203" t="s">
        <v>36</v>
      </c>
      <c r="H203">
        <v>38.12612</v>
      </c>
      <c r="I203">
        <v>23.87078</v>
      </c>
      <c r="J203">
        <v>20</v>
      </c>
      <c r="K203">
        <v>3</v>
      </c>
      <c r="L203">
        <v>1930</v>
      </c>
      <c r="M203">
        <v>92</v>
      </c>
      <c r="N203">
        <v>2</v>
      </c>
      <c r="O203" t="s">
        <v>24</v>
      </c>
      <c r="P203" t="s">
        <v>255</v>
      </c>
      <c r="Q203" t="s">
        <v>1726</v>
      </c>
      <c r="R203" t="s">
        <v>1727</v>
      </c>
      <c r="S203" t="s">
        <v>1728</v>
      </c>
      <c r="T203">
        <v>1</v>
      </c>
      <c r="U203" t="s">
        <v>186</v>
      </c>
      <c r="V203">
        <v>92</v>
      </c>
      <c r="W203">
        <v>5166489363</v>
      </c>
      <c r="Z203" t="s">
        <v>2501</v>
      </c>
      <c r="AA203">
        <v>38.12612</v>
      </c>
      <c r="AB203">
        <v>23.87078</v>
      </c>
      <c r="AC203">
        <v>92</v>
      </c>
      <c r="AJ203">
        <v>20</v>
      </c>
      <c r="AO203">
        <f t="shared" ca="1" si="38"/>
        <v>10</v>
      </c>
      <c r="AP203">
        <f t="shared" ca="1" si="39"/>
        <v>1930</v>
      </c>
      <c r="AQ203">
        <f t="shared" ca="1" si="40"/>
        <v>92</v>
      </c>
      <c r="AR203" t="str">
        <f t="shared" si="41"/>
        <v>JOHN</v>
      </c>
      <c r="AS203" t="str">
        <f t="shared" si="42"/>
        <v>AGNES</v>
      </c>
      <c r="AT203" t="str">
        <f t="shared" si="43"/>
        <v>JOHN  AGNES</v>
      </c>
      <c r="AU203">
        <v>100</v>
      </c>
      <c r="AV203">
        <v>49</v>
      </c>
      <c r="AW203" t="str">
        <f t="shared" si="36"/>
        <v/>
      </c>
      <c r="AX203" t="str">
        <f t="shared" si="37"/>
        <v/>
      </c>
      <c r="AY203" s="23"/>
      <c r="AZ203">
        <f t="shared" si="44"/>
        <v>1</v>
      </c>
      <c r="BA203" t="str">
        <f t="shared" si="45"/>
        <v>MARRIED TO ONE WIFE/HUSBAND OFFICIALLY</v>
      </c>
      <c r="BB203" s="23"/>
      <c r="BC203">
        <f t="shared" si="46"/>
        <v>2</v>
      </c>
      <c r="BE203" t="str">
        <f t="shared" si="47"/>
        <v>M</v>
      </c>
      <c r="BG203">
        <f xml:space="preserve"> IF(ISBLANK(BF203), W203, "")</f>
        <v>5166489363</v>
      </c>
    </row>
    <row r="204" spans="1:59">
      <c r="A204">
        <v>63</v>
      </c>
      <c r="B204" t="s">
        <v>695</v>
      </c>
      <c r="C204" t="s">
        <v>696</v>
      </c>
      <c r="E204" t="s">
        <v>55</v>
      </c>
      <c r="F204" t="s">
        <v>2503</v>
      </c>
      <c r="G204" t="s">
        <v>23</v>
      </c>
      <c r="H204">
        <v>-7.3897500000000003</v>
      </c>
      <c r="I204">
        <v>108.86409999999999</v>
      </c>
      <c r="J204">
        <v>18</v>
      </c>
      <c r="K204">
        <v>8</v>
      </c>
      <c r="L204">
        <v>1982</v>
      </c>
      <c r="M204">
        <v>40</v>
      </c>
      <c r="N204">
        <v>7</v>
      </c>
      <c r="O204" t="s">
        <v>37</v>
      </c>
      <c r="P204" t="s">
        <v>42</v>
      </c>
      <c r="Q204" t="s">
        <v>1732</v>
      </c>
      <c r="R204" t="s">
        <v>1733</v>
      </c>
      <c r="S204" t="s">
        <v>1514</v>
      </c>
      <c r="T204">
        <v>2</v>
      </c>
      <c r="U204" t="s">
        <v>48</v>
      </c>
      <c r="V204">
        <v>90</v>
      </c>
      <c r="Z204" t="s">
        <v>2504</v>
      </c>
      <c r="AA204">
        <v>34.242620000000002</v>
      </c>
      <c r="AB204">
        <v>-77.825299999999999</v>
      </c>
      <c r="AC204">
        <v>90</v>
      </c>
      <c r="AJ204">
        <v>16</v>
      </c>
      <c r="AO204">
        <f t="shared" ca="1" si="38"/>
        <v>8</v>
      </c>
      <c r="AP204">
        <f t="shared" ca="1" si="39"/>
        <v>1982</v>
      </c>
      <c r="AQ204">
        <f t="shared" ca="1" si="40"/>
        <v>40</v>
      </c>
      <c r="AR204" t="str">
        <f t="shared" si="41"/>
        <v>SHAMARIMA</v>
      </c>
      <c r="AS204" t="str">
        <f t="shared" si="42"/>
        <v>AUGUSTIN</v>
      </c>
      <c r="AT204" t="str">
        <f t="shared" si="43"/>
        <v>SHAMARIMA  AUGUSTIN</v>
      </c>
      <c r="AW204">
        <f t="shared" ca="1" si="36"/>
        <v>8</v>
      </c>
      <c r="AX204">
        <f t="shared" ca="1" si="37"/>
        <v>1982</v>
      </c>
      <c r="AY204" s="23">
        <v>1</v>
      </c>
      <c r="AZ204" t="str">
        <f t="shared" si="44"/>
        <v/>
      </c>
      <c r="BA204" t="str">
        <f t="shared" si="45"/>
        <v/>
      </c>
      <c r="BB204" s="23"/>
      <c r="BC204">
        <f t="shared" si="46"/>
        <v>7</v>
      </c>
      <c r="BE204" t="str">
        <f t="shared" si="47"/>
        <v>F</v>
      </c>
    </row>
    <row r="205" spans="1:59">
      <c r="A205">
        <v>63</v>
      </c>
      <c r="B205" t="s">
        <v>698</v>
      </c>
      <c r="C205" t="s">
        <v>54</v>
      </c>
      <c r="E205" t="s">
        <v>401</v>
      </c>
      <c r="F205" t="s">
        <v>2504</v>
      </c>
      <c r="G205" t="s">
        <v>23</v>
      </c>
      <c r="H205">
        <v>34.242620000000002</v>
      </c>
      <c r="I205">
        <v>-77.825299999999999</v>
      </c>
      <c r="J205">
        <v>17</v>
      </c>
      <c r="K205">
        <v>2</v>
      </c>
      <c r="L205">
        <v>1932</v>
      </c>
      <c r="M205">
        <v>90</v>
      </c>
      <c r="N205">
        <v>4</v>
      </c>
      <c r="O205" t="s">
        <v>37</v>
      </c>
      <c r="P205" t="s">
        <v>42</v>
      </c>
      <c r="Q205" t="s">
        <v>1732</v>
      </c>
      <c r="R205" t="s">
        <v>1733</v>
      </c>
      <c r="S205" t="s">
        <v>1514</v>
      </c>
      <c r="T205">
        <v>6</v>
      </c>
      <c r="U205" t="s">
        <v>43</v>
      </c>
      <c r="V205">
        <v>90</v>
      </c>
      <c r="W205">
        <v>9101466357</v>
      </c>
      <c r="Z205" t="s">
        <v>2504</v>
      </c>
      <c r="AA205">
        <v>34.242620000000002</v>
      </c>
      <c r="AB205">
        <v>-77.825299999999999</v>
      </c>
      <c r="AC205">
        <v>90</v>
      </c>
      <c r="AO205">
        <f t="shared" ca="1" si="38"/>
        <v>2</v>
      </c>
      <c r="AP205">
        <f t="shared" ca="1" si="39"/>
        <v>1932</v>
      </c>
      <c r="AQ205">
        <f t="shared" ca="1" si="40"/>
        <v>90</v>
      </c>
      <c r="AR205" t="str">
        <f t="shared" si="41"/>
        <v>AIMEE</v>
      </c>
      <c r="AS205" t="str">
        <f t="shared" si="42"/>
        <v>NIYITEGEKA</v>
      </c>
      <c r="AT205" t="str">
        <f t="shared" si="43"/>
        <v>AIMEE  NIYITEGEKA</v>
      </c>
      <c r="AV205">
        <v>57</v>
      </c>
      <c r="AW205">
        <f t="shared" ca="1" si="36"/>
        <v>2</v>
      </c>
      <c r="AX205" t="str">
        <f t="shared" si="37"/>
        <v/>
      </c>
      <c r="AY205" s="23"/>
      <c r="AZ205">
        <f t="shared" si="44"/>
        <v>6</v>
      </c>
      <c r="BA205" t="str">
        <f t="shared" si="45"/>
        <v>NEVER MARRIED</v>
      </c>
      <c r="BB205" s="23"/>
      <c r="BC205">
        <f t="shared" si="46"/>
        <v>4</v>
      </c>
      <c r="BE205" t="str">
        <f t="shared" si="47"/>
        <v>F</v>
      </c>
      <c r="BF205">
        <v>1</v>
      </c>
      <c r="BG205" t="str">
        <f xml:space="preserve"> IF(ISBLANK(BF205), W205, "")</f>
        <v/>
      </c>
    </row>
    <row r="206" spans="1:59">
      <c r="A206">
        <v>64</v>
      </c>
      <c r="B206" t="s">
        <v>699</v>
      </c>
      <c r="C206" t="s">
        <v>371</v>
      </c>
      <c r="E206" t="s">
        <v>2505</v>
      </c>
      <c r="F206" t="s">
        <v>2506</v>
      </c>
      <c r="G206" t="s">
        <v>36</v>
      </c>
      <c r="H206">
        <v>31.55836</v>
      </c>
      <c r="I206">
        <v>106.005</v>
      </c>
      <c r="J206">
        <v>12</v>
      </c>
      <c r="K206">
        <v>1</v>
      </c>
      <c r="L206">
        <v>1935</v>
      </c>
      <c r="M206">
        <v>87</v>
      </c>
      <c r="N206">
        <v>2</v>
      </c>
      <c r="O206" t="s">
        <v>97</v>
      </c>
      <c r="P206" t="s">
        <v>167</v>
      </c>
      <c r="Q206" t="s">
        <v>1443</v>
      </c>
      <c r="R206" t="s">
        <v>1736</v>
      </c>
      <c r="S206" t="s">
        <v>1736</v>
      </c>
      <c r="T206">
        <v>2</v>
      </c>
      <c r="U206" t="s">
        <v>48</v>
      </c>
      <c r="V206">
        <v>87</v>
      </c>
      <c r="W206">
        <v>1541903480</v>
      </c>
      <c r="Z206" t="s">
        <v>2506</v>
      </c>
      <c r="AA206">
        <v>31.55836</v>
      </c>
      <c r="AB206">
        <v>106.005</v>
      </c>
      <c r="AC206">
        <v>87</v>
      </c>
      <c r="AF206">
        <v>33</v>
      </c>
      <c r="AG206">
        <v>12</v>
      </c>
      <c r="AO206">
        <f t="shared" ca="1" si="38"/>
        <v>1</v>
      </c>
      <c r="AP206">
        <f t="shared" ca="1" si="39"/>
        <v>1935</v>
      </c>
      <c r="AQ206">
        <f t="shared" ca="1" si="40"/>
        <v>87</v>
      </c>
      <c r="AR206" t="str">
        <f t="shared" si="41"/>
        <v>JANVIER</v>
      </c>
      <c r="AS206" t="str">
        <f t="shared" si="42"/>
        <v>NDUWINA</v>
      </c>
      <c r="AT206" t="str">
        <f t="shared" si="43"/>
        <v>JANVIER  NDUWINA</v>
      </c>
      <c r="AW206">
        <f t="shared" ca="1" si="36"/>
        <v>1</v>
      </c>
      <c r="AX206">
        <f t="shared" ca="1" si="37"/>
        <v>1935</v>
      </c>
      <c r="AY206" s="23"/>
      <c r="AZ206">
        <f t="shared" si="44"/>
        <v>2</v>
      </c>
      <c r="BA206" t="str">
        <f t="shared" si="45"/>
        <v>MARRIED TO ONE WIFE/HUSBAND NOT OFFICIALLY</v>
      </c>
      <c r="BB206" s="23"/>
      <c r="BC206">
        <f t="shared" si="46"/>
        <v>2</v>
      </c>
      <c r="BD206">
        <v>1</v>
      </c>
      <c r="BE206" t="str">
        <f t="shared" si="47"/>
        <v/>
      </c>
      <c r="BG206">
        <f xml:space="preserve"> IF(ISBLANK(BF206), W206, "")</f>
        <v>1541903480</v>
      </c>
    </row>
    <row r="207" spans="1:59">
      <c r="A207">
        <v>64</v>
      </c>
      <c r="B207" t="s">
        <v>701</v>
      </c>
      <c r="C207" t="s">
        <v>702</v>
      </c>
      <c r="E207" t="s">
        <v>1470</v>
      </c>
      <c r="F207" t="s">
        <v>2507</v>
      </c>
      <c r="G207" t="s">
        <v>23</v>
      </c>
      <c r="H207">
        <v>38.696249999999999</v>
      </c>
      <c r="I207">
        <v>-8.7098300000000002</v>
      </c>
      <c r="J207">
        <v>10</v>
      </c>
      <c r="K207">
        <v>8</v>
      </c>
      <c r="L207">
        <v>2013</v>
      </c>
      <c r="M207">
        <v>9</v>
      </c>
      <c r="N207">
        <v>1</v>
      </c>
      <c r="O207" t="s">
        <v>97</v>
      </c>
      <c r="P207" t="s">
        <v>167</v>
      </c>
      <c r="Q207" t="s">
        <v>1443</v>
      </c>
      <c r="R207" t="s">
        <v>1736</v>
      </c>
      <c r="S207" t="s">
        <v>1736</v>
      </c>
      <c r="T207">
        <v>6</v>
      </c>
      <c r="U207" t="s">
        <v>43</v>
      </c>
      <c r="V207">
        <v>87</v>
      </c>
      <c r="Z207" t="s">
        <v>2506</v>
      </c>
      <c r="AA207">
        <v>31.55836</v>
      </c>
      <c r="AB207">
        <v>106.005</v>
      </c>
      <c r="AC207">
        <v>87</v>
      </c>
      <c r="AO207">
        <f t="shared" ca="1" si="38"/>
        <v>8</v>
      </c>
      <c r="AP207">
        <f t="shared" ca="1" si="39"/>
        <v>2013</v>
      </c>
      <c r="AQ207">
        <f t="shared" ca="1" si="40"/>
        <v>9</v>
      </c>
      <c r="AR207" t="str">
        <f t="shared" si="41"/>
        <v>MUSHIKIWABO</v>
      </c>
      <c r="AS207" t="str">
        <f t="shared" si="42"/>
        <v>MUGANZA</v>
      </c>
      <c r="AT207" t="str">
        <f t="shared" si="43"/>
        <v>MUSHIKIWABO  MUGANZA</v>
      </c>
      <c r="AW207">
        <f t="shared" ca="1" si="36"/>
        <v>8</v>
      </c>
      <c r="AX207">
        <f t="shared" ca="1" si="37"/>
        <v>2013</v>
      </c>
      <c r="AY207" s="23"/>
      <c r="AZ207">
        <f t="shared" si="44"/>
        <v>6</v>
      </c>
      <c r="BA207" t="str">
        <f t="shared" si="45"/>
        <v>NEVER MARRIED</v>
      </c>
      <c r="BB207" s="23"/>
      <c r="BC207">
        <f t="shared" si="46"/>
        <v>1</v>
      </c>
      <c r="BE207" t="str">
        <f t="shared" si="47"/>
        <v>F</v>
      </c>
    </row>
    <row r="208" spans="1:59">
      <c r="A208">
        <v>64</v>
      </c>
      <c r="B208" t="s">
        <v>704</v>
      </c>
      <c r="C208" t="s">
        <v>2508</v>
      </c>
      <c r="E208" t="s">
        <v>2509</v>
      </c>
      <c r="F208" t="s">
        <v>2510</v>
      </c>
      <c r="G208" t="s">
        <v>36</v>
      </c>
      <c r="H208">
        <v>-8.2105999999999995</v>
      </c>
      <c r="I208">
        <v>112.4709</v>
      </c>
      <c r="J208">
        <v>5</v>
      </c>
      <c r="K208">
        <v>1</v>
      </c>
      <c r="L208">
        <v>1999</v>
      </c>
      <c r="M208">
        <v>23</v>
      </c>
      <c r="N208">
        <v>1</v>
      </c>
      <c r="O208" t="s">
        <v>97</v>
      </c>
      <c r="P208" t="s">
        <v>167</v>
      </c>
      <c r="Q208" t="s">
        <v>1443</v>
      </c>
      <c r="R208" t="s">
        <v>1736</v>
      </c>
      <c r="S208" t="s">
        <v>1736</v>
      </c>
      <c r="T208">
        <v>4</v>
      </c>
      <c r="U208" t="s">
        <v>93</v>
      </c>
      <c r="V208">
        <v>87</v>
      </c>
      <c r="Z208" t="s">
        <v>2506</v>
      </c>
      <c r="AA208">
        <v>31.55836</v>
      </c>
      <c r="AB208">
        <v>106.005</v>
      </c>
      <c r="AC208">
        <v>87</v>
      </c>
      <c r="AF208">
        <v>30</v>
      </c>
      <c r="AL208">
        <v>34</v>
      </c>
      <c r="AO208">
        <f t="shared" ca="1" si="38"/>
        <v>1</v>
      </c>
      <c r="AP208">
        <f t="shared" ca="1" si="39"/>
        <v>1999</v>
      </c>
      <c r="AQ208">
        <f t="shared" ca="1" si="40"/>
        <v>25</v>
      </c>
      <c r="AR208" t="str">
        <f t="shared" si="41"/>
        <v>PAT</v>
      </c>
      <c r="AS208" t="str">
        <f t="shared" si="42"/>
        <v>BIRUNGI</v>
      </c>
      <c r="AT208" t="str">
        <f t="shared" si="43"/>
        <v>PAT  BIRUNGI</v>
      </c>
      <c r="AW208">
        <f t="shared" ca="1" si="36"/>
        <v>1</v>
      </c>
      <c r="AX208">
        <f t="shared" ca="1" si="37"/>
        <v>1999</v>
      </c>
      <c r="AY208" s="23"/>
      <c r="AZ208">
        <f t="shared" si="44"/>
        <v>4</v>
      </c>
      <c r="BA208" t="str">
        <f t="shared" si="45"/>
        <v>DIVORCED</v>
      </c>
      <c r="BB208" s="23">
        <v>1</v>
      </c>
      <c r="BC208" t="str">
        <f t="shared" si="46"/>
        <v/>
      </c>
      <c r="BE208" t="str">
        <f t="shared" si="47"/>
        <v>M</v>
      </c>
    </row>
    <row r="209" spans="1:59">
      <c r="A209">
        <v>64</v>
      </c>
      <c r="B209" t="s">
        <v>707</v>
      </c>
      <c r="C209" t="s">
        <v>708</v>
      </c>
      <c r="E209" t="s">
        <v>709</v>
      </c>
      <c r="F209" t="s">
        <v>1739</v>
      </c>
      <c r="G209" t="s">
        <v>36</v>
      </c>
      <c r="H209">
        <v>28.49436</v>
      </c>
      <c r="I209">
        <v>-100.919</v>
      </c>
      <c r="J209">
        <v>12</v>
      </c>
      <c r="K209">
        <v>11</v>
      </c>
      <c r="L209">
        <v>1994</v>
      </c>
      <c r="M209">
        <v>28</v>
      </c>
      <c r="N209">
        <v>13</v>
      </c>
      <c r="O209" t="s">
        <v>97</v>
      </c>
      <c r="P209" t="s">
        <v>167</v>
      </c>
      <c r="Q209" t="s">
        <v>1443</v>
      </c>
      <c r="R209" t="s">
        <v>1736</v>
      </c>
      <c r="S209" t="s">
        <v>1736</v>
      </c>
      <c r="T209">
        <v>2</v>
      </c>
      <c r="U209" t="s">
        <v>48</v>
      </c>
      <c r="V209">
        <v>87</v>
      </c>
      <c r="Z209" t="s">
        <v>2506</v>
      </c>
      <c r="AA209">
        <v>31.55836</v>
      </c>
      <c r="AB209">
        <v>106.005</v>
      </c>
      <c r="AC209">
        <v>87</v>
      </c>
      <c r="AO209">
        <f t="shared" ca="1" si="38"/>
        <v>11</v>
      </c>
      <c r="AP209">
        <f t="shared" ca="1" si="39"/>
        <v>1994</v>
      </c>
      <c r="AQ209">
        <f t="shared" ca="1" si="40"/>
        <v>28</v>
      </c>
      <c r="AR209" t="str">
        <f t="shared" si="41"/>
        <v>EUGENE</v>
      </c>
      <c r="AS209" t="str">
        <f t="shared" si="42"/>
        <v>INGABIRE</v>
      </c>
      <c r="AT209" t="str">
        <f t="shared" si="43"/>
        <v>EUGENE  INGABIRE</v>
      </c>
      <c r="AW209">
        <f t="shared" ca="1" si="36"/>
        <v>11</v>
      </c>
      <c r="AX209">
        <f t="shared" ca="1" si="37"/>
        <v>1994</v>
      </c>
      <c r="AY209" s="23"/>
      <c r="AZ209">
        <f t="shared" si="44"/>
        <v>2</v>
      </c>
      <c r="BA209" t="str">
        <f t="shared" si="45"/>
        <v>MARRIED TO ONE WIFE/HUSBAND NOT OFFICIALLY</v>
      </c>
      <c r="BB209" s="23"/>
      <c r="BC209">
        <f t="shared" si="46"/>
        <v>13</v>
      </c>
      <c r="BE209" t="str">
        <f t="shared" si="47"/>
        <v>M</v>
      </c>
    </row>
    <row r="210" spans="1:59">
      <c r="A210">
        <v>64</v>
      </c>
      <c r="B210" t="s">
        <v>710</v>
      </c>
      <c r="C210" t="s">
        <v>711</v>
      </c>
      <c r="E210" t="s">
        <v>529</v>
      </c>
      <c r="F210" t="s">
        <v>1740</v>
      </c>
      <c r="G210" t="s">
        <v>23</v>
      </c>
      <c r="H210">
        <v>14.32461</v>
      </c>
      <c r="I210">
        <v>120.85899999999999</v>
      </c>
      <c r="J210">
        <v>8</v>
      </c>
      <c r="K210">
        <v>3</v>
      </c>
      <c r="L210">
        <v>1982</v>
      </c>
      <c r="M210">
        <v>40</v>
      </c>
      <c r="N210">
        <v>4</v>
      </c>
      <c r="O210" t="s">
        <v>97</v>
      </c>
      <c r="P210" t="s">
        <v>167</v>
      </c>
      <c r="Q210" t="s">
        <v>1443</v>
      </c>
      <c r="R210" t="s">
        <v>1736</v>
      </c>
      <c r="S210" t="s">
        <v>1736</v>
      </c>
      <c r="T210">
        <v>3</v>
      </c>
      <c r="U210" t="s">
        <v>26</v>
      </c>
      <c r="V210">
        <v>87</v>
      </c>
      <c r="Z210" t="s">
        <v>2506</v>
      </c>
      <c r="AA210">
        <v>31.55836</v>
      </c>
      <c r="AB210">
        <v>106.005</v>
      </c>
      <c r="AC210">
        <v>87</v>
      </c>
      <c r="AO210">
        <f t="shared" ca="1" si="38"/>
        <v>3</v>
      </c>
      <c r="AP210">
        <f t="shared" ca="1" si="39"/>
        <v>1982</v>
      </c>
      <c r="AQ210">
        <f t="shared" ca="1" si="40"/>
        <v>40</v>
      </c>
      <c r="AR210" t="str">
        <f t="shared" si="41"/>
        <v>JENY</v>
      </c>
      <c r="AS210" t="str">
        <f t="shared" si="42"/>
        <v>UMUTONI</v>
      </c>
      <c r="AT210" t="str">
        <f t="shared" si="43"/>
        <v>JENY  UMUTONI</v>
      </c>
      <c r="AW210">
        <f t="shared" ca="1" si="36"/>
        <v>3</v>
      </c>
      <c r="AX210">
        <f t="shared" ca="1" si="37"/>
        <v>1982</v>
      </c>
      <c r="AY210" s="23"/>
      <c r="AZ210">
        <f t="shared" si="44"/>
        <v>3</v>
      </c>
      <c r="BA210" t="str">
        <f t="shared" si="45"/>
        <v>LIVE IN A POLYGAMOUS UNION</v>
      </c>
      <c r="BB210" s="23"/>
      <c r="BC210">
        <f t="shared" si="46"/>
        <v>4</v>
      </c>
      <c r="BE210" t="str">
        <f t="shared" si="47"/>
        <v>F</v>
      </c>
    </row>
    <row r="211" spans="1:59">
      <c r="A211">
        <v>65</v>
      </c>
      <c r="B211" t="s">
        <v>712</v>
      </c>
      <c r="C211" t="s">
        <v>713</v>
      </c>
      <c r="E211" t="s">
        <v>324</v>
      </c>
      <c r="F211" t="s">
        <v>2511</v>
      </c>
      <c r="G211" t="s">
        <v>36</v>
      </c>
      <c r="H211">
        <v>47.931809999999999</v>
      </c>
      <c r="I211">
        <v>5.2893600000000003</v>
      </c>
      <c r="J211">
        <v>22</v>
      </c>
      <c r="K211">
        <v>9</v>
      </c>
      <c r="L211">
        <v>1977</v>
      </c>
      <c r="M211">
        <v>45</v>
      </c>
      <c r="N211">
        <v>12</v>
      </c>
      <c r="O211" t="s">
        <v>24</v>
      </c>
      <c r="P211" t="s">
        <v>60</v>
      </c>
      <c r="Q211" t="s">
        <v>1742</v>
      </c>
      <c r="R211" t="s">
        <v>1627</v>
      </c>
      <c r="S211" t="s">
        <v>1565</v>
      </c>
      <c r="T211">
        <v>6</v>
      </c>
      <c r="U211" t="s">
        <v>43</v>
      </c>
      <c r="V211">
        <v>45</v>
      </c>
      <c r="W211">
        <v>6897481326</v>
      </c>
      <c r="Z211" t="s">
        <v>2511</v>
      </c>
      <c r="AA211">
        <v>47.931809999999999</v>
      </c>
      <c r="AB211">
        <v>5.2893600000000003</v>
      </c>
      <c r="AC211">
        <v>45</v>
      </c>
      <c r="AL211">
        <v>9</v>
      </c>
      <c r="AO211">
        <f t="shared" ca="1" si="38"/>
        <v>9</v>
      </c>
      <c r="AP211">
        <f t="shared" ca="1" si="39"/>
        <v>1977</v>
      </c>
      <c r="AQ211">
        <f t="shared" ca="1" si="40"/>
        <v>47</v>
      </c>
      <c r="AR211" t="str">
        <f t="shared" si="41"/>
        <v>ONESPHORE</v>
      </c>
      <c r="AS211" t="str">
        <f t="shared" si="42"/>
        <v>MAHORO</v>
      </c>
      <c r="AT211" t="str">
        <f t="shared" si="43"/>
        <v>ONESPHORE  MAHORO</v>
      </c>
      <c r="AV211">
        <v>59</v>
      </c>
      <c r="AW211">
        <f t="shared" ca="1" si="36"/>
        <v>9</v>
      </c>
      <c r="AX211" t="str">
        <f t="shared" si="37"/>
        <v/>
      </c>
      <c r="AY211" s="23"/>
      <c r="AZ211">
        <f t="shared" si="44"/>
        <v>6</v>
      </c>
      <c r="BA211" t="str">
        <f t="shared" si="45"/>
        <v>NEVER MARRIED</v>
      </c>
      <c r="BB211" s="23"/>
      <c r="BC211">
        <f t="shared" si="46"/>
        <v>12</v>
      </c>
      <c r="BE211" t="str">
        <f t="shared" si="47"/>
        <v>M</v>
      </c>
      <c r="BG211">
        <f xml:space="preserve"> IF(ISBLANK(BF211), W211, "")</f>
        <v>6897481326</v>
      </c>
    </row>
    <row r="212" spans="1:59">
      <c r="A212">
        <v>65</v>
      </c>
      <c r="B212" t="s">
        <v>715</v>
      </c>
      <c r="C212" t="s">
        <v>716</v>
      </c>
      <c r="E212" t="s">
        <v>191</v>
      </c>
      <c r="F212" t="s">
        <v>1743</v>
      </c>
      <c r="G212" t="s">
        <v>23</v>
      </c>
      <c r="H212">
        <v>-18.220099999999999</v>
      </c>
      <c r="I212">
        <v>32.746369999999999</v>
      </c>
      <c r="J212">
        <v>13</v>
      </c>
      <c r="K212">
        <v>5</v>
      </c>
      <c r="L212">
        <v>1978</v>
      </c>
      <c r="M212">
        <v>44</v>
      </c>
      <c r="N212">
        <v>7</v>
      </c>
      <c r="O212" t="s">
        <v>24</v>
      </c>
      <c r="P212" t="s">
        <v>60</v>
      </c>
      <c r="Q212" t="s">
        <v>1742</v>
      </c>
      <c r="R212" t="s">
        <v>1627</v>
      </c>
      <c r="S212" t="s">
        <v>1565</v>
      </c>
      <c r="T212">
        <v>6</v>
      </c>
      <c r="U212" t="s">
        <v>43</v>
      </c>
      <c r="V212">
        <v>45</v>
      </c>
      <c r="Z212" t="s">
        <v>2511</v>
      </c>
      <c r="AA212">
        <v>47.931809999999999</v>
      </c>
      <c r="AB212">
        <v>5.2893600000000003</v>
      </c>
      <c r="AC212">
        <v>45</v>
      </c>
      <c r="AK212">
        <v>69</v>
      </c>
      <c r="AO212">
        <f t="shared" ca="1" si="38"/>
        <v>5</v>
      </c>
      <c r="AP212">
        <f t="shared" ca="1" si="39"/>
        <v>2010</v>
      </c>
      <c r="AQ212">
        <f t="shared" ca="1" si="40"/>
        <v>44</v>
      </c>
      <c r="AR212" t="str">
        <f t="shared" si="41"/>
        <v>BENITE</v>
      </c>
      <c r="AS212" t="str">
        <f t="shared" si="42"/>
        <v>MUSHIMIYIMANA</v>
      </c>
      <c r="AT212" t="str">
        <f t="shared" si="43"/>
        <v>BENITE  MUSHIMIYIMANA</v>
      </c>
      <c r="AW212">
        <f t="shared" ca="1" si="36"/>
        <v>5</v>
      </c>
      <c r="AX212">
        <f t="shared" ca="1" si="37"/>
        <v>2010</v>
      </c>
      <c r="AY212" s="23"/>
      <c r="AZ212">
        <f t="shared" si="44"/>
        <v>6</v>
      </c>
      <c r="BA212" t="str">
        <f t="shared" si="45"/>
        <v>NEVER MARRIED</v>
      </c>
      <c r="BB212" s="23"/>
      <c r="BC212">
        <f t="shared" si="46"/>
        <v>7</v>
      </c>
      <c r="BE212" t="str">
        <f t="shared" si="47"/>
        <v>F</v>
      </c>
    </row>
    <row r="213" spans="1:59">
      <c r="A213">
        <v>66</v>
      </c>
      <c r="B213" t="s">
        <v>717</v>
      </c>
      <c r="C213" t="s">
        <v>718</v>
      </c>
      <c r="E213" t="s">
        <v>248</v>
      </c>
      <c r="F213" t="s">
        <v>1744</v>
      </c>
      <c r="G213" t="s">
        <v>36</v>
      </c>
      <c r="H213">
        <v>41.278149999999997</v>
      </c>
      <c r="I213">
        <v>-8.7181700000000006</v>
      </c>
      <c r="J213">
        <v>28</v>
      </c>
      <c r="K213">
        <v>5</v>
      </c>
      <c r="L213">
        <v>1941</v>
      </c>
      <c r="M213">
        <v>81</v>
      </c>
      <c r="N213">
        <v>6</v>
      </c>
      <c r="O213" t="s">
        <v>37</v>
      </c>
      <c r="P213" t="s">
        <v>321</v>
      </c>
      <c r="Q213" t="s">
        <v>1745</v>
      </c>
      <c r="R213" t="s">
        <v>1746</v>
      </c>
      <c r="S213" t="s">
        <v>1595</v>
      </c>
      <c r="T213">
        <v>4</v>
      </c>
      <c r="U213" t="s">
        <v>93</v>
      </c>
      <c r="V213">
        <v>81</v>
      </c>
      <c r="W213">
        <v>3931816407</v>
      </c>
      <c r="Z213" t="s">
        <v>1744</v>
      </c>
      <c r="AA213">
        <v>41.278149999999997</v>
      </c>
      <c r="AB213">
        <v>-8.7181700000000006</v>
      </c>
      <c r="AC213">
        <v>81</v>
      </c>
      <c r="AO213">
        <f t="shared" ca="1" si="38"/>
        <v>5</v>
      </c>
      <c r="AP213">
        <f t="shared" ca="1" si="39"/>
        <v>1941</v>
      </c>
      <c r="AQ213">
        <f t="shared" ca="1" si="40"/>
        <v>81</v>
      </c>
      <c r="AR213" t="str">
        <f t="shared" si="41"/>
        <v>IZERE</v>
      </c>
      <c r="AS213" t="str">
        <f t="shared" si="42"/>
        <v>MUGABE</v>
      </c>
      <c r="AT213" t="str">
        <f t="shared" si="43"/>
        <v>IZERE  MUGABE</v>
      </c>
      <c r="AU213">
        <v>131</v>
      </c>
      <c r="AW213" t="str">
        <f t="shared" si="36"/>
        <v/>
      </c>
      <c r="AX213">
        <f t="shared" ca="1" si="37"/>
        <v>1941</v>
      </c>
      <c r="AY213" s="23"/>
      <c r="AZ213">
        <f t="shared" si="44"/>
        <v>4</v>
      </c>
      <c r="BA213" t="str">
        <f t="shared" si="45"/>
        <v>DIVORCED</v>
      </c>
      <c r="BB213" s="23"/>
      <c r="BC213">
        <f t="shared" si="46"/>
        <v>6</v>
      </c>
      <c r="BE213" t="str">
        <f t="shared" si="47"/>
        <v>M</v>
      </c>
      <c r="BG213">
        <f xml:space="preserve"> IF(ISBLANK(BF213), W213, "")</f>
        <v>3931816407</v>
      </c>
    </row>
    <row r="214" spans="1:59">
      <c r="A214">
        <v>66</v>
      </c>
      <c r="B214" t="s">
        <v>719</v>
      </c>
      <c r="C214" t="s">
        <v>720</v>
      </c>
      <c r="E214" t="s">
        <v>2512</v>
      </c>
      <c r="F214" t="s">
        <v>2513</v>
      </c>
      <c r="G214" t="s">
        <v>36</v>
      </c>
      <c r="H214">
        <v>29.600950000000001</v>
      </c>
      <c r="I214">
        <v>121.6855</v>
      </c>
      <c r="J214">
        <v>27</v>
      </c>
      <c r="K214">
        <v>6</v>
      </c>
      <c r="L214">
        <v>1981</v>
      </c>
      <c r="M214">
        <v>41</v>
      </c>
      <c r="N214">
        <v>5</v>
      </c>
      <c r="O214" t="s">
        <v>37</v>
      </c>
      <c r="P214" t="s">
        <v>321</v>
      </c>
      <c r="Q214" t="s">
        <v>1745</v>
      </c>
      <c r="R214" t="s">
        <v>1746</v>
      </c>
      <c r="S214" t="s">
        <v>1595</v>
      </c>
      <c r="T214">
        <v>4</v>
      </c>
      <c r="U214" t="s">
        <v>93</v>
      </c>
      <c r="V214">
        <v>81</v>
      </c>
      <c r="Z214" t="s">
        <v>1744</v>
      </c>
      <c r="AA214">
        <v>41.278149999999997</v>
      </c>
      <c r="AB214">
        <v>-8.7181700000000006</v>
      </c>
      <c r="AC214">
        <v>81</v>
      </c>
      <c r="AO214">
        <f t="shared" ca="1" si="38"/>
        <v>6</v>
      </c>
      <c r="AP214">
        <f t="shared" ca="1" si="39"/>
        <v>1981</v>
      </c>
      <c r="AQ214">
        <f t="shared" ca="1" si="40"/>
        <v>41</v>
      </c>
      <c r="AR214" t="str">
        <f t="shared" si="41"/>
        <v>JOHNSON</v>
      </c>
      <c r="AS214" t="str">
        <f t="shared" si="42"/>
        <v>MUSINGUZI</v>
      </c>
      <c r="AT214" t="str">
        <f t="shared" si="43"/>
        <v>JOHNSON  MUSINGUZI</v>
      </c>
      <c r="AW214">
        <f t="shared" ca="1" si="36"/>
        <v>6</v>
      </c>
      <c r="AX214">
        <f t="shared" ca="1" si="37"/>
        <v>1981</v>
      </c>
      <c r="AY214" s="23"/>
      <c r="AZ214">
        <f t="shared" si="44"/>
        <v>4</v>
      </c>
      <c r="BA214" t="str">
        <f t="shared" si="45"/>
        <v>DIVORCED</v>
      </c>
      <c r="BB214" s="23"/>
      <c r="BC214">
        <f t="shared" si="46"/>
        <v>5</v>
      </c>
      <c r="BE214" t="str">
        <f t="shared" si="47"/>
        <v>M</v>
      </c>
    </row>
    <row r="215" spans="1:59">
      <c r="A215">
        <v>66</v>
      </c>
      <c r="B215" t="s">
        <v>722</v>
      </c>
      <c r="C215" t="s">
        <v>307</v>
      </c>
      <c r="E215" t="s">
        <v>723</v>
      </c>
      <c r="F215" t="s">
        <v>1748</v>
      </c>
      <c r="G215" t="s">
        <v>23</v>
      </c>
      <c r="H215">
        <v>45.521520000000002</v>
      </c>
      <c r="I215">
        <v>3.5276640000000001</v>
      </c>
      <c r="J215">
        <v>24</v>
      </c>
      <c r="K215">
        <v>8</v>
      </c>
      <c r="L215">
        <v>1957</v>
      </c>
      <c r="M215">
        <v>65</v>
      </c>
      <c r="N215">
        <v>5</v>
      </c>
      <c r="O215" t="s">
        <v>37</v>
      </c>
      <c r="P215" t="s">
        <v>321</v>
      </c>
      <c r="Q215" t="s">
        <v>1745</v>
      </c>
      <c r="R215" t="s">
        <v>1746</v>
      </c>
      <c r="S215" t="s">
        <v>1595</v>
      </c>
      <c r="T215">
        <v>4</v>
      </c>
      <c r="U215" t="s">
        <v>93</v>
      </c>
      <c r="V215">
        <v>81</v>
      </c>
      <c r="Z215" t="s">
        <v>1744</v>
      </c>
      <c r="AA215">
        <v>41.278149999999997</v>
      </c>
      <c r="AB215">
        <v>-8.7181700000000006</v>
      </c>
      <c r="AC215">
        <v>81</v>
      </c>
      <c r="AO215">
        <f t="shared" ca="1" si="38"/>
        <v>8</v>
      </c>
      <c r="AP215">
        <f t="shared" ca="1" si="39"/>
        <v>1957</v>
      </c>
      <c r="AQ215">
        <f t="shared" ca="1" si="40"/>
        <v>65</v>
      </c>
      <c r="AR215" t="str">
        <f t="shared" si="41"/>
        <v>UWINEZA</v>
      </c>
      <c r="AS215" t="str">
        <f t="shared" si="42"/>
        <v>MANZI</v>
      </c>
      <c r="AT215" t="str">
        <f t="shared" si="43"/>
        <v>UWINEZA  MANZI</v>
      </c>
      <c r="AW215">
        <f t="shared" ca="1" si="36"/>
        <v>8</v>
      </c>
      <c r="AX215">
        <f t="shared" ca="1" si="37"/>
        <v>1957</v>
      </c>
      <c r="AY215" s="23"/>
      <c r="AZ215">
        <f t="shared" si="44"/>
        <v>4</v>
      </c>
      <c r="BA215" t="str">
        <f t="shared" si="45"/>
        <v>DIVORCED</v>
      </c>
      <c r="BB215" s="23">
        <v>1</v>
      </c>
      <c r="BC215" t="str">
        <f t="shared" si="46"/>
        <v/>
      </c>
      <c r="BE215" t="str">
        <f t="shared" si="47"/>
        <v>F</v>
      </c>
    </row>
    <row r="216" spans="1:59">
      <c r="A216">
        <v>67</v>
      </c>
      <c r="B216" t="s">
        <v>724</v>
      </c>
      <c r="C216" t="s">
        <v>725</v>
      </c>
      <c r="E216" t="s">
        <v>365</v>
      </c>
      <c r="F216" t="s">
        <v>1749</v>
      </c>
      <c r="G216" t="s">
        <v>23</v>
      </c>
      <c r="H216">
        <v>-7.0795199999999996</v>
      </c>
      <c r="I216">
        <v>109.0869</v>
      </c>
      <c r="J216">
        <v>23</v>
      </c>
      <c r="K216">
        <v>6</v>
      </c>
      <c r="L216">
        <v>1961</v>
      </c>
      <c r="M216">
        <v>61</v>
      </c>
      <c r="N216">
        <v>11</v>
      </c>
      <c r="O216" t="s">
        <v>97</v>
      </c>
      <c r="P216" t="s">
        <v>98</v>
      </c>
      <c r="Q216" t="s">
        <v>1707</v>
      </c>
      <c r="R216" t="s">
        <v>1708</v>
      </c>
      <c r="S216" t="s">
        <v>1709</v>
      </c>
      <c r="T216">
        <v>2</v>
      </c>
      <c r="U216" t="s">
        <v>48</v>
      </c>
      <c r="V216">
        <v>88</v>
      </c>
      <c r="Z216" t="s">
        <v>2514</v>
      </c>
      <c r="AA216">
        <v>25.656479999999998</v>
      </c>
      <c r="AB216">
        <v>-100.369</v>
      </c>
      <c r="AC216">
        <v>88</v>
      </c>
      <c r="AJ216">
        <v>111</v>
      </c>
      <c r="AO216">
        <f t="shared" ca="1" si="38"/>
        <v>4</v>
      </c>
      <c r="AP216">
        <f t="shared" ca="1" si="39"/>
        <v>1961</v>
      </c>
      <c r="AQ216">
        <f t="shared" ca="1" si="40"/>
        <v>61</v>
      </c>
      <c r="AR216" t="str">
        <f t="shared" si="41"/>
        <v>CHRISTINE</v>
      </c>
      <c r="AS216" t="str">
        <f t="shared" si="42"/>
        <v>BAHATI</v>
      </c>
      <c r="AT216" t="str">
        <f t="shared" si="43"/>
        <v>CHRISTINE  BAHATI</v>
      </c>
      <c r="AW216">
        <f t="shared" ca="1" si="36"/>
        <v>4</v>
      </c>
      <c r="AX216">
        <f t="shared" ca="1" si="37"/>
        <v>1961</v>
      </c>
      <c r="AY216" s="23"/>
      <c r="AZ216">
        <f t="shared" si="44"/>
        <v>2</v>
      </c>
      <c r="BA216" t="str">
        <f t="shared" si="45"/>
        <v>MARRIED TO ONE WIFE/HUSBAND NOT OFFICIALLY</v>
      </c>
      <c r="BB216" s="23"/>
      <c r="BC216">
        <f t="shared" si="46"/>
        <v>11</v>
      </c>
      <c r="BE216" t="str">
        <f t="shared" si="47"/>
        <v>F</v>
      </c>
    </row>
    <row r="217" spans="1:59">
      <c r="A217">
        <v>67</v>
      </c>
      <c r="B217" t="s">
        <v>726</v>
      </c>
      <c r="C217" t="s">
        <v>727</v>
      </c>
      <c r="E217" t="s">
        <v>728</v>
      </c>
      <c r="F217" t="s">
        <v>1750</v>
      </c>
      <c r="G217" t="s">
        <v>23</v>
      </c>
      <c r="H217">
        <v>30.92022</v>
      </c>
      <c r="I217">
        <v>103.62050000000001</v>
      </c>
      <c r="J217">
        <v>7</v>
      </c>
      <c r="K217">
        <v>11</v>
      </c>
      <c r="L217">
        <v>2003</v>
      </c>
      <c r="M217">
        <v>19</v>
      </c>
      <c r="N217">
        <v>11</v>
      </c>
      <c r="O217" t="s">
        <v>97</v>
      </c>
      <c r="P217" t="s">
        <v>98</v>
      </c>
      <c r="Q217" t="s">
        <v>1707</v>
      </c>
      <c r="R217" t="s">
        <v>1708</v>
      </c>
      <c r="S217" t="s">
        <v>1709</v>
      </c>
      <c r="T217">
        <v>4</v>
      </c>
      <c r="U217" t="s">
        <v>93</v>
      </c>
      <c r="V217">
        <v>88</v>
      </c>
      <c r="Z217" t="s">
        <v>2514</v>
      </c>
      <c r="AA217">
        <v>25.656479999999998</v>
      </c>
      <c r="AB217">
        <v>-100.369</v>
      </c>
      <c r="AC217">
        <v>88</v>
      </c>
      <c r="AO217">
        <f t="shared" ca="1" si="38"/>
        <v>11</v>
      </c>
      <c r="AP217">
        <f t="shared" ca="1" si="39"/>
        <v>2003</v>
      </c>
      <c r="AQ217">
        <f t="shared" ca="1" si="40"/>
        <v>19</v>
      </c>
      <c r="AR217" t="str">
        <f t="shared" si="41"/>
        <v>CHASILY</v>
      </c>
      <c r="AS217" t="str">
        <f t="shared" si="42"/>
        <v>SIBOMANA</v>
      </c>
      <c r="AT217" t="str">
        <f t="shared" si="43"/>
        <v>CHASILY  SIBOMANA</v>
      </c>
      <c r="AU217">
        <v>20</v>
      </c>
      <c r="AW217" t="str">
        <f t="shared" si="36"/>
        <v/>
      </c>
      <c r="AX217">
        <f t="shared" ca="1" si="37"/>
        <v>2003</v>
      </c>
      <c r="AY217" s="23"/>
      <c r="AZ217">
        <f t="shared" si="44"/>
        <v>4</v>
      </c>
      <c r="BA217" t="str">
        <f t="shared" si="45"/>
        <v>DIVORCED</v>
      </c>
      <c r="BB217" s="23"/>
      <c r="BC217">
        <f t="shared" si="46"/>
        <v>11</v>
      </c>
      <c r="BE217" t="str">
        <f t="shared" si="47"/>
        <v>F</v>
      </c>
    </row>
    <row r="218" spans="1:59">
      <c r="A218">
        <v>67</v>
      </c>
      <c r="B218" t="s">
        <v>729</v>
      </c>
      <c r="C218" t="s">
        <v>329</v>
      </c>
      <c r="E218" t="s">
        <v>669</v>
      </c>
      <c r="F218" t="s">
        <v>2514</v>
      </c>
      <c r="G218" t="s">
        <v>23</v>
      </c>
      <c r="H218">
        <v>25.656479999999998</v>
      </c>
      <c r="I218">
        <v>-100.369</v>
      </c>
      <c r="J218">
        <v>12</v>
      </c>
      <c r="K218">
        <v>2</v>
      </c>
      <c r="L218">
        <v>1934</v>
      </c>
      <c r="M218">
        <v>88</v>
      </c>
      <c r="N218">
        <v>11</v>
      </c>
      <c r="O218" t="s">
        <v>97</v>
      </c>
      <c r="P218" t="s">
        <v>98</v>
      </c>
      <c r="Q218" t="s">
        <v>1707</v>
      </c>
      <c r="R218" t="s">
        <v>1708</v>
      </c>
      <c r="S218" t="s">
        <v>1709</v>
      </c>
      <c r="T218">
        <v>5</v>
      </c>
      <c r="U218" t="s">
        <v>86</v>
      </c>
      <c r="V218">
        <v>88</v>
      </c>
      <c r="W218">
        <v>2253636460</v>
      </c>
      <c r="Z218" t="s">
        <v>2514</v>
      </c>
      <c r="AA218">
        <v>25.656479999999998</v>
      </c>
      <c r="AB218">
        <v>-100.369</v>
      </c>
      <c r="AC218">
        <v>88</v>
      </c>
      <c r="AK218">
        <v>73</v>
      </c>
      <c r="AO218">
        <f t="shared" ca="1" si="38"/>
        <v>2</v>
      </c>
      <c r="AP218">
        <f t="shared" ca="1" si="39"/>
        <v>1945</v>
      </c>
      <c r="AQ218">
        <f t="shared" ca="1" si="40"/>
        <v>88</v>
      </c>
      <c r="AR218" t="str">
        <f t="shared" si="41"/>
        <v>ATFA</v>
      </c>
      <c r="AS218" t="str">
        <f t="shared" si="42"/>
        <v>TUYISENGE</v>
      </c>
      <c r="AT218" t="str">
        <f t="shared" si="43"/>
        <v>ATFA  TUYISENGE</v>
      </c>
      <c r="AW218">
        <f t="shared" ref="AW218:AW281" ca="1" si="48">IF(ISBLANK(AU218), AO218, "")</f>
        <v>2</v>
      </c>
      <c r="AX218">
        <f t="shared" ref="AX218:AX281" ca="1" si="49">IF(ISBLANK(AV218), AP218, "")</f>
        <v>1945</v>
      </c>
      <c r="AY218" s="23"/>
      <c r="AZ218">
        <f t="shared" si="44"/>
        <v>5</v>
      </c>
      <c r="BA218" t="str">
        <f t="shared" si="45"/>
        <v>SEPARATED</v>
      </c>
      <c r="BB218" s="23"/>
      <c r="BC218">
        <f t="shared" si="46"/>
        <v>11</v>
      </c>
      <c r="BE218" t="str">
        <f t="shared" si="47"/>
        <v>F</v>
      </c>
      <c r="BG218">
        <f xml:space="preserve"> IF(ISBLANK(BF218), W218, "")</f>
        <v>2253636460</v>
      </c>
    </row>
    <row r="219" spans="1:59">
      <c r="A219">
        <v>67</v>
      </c>
      <c r="B219" t="s">
        <v>731</v>
      </c>
      <c r="C219" t="s">
        <v>134</v>
      </c>
      <c r="D219" t="s">
        <v>732</v>
      </c>
      <c r="E219" t="s">
        <v>2515</v>
      </c>
      <c r="F219" t="s">
        <v>2516</v>
      </c>
      <c r="G219" t="s">
        <v>36</v>
      </c>
      <c r="H219">
        <v>6.9280160000000004</v>
      </c>
      <c r="I219">
        <v>79.890829999999994</v>
      </c>
      <c r="J219">
        <v>15</v>
      </c>
      <c r="K219">
        <v>4</v>
      </c>
      <c r="L219">
        <v>2005</v>
      </c>
      <c r="M219">
        <v>17</v>
      </c>
      <c r="N219">
        <v>2</v>
      </c>
      <c r="O219" t="s">
        <v>97</v>
      </c>
      <c r="P219" t="s">
        <v>98</v>
      </c>
      <c r="Q219" t="s">
        <v>1707</v>
      </c>
      <c r="R219" t="s">
        <v>1708</v>
      </c>
      <c r="S219" t="s">
        <v>1709</v>
      </c>
      <c r="T219">
        <v>6</v>
      </c>
      <c r="U219" t="s">
        <v>43</v>
      </c>
      <c r="V219">
        <v>88</v>
      </c>
      <c r="Z219" t="s">
        <v>2514</v>
      </c>
      <c r="AA219">
        <v>25.656479999999998</v>
      </c>
      <c r="AB219">
        <v>-100.369</v>
      </c>
      <c r="AC219">
        <v>88</v>
      </c>
      <c r="AJ219">
        <v>18</v>
      </c>
      <c r="AK219">
        <v>72</v>
      </c>
      <c r="AL219">
        <v>61</v>
      </c>
      <c r="AO219">
        <f t="shared" ca="1" si="38"/>
        <v>10</v>
      </c>
      <c r="AP219">
        <f t="shared" ca="1" si="39"/>
        <v>1955</v>
      </c>
      <c r="AQ219">
        <f t="shared" ca="1" si="40"/>
        <v>19</v>
      </c>
      <c r="AR219" t="str">
        <f t="shared" si="41"/>
        <v>JEAN</v>
      </c>
      <c r="AS219" t="str">
        <f t="shared" si="42"/>
        <v>PAULIN</v>
      </c>
      <c r="AT219" t="str">
        <f t="shared" si="43"/>
        <v>JEAN LUC PAULIN</v>
      </c>
      <c r="AW219">
        <f t="shared" ca="1" si="48"/>
        <v>10</v>
      </c>
      <c r="AX219">
        <f t="shared" ca="1" si="49"/>
        <v>1955</v>
      </c>
      <c r="AY219" s="23"/>
      <c r="AZ219">
        <f t="shared" si="44"/>
        <v>6</v>
      </c>
      <c r="BA219" t="str">
        <f t="shared" si="45"/>
        <v>NEVER MARRIED</v>
      </c>
      <c r="BB219" s="23"/>
      <c r="BC219">
        <f t="shared" si="46"/>
        <v>2</v>
      </c>
      <c r="BE219" t="str">
        <f t="shared" si="47"/>
        <v>M</v>
      </c>
    </row>
    <row r="220" spans="1:59">
      <c r="A220">
        <v>68</v>
      </c>
      <c r="B220" t="s">
        <v>734</v>
      </c>
      <c r="C220" t="s">
        <v>735</v>
      </c>
      <c r="E220" t="s">
        <v>301</v>
      </c>
      <c r="F220" t="s">
        <v>1753</v>
      </c>
      <c r="G220" t="s">
        <v>36</v>
      </c>
      <c r="H220">
        <v>-4.6211000000000002</v>
      </c>
      <c r="I220">
        <v>55.427779999999998</v>
      </c>
      <c r="J220">
        <v>2</v>
      </c>
      <c r="K220">
        <v>9</v>
      </c>
      <c r="L220">
        <v>1990</v>
      </c>
      <c r="M220">
        <v>32</v>
      </c>
      <c r="N220">
        <v>5</v>
      </c>
      <c r="O220" t="s">
        <v>31</v>
      </c>
      <c r="P220" t="s">
        <v>172</v>
      </c>
      <c r="Q220" t="s">
        <v>1754</v>
      </c>
      <c r="R220" t="s">
        <v>1755</v>
      </c>
      <c r="S220" t="s">
        <v>1681</v>
      </c>
      <c r="T220">
        <v>6</v>
      </c>
      <c r="U220" t="s">
        <v>43</v>
      </c>
      <c r="V220">
        <v>32</v>
      </c>
      <c r="W220">
        <v>5421676109</v>
      </c>
      <c r="Z220" t="s">
        <v>1753</v>
      </c>
      <c r="AA220">
        <v>-4.6211000000000002</v>
      </c>
      <c r="AB220">
        <v>55.427779999999998</v>
      </c>
      <c r="AC220">
        <v>32</v>
      </c>
      <c r="AO220">
        <f t="shared" ca="1" si="38"/>
        <v>9</v>
      </c>
      <c r="AP220">
        <f t="shared" ca="1" si="39"/>
        <v>1990</v>
      </c>
      <c r="AQ220">
        <f t="shared" ca="1" si="40"/>
        <v>32</v>
      </c>
      <c r="AR220" t="str">
        <f t="shared" si="41"/>
        <v>EULADE</v>
      </c>
      <c r="AS220" t="str">
        <f t="shared" si="42"/>
        <v>HATEGEKIMANA</v>
      </c>
      <c r="AT220" t="str">
        <f t="shared" si="43"/>
        <v>EULADE  HATEGEKIMANA</v>
      </c>
      <c r="AW220">
        <f t="shared" ca="1" si="48"/>
        <v>9</v>
      </c>
      <c r="AX220">
        <f t="shared" ca="1" si="49"/>
        <v>1990</v>
      </c>
      <c r="AY220" s="23"/>
      <c r="AZ220">
        <f t="shared" si="44"/>
        <v>6</v>
      </c>
      <c r="BA220" t="str">
        <f t="shared" si="45"/>
        <v>NEVER MARRIED</v>
      </c>
      <c r="BB220" s="23"/>
      <c r="BC220">
        <f t="shared" si="46"/>
        <v>5</v>
      </c>
      <c r="BD220">
        <v>1</v>
      </c>
      <c r="BE220" t="str">
        <f t="shared" si="47"/>
        <v/>
      </c>
      <c r="BG220">
        <f xml:space="preserve"> IF(ISBLANK(BF220), W220, "")</f>
        <v>5421676109</v>
      </c>
    </row>
    <row r="221" spans="1:59">
      <c r="A221">
        <v>68</v>
      </c>
      <c r="B221" t="s">
        <v>736</v>
      </c>
      <c r="C221" t="s">
        <v>737</v>
      </c>
      <c r="D221" t="s">
        <v>738</v>
      </c>
      <c r="E221" t="s">
        <v>2517</v>
      </c>
      <c r="F221" t="s">
        <v>2518</v>
      </c>
      <c r="G221" t="s">
        <v>36</v>
      </c>
      <c r="H221">
        <v>45.45926</v>
      </c>
      <c r="I221">
        <v>75.205029999999994</v>
      </c>
      <c r="J221">
        <v>15</v>
      </c>
      <c r="K221">
        <v>5</v>
      </c>
      <c r="L221">
        <v>2016</v>
      </c>
      <c r="M221">
        <v>6</v>
      </c>
      <c r="N221">
        <v>7</v>
      </c>
      <c r="O221" t="s">
        <v>31</v>
      </c>
      <c r="P221" t="s">
        <v>172</v>
      </c>
      <c r="Q221" t="s">
        <v>1754</v>
      </c>
      <c r="R221" t="s">
        <v>1755</v>
      </c>
      <c r="S221" t="s">
        <v>1681</v>
      </c>
      <c r="T221">
        <v>6</v>
      </c>
      <c r="U221" t="s">
        <v>43</v>
      </c>
      <c r="V221">
        <v>32</v>
      </c>
      <c r="Z221" t="s">
        <v>1753</v>
      </c>
      <c r="AA221">
        <v>-4.6211000000000002</v>
      </c>
      <c r="AB221">
        <v>55.427779999999998</v>
      </c>
      <c r="AC221">
        <v>32</v>
      </c>
      <c r="AJ221">
        <v>103</v>
      </c>
      <c r="AL221">
        <v>74</v>
      </c>
      <c r="AO221">
        <f t="shared" ca="1" si="38"/>
        <v>2</v>
      </c>
      <c r="AP221">
        <f t="shared" ca="1" si="39"/>
        <v>2016</v>
      </c>
      <c r="AQ221">
        <f t="shared" ca="1" si="40"/>
        <v>7</v>
      </c>
      <c r="AR221" t="str">
        <f t="shared" si="41"/>
        <v>PETER</v>
      </c>
      <c r="AS221" t="str">
        <f t="shared" si="42"/>
        <v>MUTAMBA</v>
      </c>
      <c r="AT221" t="str">
        <f t="shared" si="43"/>
        <v>PETER JOY MUTAMBA</v>
      </c>
      <c r="AU221">
        <v>78</v>
      </c>
      <c r="AW221" t="str">
        <f t="shared" si="48"/>
        <v/>
      </c>
      <c r="AX221">
        <f t="shared" ca="1" si="49"/>
        <v>2016</v>
      </c>
      <c r="AY221" s="23"/>
      <c r="AZ221">
        <f t="shared" si="44"/>
        <v>6</v>
      </c>
      <c r="BA221" t="str">
        <f t="shared" si="45"/>
        <v>NEVER MARRIED</v>
      </c>
      <c r="BB221" s="23"/>
      <c r="BC221">
        <f t="shared" si="46"/>
        <v>7</v>
      </c>
      <c r="BE221" t="str">
        <f t="shared" si="47"/>
        <v>M</v>
      </c>
    </row>
    <row r="222" spans="1:59">
      <c r="A222">
        <v>69</v>
      </c>
      <c r="B222" t="s">
        <v>740</v>
      </c>
      <c r="C222" t="s">
        <v>340</v>
      </c>
      <c r="E222" t="s">
        <v>692</v>
      </c>
      <c r="F222" t="s">
        <v>2519</v>
      </c>
      <c r="G222" t="s">
        <v>36</v>
      </c>
      <c r="H222">
        <v>-8.5127199999999998</v>
      </c>
      <c r="I222">
        <v>115.09059999999999</v>
      </c>
      <c r="J222">
        <v>5</v>
      </c>
      <c r="K222">
        <v>7</v>
      </c>
      <c r="L222">
        <v>2003</v>
      </c>
      <c r="M222">
        <v>19</v>
      </c>
      <c r="N222">
        <v>11</v>
      </c>
      <c r="O222" t="s">
        <v>24</v>
      </c>
      <c r="P222" t="s">
        <v>25</v>
      </c>
      <c r="Q222" t="s">
        <v>1758</v>
      </c>
      <c r="R222" t="s">
        <v>1709</v>
      </c>
      <c r="S222" t="s">
        <v>1759</v>
      </c>
      <c r="T222">
        <v>3</v>
      </c>
      <c r="U222" t="s">
        <v>26</v>
      </c>
      <c r="V222">
        <v>61</v>
      </c>
      <c r="Z222" t="s">
        <v>2520</v>
      </c>
      <c r="AA222">
        <v>34.266449999999999</v>
      </c>
      <c r="AB222">
        <v>108.9607</v>
      </c>
      <c r="AC222">
        <v>61</v>
      </c>
      <c r="AJ222">
        <v>112</v>
      </c>
      <c r="AM222">
        <v>18</v>
      </c>
      <c r="AO222">
        <f t="shared" ca="1" si="38"/>
        <v>1</v>
      </c>
      <c r="AP222">
        <f t="shared" ca="1" si="39"/>
        <v>2003</v>
      </c>
      <c r="AQ222">
        <f t="shared" ca="1" si="40"/>
        <v>19</v>
      </c>
      <c r="AR222" t="str">
        <f t="shared" si="41"/>
        <v/>
      </c>
      <c r="AS222" t="str">
        <f t="shared" si="42"/>
        <v>RUTAYISIRE</v>
      </c>
      <c r="AT222" t="str">
        <f t="shared" si="43"/>
        <v xml:space="preserve">  RUTAYISIRE</v>
      </c>
      <c r="AV222">
        <v>44</v>
      </c>
      <c r="AW222">
        <f t="shared" ca="1" si="48"/>
        <v>1</v>
      </c>
      <c r="AX222" t="str">
        <f t="shared" si="49"/>
        <v/>
      </c>
      <c r="AY222" s="23"/>
      <c r="AZ222">
        <f t="shared" si="44"/>
        <v>3</v>
      </c>
      <c r="BA222" t="str">
        <f t="shared" si="45"/>
        <v>LIVE IN A POLYGAMOUS UNION</v>
      </c>
      <c r="BB222" s="23"/>
      <c r="BC222">
        <f t="shared" si="46"/>
        <v>11</v>
      </c>
      <c r="BE222" t="str">
        <f t="shared" si="47"/>
        <v>M</v>
      </c>
    </row>
    <row r="223" spans="1:59">
      <c r="A223">
        <v>69</v>
      </c>
      <c r="B223" t="s">
        <v>742</v>
      </c>
      <c r="C223" t="s">
        <v>743</v>
      </c>
      <c r="E223" t="s">
        <v>438</v>
      </c>
      <c r="F223" t="s">
        <v>1760</v>
      </c>
      <c r="G223" t="s">
        <v>23</v>
      </c>
      <c r="H223">
        <v>-22.441199999999998</v>
      </c>
      <c r="I223">
        <v>-43.457999999999998</v>
      </c>
      <c r="J223">
        <v>14</v>
      </c>
      <c r="K223">
        <v>6</v>
      </c>
      <c r="L223">
        <v>1962</v>
      </c>
      <c r="M223">
        <v>60</v>
      </c>
      <c r="N223">
        <v>9</v>
      </c>
      <c r="O223" t="s">
        <v>24</v>
      </c>
      <c r="P223" t="s">
        <v>25</v>
      </c>
      <c r="Q223" t="s">
        <v>1758</v>
      </c>
      <c r="R223" t="s">
        <v>1709</v>
      </c>
      <c r="S223" t="s">
        <v>1759</v>
      </c>
      <c r="T223">
        <v>6</v>
      </c>
      <c r="U223" t="s">
        <v>43</v>
      </c>
      <c r="V223">
        <v>61</v>
      </c>
      <c r="Z223" t="s">
        <v>2520</v>
      </c>
      <c r="AA223">
        <v>34.266449999999999</v>
      </c>
      <c r="AB223">
        <v>108.9607</v>
      </c>
      <c r="AC223">
        <v>61</v>
      </c>
      <c r="AM223">
        <v>21</v>
      </c>
      <c r="AO223">
        <f t="shared" ca="1" si="38"/>
        <v>6</v>
      </c>
      <c r="AP223">
        <f t="shared" ca="1" si="39"/>
        <v>1962</v>
      </c>
      <c r="AQ223">
        <f t="shared" ca="1" si="40"/>
        <v>60</v>
      </c>
      <c r="AR223" t="str">
        <f t="shared" si="41"/>
        <v/>
      </c>
      <c r="AS223" t="str">
        <f t="shared" si="42"/>
        <v>BOSCO</v>
      </c>
      <c r="AT223" t="str">
        <f t="shared" si="43"/>
        <v xml:space="preserve">  BOSCO</v>
      </c>
      <c r="AU223">
        <v>71</v>
      </c>
      <c r="AW223" t="str">
        <f t="shared" si="48"/>
        <v/>
      </c>
      <c r="AX223">
        <f t="shared" ca="1" si="49"/>
        <v>1962</v>
      </c>
      <c r="AY223" s="23"/>
      <c r="AZ223">
        <f t="shared" si="44"/>
        <v>6</v>
      </c>
      <c r="BA223" t="str">
        <f t="shared" si="45"/>
        <v>NEVER MARRIED</v>
      </c>
      <c r="BB223" s="23"/>
      <c r="BC223">
        <f t="shared" si="46"/>
        <v>9</v>
      </c>
      <c r="BE223" t="str">
        <f t="shared" si="47"/>
        <v>F</v>
      </c>
    </row>
    <row r="224" spans="1:59">
      <c r="A224">
        <v>69</v>
      </c>
      <c r="B224" t="s">
        <v>744</v>
      </c>
      <c r="C224" t="s">
        <v>745</v>
      </c>
      <c r="E224" t="s">
        <v>2521</v>
      </c>
      <c r="F224" t="s">
        <v>2520</v>
      </c>
      <c r="G224" t="s">
        <v>36</v>
      </c>
      <c r="H224">
        <v>34.266449999999999</v>
      </c>
      <c r="I224">
        <v>108.9607</v>
      </c>
      <c r="J224">
        <v>1</v>
      </c>
      <c r="K224">
        <v>3</v>
      </c>
      <c r="L224">
        <v>1961</v>
      </c>
      <c r="M224">
        <v>61</v>
      </c>
      <c r="N224">
        <v>1</v>
      </c>
      <c r="O224" t="s">
        <v>24</v>
      </c>
      <c r="P224" t="s">
        <v>25</v>
      </c>
      <c r="Q224" t="s">
        <v>1758</v>
      </c>
      <c r="R224" t="s">
        <v>1709</v>
      </c>
      <c r="S224" t="s">
        <v>1759</v>
      </c>
      <c r="T224">
        <v>6</v>
      </c>
      <c r="U224" t="s">
        <v>43</v>
      </c>
      <c r="V224">
        <v>61</v>
      </c>
      <c r="W224">
        <v>8348092043</v>
      </c>
      <c r="Z224" t="s">
        <v>2520</v>
      </c>
      <c r="AA224">
        <v>34.266449999999999</v>
      </c>
      <c r="AB224">
        <v>108.9607</v>
      </c>
      <c r="AC224">
        <v>61</v>
      </c>
      <c r="AO224">
        <f t="shared" ca="1" si="38"/>
        <v>3</v>
      </c>
      <c r="AP224">
        <f t="shared" ca="1" si="39"/>
        <v>1961</v>
      </c>
      <c r="AQ224">
        <f t="shared" ca="1" si="40"/>
        <v>61</v>
      </c>
      <c r="AR224" t="str">
        <f t="shared" si="41"/>
        <v>RODGERS</v>
      </c>
      <c r="AS224" t="str">
        <f t="shared" si="42"/>
        <v>NDUWAYO</v>
      </c>
      <c r="AT224" t="str">
        <f t="shared" si="43"/>
        <v>RODGERS  NDUWAYO</v>
      </c>
      <c r="AV224">
        <v>48</v>
      </c>
      <c r="AW224">
        <f t="shared" ca="1" si="48"/>
        <v>3</v>
      </c>
      <c r="AX224" t="str">
        <f t="shared" si="49"/>
        <v/>
      </c>
      <c r="AY224" s="23"/>
      <c r="AZ224">
        <f t="shared" si="44"/>
        <v>6</v>
      </c>
      <c r="BA224" t="str">
        <f t="shared" si="45"/>
        <v>NEVER MARRIED</v>
      </c>
      <c r="BB224" s="23"/>
      <c r="BC224">
        <f t="shared" si="46"/>
        <v>1</v>
      </c>
      <c r="BE224" t="str">
        <f t="shared" si="47"/>
        <v>M</v>
      </c>
      <c r="BG224">
        <f xml:space="preserve"> IF(ISBLANK(BF224), W224, "")</f>
        <v>8348092043</v>
      </c>
    </row>
    <row r="225" spans="1:59">
      <c r="A225">
        <v>70</v>
      </c>
      <c r="B225" t="s">
        <v>747</v>
      </c>
      <c r="C225" t="s">
        <v>748</v>
      </c>
      <c r="E225" t="s">
        <v>749</v>
      </c>
      <c r="F225" t="s">
        <v>1762</v>
      </c>
      <c r="G225" t="s">
        <v>23</v>
      </c>
      <c r="H225">
        <v>-15.8004</v>
      </c>
      <c r="I225">
        <v>-70.343500000000006</v>
      </c>
      <c r="J225">
        <v>2</v>
      </c>
      <c r="K225">
        <v>8</v>
      </c>
      <c r="L225">
        <v>1948</v>
      </c>
      <c r="M225">
        <v>74</v>
      </c>
      <c r="N225">
        <v>1</v>
      </c>
      <c r="O225" t="s">
        <v>97</v>
      </c>
      <c r="P225" t="s">
        <v>289</v>
      </c>
      <c r="Q225" t="s">
        <v>1763</v>
      </c>
      <c r="R225" t="s">
        <v>1764</v>
      </c>
      <c r="S225" t="s">
        <v>1765</v>
      </c>
      <c r="T225">
        <v>3</v>
      </c>
      <c r="U225" t="s">
        <v>26</v>
      </c>
      <c r="V225">
        <v>86</v>
      </c>
      <c r="Z225" t="s">
        <v>1766</v>
      </c>
      <c r="AA225">
        <v>13.61314</v>
      </c>
      <c r="AB225">
        <v>-87.750500000000002</v>
      </c>
      <c r="AC225">
        <v>86</v>
      </c>
      <c r="AK225">
        <v>82</v>
      </c>
      <c r="AO225">
        <f t="shared" ca="1" si="38"/>
        <v>8</v>
      </c>
      <c r="AP225">
        <f t="shared" ca="1" si="39"/>
        <v>1928</v>
      </c>
      <c r="AQ225">
        <f t="shared" ca="1" si="40"/>
        <v>74</v>
      </c>
      <c r="AR225" t="str">
        <f t="shared" si="41"/>
        <v>BRENDA</v>
      </c>
      <c r="AS225" t="str">
        <f t="shared" si="42"/>
        <v>NIYONZIMA</v>
      </c>
      <c r="AT225" t="str">
        <f t="shared" si="43"/>
        <v>BRENDA  NIYONZIMA</v>
      </c>
      <c r="AU225">
        <v>81</v>
      </c>
      <c r="AW225" t="str">
        <f t="shared" si="48"/>
        <v/>
      </c>
      <c r="AX225">
        <f t="shared" ca="1" si="49"/>
        <v>1928</v>
      </c>
      <c r="AY225" s="23"/>
      <c r="AZ225">
        <f t="shared" si="44"/>
        <v>3</v>
      </c>
      <c r="BA225" t="str">
        <f t="shared" si="45"/>
        <v>LIVE IN A POLYGAMOUS UNION</v>
      </c>
      <c r="BB225" s="23">
        <v>1</v>
      </c>
      <c r="BC225" t="str">
        <f t="shared" si="46"/>
        <v/>
      </c>
      <c r="BE225" t="str">
        <f t="shared" si="47"/>
        <v>F</v>
      </c>
    </row>
    <row r="226" spans="1:59">
      <c r="A226">
        <v>70</v>
      </c>
      <c r="B226" t="s">
        <v>750</v>
      </c>
      <c r="C226" t="s">
        <v>751</v>
      </c>
      <c r="E226" t="s">
        <v>752</v>
      </c>
      <c r="F226" t="s">
        <v>1766</v>
      </c>
      <c r="G226" t="s">
        <v>36</v>
      </c>
      <c r="H226">
        <v>13.61314</v>
      </c>
      <c r="I226">
        <v>-87.750500000000002</v>
      </c>
      <c r="J226">
        <v>22</v>
      </c>
      <c r="K226">
        <v>2</v>
      </c>
      <c r="L226">
        <v>1936</v>
      </c>
      <c r="M226">
        <v>86</v>
      </c>
      <c r="N226">
        <v>4</v>
      </c>
      <c r="O226" t="s">
        <v>97</v>
      </c>
      <c r="P226" t="s">
        <v>289</v>
      </c>
      <c r="Q226" t="s">
        <v>1763</v>
      </c>
      <c r="R226" t="s">
        <v>1764</v>
      </c>
      <c r="S226" t="s">
        <v>1765</v>
      </c>
      <c r="T226">
        <v>7</v>
      </c>
      <c r="U226" t="s">
        <v>78</v>
      </c>
      <c r="V226">
        <v>86</v>
      </c>
      <c r="W226">
        <v>4114865769</v>
      </c>
      <c r="Z226" t="s">
        <v>1766</v>
      </c>
      <c r="AA226">
        <v>13.61314</v>
      </c>
      <c r="AB226">
        <v>-87.750500000000002</v>
      </c>
      <c r="AC226">
        <v>86</v>
      </c>
      <c r="AG226">
        <v>11</v>
      </c>
      <c r="AJ226">
        <v>7</v>
      </c>
      <c r="AL226">
        <v>27</v>
      </c>
      <c r="AO226">
        <f t="shared" ca="1" si="38"/>
        <v>8</v>
      </c>
      <c r="AP226">
        <f t="shared" ca="1" si="39"/>
        <v>1936</v>
      </c>
      <c r="AQ226">
        <f t="shared" ca="1" si="40"/>
        <v>89</v>
      </c>
      <c r="AR226" t="str">
        <f t="shared" si="41"/>
        <v>ELISE</v>
      </c>
      <c r="AS226" t="str">
        <f t="shared" si="42"/>
        <v>KAYUMBA</v>
      </c>
      <c r="AT226" t="str">
        <f t="shared" si="43"/>
        <v>ELISE  KAYUMBA</v>
      </c>
      <c r="AW226">
        <f t="shared" ca="1" si="48"/>
        <v>8</v>
      </c>
      <c r="AX226">
        <f t="shared" ca="1" si="49"/>
        <v>1936</v>
      </c>
      <c r="AY226" s="23"/>
      <c r="AZ226">
        <f t="shared" si="44"/>
        <v>7</v>
      </c>
      <c r="BA226" t="str">
        <f t="shared" si="45"/>
        <v>WIDOWED</v>
      </c>
      <c r="BB226" s="23"/>
      <c r="BC226">
        <f t="shared" si="46"/>
        <v>4</v>
      </c>
      <c r="BE226" t="str">
        <f t="shared" si="47"/>
        <v>M</v>
      </c>
      <c r="BG226">
        <f xml:space="preserve"> IF(ISBLANK(BF226), W226, "")</f>
        <v>4114865769</v>
      </c>
    </row>
    <row r="227" spans="1:59">
      <c r="A227">
        <v>56</v>
      </c>
      <c r="B227" t="s">
        <v>628</v>
      </c>
      <c r="C227" t="s">
        <v>2522</v>
      </c>
      <c r="E227" t="s">
        <v>2523</v>
      </c>
      <c r="F227" t="s">
        <v>2524</v>
      </c>
      <c r="G227" t="s">
        <v>36</v>
      </c>
      <c r="H227">
        <v>31.88101</v>
      </c>
      <c r="I227">
        <v>35.219549999999998</v>
      </c>
      <c r="J227">
        <v>20</v>
      </c>
      <c r="K227">
        <v>11</v>
      </c>
      <c r="L227">
        <v>2009</v>
      </c>
      <c r="M227">
        <v>13</v>
      </c>
      <c r="N227">
        <v>10</v>
      </c>
      <c r="O227" t="s">
        <v>37</v>
      </c>
      <c r="P227" t="s">
        <v>38</v>
      </c>
      <c r="Q227" t="s">
        <v>1690</v>
      </c>
      <c r="R227" t="s">
        <v>1691</v>
      </c>
      <c r="S227" t="s">
        <v>1692</v>
      </c>
      <c r="T227">
        <v>6</v>
      </c>
      <c r="U227" t="s">
        <v>43</v>
      </c>
      <c r="V227">
        <v>73</v>
      </c>
      <c r="Z227" t="s">
        <v>1694</v>
      </c>
      <c r="AA227">
        <v>52.492739999999998</v>
      </c>
      <c r="AB227">
        <v>4.6490299999999998</v>
      </c>
      <c r="AC227">
        <v>73</v>
      </c>
      <c r="AE227">
        <v>6</v>
      </c>
      <c r="AJ227">
        <v>94</v>
      </c>
      <c r="AO227">
        <f t="shared" ca="1" si="38"/>
        <v>9</v>
      </c>
      <c r="AP227">
        <f t="shared" ca="1" si="39"/>
        <v>2009</v>
      </c>
      <c r="AQ227">
        <f t="shared" ca="1" si="40"/>
        <v>13</v>
      </c>
      <c r="AR227" t="str">
        <f t="shared" si="41"/>
        <v>REN</v>
      </c>
      <c r="AS227" t="str">
        <f t="shared" si="42"/>
        <v>KAYIHURA</v>
      </c>
      <c r="AT227" t="str">
        <f t="shared" si="43"/>
        <v>REN  KAYIHURA</v>
      </c>
      <c r="AW227">
        <f t="shared" ca="1" si="48"/>
        <v>9</v>
      </c>
      <c r="AX227">
        <f t="shared" ca="1" si="49"/>
        <v>2009</v>
      </c>
      <c r="AY227" s="23"/>
      <c r="AZ227">
        <f t="shared" si="44"/>
        <v>6</v>
      </c>
      <c r="BA227" t="str">
        <f t="shared" si="45"/>
        <v>NEVER MARRIED</v>
      </c>
      <c r="BB227" s="23"/>
      <c r="BC227">
        <f t="shared" si="46"/>
        <v>10</v>
      </c>
      <c r="BE227" t="str">
        <f t="shared" si="47"/>
        <v>M</v>
      </c>
    </row>
    <row r="228" spans="1:59">
      <c r="A228">
        <v>56</v>
      </c>
      <c r="B228" t="s">
        <v>628</v>
      </c>
      <c r="C228" t="s">
        <v>2522</v>
      </c>
      <c r="E228" t="s">
        <v>2523</v>
      </c>
      <c r="F228" t="s">
        <v>2524</v>
      </c>
      <c r="G228" t="s">
        <v>36</v>
      </c>
      <c r="H228">
        <v>31.88101</v>
      </c>
      <c r="I228">
        <v>35.219549999999998</v>
      </c>
      <c r="J228">
        <v>20</v>
      </c>
      <c r="K228">
        <v>11</v>
      </c>
      <c r="L228">
        <v>2009</v>
      </c>
      <c r="M228">
        <v>13</v>
      </c>
      <c r="N228">
        <v>10</v>
      </c>
      <c r="O228" t="s">
        <v>37</v>
      </c>
      <c r="P228" t="s">
        <v>64</v>
      </c>
      <c r="Q228" t="s">
        <v>2016</v>
      </c>
      <c r="R228" t="s">
        <v>1368</v>
      </c>
      <c r="S228" t="s">
        <v>2525</v>
      </c>
      <c r="T228">
        <v>6</v>
      </c>
      <c r="U228" t="s">
        <v>43</v>
      </c>
      <c r="V228">
        <v>73</v>
      </c>
      <c r="Z228" t="s">
        <v>1694</v>
      </c>
      <c r="AA228">
        <v>52.492739999999998</v>
      </c>
      <c r="AB228">
        <v>4.6490299999999998</v>
      </c>
      <c r="AC228">
        <v>73</v>
      </c>
      <c r="AE228">
        <v>6</v>
      </c>
      <c r="AO228">
        <f t="shared" ca="1" si="38"/>
        <v>11</v>
      </c>
      <c r="AP228">
        <f t="shared" ca="1" si="39"/>
        <v>2009</v>
      </c>
      <c r="AQ228">
        <f t="shared" ca="1" si="40"/>
        <v>13</v>
      </c>
      <c r="AR228" t="str">
        <f t="shared" si="41"/>
        <v>REN</v>
      </c>
      <c r="AS228" t="str">
        <f t="shared" si="42"/>
        <v>KAYIHURA</v>
      </c>
      <c r="AT228" t="str">
        <f t="shared" si="43"/>
        <v>REN  KAYIHURA</v>
      </c>
      <c r="AW228">
        <f t="shared" ca="1" si="48"/>
        <v>11</v>
      </c>
      <c r="AX228">
        <f t="shared" ca="1" si="49"/>
        <v>2009</v>
      </c>
      <c r="AY228" s="23">
        <v>1</v>
      </c>
      <c r="AZ228" t="str">
        <f t="shared" si="44"/>
        <v/>
      </c>
      <c r="BA228" t="str">
        <f t="shared" si="45"/>
        <v/>
      </c>
      <c r="BB228" s="23"/>
      <c r="BC228">
        <f t="shared" si="46"/>
        <v>10</v>
      </c>
      <c r="BE228" t="str">
        <f t="shared" si="47"/>
        <v>M</v>
      </c>
    </row>
    <row r="229" spans="1:59">
      <c r="A229">
        <v>72</v>
      </c>
      <c r="B229" t="s">
        <v>761</v>
      </c>
      <c r="C229" t="s">
        <v>762</v>
      </c>
      <c r="E229" t="s">
        <v>2526</v>
      </c>
      <c r="F229" t="s">
        <v>2527</v>
      </c>
      <c r="G229" t="s">
        <v>23</v>
      </c>
      <c r="H229">
        <v>-6.9923999999999999</v>
      </c>
      <c r="I229">
        <v>113.38590000000001</v>
      </c>
      <c r="J229">
        <v>11</v>
      </c>
      <c r="K229">
        <v>8</v>
      </c>
      <c r="L229">
        <v>2004</v>
      </c>
      <c r="M229">
        <v>18</v>
      </c>
      <c r="N229">
        <v>6</v>
      </c>
      <c r="O229" t="s">
        <v>24</v>
      </c>
      <c r="P229" t="s">
        <v>118</v>
      </c>
      <c r="Q229" t="s">
        <v>1773</v>
      </c>
      <c r="R229" t="s">
        <v>1774</v>
      </c>
      <c r="S229" t="s">
        <v>125</v>
      </c>
      <c r="T229">
        <v>2</v>
      </c>
      <c r="U229" t="s">
        <v>48</v>
      </c>
      <c r="V229">
        <v>69</v>
      </c>
      <c r="Z229" t="s">
        <v>1775</v>
      </c>
      <c r="AA229">
        <v>26.45825</v>
      </c>
      <c r="AB229">
        <v>114.78619999999999</v>
      </c>
      <c r="AC229">
        <v>69</v>
      </c>
      <c r="AL229">
        <v>79</v>
      </c>
      <c r="AO229">
        <f t="shared" ca="1" si="38"/>
        <v>8</v>
      </c>
      <c r="AP229">
        <f t="shared" ca="1" si="39"/>
        <v>2004</v>
      </c>
      <c r="AQ229">
        <f t="shared" ca="1" si="40"/>
        <v>19</v>
      </c>
      <c r="AR229" t="str">
        <f t="shared" si="41"/>
        <v>KAMPIRE</v>
      </c>
      <c r="AS229" t="str">
        <f t="shared" si="42"/>
        <v>TUSHABE</v>
      </c>
      <c r="AT229" t="str">
        <f t="shared" si="43"/>
        <v>KAMPIRE  TUSHABE</v>
      </c>
      <c r="AV229">
        <v>29</v>
      </c>
      <c r="AW229">
        <f t="shared" ca="1" si="48"/>
        <v>8</v>
      </c>
      <c r="AX229" t="str">
        <f t="shared" si="49"/>
        <v/>
      </c>
      <c r="AY229" s="23"/>
      <c r="AZ229">
        <f t="shared" si="44"/>
        <v>2</v>
      </c>
      <c r="BA229" t="str">
        <f t="shared" si="45"/>
        <v>MARRIED TO ONE WIFE/HUSBAND NOT OFFICIALLY</v>
      </c>
      <c r="BB229" s="23"/>
      <c r="BC229">
        <f t="shared" si="46"/>
        <v>6</v>
      </c>
      <c r="BE229" t="str">
        <f t="shared" si="47"/>
        <v>F</v>
      </c>
    </row>
    <row r="230" spans="1:59">
      <c r="A230">
        <v>72</v>
      </c>
      <c r="B230" t="s">
        <v>764</v>
      </c>
      <c r="C230" t="s">
        <v>765</v>
      </c>
      <c r="D230" t="s">
        <v>766</v>
      </c>
      <c r="E230" t="s">
        <v>767</v>
      </c>
      <c r="F230" t="s">
        <v>1775</v>
      </c>
      <c r="G230" t="s">
        <v>36</v>
      </c>
      <c r="H230">
        <v>26.45825</v>
      </c>
      <c r="I230">
        <v>114.78619999999999</v>
      </c>
      <c r="J230">
        <v>16</v>
      </c>
      <c r="K230">
        <v>11</v>
      </c>
      <c r="L230">
        <v>1953</v>
      </c>
      <c r="M230">
        <v>69</v>
      </c>
      <c r="N230">
        <v>7</v>
      </c>
      <c r="O230" t="s">
        <v>24</v>
      </c>
      <c r="P230" t="s">
        <v>118</v>
      </c>
      <c r="Q230" t="s">
        <v>1773</v>
      </c>
      <c r="R230" t="s">
        <v>1774</v>
      </c>
      <c r="S230" t="s">
        <v>125</v>
      </c>
      <c r="T230">
        <v>2</v>
      </c>
      <c r="U230" t="s">
        <v>48</v>
      </c>
      <c r="V230">
        <v>69</v>
      </c>
      <c r="W230">
        <v>6035087127</v>
      </c>
      <c r="Z230" t="s">
        <v>1775</v>
      </c>
      <c r="AA230">
        <v>26.45825</v>
      </c>
      <c r="AB230">
        <v>114.78619999999999</v>
      </c>
      <c r="AC230">
        <v>69</v>
      </c>
      <c r="AO230">
        <f t="shared" ca="1" si="38"/>
        <v>11</v>
      </c>
      <c r="AP230">
        <f t="shared" ca="1" si="39"/>
        <v>1953</v>
      </c>
      <c r="AQ230">
        <f t="shared" ca="1" si="40"/>
        <v>69</v>
      </c>
      <c r="AR230" t="str">
        <f t="shared" si="41"/>
        <v>BLAISE</v>
      </c>
      <c r="AS230" t="str">
        <f t="shared" si="42"/>
        <v>UWIMBABAZI</v>
      </c>
      <c r="AT230" t="str">
        <f t="shared" si="43"/>
        <v>BLAISE NORBERT UWIMBABAZI</v>
      </c>
      <c r="AU230">
        <v>80</v>
      </c>
      <c r="AV230">
        <v>5</v>
      </c>
      <c r="AW230" t="str">
        <f t="shared" si="48"/>
        <v/>
      </c>
      <c r="AX230" t="str">
        <f t="shared" si="49"/>
        <v/>
      </c>
      <c r="AY230" s="23"/>
      <c r="AZ230">
        <f t="shared" si="44"/>
        <v>2</v>
      </c>
      <c r="BA230" t="str">
        <f t="shared" si="45"/>
        <v>MARRIED TO ONE WIFE/HUSBAND NOT OFFICIALLY</v>
      </c>
      <c r="BB230" s="23"/>
      <c r="BC230">
        <f t="shared" si="46"/>
        <v>7</v>
      </c>
      <c r="BE230" t="str">
        <f t="shared" si="47"/>
        <v>M</v>
      </c>
      <c r="BF230">
        <v>1</v>
      </c>
      <c r="BG230" t="str">
        <f xml:space="preserve"> IF(ISBLANK(BF230), W230, "")</f>
        <v/>
      </c>
    </row>
    <row r="231" spans="1:59">
      <c r="A231">
        <v>72</v>
      </c>
      <c r="B231" t="s">
        <v>768</v>
      </c>
      <c r="C231" t="s">
        <v>769</v>
      </c>
      <c r="D231" t="s">
        <v>718</v>
      </c>
      <c r="E231" t="s">
        <v>2528</v>
      </c>
      <c r="F231" t="s">
        <v>2529</v>
      </c>
      <c r="G231" t="s">
        <v>36</v>
      </c>
      <c r="H231">
        <v>56.031039999999997</v>
      </c>
      <c r="I231">
        <v>47.295760000000001</v>
      </c>
      <c r="J231">
        <v>20</v>
      </c>
      <c r="K231">
        <v>2</v>
      </c>
      <c r="L231">
        <v>1994</v>
      </c>
      <c r="M231">
        <v>28</v>
      </c>
      <c r="N231">
        <v>8</v>
      </c>
      <c r="O231" t="s">
        <v>24</v>
      </c>
      <c r="P231" t="s">
        <v>118</v>
      </c>
      <c r="Q231" t="s">
        <v>1773</v>
      </c>
      <c r="R231" t="s">
        <v>1774</v>
      </c>
      <c r="S231" t="s">
        <v>125</v>
      </c>
      <c r="T231">
        <v>3</v>
      </c>
      <c r="U231" t="s">
        <v>26</v>
      </c>
      <c r="V231">
        <v>69</v>
      </c>
      <c r="Z231" t="s">
        <v>1775</v>
      </c>
      <c r="AA231">
        <v>26.45825</v>
      </c>
      <c r="AB231">
        <v>114.78619999999999</v>
      </c>
      <c r="AC231">
        <v>69</v>
      </c>
      <c r="AJ231">
        <v>99</v>
      </c>
      <c r="AO231">
        <f t="shared" ca="1" si="38"/>
        <v>7</v>
      </c>
      <c r="AP231">
        <f t="shared" ca="1" si="39"/>
        <v>1994</v>
      </c>
      <c r="AQ231">
        <f t="shared" ca="1" si="40"/>
        <v>28</v>
      </c>
      <c r="AR231" t="str">
        <f t="shared" si="41"/>
        <v>VALENTIN</v>
      </c>
      <c r="AS231" t="str">
        <f t="shared" si="42"/>
        <v>NZITONDA</v>
      </c>
      <c r="AT231" t="str">
        <f t="shared" si="43"/>
        <v>VALENTIN IZERE NZITONDA</v>
      </c>
      <c r="AU231">
        <v>108</v>
      </c>
      <c r="AV231">
        <v>56</v>
      </c>
      <c r="AW231" t="str">
        <f t="shared" si="48"/>
        <v/>
      </c>
      <c r="AX231" t="str">
        <f t="shared" si="49"/>
        <v/>
      </c>
      <c r="AY231" s="23"/>
      <c r="AZ231">
        <f t="shared" si="44"/>
        <v>3</v>
      </c>
      <c r="BA231" t="str">
        <f t="shared" si="45"/>
        <v>LIVE IN A POLYGAMOUS UNION</v>
      </c>
      <c r="BB231" s="23"/>
      <c r="BC231">
        <f t="shared" si="46"/>
        <v>8</v>
      </c>
      <c r="BE231" t="str">
        <f t="shared" si="47"/>
        <v>M</v>
      </c>
    </row>
    <row r="232" spans="1:59">
      <c r="A232">
        <v>73</v>
      </c>
      <c r="B232" t="s">
        <v>771</v>
      </c>
      <c r="C232" t="s">
        <v>772</v>
      </c>
      <c r="E232" t="s">
        <v>659</v>
      </c>
      <c r="F232" t="s">
        <v>1777</v>
      </c>
      <c r="G232" t="s">
        <v>23</v>
      </c>
      <c r="H232">
        <v>56.19088</v>
      </c>
      <c r="I232">
        <v>14.77661</v>
      </c>
      <c r="J232">
        <v>31</v>
      </c>
      <c r="K232">
        <v>10</v>
      </c>
      <c r="L232">
        <v>1966</v>
      </c>
      <c r="M232">
        <v>56</v>
      </c>
      <c r="N232">
        <v>12</v>
      </c>
      <c r="O232" t="s">
        <v>72</v>
      </c>
      <c r="P232" t="s">
        <v>82</v>
      </c>
      <c r="Q232" t="s">
        <v>1445</v>
      </c>
      <c r="R232" t="s">
        <v>1778</v>
      </c>
      <c r="S232" t="s">
        <v>1779</v>
      </c>
      <c r="T232">
        <v>5</v>
      </c>
      <c r="U232" t="s">
        <v>86</v>
      </c>
      <c r="V232">
        <v>92</v>
      </c>
      <c r="Z232" t="s">
        <v>2530</v>
      </c>
      <c r="AA232">
        <v>37.089149999999997</v>
      </c>
      <c r="AB232">
        <v>138.74539999999999</v>
      </c>
      <c r="AC232">
        <v>92</v>
      </c>
      <c r="AO232">
        <f t="shared" ca="1" si="38"/>
        <v>10</v>
      </c>
      <c r="AP232">
        <f t="shared" ca="1" si="39"/>
        <v>1966</v>
      </c>
      <c r="AQ232">
        <f t="shared" ca="1" si="40"/>
        <v>56</v>
      </c>
      <c r="AR232" t="str">
        <f t="shared" si="41"/>
        <v>DOEIA</v>
      </c>
      <c r="AS232" t="str">
        <f t="shared" si="42"/>
        <v>BYUKUSENGE</v>
      </c>
      <c r="AT232" t="str">
        <f t="shared" si="43"/>
        <v>DOEIA  BYUKUSENGE</v>
      </c>
      <c r="AW232">
        <f t="shared" ca="1" si="48"/>
        <v>10</v>
      </c>
      <c r="AX232">
        <f t="shared" ca="1" si="49"/>
        <v>1966</v>
      </c>
      <c r="AY232" s="23"/>
      <c r="AZ232">
        <f t="shared" si="44"/>
        <v>5</v>
      </c>
      <c r="BA232" t="str">
        <f t="shared" si="45"/>
        <v>SEPARATED</v>
      </c>
      <c r="BB232" s="23"/>
      <c r="BC232">
        <f t="shared" si="46"/>
        <v>12</v>
      </c>
      <c r="BE232" t="str">
        <f t="shared" si="47"/>
        <v>F</v>
      </c>
    </row>
    <row r="233" spans="1:59">
      <c r="A233">
        <v>73</v>
      </c>
      <c r="B233" t="s">
        <v>773</v>
      </c>
      <c r="C233" t="s">
        <v>774</v>
      </c>
      <c r="E233" t="s">
        <v>2531</v>
      </c>
      <c r="F233" t="s">
        <v>2530</v>
      </c>
      <c r="G233" t="s">
        <v>36</v>
      </c>
      <c r="H233">
        <v>37.089149999999997</v>
      </c>
      <c r="I233">
        <v>138.74539999999999</v>
      </c>
      <c r="J233">
        <v>15</v>
      </c>
      <c r="K233">
        <v>6</v>
      </c>
      <c r="L233">
        <v>1930</v>
      </c>
      <c r="M233">
        <v>92</v>
      </c>
      <c r="N233">
        <v>5</v>
      </c>
      <c r="O233" t="s">
        <v>72</v>
      </c>
      <c r="P233" t="s">
        <v>82</v>
      </c>
      <c r="Q233" t="s">
        <v>1445</v>
      </c>
      <c r="R233" t="s">
        <v>1778</v>
      </c>
      <c r="S233" t="s">
        <v>1779</v>
      </c>
      <c r="T233">
        <v>7</v>
      </c>
      <c r="U233" t="s">
        <v>78</v>
      </c>
      <c r="V233">
        <v>92</v>
      </c>
      <c r="W233">
        <v>1159113828</v>
      </c>
      <c r="Z233" t="s">
        <v>2530</v>
      </c>
      <c r="AA233">
        <v>37.089149999999997</v>
      </c>
      <c r="AB233">
        <v>138.74539999999999</v>
      </c>
      <c r="AC233">
        <v>92</v>
      </c>
      <c r="AO233">
        <f t="shared" ca="1" si="38"/>
        <v>6</v>
      </c>
      <c r="AP233">
        <f t="shared" ca="1" si="39"/>
        <v>1930</v>
      </c>
      <c r="AQ233">
        <f t="shared" ca="1" si="40"/>
        <v>92</v>
      </c>
      <c r="AR233" t="str">
        <f t="shared" si="41"/>
        <v>PHILEMON</v>
      </c>
      <c r="AS233" t="str">
        <f t="shared" si="42"/>
        <v>JACQUELINE</v>
      </c>
      <c r="AT233" t="str">
        <f t="shared" si="43"/>
        <v>PHILEMON  JACQUELINE</v>
      </c>
      <c r="AW233">
        <f t="shared" ca="1" si="48"/>
        <v>6</v>
      </c>
      <c r="AX233">
        <f t="shared" ca="1" si="49"/>
        <v>1930</v>
      </c>
      <c r="AY233" s="23">
        <v>1</v>
      </c>
      <c r="AZ233" t="str">
        <f t="shared" si="44"/>
        <v/>
      </c>
      <c r="BA233" t="str">
        <f t="shared" si="45"/>
        <v/>
      </c>
      <c r="BB233" s="23"/>
      <c r="BC233">
        <f t="shared" si="46"/>
        <v>5</v>
      </c>
      <c r="BE233" t="str">
        <f t="shared" si="47"/>
        <v>M</v>
      </c>
    </row>
    <row r="234" spans="1:59">
      <c r="A234">
        <v>74</v>
      </c>
      <c r="B234" t="s">
        <v>776</v>
      </c>
      <c r="C234" t="s">
        <v>751</v>
      </c>
      <c r="E234" t="s">
        <v>777</v>
      </c>
      <c r="F234" t="s">
        <v>1781</v>
      </c>
      <c r="G234" t="s">
        <v>23</v>
      </c>
      <c r="H234">
        <v>-8.5774000000000008</v>
      </c>
      <c r="I234">
        <v>119.0069</v>
      </c>
      <c r="J234">
        <v>31</v>
      </c>
      <c r="K234">
        <v>3</v>
      </c>
      <c r="L234">
        <v>1955</v>
      </c>
      <c r="M234">
        <v>67</v>
      </c>
      <c r="N234">
        <v>12</v>
      </c>
      <c r="O234" t="s">
        <v>97</v>
      </c>
      <c r="P234" t="s">
        <v>125</v>
      </c>
      <c r="Q234" t="s">
        <v>1565</v>
      </c>
      <c r="R234" t="s">
        <v>1782</v>
      </c>
      <c r="S234" t="s">
        <v>1783</v>
      </c>
      <c r="T234">
        <v>7</v>
      </c>
      <c r="U234" t="s">
        <v>78</v>
      </c>
      <c r="V234">
        <v>67</v>
      </c>
      <c r="W234">
        <v>5888939028</v>
      </c>
      <c r="Z234" t="s">
        <v>1781</v>
      </c>
      <c r="AA234">
        <v>-8.5774000000000008</v>
      </c>
      <c r="AB234">
        <v>119.0069</v>
      </c>
      <c r="AC234">
        <v>67</v>
      </c>
      <c r="AO234">
        <f t="shared" ca="1" si="38"/>
        <v>3</v>
      </c>
      <c r="AP234">
        <f t="shared" ca="1" si="39"/>
        <v>1955</v>
      </c>
      <c r="AQ234">
        <f t="shared" ca="1" si="40"/>
        <v>67</v>
      </c>
      <c r="AR234" t="str">
        <f t="shared" si="41"/>
        <v>ELISE</v>
      </c>
      <c r="AS234" t="str">
        <f t="shared" si="42"/>
        <v>BYIRINGIRO</v>
      </c>
      <c r="AT234" t="str">
        <f t="shared" si="43"/>
        <v>ELISE  BYIRINGIRO</v>
      </c>
      <c r="AU234">
        <v>75</v>
      </c>
      <c r="AW234" t="str">
        <f t="shared" si="48"/>
        <v/>
      </c>
      <c r="AX234">
        <f t="shared" ca="1" si="49"/>
        <v>1955</v>
      </c>
      <c r="AY234" s="23"/>
      <c r="AZ234">
        <f t="shared" si="44"/>
        <v>7</v>
      </c>
      <c r="BA234" t="str">
        <f t="shared" si="45"/>
        <v>WIDOWED</v>
      </c>
      <c r="BB234" s="23"/>
      <c r="BC234">
        <f t="shared" si="46"/>
        <v>12</v>
      </c>
      <c r="BE234" t="str">
        <f t="shared" si="47"/>
        <v>F</v>
      </c>
      <c r="BG234">
        <f xml:space="preserve"> IF(ISBLANK(BF234), W234, "")</f>
        <v>5888939028</v>
      </c>
    </row>
    <row r="235" spans="1:59">
      <c r="A235">
        <v>74</v>
      </c>
      <c r="B235" t="s">
        <v>778</v>
      </c>
      <c r="C235" t="s">
        <v>779</v>
      </c>
      <c r="E235" t="s">
        <v>780</v>
      </c>
      <c r="F235" t="s">
        <v>1784</v>
      </c>
      <c r="G235" t="s">
        <v>36</v>
      </c>
      <c r="H235">
        <v>47.081510000000002</v>
      </c>
      <c r="I235">
        <v>29.850529999999999</v>
      </c>
      <c r="J235">
        <v>2</v>
      </c>
      <c r="K235">
        <v>2</v>
      </c>
      <c r="L235">
        <v>1982</v>
      </c>
      <c r="M235">
        <v>40</v>
      </c>
      <c r="N235">
        <v>8</v>
      </c>
      <c r="O235" t="s">
        <v>97</v>
      </c>
      <c r="P235" t="s">
        <v>125</v>
      </c>
      <c r="Q235" t="s">
        <v>1565</v>
      </c>
      <c r="R235" t="s">
        <v>1782</v>
      </c>
      <c r="S235" t="s">
        <v>1783</v>
      </c>
      <c r="T235">
        <v>4</v>
      </c>
      <c r="U235" t="s">
        <v>93</v>
      </c>
      <c r="V235">
        <v>67</v>
      </c>
      <c r="Z235" t="s">
        <v>1781</v>
      </c>
      <c r="AA235">
        <v>-8.5774000000000008</v>
      </c>
      <c r="AB235">
        <v>119.0069</v>
      </c>
      <c r="AC235">
        <v>67</v>
      </c>
      <c r="AO235">
        <f t="shared" ca="1" si="38"/>
        <v>2</v>
      </c>
      <c r="AP235">
        <f t="shared" ca="1" si="39"/>
        <v>1982</v>
      </c>
      <c r="AQ235">
        <f t="shared" ca="1" si="40"/>
        <v>40</v>
      </c>
      <c r="AR235" t="str">
        <f t="shared" si="41"/>
        <v>ZACHARIE</v>
      </c>
      <c r="AS235" t="str">
        <f t="shared" si="42"/>
        <v>MUSONI</v>
      </c>
      <c r="AT235" t="str">
        <f t="shared" si="43"/>
        <v>ZACHARIE  MUSONI</v>
      </c>
      <c r="AW235">
        <f t="shared" ca="1" si="48"/>
        <v>2</v>
      </c>
      <c r="AX235">
        <f t="shared" ca="1" si="49"/>
        <v>1982</v>
      </c>
      <c r="AY235" s="23"/>
      <c r="AZ235">
        <f t="shared" si="44"/>
        <v>4</v>
      </c>
      <c r="BA235" t="str">
        <f t="shared" si="45"/>
        <v>DIVORCED</v>
      </c>
      <c r="BB235" s="23"/>
      <c r="BC235">
        <f t="shared" si="46"/>
        <v>8</v>
      </c>
      <c r="BE235" t="str">
        <f t="shared" si="47"/>
        <v>M</v>
      </c>
    </row>
    <row r="236" spans="1:59">
      <c r="A236">
        <v>74</v>
      </c>
      <c r="B236" t="s">
        <v>781</v>
      </c>
      <c r="C236" t="s">
        <v>782</v>
      </c>
      <c r="E236" t="s">
        <v>2532</v>
      </c>
      <c r="F236" t="s">
        <v>2533</v>
      </c>
      <c r="G236" t="s">
        <v>36</v>
      </c>
      <c r="H236">
        <v>22.055720000000001</v>
      </c>
      <c r="I236">
        <v>106.6159</v>
      </c>
      <c r="J236">
        <v>29</v>
      </c>
      <c r="K236">
        <v>5</v>
      </c>
      <c r="L236">
        <v>2003</v>
      </c>
      <c r="M236">
        <v>19</v>
      </c>
      <c r="N236">
        <v>1</v>
      </c>
      <c r="O236" t="s">
        <v>97</v>
      </c>
      <c r="P236" t="s">
        <v>125</v>
      </c>
      <c r="Q236" t="s">
        <v>1565</v>
      </c>
      <c r="R236" t="s">
        <v>1782</v>
      </c>
      <c r="S236" t="s">
        <v>1783</v>
      </c>
      <c r="T236">
        <v>3</v>
      </c>
      <c r="U236" t="s">
        <v>26</v>
      </c>
      <c r="V236">
        <v>67</v>
      </c>
      <c r="Z236" t="s">
        <v>1781</v>
      </c>
      <c r="AA236">
        <v>-8.5774000000000008</v>
      </c>
      <c r="AB236">
        <v>119.0069</v>
      </c>
      <c r="AC236">
        <v>67</v>
      </c>
      <c r="AL236">
        <v>6</v>
      </c>
      <c r="AO236">
        <f t="shared" ca="1" si="38"/>
        <v>5</v>
      </c>
      <c r="AP236">
        <f t="shared" ca="1" si="39"/>
        <v>2003</v>
      </c>
      <c r="AQ236">
        <f t="shared" ca="1" si="40"/>
        <v>20</v>
      </c>
      <c r="AR236" t="str">
        <f t="shared" si="41"/>
        <v>SCOTT</v>
      </c>
      <c r="AS236" t="str">
        <f t="shared" si="42"/>
        <v>BUKURU</v>
      </c>
      <c r="AT236" t="str">
        <f t="shared" si="43"/>
        <v>SCOTT  BUKURU</v>
      </c>
      <c r="AW236">
        <f t="shared" ca="1" si="48"/>
        <v>5</v>
      </c>
      <c r="AX236">
        <f t="shared" ca="1" si="49"/>
        <v>2003</v>
      </c>
      <c r="AY236" s="23"/>
      <c r="AZ236">
        <f t="shared" si="44"/>
        <v>3</v>
      </c>
      <c r="BA236" t="str">
        <f t="shared" si="45"/>
        <v>LIVE IN A POLYGAMOUS UNION</v>
      </c>
      <c r="BB236" s="23"/>
      <c r="BC236">
        <f t="shared" si="46"/>
        <v>1</v>
      </c>
      <c r="BE236" t="str">
        <f t="shared" si="47"/>
        <v>M</v>
      </c>
    </row>
    <row r="237" spans="1:59">
      <c r="A237">
        <v>74</v>
      </c>
      <c r="B237" t="s">
        <v>784</v>
      </c>
      <c r="C237" t="s">
        <v>134</v>
      </c>
      <c r="D237" t="s">
        <v>785</v>
      </c>
      <c r="E237" t="s">
        <v>2534</v>
      </c>
      <c r="F237" t="s">
        <v>2535</v>
      </c>
      <c r="G237" t="s">
        <v>36</v>
      </c>
      <c r="H237">
        <v>29.270309999999998</v>
      </c>
      <c r="I237">
        <v>88.880489999999995</v>
      </c>
      <c r="J237">
        <v>9</v>
      </c>
      <c r="K237">
        <v>4</v>
      </c>
      <c r="L237">
        <v>1983</v>
      </c>
      <c r="M237">
        <v>39</v>
      </c>
      <c r="N237">
        <v>6</v>
      </c>
      <c r="O237" t="s">
        <v>97</v>
      </c>
      <c r="P237" t="s">
        <v>125</v>
      </c>
      <c r="Q237" t="s">
        <v>1565</v>
      </c>
      <c r="R237" t="s">
        <v>1782</v>
      </c>
      <c r="S237" t="s">
        <v>1783</v>
      </c>
      <c r="T237">
        <v>4</v>
      </c>
      <c r="U237" t="s">
        <v>93</v>
      </c>
      <c r="V237">
        <v>67</v>
      </c>
      <c r="Z237" t="s">
        <v>1781</v>
      </c>
      <c r="AA237">
        <v>-8.5774000000000008</v>
      </c>
      <c r="AB237">
        <v>119.0069</v>
      </c>
      <c r="AC237">
        <v>67</v>
      </c>
      <c r="AO237">
        <f t="shared" ca="1" si="38"/>
        <v>4</v>
      </c>
      <c r="AP237">
        <f t="shared" ca="1" si="39"/>
        <v>1983</v>
      </c>
      <c r="AQ237">
        <f t="shared" ca="1" si="40"/>
        <v>39</v>
      </c>
      <c r="AR237" t="str">
        <f t="shared" si="41"/>
        <v>JEAN</v>
      </c>
      <c r="AS237" t="str">
        <f t="shared" si="42"/>
        <v>TUMWINE</v>
      </c>
      <c r="AT237" t="str">
        <f t="shared" si="43"/>
        <v>JEAN SAUVEUR TUMWINE</v>
      </c>
      <c r="AU237">
        <v>48</v>
      </c>
      <c r="AW237" t="str">
        <f t="shared" si="48"/>
        <v/>
      </c>
      <c r="AX237">
        <f t="shared" ca="1" si="49"/>
        <v>1983</v>
      </c>
      <c r="AY237" s="23"/>
      <c r="AZ237">
        <f t="shared" si="44"/>
        <v>4</v>
      </c>
      <c r="BA237" t="str">
        <f t="shared" si="45"/>
        <v>DIVORCED</v>
      </c>
      <c r="BB237" s="23"/>
      <c r="BC237">
        <f t="shared" si="46"/>
        <v>6</v>
      </c>
      <c r="BE237" t="str">
        <f t="shared" si="47"/>
        <v>M</v>
      </c>
    </row>
    <row r="238" spans="1:59">
      <c r="A238">
        <v>74</v>
      </c>
      <c r="B238" t="s">
        <v>787</v>
      </c>
      <c r="C238" t="s">
        <v>788</v>
      </c>
      <c r="E238" t="s">
        <v>2536</v>
      </c>
      <c r="F238" t="s">
        <v>2537</v>
      </c>
      <c r="G238" t="s">
        <v>36</v>
      </c>
      <c r="H238">
        <v>36.935160000000003</v>
      </c>
      <c r="I238">
        <v>139.9854</v>
      </c>
      <c r="J238">
        <v>6</v>
      </c>
      <c r="K238">
        <v>3</v>
      </c>
      <c r="L238">
        <v>1974</v>
      </c>
      <c r="M238">
        <v>48</v>
      </c>
      <c r="N238">
        <v>1</v>
      </c>
      <c r="O238" t="s">
        <v>97</v>
      </c>
      <c r="P238" t="s">
        <v>125</v>
      </c>
      <c r="Q238" t="s">
        <v>1565</v>
      </c>
      <c r="R238" t="s">
        <v>1782</v>
      </c>
      <c r="S238" t="s">
        <v>1783</v>
      </c>
      <c r="T238">
        <v>1</v>
      </c>
      <c r="U238" t="s">
        <v>186</v>
      </c>
      <c r="V238">
        <v>67</v>
      </c>
      <c r="Z238" t="s">
        <v>1781</v>
      </c>
      <c r="AA238">
        <v>-8.5774000000000008</v>
      </c>
      <c r="AB238">
        <v>119.0069</v>
      </c>
      <c r="AC238">
        <v>67</v>
      </c>
      <c r="AJ238">
        <v>55</v>
      </c>
      <c r="AO238">
        <f t="shared" ca="1" si="38"/>
        <v>8</v>
      </c>
      <c r="AP238">
        <f t="shared" ca="1" si="39"/>
        <v>1974</v>
      </c>
      <c r="AQ238">
        <f t="shared" ca="1" si="40"/>
        <v>48</v>
      </c>
      <c r="AR238" t="str">
        <f t="shared" si="41"/>
        <v>CLAUDE</v>
      </c>
      <c r="AS238" t="str">
        <f t="shared" si="42"/>
        <v>JANE</v>
      </c>
      <c r="AT238" t="str">
        <f t="shared" si="43"/>
        <v>CLAUDE  JANE</v>
      </c>
      <c r="AW238">
        <f t="shared" ca="1" si="48"/>
        <v>8</v>
      </c>
      <c r="AX238">
        <f t="shared" ca="1" si="49"/>
        <v>1974</v>
      </c>
      <c r="AY238" s="23"/>
      <c r="AZ238">
        <f t="shared" si="44"/>
        <v>1</v>
      </c>
      <c r="BA238" t="str">
        <f t="shared" si="45"/>
        <v>MARRIED TO ONE WIFE/HUSBAND OFFICIALLY</v>
      </c>
      <c r="BB238" s="23">
        <v>1</v>
      </c>
      <c r="BC238" t="str">
        <f t="shared" si="46"/>
        <v/>
      </c>
      <c r="BE238" t="str">
        <f t="shared" si="47"/>
        <v>M</v>
      </c>
    </row>
    <row r="239" spans="1:59">
      <c r="A239">
        <v>75</v>
      </c>
      <c r="B239" t="s">
        <v>790</v>
      </c>
      <c r="C239" t="s">
        <v>791</v>
      </c>
      <c r="E239" t="s">
        <v>448</v>
      </c>
      <c r="F239" t="s">
        <v>1788</v>
      </c>
      <c r="G239" t="s">
        <v>36</v>
      </c>
      <c r="H239">
        <v>-6.8708299999999998</v>
      </c>
      <c r="I239">
        <v>110.66160000000001</v>
      </c>
      <c r="J239">
        <v>9</v>
      </c>
      <c r="K239">
        <v>9</v>
      </c>
      <c r="L239">
        <v>2016</v>
      </c>
      <c r="M239">
        <v>6</v>
      </c>
      <c r="N239">
        <v>6</v>
      </c>
      <c r="O239" t="s">
        <v>31</v>
      </c>
      <c r="P239" t="s">
        <v>32</v>
      </c>
      <c r="Q239" t="s">
        <v>1789</v>
      </c>
      <c r="R239" t="s">
        <v>1790</v>
      </c>
      <c r="S239" t="s">
        <v>1381</v>
      </c>
      <c r="T239">
        <v>6</v>
      </c>
      <c r="U239" t="s">
        <v>43</v>
      </c>
      <c r="V239">
        <v>46</v>
      </c>
      <c r="Z239" t="s">
        <v>2538</v>
      </c>
      <c r="AA239">
        <v>33.237630000000003</v>
      </c>
      <c r="AB239">
        <v>72.270840000000007</v>
      </c>
      <c r="AC239">
        <v>46</v>
      </c>
      <c r="AO239">
        <f t="shared" ca="1" si="38"/>
        <v>9</v>
      </c>
      <c r="AP239">
        <f t="shared" ca="1" si="39"/>
        <v>2016</v>
      </c>
      <c r="AQ239">
        <f t="shared" ca="1" si="40"/>
        <v>6</v>
      </c>
      <c r="AR239" t="str">
        <f t="shared" si="41"/>
        <v>MOSS</v>
      </c>
      <c r="AS239" t="str">
        <f t="shared" si="42"/>
        <v>GASANA</v>
      </c>
      <c r="AT239" t="str">
        <f t="shared" si="43"/>
        <v>MOSS  GASANA</v>
      </c>
      <c r="AW239">
        <f t="shared" ca="1" si="48"/>
        <v>9</v>
      </c>
      <c r="AX239">
        <f t="shared" ca="1" si="49"/>
        <v>2016</v>
      </c>
      <c r="AY239" s="23"/>
      <c r="AZ239">
        <f t="shared" si="44"/>
        <v>6</v>
      </c>
      <c r="BA239" t="str">
        <f t="shared" si="45"/>
        <v>NEVER MARRIED</v>
      </c>
      <c r="BB239" s="23"/>
      <c r="BC239">
        <f t="shared" si="46"/>
        <v>6</v>
      </c>
      <c r="BE239" t="str">
        <f t="shared" si="47"/>
        <v>M</v>
      </c>
    </row>
    <row r="240" spans="1:59">
      <c r="A240">
        <v>75</v>
      </c>
      <c r="B240" t="s">
        <v>792</v>
      </c>
      <c r="C240" t="s">
        <v>793</v>
      </c>
      <c r="E240" t="s">
        <v>1077</v>
      </c>
      <c r="F240" t="s">
        <v>2539</v>
      </c>
      <c r="G240" t="s">
        <v>36</v>
      </c>
      <c r="H240">
        <v>42.910780000000003</v>
      </c>
      <c r="I240">
        <v>21.195630000000001</v>
      </c>
      <c r="J240">
        <v>9</v>
      </c>
      <c r="K240">
        <v>8</v>
      </c>
      <c r="L240">
        <v>2021</v>
      </c>
      <c r="M240">
        <v>1</v>
      </c>
      <c r="N240">
        <v>5</v>
      </c>
      <c r="O240" t="s">
        <v>31</v>
      </c>
      <c r="P240" t="s">
        <v>32</v>
      </c>
      <c r="Q240" t="s">
        <v>1789</v>
      </c>
      <c r="R240" t="s">
        <v>1790</v>
      </c>
      <c r="S240" t="s">
        <v>1381</v>
      </c>
      <c r="T240">
        <v>6</v>
      </c>
      <c r="U240" t="s">
        <v>43</v>
      </c>
      <c r="V240">
        <v>46</v>
      </c>
      <c r="Z240" t="s">
        <v>2538</v>
      </c>
      <c r="AA240">
        <v>33.237630000000003</v>
      </c>
      <c r="AB240">
        <v>72.270840000000007</v>
      </c>
      <c r="AC240">
        <v>46</v>
      </c>
      <c r="AO240">
        <f t="shared" ca="1" si="38"/>
        <v>8</v>
      </c>
      <c r="AP240">
        <f t="shared" ca="1" si="39"/>
        <v>2021</v>
      </c>
      <c r="AQ240">
        <f t="shared" ca="1" si="40"/>
        <v>1</v>
      </c>
      <c r="AR240" t="str">
        <f t="shared" si="41"/>
        <v>FRED</v>
      </c>
      <c r="AS240" t="str">
        <f t="shared" si="42"/>
        <v>CELESTIN</v>
      </c>
      <c r="AT240" t="str">
        <f t="shared" si="43"/>
        <v>FRED  CELESTIN</v>
      </c>
      <c r="AW240">
        <f t="shared" ca="1" si="48"/>
        <v>8</v>
      </c>
      <c r="AX240">
        <f t="shared" ca="1" si="49"/>
        <v>2021</v>
      </c>
      <c r="AY240" s="23"/>
      <c r="AZ240">
        <f t="shared" si="44"/>
        <v>6</v>
      </c>
      <c r="BA240" t="str">
        <f t="shared" si="45"/>
        <v>NEVER MARRIED</v>
      </c>
      <c r="BB240" s="23"/>
      <c r="BC240">
        <f t="shared" si="46"/>
        <v>5</v>
      </c>
      <c r="BE240" t="str">
        <f t="shared" si="47"/>
        <v>M</v>
      </c>
    </row>
    <row r="241" spans="1:59">
      <c r="A241">
        <v>75</v>
      </c>
      <c r="B241" t="s">
        <v>795</v>
      </c>
      <c r="C241" t="s">
        <v>2540</v>
      </c>
      <c r="E241" t="s">
        <v>2541</v>
      </c>
      <c r="F241" t="s">
        <v>2538</v>
      </c>
      <c r="G241" t="s">
        <v>36</v>
      </c>
      <c r="H241">
        <v>33.237630000000003</v>
      </c>
      <c r="I241">
        <v>72.270840000000007</v>
      </c>
      <c r="J241">
        <v>13</v>
      </c>
      <c r="K241">
        <v>11</v>
      </c>
      <c r="L241">
        <v>1976</v>
      </c>
      <c r="M241">
        <v>46</v>
      </c>
      <c r="N241">
        <v>8</v>
      </c>
      <c r="O241" t="s">
        <v>31</v>
      </c>
      <c r="P241" t="s">
        <v>32</v>
      </c>
      <c r="Q241" t="s">
        <v>1789</v>
      </c>
      <c r="R241" t="s">
        <v>1790</v>
      </c>
      <c r="S241" t="s">
        <v>1381</v>
      </c>
      <c r="T241">
        <v>7</v>
      </c>
      <c r="U241" t="s">
        <v>78</v>
      </c>
      <c r="V241">
        <v>46</v>
      </c>
      <c r="W241">
        <v>9184871405</v>
      </c>
      <c r="Z241" t="s">
        <v>2538</v>
      </c>
      <c r="AA241">
        <v>33.237630000000003</v>
      </c>
      <c r="AB241">
        <v>72.270840000000007</v>
      </c>
      <c r="AC241">
        <v>46</v>
      </c>
      <c r="AF241">
        <v>19</v>
      </c>
      <c r="AO241">
        <f t="shared" ca="1" si="38"/>
        <v>11</v>
      </c>
      <c r="AP241">
        <f t="shared" ca="1" si="39"/>
        <v>1976</v>
      </c>
      <c r="AQ241">
        <f t="shared" ca="1" si="40"/>
        <v>46</v>
      </c>
      <c r="AR241" t="str">
        <f t="shared" si="41"/>
        <v>DEMI</v>
      </c>
      <c r="AS241" t="str">
        <f t="shared" si="42"/>
        <v>HABIYAMBERE</v>
      </c>
      <c r="AT241" t="str">
        <f t="shared" si="43"/>
        <v>DEMI  HABIYAMBERE</v>
      </c>
      <c r="AV241">
        <v>62</v>
      </c>
      <c r="AW241">
        <f t="shared" ca="1" si="48"/>
        <v>11</v>
      </c>
      <c r="AX241" t="str">
        <f t="shared" si="49"/>
        <v/>
      </c>
      <c r="AY241" s="23"/>
      <c r="AZ241">
        <f t="shared" si="44"/>
        <v>7</v>
      </c>
      <c r="BA241" t="str">
        <f t="shared" si="45"/>
        <v>WIDOWED</v>
      </c>
      <c r="BB241" s="23"/>
      <c r="BC241">
        <f t="shared" si="46"/>
        <v>8</v>
      </c>
      <c r="BE241" t="str">
        <f t="shared" si="47"/>
        <v>M</v>
      </c>
      <c r="BG241">
        <f xml:space="preserve"> IF(ISBLANK(BF241), W241, "")</f>
        <v>9184871405</v>
      </c>
    </row>
    <row r="242" spans="1:59">
      <c r="A242">
        <v>75</v>
      </c>
      <c r="B242" t="s">
        <v>798</v>
      </c>
      <c r="C242" t="s">
        <v>799</v>
      </c>
      <c r="D242" t="s">
        <v>800</v>
      </c>
      <c r="E242" t="s">
        <v>767</v>
      </c>
      <c r="F242" t="s">
        <v>1793</v>
      </c>
      <c r="G242" t="s">
        <v>23</v>
      </c>
      <c r="H242">
        <v>32.54439</v>
      </c>
      <c r="I242">
        <v>73.199010000000001</v>
      </c>
      <c r="J242">
        <v>9</v>
      </c>
      <c r="K242">
        <v>7</v>
      </c>
      <c r="L242">
        <v>1995</v>
      </c>
      <c r="M242">
        <v>27</v>
      </c>
      <c r="N242">
        <v>7</v>
      </c>
      <c r="O242" t="s">
        <v>31</v>
      </c>
      <c r="P242" t="s">
        <v>32</v>
      </c>
      <c r="Q242" t="s">
        <v>1789</v>
      </c>
      <c r="R242" t="s">
        <v>1790</v>
      </c>
      <c r="S242" t="s">
        <v>1381</v>
      </c>
      <c r="T242">
        <v>2</v>
      </c>
      <c r="U242" t="s">
        <v>48</v>
      </c>
      <c r="V242">
        <v>46</v>
      </c>
      <c r="Z242" t="s">
        <v>2538</v>
      </c>
      <c r="AA242">
        <v>33.237630000000003</v>
      </c>
      <c r="AB242">
        <v>72.270840000000007</v>
      </c>
      <c r="AC242">
        <v>46</v>
      </c>
      <c r="AL242">
        <v>70</v>
      </c>
      <c r="AN242">
        <v>22</v>
      </c>
      <c r="AO242">
        <f t="shared" ca="1" si="38"/>
        <v>7</v>
      </c>
      <c r="AP242">
        <f t="shared" ca="1" si="39"/>
        <v>1995</v>
      </c>
      <c r="AQ242">
        <f t="shared" ca="1" si="40"/>
        <v>28</v>
      </c>
      <c r="AR242" t="str">
        <f t="shared" si="41"/>
        <v>MIMI</v>
      </c>
      <c r="AS242" t="str">
        <f t="shared" si="42"/>
        <v/>
      </c>
      <c r="AT242" t="str">
        <f t="shared" si="43"/>
        <v xml:space="preserve">MIMI UWU </v>
      </c>
      <c r="AU242">
        <v>7</v>
      </c>
      <c r="AW242" t="str">
        <f t="shared" si="48"/>
        <v/>
      </c>
      <c r="AX242">
        <f t="shared" ca="1" si="49"/>
        <v>1995</v>
      </c>
      <c r="AY242" s="23"/>
      <c r="AZ242">
        <f t="shared" si="44"/>
        <v>2</v>
      </c>
      <c r="BA242" t="str">
        <f t="shared" si="45"/>
        <v>MARRIED TO ONE WIFE/HUSBAND NOT OFFICIALLY</v>
      </c>
      <c r="BB242" s="23"/>
      <c r="BC242">
        <f t="shared" si="46"/>
        <v>7</v>
      </c>
      <c r="BE242" t="str">
        <f t="shared" si="47"/>
        <v>F</v>
      </c>
    </row>
    <row r="243" spans="1:59">
      <c r="A243">
        <v>76</v>
      </c>
      <c r="B243" t="s">
        <v>801</v>
      </c>
      <c r="C243" t="s">
        <v>459</v>
      </c>
      <c r="D243" t="s">
        <v>802</v>
      </c>
      <c r="E243" t="s">
        <v>124</v>
      </c>
      <c r="F243" t="s">
        <v>1794</v>
      </c>
      <c r="G243" t="s">
        <v>36</v>
      </c>
      <c r="H243">
        <v>7.7013470000000002</v>
      </c>
      <c r="I243">
        <v>-72.5441</v>
      </c>
      <c r="J243">
        <v>20</v>
      </c>
      <c r="K243">
        <v>11</v>
      </c>
      <c r="L243">
        <v>1981</v>
      </c>
      <c r="M243">
        <v>41</v>
      </c>
      <c r="N243">
        <v>9</v>
      </c>
      <c r="O243" t="s">
        <v>37</v>
      </c>
      <c r="P243" t="s">
        <v>42</v>
      </c>
      <c r="Q243" t="s">
        <v>1732</v>
      </c>
      <c r="R243" t="s">
        <v>1733</v>
      </c>
      <c r="S243" t="s">
        <v>1514</v>
      </c>
      <c r="T243">
        <v>7</v>
      </c>
      <c r="U243" t="s">
        <v>78</v>
      </c>
      <c r="V243">
        <v>86</v>
      </c>
      <c r="Z243" t="s">
        <v>1795</v>
      </c>
      <c r="AA243">
        <v>-6.5979999999999999</v>
      </c>
      <c r="AB243">
        <v>106.2248</v>
      </c>
      <c r="AC243">
        <v>86</v>
      </c>
      <c r="AO243">
        <f t="shared" ca="1" si="38"/>
        <v>11</v>
      </c>
      <c r="AP243">
        <f t="shared" ca="1" si="39"/>
        <v>1981</v>
      </c>
      <c r="AQ243">
        <f t="shared" ca="1" si="40"/>
        <v>41</v>
      </c>
      <c r="AR243" t="str">
        <f t="shared" si="41"/>
        <v>FELIX</v>
      </c>
      <c r="AS243" t="str">
        <f t="shared" si="42"/>
        <v>KAYITARE</v>
      </c>
      <c r="AT243" t="str">
        <f t="shared" si="43"/>
        <v>FELIX RUTAGAND KAYITARE</v>
      </c>
      <c r="AU243">
        <v>51</v>
      </c>
      <c r="AW243" t="str">
        <f t="shared" si="48"/>
        <v/>
      </c>
      <c r="AX243">
        <f t="shared" ca="1" si="49"/>
        <v>1981</v>
      </c>
      <c r="AY243" s="23">
        <v>1</v>
      </c>
      <c r="AZ243" t="str">
        <f t="shared" si="44"/>
        <v/>
      </c>
      <c r="BA243" t="str">
        <f t="shared" si="45"/>
        <v/>
      </c>
      <c r="BB243" s="23"/>
      <c r="BC243">
        <f t="shared" si="46"/>
        <v>9</v>
      </c>
      <c r="BE243" t="str">
        <f t="shared" si="47"/>
        <v>M</v>
      </c>
    </row>
    <row r="244" spans="1:59">
      <c r="A244">
        <v>132</v>
      </c>
      <c r="B244" t="s">
        <v>1270</v>
      </c>
      <c r="C244" t="s">
        <v>1271</v>
      </c>
      <c r="E244" t="s">
        <v>1171</v>
      </c>
      <c r="F244" t="s">
        <v>2110</v>
      </c>
      <c r="G244" t="s">
        <v>23</v>
      </c>
      <c r="H244">
        <v>22.244160000000001</v>
      </c>
      <c r="I244">
        <v>108.21420000000001</v>
      </c>
      <c r="J244">
        <v>17</v>
      </c>
      <c r="K244">
        <v>7</v>
      </c>
      <c r="L244">
        <v>1931</v>
      </c>
      <c r="M244">
        <v>91</v>
      </c>
      <c r="N244">
        <v>12</v>
      </c>
      <c r="O244" t="s">
        <v>31</v>
      </c>
      <c r="P244" t="s">
        <v>32</v>
      </c>
      <c r="Q244" t="s">
        <v>2105</v>
      </c>
      <c r="R244" t="s">
        <v>1917</v>
      </c>
      <c r="S244" t="s">
        <v>2106</v>
      </c>
      <c r="T244">
        <v>3</v>
      </c>
      <c r="U244" t="s">
        <v>26</v>
      </c>
      <c r="V244">
        <v>94</v>
      </c>
      <c r="W244">
        <v>5052487866</v>
      </c>
      <c r="Z244" t="s">
        <v>2542</v>
      </c>
      <c r="AA244">
        <v>42.32217</v>
      </c>
      <c r="AB244">
        <v>21.358979999999999</v>
      </c>
      <c r="AC244">
        <v>94</v>
      </c>
      <c r="AE244">
        <v>7</v>
      </c>
      <c r="AG244">
        <v>2</v>
      </c>
      <c r="AJ244">
        <v>67</v>
      </c>
      <c r="AO244">
        <f t="shared" ca="1" si="38"/>
        <v>7</v>
      </c>
      <c r="AP244">
        <f t="shared" ca="1" si="39"/>
        <v>1931</v>
      </c>
      <c r="AQ244">
        <f t="shared" ca="1" si="40"/>
        <v>91</v>
      </c>
      <c r="AR244" t="str">
        <f t="shared" si="41"/>
        <v>RUTH</v>
      </c>
      <c r="AS244" t="str">
        <f t="shared" si="42"/>
        <v>MUSABYIMANA</v>
      </c>
      <c r="AT244" t="str">
        <f t="shared" si="43"/>
        <v>RUTH  MUSABYIMANA</v>
      </c>
      <c r="AW244">
        <f t="shared" ca="1" si="48"/>
        <v>7</v>
      </c>
      <c r="AX244">
        <f t="shared" ca="1" si="49"/>
        <v>1931</v>
      </c>
      <c r="AY244" s="23"/>
      <c r="AZ244">
        <f t="shared" si="44"/>
        <v>3</v>
      </c>
      <c r="BA244" t="str">
        <f t="shared" si="45"/>
        <v>LIVE IN A POLYGAMOUS UNION</v>
      </c>
      <c r="BB244" s="23"/>
      <c r="BC244">
        <f t="shared" si="46"/>
        <v>12</v>
      </c>
      <c r="BE244" t="str">
        <f t="shared" si="47"/>
        <v>F</v>
      </c>
      <c r="BG244">
        <f xml:space="preserve"> IF(ISBLANK(BF244), W244, "")</f>
        <v>5052487866</v>
      </c>
    </row>
    <row r="245" spans="1:59">
      <c r="A245">
        <v>132</v>
      </c>
      <c r="B245" t="s">
        <v>1270</v>
      </c>
      <c r="C245" t="s">
        <v>1271</v>
      </c>
      <c r="E245" t="s">
        <v>1171</v>
      </c>
      <c r="F245" t="s">
        <v>2110</v>
      </c>
      <c r="G245" t="s">
        <v>23</v>
      </c>
      <c r="H245">
        <v>22.244160000000001</v>
      </c>
      <c r="I245">
        <v>108.21420000000001</v>
      </c>
      <c r="J245">
        <v>17</v>
      </c>
      <c r="K245">
        <v>7</v>
      </c>
      <c r="L245">
        <v>1931</v>
      </c>
      <c r="M245">
        <v>91</v>
      </c>
      <c r="N245">
        <v>12</v>
      </c>
      <c r="O245" t="s">
        <v>31</v>
      </c>
      <c r="P245" t="s">
        <v>110</v>
      </c>
      <c r="Q245" t="s">
        <v>2543</v>
      </c>
      <c r="R245" t="s">
        <v>2544</v>
      </c>
      <c r="S245" t="s">
        <v>2545</v>
      </c>
      <c r="T245">
        <v>3</v>
      </c>
      <c r="U245" t="s">
        <v>26</v>
      </c>
      <c r="V245">
        <v>94</v>
      </c>
      <c r="Z245" t="s">
        <v>2542</v>
      </c>
      <c r="AA245">
        <v>42.32217</v>
      </c>
      <c r="AB245">
        <v>21.358979999999999</v>
      </c>
      <c r="AC245">
        <v>94</v>
      </c>
      <c r="AE245">
        <v>7</v>
      </c>
      <c r="AO245">
        <f t="shared" ca="1" si="38"/>
        <v>7</v>
      </c>
      <c r="AP245">
        <f t="shared" ca="1" si="39"/>
        <v>1931</v>
      </c>
      <c r="AQ245">
        <f t="shared" ca="1" si="40"/>
        <v>91</v>
      </c>
      <c r="AR245" t="str">
        <f t="shared" si="41"/>
        <v>RUTH</v>
      </c>
      <c r="AS245" t="str">
        <f t="shared" si="42"/>
        <v>MUSABYIMANA</v>
      </c>
      <c r="AT245" t="str">
        <f t="shared" si="43"/>
        <v>RUTH  MUSABYIMANA</v>
      </c>
      <c r="AU245">
        <v>111</v>
      </c>
      <c r="AW245" t="str">
        <f t="shared" si="48"/>
        <v/>
      </c>
      <c r="AX245">
        <f t="shared" ca="1" si="49"/>
        <v>1931</v>
      </c>
      <c r="AY245" s="23"/>
      <c r="AZ245">
        <f t="shared" si="44"/>
        <v>3</v>
      </c>
      <c r="BA245" t="str">
        <f t="shared" si="45"/>
        <v>LIVE IN A POLYGAMOUS UNION</v>
      </c>
      <c r="BB245" s="23"/>
      <c r="BC245">
        <f t="shared" si="46"/>
        <v>12</v>
      </c>
      <c r="BE245" t="str">
        <f t="shared" si="47"/>
        <v>F</v>
      </c>
    </row>
    <row r="246" spans="1:59">
      <c r="A246">
        <v>77</v>
      </c>
      <c r="B246" t="s">
        <v>806</v>
      </c>
      <c r="C246" t="s">
        <v>807</v>
      </c>
      <c r="E246" t="s">
        <v>760</v>
      </c>
      <c r="F246" t="s">
        <v>2546</v>
      </c>
      <c r="G246" t="s">
        <v>23</v>
      </c>
      <c r="H246">
        <v>-8.2994000000000003</v>
      </c>
      <c r="I246">
        <v>123.2655</v>
      </c>
      <c r="J246">
        <v>30</v>
      </c>
      <c r="K246">
        <v>11</v>
      </c>
      <c r="L246">
        <v>1962</v>
      </c>
      <c r="M246">
        <v>60</v>
      </c>
      <c r="N246">
        <v>5</v>
      </c>
      <c r="O246" t="s">
        <v>97</v>
      </c>
      <c r="P246" t="s">
        <v>176</v>
      </c>
      <c r="Q246" t="s">
        <v>1415</v>
      </c>
      <c r="R246" t="s">
        <v>1797</v>
      </c>
      <c r="S246" t="s">
        <v>1798</v>
      </c>
      <c r="T246">
        <v>3</v>
      </c>
      <c r="U246" t="s">
        <v>26</v>
      </c>
      <c r="V246">
        <v>68</v>
      </c>
      <c r="Z246" t="s">
        <v>1800</v>
      </c>
      <c r="AA246">
        <v>-10.724600000000001</v>
      </c>
      <c r="AB246">
        <v>123.0979</v>
      </c>
      <c r="AC246">
        <v>68</v>
      </c>
      <c r="AO246">
        <f t="shared" ca="1" si="38"/>
        <v>11</v>
      </c>
      <c r="AP246">
        <f t="shared" ca="1" si="39"/>
        <v>1962</v>
      </c>
      <c r="AQ246">
        <f t="shared" ca="1" si="40"/>
        <v>60</v>
      </c>
      <c r="AR246" t="str">
        <f t="shared" si="41"/>
        <v>MUZIRANENGE</v>
      </c>
      <c r="AS246" t="str">
        <f t="shared" si="42"/>
        <v>TUYISHIME</v>
      </c>
      <c r="AT246" t="str">
        <f t="shared" si="43"/>
        <v>MUZIRANENGE  TUYISHIME</v>
      </c>
      <c r="AW246">
        <f t="shared" ca="1" si="48"/>
        <v>11</v>
      </c>
      <c r="AX246">
        <f t="shared" ca="1" si="49"/>
        <v>1962</v>
      </c>
      <c r="AY246" s="23"/>
      <c r="AZ246">
        <f t="shared" si="44"/>
        <v>3</v>
      </c>
      <c r="BA246" t="str">
        <f t="shared" si="45"/>
        <v>LIVE IN A POLYGAMOUS UNION</v>
      </c>
      <c r="BB246" s="23"/>
      <c r="BC246">
        <f t="shared" si="46"/>
        <v>5</v>
      </c>
      <c r="BE246" t="str">
        <f t="shared" si="47"/>
        <v>F</v>
      </c>
    </row>
    <row r="247" spans="1:59">
      <c r="A247">
        <v>77</v>
      </c>
      <c r="B247" t="s">
        <v>809</v>
      </c>
      <c r="C247" t="s">
        <v>219</v>
      </c>
      <c r="E247" t="s">
        <v>2547</v>
      </c>
      <c r="F247" t="s">
        <v>2548</v>
      </c>
      <c r="G247" t="s">
        <v>36</v>
      </c>
      <c r="H247">
        <v>23.076229999999999</v>
      </c>
      <c r="I247">
        <v>113.8691</v>
      </c>
      <c r="J247">
        <v>1</v>
      </c>
      <c r="K247">
        <v>5</v>
      </c>
      <c r="L247">
        <v>2006</v>
      </c>
      <c r="M247">
        <v>16</v>
      </c>
      <c r="N247">
        <v>7</v>
      </c>
      <c r="O247" t="s">
        <v>97</v>
      </c>
      <c r="P247" t="s">
        <v>176</v>
      </c>
      <c r="Q247" t="s">
        <v>1415</v>
      </c>
      <c r="R247" t="s">
        <v>1797</v>
      </c>
      <c r="S247" t="s">
        <v>1798</v>
      </c>
      <c r="T247">
        <v>6</v>
      </c>
      <c r="U247" t="s">
        <v>43</v>
      </c>
      <c r="V247">
        <v>68</v>
      </c>
      <c r="Z247" t="s">
        <v>1800</v>
      </c>
      <c r="AA247">
        <v>-10.724600000000001</v>
      </c>
      <c r="AB247">
        <v>123.0979</v>
      </c>
      <c r="AC247">
        <v>68</v>
      </c>
      <c r="AF247">
        <v>14</v>
      </c>
      <c r="AJ247">
        <v>121</v>
      </c>
      <c r="AK247">
        <v>64</v>
      </c>
      <c r="AO247">
        <f t="shared" ca="1" si="38"/>
        <v>9</v>
      </c>
      <c r="AP247">
        <f t="shared" ca="1" si="39"/>
        <v>2001</v>
      </c>
      <c r="AQ247">
        <f t="shared" ca="1" si="40"/>
        <v>16</v>
      </c>
      <c r="AR247" t="str">
        <f t="shared" si="41"/>
        <v>MUHIRE</v>
      </c>
      <c r="AS247" t="str">
        <f t="shared" si="42"/>
        <v>EUGNE</v>
      </c>
      <c r="AT247" t="str">
        <f t="shared" si="43"/>
        <v>MUHIRE  EUGNE</v>
      </c>
      <c r="AV247">
        <v>23</v>
      </c>
      <c r="AW247">
        <f t="shared" ca="1" si="48"/>
        <v>9</v>
      </c>
      <c r="AX247" t="str">
        <f t="shared" si="49"/>
        <v/>
      </c>
      <c r="AY247" s="23"/>
      <c r="AZ247">
        <f t="shared" si="44"/>
        <v>6</v>
      </c>
      <c r="BA247" t="str">
        <f t="shared" si="45"/>
        <v>NEVER MARRIED</v>
      </c>
      <c r="BB247" s="23"/>
      <c r="BC247">
        <f t="shared" si="46"/>
        <v>7</v>
      </c>
      <c r="BE247" t="str">
        <f t="shared" si="47"/>
        <v>M</v>
      </c>
    </row>
    <row r="248" spans="1:59">
      <c r="A248">
        <v>77</v>
      </c>
      <c r="B248" t="s">
        <v>811</v>
      </c>
      <c r="C248" t="s">
        <v>812</v>
      </c>
      <c r="E248" t="s">
        <v>355</v>
      </c>
      <c r="F248" t="s">
        <v>1800</v>
      </c>
      <c r="G248" t="s">
        <v>36</v>
      </c>
      <c r="H248">
        <v>-10.724600000000001</v>
      </c>
      <c r="I248">
        <v>123.0979</v>
      </c>
      <c r="J248">
        <v>9</v>
      </c>
      <c r="K248">
        <v>3</v>
      </c>
      <c r="L248">
        <v>1954</v>
      </c>
      <c r="M248">
        <v>68</v>
      </c>
      <c r="N248">
        <v>10</v>
      </c>
      <c r="O248" t="s">
        <v>97</v>
      </c>
      <c r="P248" t="s">
        <v>176</v>
      </c>
      <c r="Q248" t="s">
        <v>1415</v>
      </c>
      <c r="R248" t="s">
        <v>1797</v>
      </c>
      <c r="S248" t="s">
        <v>1798</v>
      </c>
      <c r="T248">
        <v>3</v>
      </c>
      <c r="U248" t="s">
        <v>26</v>
      </c>
      <c r="V248">
        <v>68</v>
      </c>
      <c r="W248">
        <v>1276488515</v>
      </c>
      <c r="Z248" t="s">
        <v>1800</v>
      </c>
      <c r="AA248">
        <v>-10.724600000000001</v>
      </c>
      <c r="AB248">
        <v>123.0979</v>
      </c>
      <c r="AC248">
        <v>68</v>
      </c>
      <c r="AJ248">
        <v>65</v>
      </c>
      <c r="AO248">
        <f t="shared" ca="1" si="38"/>
        <v>6</v>
      </c>
      <c r="AP248">
        <f t="shared" ca="1" si="39"/>
        <v>1954</v>
      </c>
      <c r="AQ248">
        <f t="shared" ca="1" si="40"/>
        <v>68</v>
      </c>
      <c r="AR248" t="str">
        <f t="shared" si="41"/>
        <v>AIME</v>
      </c>
      <c r="AS248" t="str">
        <f t="shared" si="42"/>
        <v>NGARAMBE</v>
      </c>
      <c r="AT248" t="str">
        <f t="shared" si="43"/>
        <v>AIME  NGARAMBE</v>
      </c>
      <c r="AW248">
        <f t="shared" ca="1" si="48"/>
        <v>6</v>
      </c>
      <c r="AX248">
        <f t="shared" ca="1" si="49"/>
        <v>1954</v>
      </c>
      <c r="AY248" s="23">
        <v>1</v>
      </c>
      <c r="AZ248" t="str">
        <f t="shared" si="44"/>
        <v/>
      </c>
      <c r="BA248" t="str">
        <f t="shared" si="45"/>
        <v/>
      </c>
      <c r="BB248" s="23"/>
      <c r="BC248">
        <f t="shared" si="46"/>
        <v>10</v>
      </c>
      <c r="BE248" t="str">
        <f t="shared" si="47"/>
        <v>M</v>
      </c>
      <c r="BG248">
        <f xml:space="preserve"> IF(ISBLANK(BF248), W248, "")</f>
        <v>1276488515</v>
      </c>
    </row>
    <row r="249" spans="1:59">
      <c r="A249">
        <v>78</v>
      </c>
      <c r="B249" t="s">
        <v>813</v>
      </c>
      <c r="C249" t="s">
        <v>814</v>
      </c>
      <c r="E249" t="s">
        <v>219</v>
      </c>
      <c r="F249" t="s">
        <v>2549</v>
      </c>
      <c r="G249" t="s">
        <v>36</v>
      </c>
      <c r="H249">
        <v>50.370100000000001</v>
      </c>
      <c r="I249">
        <v>13.794739999999999</v>
      </c>
      <c r="J249">
        <v>2</v>
      </c>
      <c r="K249">
        <v>6</v>
      </c>
      <c r="L249">
        <v>1924</v>
      </c>
      <c r="M249">
        <v>98</v>
      </c>
      <c r="N249">
        <v>4</v>
      </c>
      <c r="O249" t="s">
        <v>31</v>
      </c>
      <c r="P249" t="s">
        <v>52</v>
      </c>
      <c r="Q249" t="s">
        <v>1490</v>
      </c>
      <c r="R249" t="s">
        <v>1491</v>
      </c>
      <c r="S249" t="s">
        <v>1492</v>
      </c>
      <c r="T249">
        <v>4</v>
      </c>
      <c r="U249" t="s">
        <v>93</v>
      </c>
      <c r="V249">
        <v>98</v>
      </c>
      <c r="W249">
        <v>1793305885</v>
      </c>
      <c r="Z249" t="s">
        <v>2549</v>
      </c>
      <c r="AA249">
        <v>50.370100000000001</v>
      </c>
      <c r="AB249">
        <v>13.794739999999999</v>
      </c>
      <c r="AC249">
        <v>98</v>
      </c>
      <c r="AJ249">
        <v>89</v>
      </c>
      <c r="AN249">
        <v>18</v>
      </c>
      <c r="AO249">
        <f t="shared" ca="1" si="38"/>
        <v>6</v>
      </c>
      <c r="AP249">
        <f t="shared" ca="1" si="39"/>
        <v>1924</v>
      </c>
      <c r="AQ249">
        <f t="shared" ca="1" si="40"/>
        <v>98</v>
      </c>
      <c r="AR249" t="str">
        <f t="shared" si="41"/>
        <v>NGABO</v>
      </c>
      <c r="AS249" t="str">
        <f t="shared" si="42"/>
        <v/>
      </c>
      <c r="AT249" t="str">
        <f t="shared" si="43"/>
        <v xml:space="preserve">NGABO  </v>
      </c>
      <c r="AU249">
        <v>77</v>
      </c>
      <c r="AW249" t="str">
        <f t="shared" si="48"/>
        <v/>
      </c>
      <c r="AX249">
        <f t="shared" ca="1" si="49"/>
        <v>1924</v>
      </c>
      <c r="AY249" s="23"/>
      <c r="AZ249">
        <f t="shared" si="44"/>
        <v>4</v>
      </c>
      <c r="BA249" t="str">
        <f t="shared" si="45"/>
        <v>DIVORCED</v>
      </c>
      <c r="BB249" s="23"/>
      <c r="BC249">
        <f t="shared" si="46"/>
        <v>4</v>
      </c>
      <c r="BE249" t="str">
        <f t="shared" si="47"/>
        <v>M</v>
      </c>
      <c r="BG249">
        <f xml:space="preserve"> IF(ISBLANK(BF249), W249, "")</f>
        <v>1793305885</v>
      </c>
    </row>
    <row r="250" spans="1:59">
      <c r="A250">
        <v>78</v>
      </c>
      <c r="B250" t="s">
        <v>816</v>
      </c>
      <c r="C250" t="s">
        <v>817</v>
      </c>
      <c r="E250" t="s">
        <v>2550</v>
      </c>
      <c r="F250" t="s">
        <v>2551</v>
      </c>
      <c r="G250" t="s">
        <v>36</v>
      </c>
      <c r="H250">
        <v>50.525460000000002</v>
      </c>
      <c r="I250">
        <v>42.664589999999997</v>
      </c>
      <c r="J250">
        <v>6</v>
      </c>
      <c r="K250">
        <v>11</v>
      </c>
      <c r="L250">
        <v>1992</v>
      </c>
      <c r="M250">
        <v>30</v>
      </c>
      <c r="N250">
        <v>13</v>
      </c>
      <c r="O250" t="s">
        <v>31</v>
      </c>
      <c r="P250" t="s">
        <v>52</v>
      </c>
      <c r="Q250" t="s">
        <v>1490</v>
      </c>
      <c r="R250" t="s">
        <v>1491</v>
      </c>
      <c r="S250" t="s">
        <v>1492</v>
      </c>
      <c r="T250">
        <v>4</v>
      </c>
      <c r="U250" t="s">
        <v>93</v>
      </c>
      <c r="V250">
        <v>98</v>
      </c>
      <c r="Z250" t="s">
        <v>2549</v>
      </c>
      <c r="AA250">
        <v>50.370100000000001</v>
      </c>
      <c r="AB250">
        <v>13.794739999999999</v>
      </c>
      <c r="AC250">
        <v>98</v>
      </c>
      <c r="AJ250">
        <v>47</v>
      </c>
      <c r="AK250">
        <v>66</v>
      </c>
      <c r="AO250">
        <f t="shared" ca="1" si="38"/>
        <v>8</v>
      </c>
      <c r="AP250">
        <f t="shared" ca="1" si="39"/>
        <v>1922</v>
      </c>
      <c r="AQ250">
        <f t="shared" ca="1" si="40"/>
        <v>30</v>
      </c>
      <c r="AR250" t="str">
        <f t="shared" si="41"/>
        <v>BOGARDE</v>
      </c>
      <c r="AS250" t="str">
        <f t="shared" si="42"/>
        <v>EDISON</v>
      </c>
      <c r="AT250" t="str">
        <f t="shared" si="43"/>
        <v>BOGARDE  EDISON</v>
      </c>
      <c r="AW250">
        <f t="shared" ca="1" si="48"/>
        <v>8</v>
      </c>
      <c r="AX250">
        <f t="shared" ca="1" si="49"/>
        <v>1922</v>
      </c>
      <c r="AY250" s="23"/>
      <c r="AZ250">
        <f t="shared" si="44"/>
        <v>4</v>
      </c>
      <c r="BA250" t="str">
        <f t="shared" si="45"/>
        <v>DIVORCED</v>
      </c>
      <c r="BB250" s="23">
        <v>1</v>
      </c>
      <c r="BC250" t="str">
        <f t="shared" si="46"/>
        <v/>
      </c>
      <c r="BE250" t="str">
        <f t="shared" si="47"/>
        <v>M</v>
      </c>
    </row>
    <row r="251" spans="1:59">
      <c r="A251">
        <v>78</v>
      </c>
      <c r="B251" t="s">
        <v>819</v>
      </c>
      <c r="C251" t="s">
        <v>820</v>
      </c>
      <c r="E251" t="s">
        <v>821</v>
      </c>
      <c r="F251" t="s">
        <v>1803</v>
      </c>
      <c r="G251" t="s">
        <v>23</v>
      </c>
      <c r="H251">
        <v>55.951059999999998</v>
      </c>
      <c r="I251">
        <v>40.860019999999999</v>
      </c>
      <c r="J251">
        <v>7</v>
      </c>
      <c r="K251">
        <v>1</v>
      </c>
      <c r="L251">
        <v>1930</v>
      </c>
      <c r="M251">
        <v>92</v>
      </c>
      <c r="N251">
        <v>6</v>
      </c>
      <c r="O251" t="s">
        <v>31</v>
      </c>
      <c r="P251" t="s">
        <v>52</v>
      </c>
      <c r="Q251" t="s">
        <v>1490</v>
      </c>
      <c r="R251" t="s">
        <v>1491</v>
      </c>
      <c r="S251" t="s">
        <v>1492</v>
      </c>
      <c r="T251">
        <v>3</v>
      </c>
      <c r="U251" t="s">
        <v>26</v>
      </c>
      <c r="V251">
        <v>98</v>
      </c>
      <c r="Z251" t="s">
        <v>2549</v>
      </c>
      <c r="AA251">
        <v>50.370100000000001</v>
      </c>
      <c r="AB251">
        <v>13.794739999999999</v>
      </c>
      <c r="AC251">
        <v>98</v>
      </c>
      <c r="AL251">
        <v>67</v>
      </c>
      <c r="AO251">
        <f t="shared" ca="1" si="38"/>
        <v>1</v>
      </c>
      <c r="AP251">
        <f t="shared" ca="1" si="39"/>
        <v>1930</v>
      </c>
      <c r="AQ251">
        <f t="shared" ca="1" si="40"/>
        <v>95</v>
      </c>
      <c r="AR251" t="str">
        <f t="shared" si="41"/>
        <v>KELLY</v>
      </c>
      <c r="AS251" t="str">
        <f t="shared" si="42"/>
        <v>UWITONZE</v>
      </c>
      <c r="AT251" t="str">
        <f t="shared" si="43"/>
        <v>KELLY  UWITONZE</v>
      </c>
      <c r="AU251">
        <v>43</v>
      </c>
      <c r="AW251" t="str">
        <f t="shared" si="48"/>
        <v/>
      </c>
      <c r="AX251">
        <f t="shared" ca="1" si="49"/>
        <v>1930</v>
      </c>
      <c r="AY251" s="23"/>
      <c r="AZ251">
        <f t="shared" si="44"/>
        <v>3</v>
      </c>
      <c r="BA251" t="str">
        <f t="shared" si="45"/>
        <v>LIVE IN A POLYGAMOUS UNION</v>
      </c>
      <c r="BB251" s="23"/>
      <c r="BC251">
        <f t="shared" si="46"/>
        <v>6</v>
      </c>
      <c r="BE251" t="str">
        <f t="shared" si="47"/>
        <v>F</v>
      </c>
    </row>
    <row r="252" spans="1:59">
      <c r="A252">
        <v>78</v>
      </c>
      <c r="B252" t="s">
        <v>822</v>
      </c>
      <c r="C252" t="s">
        <v>823</v>
      </c>
      <c r="E252" t="s">
        <v>2552</v>
      </c>
      <c r="F252" t="s">
        <v>2553</v>
      </c>
      <c r="G252" t="s">
        <v>36</v>
      </c>
      <c r="H252">
        <v>22.362729999999999</v>
      </c>
      <c r="I252">
        <v>113.5527</v>
      </c>
      <c r="J252">
        <v>2</v>
      </c>
      <c r="K252">
        <v>4</v>
      </c>
      <c r="L252">
        <v>1999</v>
      </c>
      <c r="M252">
        <v>23</v>
      </c>
      <c r="N252">
        <v>1</v>
      </c>
      <c r="O252" t="s">
        <v>31</v>
      </c>
      <c r="P252" t="s">
        <v>52</v>
      </c>
      <c r="Q252" t="s">
        <v>1490</v>
      </c>
      <c r="R252" t="s">
        <v>1491</v>
      </c>
      <c r="S252" t="s">
        <v>1492</v>
      </c>
      <c r="T252">
        <v>2</v>
      </c>
      <c r="U252" t="s">
        <v>48</v>
      </c>
      <c r="V252">
        <v>98</v>
      </c>
      <c r="Z252" t="s">
        <v>2549</v>
      </c>
      <c r="AA252">
        <v>50.370100000000001</v>
      </c>
      <c r="AB252">
        <v>13.794739999999999</v>
      </c>
      <c r="AC252">
        <v>98</v>
      </c>
      <c r="AO252">
        <f t="shared" ca="1" si="38"/>
        <v>4</v>
      </c>
      <c r="AP252">
        <f t="shared" ca="1" si="39"/>
        <v>1999</v>
      </c>
      <c r="AQ252">
        <f t="shared" ca="1" si="40"/>
        <v>23</v>
      </c>
      <c r="AR252" t="str">
        <f t="shared" si="41"/>
        <v>KIDD</v>
      </c>
      <c r="AS252" t="str">
        <f t="shared" si="42"/>
        <v>FAUSTIN</v>
      </c>
      <c r="AT252" t="str">
        <f t="shared" si="43"/>
        <v>KIDD  FAUSTIN</v>
      </c>
      <c r="AW252">
        <f t="shared" ca="1" si="48"/>
        <v>4</v>
      </c>
      <c r="AX252">
        <f t="shared" ca="1" si="49"/>
        <v>1999</v>
      </c>
      <c r="AY252" s="23"/>
      <c r="AZ252">
        <f t="shared" si="44"/>
        <v>2</v>
      </c>
      <c r="BA252" t="str">
        <f t="shared" si="45"/>
        <v>MARRIED TO ONE WIFE/HUSBAND NOT OFFICIALLY</v>
      </c>
      <c r="BB252" s="23"/>
      <c r="BC252">
        <f t="shared" si="46"/>
        <v>1</v>
      </c>
      <c r="BE252" t="str">
        <f t="shared" si="47"/>
        <v>M</v>
      </c>
    </row>
    <row r="253" spans="1:59">
      <c r="A253">
        <v>78</v>
      </c>
      <c r="B253" t="s">
        <v>825</v>
      </c>
      <c r="C253" t="s">
        <v>2554</v>
      </c>
      <c r="E253" t="s">
        <v>821</v>
      </c>
      <c r="F253" t="s">
        <v>2555</v>
      </c>
      <c r="G253" t="s">
        <v>36</v>
      </c>
      <c r="H253">
        <v>13.93149</v>
      </c>
      <c r="I253">
        <v>122.0915</v>
      </c>
      <c r="J253">
        <v>5</v>
      </c>
      <c r="K253">
        <v>12</v>
      </c>
      <c r="L253">
        <v>1989</v>
      </c>
      <c r="M253">
        <v>33</v>
      </c>
      <c r="N253">
        <v>6</v>
      </c>
      <c r="O253" t="s">
        <v>31</v>
      </c>
      <c r="P253" t="s">
        <v>52</v>
      </c>
      <c r="Q253" t="s">
        <v>1490</v>
      </c>
      <c r="R253" t="s">
        <v>1491</v>
      </c>
      <c r="S253" t="s">
        <v>1492</v>
      </c>
      <c r="T253">
        <v>6</v>
      </c>
      <c r="U253" t="s">
        <v>43</v>
      </c>
      <c r="V253">
        <v>98</v>
      </c>
      <c r="Z253" t="s">
        <v>2549</v>
      </c>
      <c r="AA253">
        <v>50.370100000000001</v>
      </c>
      <c r="AB253">
        <v>13.794739999999999</v>
      </c>
      <c r="AC253">
        <v>98</v>
      </c>
      <c r="AJ253">
        <v>123</v>
      </c>
      <c r="AN253">
        <v>13</v>
      </c>
      <c r="AO253">
        <f t="shared" ca="1" si="38"/>
        <v>8</v>
      </c>
      <c r="AP253">
        <f t="shared" ca="1" si="39"/>
        <v>1989</v>
      </c>
      <c r="AQ253">
        <f t="shared" ca="1" si="40"/>
        <v>33</v>
      </c>
      <c r="AR253" t="str">
        <f t="shared" si="41"/>
        <v>FID?LE</v>
      </c>
      <c r="AS253" t="str">
        <f t="shared" si="42"/>
        <v/>
      </c>
      <c r="AT253" t="str">
        <f t="shared" si="43"/>
        <v xml:space="preserve">FID?LE  </v>
      </c>
      <c r="AU253">
        <v>41</v>
      </c>
      <c r="AW253" t="str">
        <f t="shared" si="48"/>
        <v/>
      </c>
      <c r="AX253">
        <f t="shared" ca="1" si="49"/>
        <v>1989</v>
      </c>
      <c r="AY253" s="23"/>
      <c r="AZ253">
        <f t="shared" si="44"/>
        <v>6</v>
      </c>
      <c r="BA253" t="str">
        <f t="shared" si="45"/>
        <v>NEVER MARRIED</v>
      </c>
      <c r="BB253" s="23"/>
      <c r="BC253">
        <f t="shared" si="46"/>
        <v>6</v>
      </c>
      <c r="BE253" t="str">
        <f t="shared" si="47"/>
        <v>M</v>
      </c>
    </row>
    <row r="254" spans="1:59">
      <c r="A254">
        <v>79</v>
      </c>
      <c r="B254" t="s">
        <v>827</v>
      </c>
      <c r="C254" t="s">
        <v>828</v>
      </c>
      <c r="E254" t="s">
        <v>2556</v>
      </c>
      <c r="F254" t="s">
        <v>2557</v>
      </c>
      <c r="G254" t="s">
        <v>36</v>
      </c>
      <c r="H254">
        <v>36.085889999999999</v>
      </c>
      <c r="I254">
        <v>36.504040000000003</v>
      </c>
      <c r="J254">
        <v>10</v>
      </c>
      <c r="K254">
        <v>6</v>
      </c>
      <c r="L254">
        <v>1999</v>
      </c>
      <c r="M254">
        <v>23</v>
      </c>
      <c r="N254">
        <v>13</v>
      </c>
      <c r="O254" t="s">
        <v>97</v>
      </c>
      <c r="P254" t="s">
        <v>176</v>
      </c>
      <c r="Q254" t="s">
        <v>1807</v>
      </c>
      <c r="R254" t="s">
        <v>1808</v>
      </c>
      <c r="S254" t="s">
        <v>1809</v>
      </c>
      <c r="T254">
        <v>7</v>
      </c>
      <c r="U254" t="s">
        <v>78</v>
      </c>
      <c r="V254">
        <v>23</v>
      </c>
      <c r="W254">
        <v>8539561328</v>
      </c>
      <c r="Z254" t="s">
        <v>2557</v>
      </c>
      <c r="AA254">
        <v>36.085889999999999</v>
      </c>
      <c r="AB254">
        <v>36.504040000000003</v>
      </c>
      <c r="AC254">
        <v>23</v>
      </c>
      <c r="AK254">
        <v>52</v>
      </c>
      <c r="AL254">
        <v>32</v>
      </c>
      <c r="AO254">
        <f t="shared" ca="1" si="38"/>
        <v>6</v>
      </c>
      <c r="AP254">
        <f t="shared" ca="1" si="39"/>
        <v>1989</v>
      </c>
      <c r="AQ254">
        <f t="shared" ca="1" si="40"/>
        <v>26</v>
      </c>
      <c r="AR254" t="str">
        <f t="shared" si="41"/>
        <v>KAMI</v>
      </c>
      <c r="AS254" t="str">
        <f t="shared" si="42"/>
        <v>HABARUREMA</v>
      </c>
      <c r="AT254" t="str">
        <f t="shared" si="43"/>
        <v>KAMI  HABARUREMA</v>
      </c>
      <c r="AW254">
        <f t="shared" ca="1" si="48"/>
        <v>6</v>
      </c>
      <c r="AX254">
        <f t="shared" ca="1" si="49"/>
        <v>1989</v>
      </c>
      <c r="AY254" s="23">
        <v>1</v>
      </c>
      <c r="AZ254" t="str">
        <f t="shared" si="44"/>
        <v/>
      </c>
      <c r="BA254" t="str">
        <f t="shared" si="45"/>
        <v/>
      </c>
      <c r="BB254" s="23"/>
      <c r="BC254">
        <f t="shared" si="46"/>
        <v>13</v>
      </c>
      <c r="BE254" t="str">
        <f t="shared" si="47"/>
        <v>M</v>
      </c>
      <c r="BF254">
        <v>1</v>
      </c>
      <c r="BG254" t="str">
        <f xml:space="preserve"> IF(ISBLANK(BF254), W254, "")</f>
        <v/>
      </c>
    </row>
    <row r="255" spans="1:59">
      <c r="A255">
        <v>79</v>
      </c>
      <c r="B255" t="s">
        <v>830</v>
      </c>
      <c r="C255" t="s">
        <v>831</v>
      </c>
      <c r="E255" t="s">
        <v>50</v>
      </c>
      <c r="F255" t="s">
        <v>2558</v>
      </c>
      <c r="G255" t="s">
        <v>36</v>
      </c>
      <c r="H255">
        <v>59.317810000000001</v>
      </c>
      <c r="I255">
        <v>18.028549999999999</v>
      </c>
      <c r="J255">
        <v>24</v>
      </c>
      <c r="K255">
        <v>3</v>
      </c>
      <c r="L255">
        <v>2002</v>
      </c>
      <c r="M255">
        <v>20</v>
      </c>
      <c r="N255">
        <v>5</v>
      </c>
      <c r="O255" t="s">
        <v>97</v>
      </c>
      <c r="P255" t="s">
        <v>176</v>
      </c>
      <c r="Q255" t="s">
        <v>1807</v>
      </c>
      <c r="R255" t="s">
        <v>1808</v>
      </c>
      <c r="S255" t="s">
        <v>1809</v>
      </c>
      <c r="T255">
        <v>7</v>
      </c>
      <c r="U255" t="s">
        <v>78</v>
      </c>
      <c r="V255">
        <v>23</v>
      </c>
      <c r="Z255" t="s">
        <v>2557</v>
      </c>
      <c r="AA255">
        <v>36.085889999999999</v>
      </c>
      <c r="AB255">
        <v>36.504040000000003</v>
      </c>
      <c r="AC255">
        <v>23</v>
      </c>
      <c r="AO255">
        <f t="shared" ca="1" si="38"/>
        <v>3</v>
      </c>
      <c r="AP255">
        <f t="shared" ca="1" si="39"/>
        <v>2002</v>
      </c>
      <c r="AQ255">
        <f t="shared" ca="1" si="40"/>
        <v>20</v>
      </c>
      <c r="AR255" t="str">
        <f t="shared" si="41"/>
        <v>DESIRE</v>
      </c>
      <c r="AS255" t="str">
        <f t="shared" si="42"/>
        <v>NSENGIMANA</v>
      </c>
      <c r="AT255" t="str">
        <f t="shared" si="43"/>
        <v>DESIRE  NSENGIMANA</v>
      </c>
      <c r="AW255">
        <f t="shared" ca="1" si="48"/>
        <v>3</v>
      </c>
      <c r="AX255">
        <f t="shared" ca="1" si="49"/>
        <v>2002</v>
      </c>
      <c r="AY255" s="23"/>
      <c r="AZ255">
        <f t="shared" si="44"/>
        <v>7</v>
      </c>
      <c r="BA255" t="str">
        <f t="shared" si="45"/>
        <v>WIDOWED</v>
      </c>
      <c r="BB255" s="23"/>
      <c r="BC255">
        <f t="shared" si="46"/>
        <v>5</v>
      </c>
      <c r="BE255" t="str">
        <f t="shared" si="47"/>
        <v>M</v>
      </c>
    </row>
    <row r="256" spans="1:59">
      <c r="A256">
        <v>80</v>
      </c>
      <c r="B256" t="s">
        <v>833</v>
      </c>
      <c r="C256" t="s">
        <v>834</v>
      </c>
      <c r="E256" t="s">
        <v>777</v>
      </c>
      <c r="F256" t="s">
        <v>2559</v>
      </c>
      <c r="G256" t="s">
        <v>36</v>
      </c>
      <c r="H256">
        <v>49.704090000000001</v>
      </c>
      <c r="I256">
        <v>14.24934</v>
      </c>
      <c r="J256">
        <v>25</v>
      </c>
      <c r="K256">
        <v>12</v>
      </c>
      <c r="L256">
        <v>1936</v>
      </c>
      <c r="M256">
        <v>86</v>
      </c>
      <c r="N256">
        <v>12</v>
      </c>
      <c r="O256" t="s">
        <v>24</v>
      </c>
      <c r="P256" t="s">
        <v>60</v>
      </c>
      <c r="Q256" t="s">
        <v>1812</v>
      </c>
      <c r="R256" t="s">
        <v>1680</v>
      </c>
      <c r="S256" t="s">
        <v>1813</v>
      </c>
      <c r="T256">
        <v>7</v>
      </c>
      <c r="U256" t="s">
        <v>78</v>
      </c>
      <c r="V256">
        <v>95</v>
      </c>
      <c r="Z256" t="s">
        <v>2560</v>
      </c>
      <c r="AA256">
        <v>-17.905200000000001</v>
      </c>
      <c r="AB256">
        <v>15.975860000000001</v>
      </c>
      <c r="AC256">
        <v>95</v>
      </c>
      <c r="AJ256">
        <v>74</v>
      </c>
      <c r="AO256">
        <f t="shared" ca="1" si="38"/>
        <v>8</v>
      </c>
      <c r="AP256">
        <f t="shared" ca="1" si="39"/>
        <v>1936</v>
      </c>
      <c r="AQ256">
        <f t="shared" ca="1" si="40"/>
        <v>86</v>
      </c>
      <c r="AR256" t="str">
        <f t="shared" si="41"/>
        <v>FREDDY</v>
      </c>
      <c r="AS256" t="str">
        <f t="shared" si="42"/>
        <v>BYIRINGIRO</v>
      </c>
      <c r="AT256" t="str">
        <f t="shared" si="43"/>
        <v>FREDDY  BYIRINGIRO</v>
      </c>
      <c r="AW256">
        <f t="shared" ca="1" si="48"/>
        <v>8</v>
      </c>
      <c r="AX256">
        <f t="shared" ca="1" si="49"/>
        <v>1936</v>
      </c>
      <c r="AY256" s="23"/>
      <c r="AZ256">
        <f t="shared" si="44"/>
        <v>7</v>
      </c>
      <c r="BA256" t="str">
        <f t="shared" si="45"/>
        <v>WIDOWED</v>
      </c>
      <c r="BB256" s="23"/>
      <c r="BC256">
        <f t="shared" si="46"/>
        <v>12</v>
      </c>
      <c r="BE256" t="str">
        <f t="shared" si="47"/>
        <v>M</v>
      </c>
    </row>
    <row r="257" spans="1:59">
      <c r="A257">
        <v>80</v>
      </c>
      <c r="B257" t="s">
        <v>836</v>
      </c>
      <c r="C257" t="s">
        <v>837</v>
      </c>
      <c r="D257" t="s">
        <v>838</v>
      </c>
      <c r="E257" t="s">
        <v>535</v>
      </c>
      <c r="F257" t="s">
        <v>1814</v>
      </c>
      <c r="G257" t="s">
        <v>23</v>
      </c>
      <c r="H257">
        <v>28.135929999999998</v>
      </c>
      <c r="I257">
        <v>121.23180000000001</v>
      </c>
      <c r="J257">
        <v>16</v>
      </c>
      <c r="K257">
        <v>12</v>
      </c>
      <c r="L257">
        <v>2014</v>
      </c>
      <c r="M257">
        <v>8</v>
      </c>
      <c r="N257">
        <v>4</v>
      </c>
      <c r="O257" t="s">
        <v>24</v>
      </c>
      <c r="P257" t="s">
        <v>60</v>
      </c>
      <c r="Q257" t="s">
        <v>1812</v>
      </c>
      <c r="R257" t="s">
        <v>1680</v>
      </c>
      <c r="S257" t="s">
        <v>1813</v>
      </c>
      <c r="T257">
        <v>6</v>
      </c>
      <c r="U257" t="s">
        <v>43</v>
      </c>
      <c r="V257">
        <v>95</v>
      </c>
      <c r="Z257" t="s">
        <v>2560</v>
      </c>
      <c r="AA257">
        <v>-17.905200000000001</v>
      </c>
      <c r="AB257">
        <v>15.975860000000001</v>
      </c>
      <c r="AC257">
        <v>95</v>
      </c>
      <c r="AL257">
        <v>8</v>
      </c>
      <c r="AO257">
        <f t="shared" ca="1" si="38"/>
        <v>12</v>
      </c>
      <c r="AP257">
        <f t="shared" ca="1" si="39"/>
        <v>2014</v>
      </c>
      <c r="AQ257">
        <f t="shared" ca="1" si="40"/>
        <v>10</v>
      </c>
      <c r="AR257" t="str">
        <f t="shared" si="41"/>
        <v>INGRID</v>
      </c>
      <c r="AS257" t="str">
        <f t="shared" si="42"/>
        <v>UWERA</v>
      </c>
      <c r="AT257" t="str">
        <f t="shared" si="43"/>
        <v>INGRID MARY UWERA</v>
      </c>
      <c r="AW257">
        <f t="shared" ca="1" si="48"/>
        <v>12</v>
      </c>
      <c r="AX257">
        <f t="shared" ca="1" si="49"/>
        <v>2014</v>
      </c>
      <c r="AY257" s="23"/>
      <c r="AZ257">
        <f t="shared" si="44"/>
        <v>6</v>
      </c>
      <c r="BA257" t="str">
        <f t="shared" si="45"/>
        <v>NEVER MARRIED</v>
      </c>
      <c r="BB257" s="23">
        <v>1</v>
      </c>
      <c r="BC257" t="str">
        <f t="shared" si="46"/>
        <v/>
      </c>
      <c r="BE257" t="str">
        <f t="shared" si="47"/>
        <v>F</v>
      </c>
    </row>
    <row r="258" spans="1:59">
      <c r="A258">
        <v>80</v>
      </c>
      <c r="B258" t="s">
        <v>839</v>
      </c>
      <c r="C258" t="s">
        <v>840</v>
      </c>
      <c r="E258" t="s">
        <v>616</v>
      </c>
      <c r="F258" t="s">
        <v>1815</v>
      </c>
      <c r="G258" t="s">
        <v>36</v>
      </c>
      <c r="H258">
        <v>59.269030000000001</v>
      </c>
      <c r="I258">
        <v>17.675789999999999</v>
      </c>
      <c r="J258">
        <v>22</v>
      </c>
      <c r="K258">
        <v>10</v>
      </c>
      <c r="L258">
        <v>1937</v>
      </c>
      <c r="M258">
        <v>85</v>
      </c>
      <c r="N258">
        <v>12</v>
      </c>
      <c r="O258" t="s">
        <v>24</v>
      </c>
      <c r="P258" t="s">
        <v>60</v>
      </c>
      <c r="Q258" t="s">
        <v>1812</v>
      </c>
      <c r="R258" t="s">
        <v>1680</v>
      </c>
      <c r="S258" t="s">
        <v>1813</v>
      </c>
      <c r="T258">
        <v>7</v>
      </c>
      <c r="U258" t="s">
        <v>78</v>
      </c>
      <c r="V258">
        <v>95</v>
      </c>
      <c r="Z258" t="s">
        <v>2560</v>
      </c>
      <c r="AA258">
        <v>-17.905200000000001</v>
      </c>
      <c r="AB258">
        <v>15.975860000000001</v>
      </c>
      <c r="AC258">
        <v>95</v>
      </c>
      <c r="AO258">
        <f t="shared" ref="AO258:AO321" ca="1" si="50" xml:space="preserve"> IF(ISBLANK(AJ258), K258, RANDBETWEEN(1,12))</f>
        <v>10</v>
      </c>
      <c r="AP258">
        <f t="shared" ref="AP258:AP321" ca="1" si="51" xml:space="preserve"> IF(ISBLANK(AK258), L258, RANDBETWEEN(1922,2022))</f>
        <v>1937</v>
      </c>
      <c r="AQ258">
        <f t="shared" ref="AQ258:AQ321" ca="1" si="52">IF(ISBLANK(AL258),M258,SUM(M258,RANDBETWEEN(1,3)))</f>
        <v>85</v>
      </c>
      <c r="AR258" t="str">
        <f t="shared" ref="AR258:AR321" si="53" xml:space="preserve"> IF(ISBLANK(AM258), C258, "")</f>
        <v>WELLARS</v>
      </c>
      <c r="AS258" t="str">
        <f t="shared" ref="AS258:AS321" si="54" xml:space="preserve"> IF(ISBLANK(AN258), E258, "")</f>
        <v>MUREKATETE</v>
      </c>
      <c r="AT258" t="str">
        <f t="shared" ref="AT258:AT321" si="55" xml:space="preserve"> _xlfn.CONCAT(AR258, " ", D258, " ", AS258)</f>
        <v>WELLARS  MUREKATETE</v>
      </c>
      <c r="AW258">
        <f t="shared" ca="1" si="48"/>
        <v>10</v>
      </c>
      <c r="AX258">
        <f t="shared" ca="1" si="49"/>
        <v>1937</v>
      </c>
      <c r="AY258" s="23"/>
      <c r="AZ258">
        <f t="shared" ref="AZ258:AZ321" si="56">IF(ISBLANK(AY258), T258, "")</f>
        <v>7</v>
      </c>
      <c r="BA258" t="str">
        <f t="shared" ref="BA258:BA321" si="57">IF(ISBLANK(AY258), U258, "")</f>
        <v>WIDOWED</v>
      </c>
      <c r="BB258" s="23"/>
      <c r="BC258">
        <f t="shared" ref="BC258:BC321" si="58">IF(ISBLANK(BB258), N258, "")</f>
        <v>12</v>
      </c>
      <c r="BE258" t="str">
        <f t="shared" ref="BE258:BE321" si="59">IF(ISBLANK(BD258), G258, "")</f>
        <v>M</v>
      </c>
    </row>
    <row r="259" spans="1:59">
      <c r="A259">
        <v>24</v>
      </c>
      <c r="B259" t="s">
        <v>325</v>
      </c>
      <c r="C259" t="s">
        <v>326</v>
      </c>
      <c r="E259" t="s">
        <v>2561</v>
      </c>
      <c r="F259" t="s">
        <v>2562</v>
      </c>
      <c r="G259" t="s">
        <v>36</v>
      </c>
      <c r="H259">
        <v>53.721800000000002</v>
      </c>
      <c r="I259">
        <v>40.030569999999997</v>
      </c>
      <c r="J259">
        <v>18</v>
      </c>
      <c r="K259">
        <v>11</v>
      </c>
      <c r="L259">
        <v>1979</v>
      </c>
      <c r="M259">
        <v>43</v>
      </c>
      <c r="N259">
        <v>7</v>
      </c>
      <c r="O259" t="s">
        <v>37</v>
      </c>
      <c r="P259" t="s">
        <v>38</v>
      </c>
      <c r="Q259" t="s">
        <v>1413</v>
      </c>
      <c r="R259" t="s">
        <v>1506</v>
      </c>
      <c r="S259" t="s">
        <v>1507</v>
      </c>
      <c r="T259">
        <v>6</v>
      </c>
      <c r="U259" t="s">
        <v>43</v>
      </c>
      <c r="V259">
        <v>77</v>
      </c>
      <c r="W259">
        <v>8722032047</v>
      </c>
      <c r="Z259" t="s">
        <v>1509</v>
      </c>
      <c r="AA259">
        <v>10.142760000000001</v>
      </c>
      <c r="AB259">
        <v>-85.454999999999998</v>
      </c>
      <c r="AC259">
        <v>77</v>
      </c>
      <c r="AE259">
        <v>8</v>
      </c>
      <c r="AO259">
        <f t="shared" ca="1" si="50"/>
        <v>11</v>
      </c>
      <c r="AP259">
        <f t="shared" ca="1" si="51"/>
        <v>1979</v>
      </c>
      <c r="AQ259">
        <f t="shared" ca="1" si="52"/>
        <v>43</v>
      </c>
      <c r="AR259" t="str">
        <f t="shared" si="53"/>
        <v>JOSH</v>
      </c>
      <c r="AS259" t="str">
        <f t="shared" si="54"/>
        <v>MUGARURA</v>
      </c>
      <c r="AT259" t="str">
        <f t="shared" si="55"/>
        <v>JOSH  MUGARURA</v>
      </c>
      <c r="AU259">
        <v>97</v>
      </c>
      <c r="AW259" t="str">
        <f t="shared" si="48"/>
        <v/>
      </c>
      <c r="AX259">
        <f t="shared" ca="1" si="49"/>
        <v>1979</v>
      </c>
      <c r="AY259" s="23"/>
      <c r="AZ259">
        <f t="shared" si="56"/>
        <v>6</v>
      </c>
      <c r="BA259" t="str">
        <f t="shared" si="57"/>
        <v>NEVER MARRIED</v>
      </c>
      <c r="BB259" s="23"/>
      <c r="BC259">
        <f t="shared" si="58"/>
        <v>7</v>
      </c>
      <c r="BE259" t="str">
        <f t="shared" si="59"/>
        <v>M</v>
      </c>
      <c r="BG259">
        <f xml:space="preserve"> IF(ISBLANK(BF259), W259, "")</f>
        <v>8722032047</v>
      </c>
    </row>
    <row r="260" spans="1:59">
      <c r="A260">
        <v>24</v>
      </c>
      <c r="B260" t="s">
        <v>325</v>
      </c>
      <c r="C260" t="s">
        <v>326</v>
      </c>
      <c r="E260" t="s">
        <v>2561</v>
      </c>
      <c r="F260" t="s">
        <v>2562</v>
      </c>
      <c r="G260" t="s">
        <v>36</v>
      </c>
      <c r="H260">
        <v>53.721800000000002</v>
      </c>
      <c r="I260">
        <v>40.030569999999997</v>
      </c>
      <c r="J260">
        <v>18</v>
      </c>
      <c r="K260">
        <v>11</v>
      </c>
      <c r="L260">
        <v>1979</v>
      </c>
      <c r="M260">
        <v>43</v>
      </c>
      <c r="N260">
        <v>7</v>
      </c>
      <c r="O260" t="s">
        <v>37</v>
      </c>
      <c r="P260" t="s">
        <v>38</v>
      </c>
      <c r="Q260" t="s">
        <v>1413</v>
      </c>
      <c r="R260" t="s">
        <v>2563</v>
      </c>
      <c r="S260" t="s">
        <v>2564</v>
      </c>
      <c r="T260">
        <v>6</v>
      </c>
      <c r="U260" t="s">
        <v>43</v>
      </c>
      <c r="V260">
        <v>77</v>
      </c>
      <c r="Z260" t="s">
        <v>1509</v>
      </c>
      <c r="AA260">
        <v>10.142760000000001</v>
      </c>
      <c r="AB260">
        <v>-85.454999999999998</v>
      </c>
      <c r="AC260">
        <v>77</v>
      </c>
      <c r="AE260">
        <v>8</v>
      </c>
      <c r="AO260">
        <f t="shared" ca="1" si="50"/>
        <v>11</v>
      </c>
      <c r="AP260">
        <f t="shared" ca="1" si="51"/>
        <v>1979</v>
      </c>
      <c r="AQ260">
        <f t="shared" ca="1" si="52"/>
        <v>43</v>
      </c>
      <c r="AR260" t="str">
        <f t="shared" si="53"/>
        <v>JOSH</v>
      </c>
      <c r="AS260" t="str">
        <f t="shared" si="54"/>
        <v>MUGARURA</v>
      </c>
      <c r="AT260" t="str">
        <f t="shared" si="55"/>
        <v>JOSH  MUGARURA</v>
      </c>
      <c r="AV260">
        <v>78</v>
      </c>
      <c r="AW260">
        <f t="shared" ca="1" si="48"/>
        <v>11</v>
      </c>
      <c r="AX260" t="str">
        <f t="shared" si="49"/>
        <v/>
      </c>
      <c r="AY260" s="23"/>
      <c r="AZ260">
        <f t="shared" si="56"/>
        <v>6</v>
      </c>
      <c r="BA260" t="str">
        <f t="shared" si="57"/>
        <v>NEVER MARRIED</v>
      </c>
      <c r="BB260" s="23"/>
      <c r="BC260">
        <f t="shared" si="58"/>
        <v>7</v>
      </c>
      <c r="BE260" t="str">
        <f t="shared" si="59"/>
        <v>M</v>
      </c>
    </row>
    <row r="261" spans="1:59">
      <c r="A261">
        <v>81</v>
      </c>
      <c r="B261" t="s">
        <v>844</v>
      </c>
      <c r="C261" t="s">
        <v>2565</v>
      </c>
      <c r="E261" t="s">
        <v>2566</v>
      </c>
      <c r="F261" t="s">
        <v>2567</v>
      </c>
      <c r="G261" t="s">
        <v>36</v>
      </c>
      <c r="H261">
        <v>56.42</v>
      </c>
      <c r="I261">
        <v>53.767780000000002</v>
      </c>
      <c r="J261">
        <v>5</v>
      </c>
      <c r="K261">
        <v>12</v>
      </c>
      <c r="L261">
        <v>1987</v>
      </c>
      <c r="M261">
        <v>35</v>
      </c>
      <c r="N261">
        <v>3</v>
      </c>
      <c r="O261" t="s">
        <v>37</v>
      </c>
      <c r="P261" t="s">
        <v>321</v>
      </c>
      <c r="Q261" t="s">
        <v>1818</v>
      </c>
      <c r="R261" t="s">
        <v>1819</v>
      </c>
      <c r="S261" t="s">
        <v>1820</v>
      </c>
      <c r="T261">
        <v>1</v>
      </c>
      <c r="U261" t="s">
        <v>186</v>
      </c>
      <c r="V261">
        <v>84</v>
      </c>
      <c r="Z261" t="s">
        <v>2568</v>
      </c>
      <c r="AA261">
        <v>44.366070000000001</v>
      </c>
      <c r="AB261">
        <v>19.837980000000002</v>
      </c>
      <c r="AC261">
        <v>84</v>
      </c>
      <c r="AF261">
        <v>17</v>
      </c>
      <c r="AO261">
        <f t="shared" ca="1" si="50"/>
        <v>12</v>
      </c>
      <c r="AP261">
        <f t="shared" ca="1" si="51"/>
        <v>1987</v>
      </c>
      <c r="AQ261">
        <f t="shared" ca="1" si="52"/>
        <v>35</v>
      </c>
      <c r="AR261" t="str">
        <f t="shared" si="53"/>
        <v>GIL</v>
      </c>
      <c r="AS261" t="str">
        <f t="shared" si="54"/>
        <v>BAGUMA</v>
      </c>
      <c r="AT261" t="str">
        <f t="shared" si="55"/>
        <v>GIL  BAGUMA</v>
      </c>
      <c r="AW261">
        <f t="shared" ca="1" si="48"/>
        <v>12</v>
      </c>
      <c r="AX261">
        <f t="shared" ca="1" si="49"/>
        <v>1987</v>
      </c>
      <c r="AY261" s="23"/>
      <c r="AZ261">
        <f t="shared" si="56"/>
        <v>1</v>
      </c>
      <c r="BA261" t="str">
        <f t="shared" si="57"/>
        <v>MARRIED TO ONE WIFE/HUSBAND OFFICIALLY</v>
      </c>
      <c r="BB261" s="23"/>
      <c r="BC261">
        <f t="shared" si="58"/>
        <v>3</v>
      </c>
      <c r="BE261" t="str">
        <f t="shared" si="59"/>
        <v>M</v>
      </c>
    </row>
    <row r="262" spans="1:59">
      <c r="A262">
        <v>81</v>
      </c>
      <c r="B262" t="s">
        <v>847</v>
      </c>
      <c r="C262" t="s">
        <v>848</v>
      </c>
      <c r="E262" t="s">
        <v>2569</v>
      </c>
      <c r="F262" t="s">
        <v>2568</v>
      </c>
      <c r="G262" t="s">
        <v>36</v>
      </c>
      <c r="H262">
        <v>44.366070000000001</v>
      </c>
      <c r="I262">
        <v>19.837980000000002</v>
      </c>
      <c r="J262">
        <v>5</v>
      </c>
      <c r="K262">
        <v>1</v>
      </c>
      <c r="L262">
        <v>1938</v>
      </c>
      <c r="M262">
        <v>84</v>
      </c>
      <c r="N262">
        <v>8</v>
      </c>
      <c r="O262" t="s">
        <v>37</v>
      </c>
      <c r="P262" t="s">
        <v>321</v>
      </c>
      <c r="Q262" t="s">
        <v>1818</v>
      </c>
      <c r="R262" t="s">
        <v>1819</v>
      </c>
      <c r="S262" t="s">
        <v>1820</v>
      </c>
      <c r="T262">
        <v>4</v>
      </c>
      <c r="U262" t="s">
        <v>93</v>
      </c>
      <c r="V262">
        <v>84</v>
      </c>
      <c r="W262">
        <v>9938339474</v>
      </c>
      <c r="Z262" t="s">
        <v>2568</v>
      </c>
      <c r="AA262">
        <v>44.366070000000001</v>
      </c>
      <c r="AB262">
        <v>19.837980000000002</v>
      </c>
      <c r="AC262">
        <v>84</v>
      </c>
      <c r="AK262">
        <v>78</v>
      </c>
      <c r="AO262">
        <f t="shared" ca="1" si="50"/>
        <v>1</v>
      </c>
      <c r="AP262">
        <f t="shared" ca="1" si="51"/>
        <v>1967</v>
      </c>
      <c r="AQ262">
        <f t="shared" ca="1" si="52"/>
        <v>84</v>
      </c>
      <c r="AR262" t="str">
        <f t="shared" si="53"/>
        <v>HILAIRE</v>
      </c>
      <c r="AS262" t="str">
        <f t="shared" si="54"/>
        <v>HONORE</v>
      </c>
      <c r="AT262" t="str">
        <f t="shared" si="55"/>
        <v>HILAIRE  HONORE</v>
      </c>
      <c r="AW262">
        <f t="shared" ca="1" si="48"/>
        <v>1</v>
      </c>
      <c r="AX262">
        <f t="shared" ca="1" si="49"/>
        <v>1967</v>
      </c>
      <c r="AY262" s="23"/>
      <c r="AZ262">
        <f t="shared" si="56"/>
        <v>4</v>
      </c>
      <c r="BA262" t="str">
        <f t="shared" si="57"/>
        <v>DIVORCED</v>
      </c>
      <c r="BB262" s="23"/>
      <c r="BC262">
        <f t="shared" si="58"/>
        <v>8</v>
      </c>
      <c r="BE262" t="str">
        <f t="shared" si="59"/>
        <v>M</v>
      </c>
      <c r="BG262">
        <f xml:space="preserve"> IF(ISBLANK(BF262), W262, "")</f>
        <v>9938339474</v>
      </c>
    </row>
    <row r="263" spans="1:59">
      <c r="A263">
        <v>81</v>
      </c>
      <c r="B263" t="s">
        <v>850</v>
      </c>
      <c r="C263" t="s">
        <v>851</v>
      </c>
      <c r="E263" t="s">
        <v>149</v>
      </c>
      <c r="F263" t="s">
        <v>2570</v>
      </c>
      <c r="G263" t="s">
        <v>36</v>
      </c>
      <c r="H263">
        <v>46.076509999999999</v>
      </c>
      <c r="I263">
        <v>-66.729900000000001</v>
      </c>
      <c r="J263">
        <v>26</v>
      </c>
      <c r="K263">
        <v>3</v>
      </c>
      <c r="L263">
        <v>1973</v>
      </c>
      <c r="M263">
        <v>49</v>
      </c>
      <c r="N263">
        <v>5</v>
      </c>
      <c r="O263" t="s">
        <v>37</v>
      </c>
      <c r="P263" t="s">
        <v>321</v>
      </c>
      <c r="Q263" t="s">
        <v>1818</v>
      </c>
      <c r="R263" t="s">
        <v>1819</v>
      </c>
      <c r="S263" t="s">
        <v>1820</v>
      </c>
      <c r="T263">
        <v>4</v>
      </c>
      <c r="U263" t="s">
        <v>93</v>
      </c>
      <c r="V263">
        <v>84</v>
      </c>
      <c r="Z263" t="s">
        <v>2568</v>
      </c>
      <c r="AA263">
        <v>44.366070000000001</v>
      </c>
      <c r="AB263">
        <v>19.837980000000002</v>
      </c>
      <c r="AC263">
        <v>84</v>
      </c>
      <c r="AL263">
        <v>1</v>
      </c>
      <c r="AN263">
        <v>3</v>
      </c>
      <c r="AO263">
        <f t="shared" ca="1" si="50"/>
        <v>3</v>
      </c>
      <c r="AP263">
        <f t="shared" ca="1" si="51"/>
        <v>1973</v>
      </c>
      <c r="AQ263">
        <f t="shared" ca="1" si="52"/>
        <v>50</v>
      </c>
      <c r="AR263" t="str">
        <f t="shared" si="53"/>
        <v>SIBOYINTORE</v>
      </c>
      <c r="AS263" t="str">
        <f t="shared" si="54"/>
        <v/>
      </c>
      <c r="AT263" t="str">
        <f t="shared" si="55"/>
        <v xml:space="preserve">SIBOYINTORE  </v>
      </c>
      <c r="AW263">
        <f t="shared" ca="1" si="48"/>
        <v>3</v>
      </c>
      <c r="AX263">
        <f t="shared" ca="1" si="49"/>
        <v>1973</v>
      </c>
      <c r="AY263" s="23">
        <v>1</v>
      </c>
      <c r="AZ263" t="str">
        <f t="shared" si="56"/>
        <v/>
      </c>
      <c r="BA263" t="str">
        <f t="shared" si="57"/>
        <v/>
      </c>
      <c r="BB263" s="23"/>
      <c r="BC263">
        <f t="shared" si="58"/>
        <v>5</v>
      </c>
      <c r="BE263" t="str">
        <f t="shared" si="59"/>
        <v>M</v>
      </c>
    </row>
    <row r="264" spans="1:59">
      <c r="A264">
        <v>82</v>
      </c>
      <c r="B264" t="s">
        <v>853</v>
      </c>
      <c r="C264" t="s">
        <v>854</v>
      </c>
      <c r="E264" t="s">
        <v>292</v>
      </c>
      <c r="F264" t="s">
        <v>1823</v>
      </c>
      <c r="G264" t="s">
        <v>23</v>
      </c>
      <c r="H264">
        <v>50.381520000000002</v>
      </c>
      <c r="I264">
        <v>24.008939999999999</v>
      </c>
      <c r="J264">
        <v>3</v>
      </c>
      <c r="K264">
        <v>9</v>
      </c>
      <c r="L264">
        <v>1977</v>
      </c>
      <c r="M264">
        <v>45</v>
      </c>
      <c r="N264">
        <v>11</v>
      </c>
      <c r="O264" t="s">
        <v>31</v>
      </c>
      <c r="P264" t="s">
        <v>110</v>
      </c>
      <c r="Q264" t="s">
        <v>1824</v>
      </c>
      <c r="R264" t="s">
        <v>1825</v>
      </c>
      <c r="S264" t="s">
        <v>1381</v>
      </c>
      <c r="T264">
        <v>4</v>
      </c>
      <c r="U264" t="s">
        <v>93</v>
      </c>
      <c r="V264">
        <v>76</v>
      </c>
      <c r="Z264" t="s">
        <v>1826</v>
      </c>
      <c r="AA264">
        <v>37.819969999999998</v>
      </c>
      <c r="AB264">
        <v>140.554</v>
      </c>
      <c r="AC264">
        <v>76</v>
      </c>
      <c r="AO264">
        <f t="shared" ca="1" si="50"/>
        <v>9</v>
      </c>
      <c r="AP264">
        <f t="shared" ca="1" si="51"/>
        <v>1977</v>
      </c>
      <c r="AQ264">
        <f t="shared" ca="1" si="52"/>
        <v>45</v>
      </c>
      <c r="AR264" t="str">
        <f t="shared" si="53"/>
        <v>BABY</v>
      </c>
      <c r="AS264" t="str">
        <f t="shared" si="54"/>
        <v>UMUTESI</v>
      </c>
      <c r="AT264" t="str">
        <f t="shared" si="55"/>
        <v>BABY  UMUTESI</v>
      </c>
      <c r="AW264">
        <f t="shared" ca="1" si="48"/>
        <v>9</v>
      </c>
      <c r="AX264">
        <f t="shared" ca="1" si="49"/>
        <v>1977</v>
      </c>
      <c r="AY264" s="23"/>
      <c r="AZ264">
        <f t="shared" si="56"/>
        <v>4</v>
      </c>
      <c r="BA264" t="str">
        <f t="shared" si="57"/>
        <v>DIVORCED</v>
      </c>
      <c r="BB264" s="23"/>
      <c r="BC264">
        <f t="shared" si="58"/>
        <v>11</v>
      </c>
      <c r="BE264" t="str">
        <f t="shared" si="59"/>
        <v>F</v>
      </c>
    </row>
    <row r="265" spans="1:59">
      <c r="A265">
        <v>82</v>
      </c>
      <c r="B265" t="s">
        <v>855</v>
      </c>
      <c r="C265" t="s">
        <v>856</v>
      </c>
      <c r="E265" t="s">
        <v>416</v>
      </c>
      <c r="F265" t="s">
        <v>1826</v>
      </c>
      <c r="G265" t="s">
        <v>36</v>
      </c>
      <c r="H265">
        <v>37.819969999999998</v>
      </c>
      <c r="I265">
        <v>140.554</v>
      </c>
      <c r="J265">
        <v>25</v>
      </c>
      <c r="K265">
        <v>4</v>
      </c>
      <c r="L265">
        <v>1946</v>
      </c>
      <c r="M265">
        <v>76</v>
      </c>
      <c r="N265">
        <v>5</v>
      </c>
      <c r="O265" t="s">
        <v>31</v>
      </c>
      <c r="P265" t="s">
        <v>110</v>
      </c>
      <c r="Q265" t="s">
        <v>1824</v>
      </c>
      <c r="R265" t="s">
        <v>1825</v>
      </c>
      <c r="S265" t="s">
        <v>1381</v>
      </c>
      <c r="T265">
        <v>3</v>
      </c>
      <c r="U265" t="s">
        <v>26</v>
      </c>
      <c r="V265">
        <v>76</v>
      </c>
      <c r="W265">
        <v>7205425166</v>
      </c>
      <c r="Z265" t="s">
        <v>1826</v>
      </c>
      <c r="AA265">
        <v>37.819969999999998</v>
      </c>
      <c r="AB265">
        <v>140.554</v>
      </c>
      <c r="AC265">
        <v>76</v>
      </c>
      <c r="AJ265">
        <v>24</v>
      </c>
      <c r="AO265">
        <f t="shared" ca="1" si="50"/>
        <v>1</v>
      </c>
      <c r="AP265">
        <f t="shared" ca="1" si="51"/>
        <v>1946</v>
      </c>
      <c r="AQ265">
        <f t="shared" ca="1" si="52"/>
        <v>76</v>
      </c>
      <c r="AR265" t="str">
        <f t="shared" si="53"/>
        <v>LUKE</v>
      </c>
      <c r="AS265" t="str">
        <f t="shared" si="54"/>
        <v>MBARUSHIMANA</v>
      </c>
      <c r="AT265" t="str">
        <f t="shared" si="55"/>
        <v>LUKE  MBARUSHIMANA</v>
      </c>
      <c r="AU265">
        <v>82</v>
      </c>
      <c r="AV265">
        <v>89</v>
      </c>
      <c r="AW265" t="str">
        <f t="shared" si="48"/>
        <v/>
      </c>
      <c r="AX265" t="str">
        <f t="shared" si="49"/>
        <v/>
      </c>
      <c r="AY265" s="23"/>
      <c r="AZ265">
        <f t="shared" si="56"/>
        <v>3</v>
      </c>
      <c r="BA265" t="str">
        <f t="shared" si="57"/>
        <v>LIVE IN A POLYGAMOUS UNION</v>
      </c>
      <c r="BB265" s="23"/>
      <c r="BC265">
        <f t="shared" si="58"/>
        <v>5</v>
      </c>
      <c r="BE265" t="str">
        <f t="shared" si="59"/>
        <v>M</v>
      </c>
      <c r="BG265">
        <f xml:space="preserve"> IF(ISBLANK(BF265), W265, "")</f>
        <v>7205425166</v>
      </c>
    </row>
    <row r="266" spans="1:59">
      <c r="A266">
        <v>82</v>
      </c>
      <c r="B266" t="s">
        <v>857</v>
      </c>
      <c r="C266" t="s">
        <v>858</v>
      </c>
      <c r="E266" t="s">
        <v>2571</v>
      </c>
      <c r="F266" t="s">
        <v>2572</v>
      </c>
      <c r="G266" t="s">
        <v>36</v>
      </c>
      <c r="H266">
        <v>58.200789999999998</v>
      </c>
      <c r="I266">
        <v>15.9977</v>
      </c>
      <c r="J266">
        <v>30</v>
      </c>
      <c r="K266">
        <v>3</v>
      </c>
      <c r="L266">
        <v>1983</v>
      </c>
      <c r="M266">
        <v>39</v>
      </c>
      <c r="N266">
        <v>6</v>
      </c>
      <c r="O266" t="s">
        <v>31</v>
      </c>
      <c r="P266" t="s">
        <v>110</v>
      </c>
      <c r="Q266" t="s">
        <v>1824</v>
      </c>
      <c r="R266" t="s">
        <v>1825</v>
      </c>
      <c r="S266" t="s">
        <v>1381</v>
      </c>
      <c r="T266">
        <v>7</v>
      </c>
      <c r="U266" t="s">
        <v>78</v>
      </c>
      <c r="V266">
        <v>76</v>
      </c>
      <c r="Z266" t="s">
        <v>1826</v>
      </c>
      <c r="AA266">
        <v>37.819969999999998</v>
      </c>
      <c r="AB266">
        <v>140.554</v>
      </c>
      <c r="AC266">
        <v>76</v>
      </c>
      <c r="AK266">
        <v>28</v>
      </c>
      <c r="AO266">
        <f t="shared" ca="1" si="50"/>
        <v>3</v>
      </c>
      <c r="AP266">
        <f t="shared" ca="1" si="51"/>
        <v>1950</v>
      </c>
      <c r="AQ266">
        <f t="shared" ca="1" si="52"/>
        <v>39</v>
      </c>
      <c r="AR266" t="str">
        <f t="shared" si="53"/>
        <v>JADO</v>
      </c>
      <c r="AS266" t="str">
        <f t="shared" si="54"/>
        <v>SIKUBWABO</v>
      </c>
      <c r="AT266" t="str">
        <f t="shared" si="55"/>
        <v>JADO  SIKUBWABO</v>
      </c>
      <c r="AU266">
        <v>121</v>
      </c>
      <c r="AW266" t="str">
        <f t="shared" si="48"/>
        <v/>
      </c>
      <c r="AX266">
        <f t="shared" ca="1" si="49"/>
        <v>1950</v>
      </c>
      <c r="AY266" s="23"/>
      <c r="AZ266">
        <f t="shared" si="56"/>
        <v>7</v>
      </c>
      <c r="BA266" t="str">
        <f t="shared" si="57"/>
        <v>WIDOWED</v>
      </c>
      <c r="BB266" s="23">
        <v>1</v>
      </c>
      <c r="BC266" t="str">
        <f t="shared" si="58"/>
        <v/>
      </c>
      <c r="BE266" t="str">
        <f t="shared" si="59"/>
        <v>M</v>
      </c>
    </row>
    <row r="267" spans="1:59">
      <c r="A267">
        <v>82</v>
      </c>
      <c r="B267" t="s">
        <v>860</v>
      </c>
      <c r="C267" t="s">
        <v>861</v>
      </c>
      <c r="D267" t="s">
        <v>134</v>
      </c>
      <c r="E267" t="s">
        <v>805</v>
      </c>
      <c r="F267" t="s">
        <v>2573</v>
      </c>
      <c r="G267" t="s">
        <v>36</v>
      </c>
      <c r="H267">
        <v>32.556939999999997</v>
      </c>
      <c r="I267">
        <v>120.68170000000001</v>
      </c>
      <c r="J267">
        <v>17</v>
      </c>
      <c r="K267">
        <v>2</v>
      </c>
      <c r="L267">
        <v>2019</v>
      </c>
      <c r="M267">
        <v>3</v>
      </c>
      <c r="N267">
        <v>3</v>
      </c>
      <c r="O267" t="s">
        <v>31</v>
      </c>
      <c r="P267" t="s">
        <v>110</v>
      </c>
      <c r="Q267" t="s">
        <v>1824</v>
      </c>
      <c r="R267" t="s">
        <v>1825</v>
      </c>
      <c r="S267" t="s">
        <v>1381</v>
      </c>
      <c r="T267">
        <v>6</v>
      </c>
      <c r="U267" t="s">
        <v>43</v>
      </c>
      <c r="V267">
        <v>76</v>
      </c>
      <c r="Z267" t="s">
        <v>1826</v>
      </c>
      <c r="AA267">
        <v>37.819969999999998</v>
      </c>
      <c r="AB267">
        <v>140.554</v>
      </c>
      <c r="AC267">
        <v>76</v>
      </c>
      <c r="AJ267">
        <v>58</v>
      </c>
      <c r="AL267">
        <v>4</v>
      </c>
      <c r="AO267">
        <f t="shared" ca="1" si="50"/>
        <v>12</v>
      </c>
      <c r="AP267">
        <f t="shared" ca="1" si="51"/>
        <v>2019</v>
      </c>
      <c r="AQ267">
        <f t="shared" ca="1" si="52"/>
        <v>5</v>
      </c>
      <c r="AR267" t="str">
        <f t="shared" si="53"/>
        <v>NYIRIBAKWE</v>
      </c>
      <c r="AS267" t="str">
        <f t="shared" si="54"/>
        <v>UMUGWANEZA</v>
      </c>
      <c r="AT267" t="str">
        <f t="shared" si="55"/>
        <v>NYIRIBAKWE JEAN UMUGWANEZA</v>
      </c>
      <c r="AW267">
        <f t="shared" ca="1" si="48"/>
        <v>12</v>
      </c>
      <c r="AX267">
        <f t="shared" ca="1" si="49"/>
        <v>2019</v>
      </c>
      <c r="AY267" s="23"/>
      <c r="AZ267">
        <f t="shared" si="56"/>
        <v>6</v>
      </c>
      <c r="BA267" t="str">
        <f t="shared" si="57"/>
        <v>NEVER MARRIED</v>
      </c>
      <c r="BB267" s="23"/>
      <c r="BC267">
        <f t="shared" si="58"/>
        <v>3</v>
      </c>
      <c r="BE267" t="str">
        <f t="shared" si="59"/>
        <v>M</v>
      </c>
    </row>
    <row r="268" spans="1:59">
      <c r="A268">
        <v>82</v>
      </c>
      <c r="B268" t="s">
        <v>863</v>
      </c>
      <c r="C268" t="s">
        <v>864</v>
      </c>
      <c r="E268" t="s">
        <v>865</v>
      </c>
      <c r="F268" t="s">
        <v>1829</v>
      </c>
      <c r="G268" t="s">
        <v>23</v>
      </c>
      <c r="H268">
        <v>49.50123</v>
      </c>
      <c r="I268">
        <v>14.54557</v>
      </c>
      <c r="J268">
        <v>10</v>
      </c>
      <c r="K268">
        <v>2</v>
      </c>
      <c r="L268">
        <v>1977</v>
      </c>
      <c r="M268">
        <v>45</v>
      </c>
      <c r="N268">
        <v>12</v>
      </c>
      <c r="O268" t="s">
        <v>31</v>
      </c>
      <c r="P268" t="s">
        <v>110</v>
      </c>
      <c r="Q268" t="s">
        <v>1824</v>
      </c>
      <c r="R268" t="s">
        <v>1825</v>
      </c>
      <c r="S268" t="s">
        <v>1381</v>
      </c>
      <c r="T268">
        <v>6</v>
      </c>
      <c r="U268" t="s">
        <v>43</v>
      </c>
      <c r="V268">
        <v>76</v>
      </c>
      <c r="Z268" t="s">
        <v>1826</v>
      </c>
      <c r="AA268">
        <v>37.819969999999998</v>
      </c>
      <c r="AB268">
        <v>140.554</v>
      </c>
      <c r="AC268">
        <v>76</v>
      </c>
      <c r="AO268">
        <f t="shared" ca="1" si="50"/>
        <v>2</v>
      </c>
      <c r="AP268">
        <f t="shared" ca="1" si="51"/>
        <v>1977</v>
      </c>
      <c r="AQ268">
        <f t="shared" ca="1" si="52"/>
        <v>45</v>
      </c>
      <c r="AR268" t="str">
        <f t="shared" si="53"/>
        <v>ANNET</v>
      </c>
      <c r="AS268" t="str">
        <f t="shared" si="54"/>
        <v>GATETE</v>
      </c>
      <c r="AT268" t="str">
        <f t="shared" si="55"/>
        <v>ANNET  GATETE</v>
      </c>
      <c r="AW268">
        <f t="shared" ca="1" si="48"/>
        <v>2</v>
      </c>
      <c r="AX268">
        <f t="shared" ca="1" si="49"/>
        <v>1977</v>
      </c>
      <c r="AY268" s="23"/>
      <c r="AZ268">
        <f t="shared" si="56"/>
        <v>6</v>
      </c>
      <c r="BA268" t="str">
        <f t="shared" si="57"/>
        <v>NEVER MARRIED</v>
      </c>
      <c r="BB268" s="23"/>
      <c r="BC268">
        <f t="shared" si="58"/>
        <v>12</v>
      </c>
      <c r="BE268" t="str">
        <f t="shared" si="59"/>
        <v>F</v>
      </c>
    </row>
    <row r="269" spans="1:59">
      <c r="A269">
        <v>76</v>
      </c>
      <c r="B269" t="s">
        <v>803</v>
      </c>
      <c r="C269" t="s">
        <v>804</v>
      </c>
      <c r="E269" t="s">
        <v>805</v>
      </c>
      <c r="F269" t="s">
        <v>1795</v>
      </c>
      <c r="G269" t="s">
        <v>23</v>
      </c>
      <c r="H269">
        <v>-6.5979999999999999</v>
      </c>
      <c r="I269">
        <v>106.2248</v>
      </c>
      <c r="J269">
        <v>17</v>
      </c>
      <c r="K269">
        <v>1</v>
      </c>
      <c r="L269">
        <v>1936</v>
      </c>
      <c r="M269">
        <v>86</v>
      </c>
      <c r="N269">
        <v>10</v>
      </c>
      <c r="O269" t="s">
        <v>37</v>
      </c>
      <c r="P269" t="s">
        <v>42</v>
      </c>
      <c r="Q269" t="s">
        <v>1732</v>
      </c>
      <c r="R269" t="s">
        <v>1733</v>
      </c>
      <c r="S269" t="s">
        <v>1514</v>
      </c>
      <c r="T269">
        <v>5</v>
      </c>
      <c r="U269" t="s">
        <v>86</v>
      </c>
      <c r="V269">
        <v>86</v>
      </c>
      <c r="Z269" t="s">
        <v>1795</v>
      </c>
      <c r="AA269">
        <v>-6.5979999999999999</v>
      </c>
      <c r="AB269">
        <v>106.2248</v>
      </c>
      <c r="AC269">
        <v>86</v>
      </c>
      <c r="AE269">
        <v>9</v>
      </c>
      <c r="AO269">
        <f t="shared" ca="1" si="50"/>
        <v>1</v>
      </c>
      <c r="AP269">
        <f t="shared" ca="1" si="51"/>
        <v>1936</v>
      </c>
      <c r="AQ269">
        <f t="shared" ca="1" si="52"/>
        <v>86</v>
      </c>
      <c r="AR269" t="str">
        <f t="shared" si="53"/>
        <v>MABEL</v>
      </c>
      <c r="AS269" t="str">
        <f t="shared" si="54"/>
        <v>UMUGWANEZA</v>
      </c>
      <c r="AT269" t="str">
        <f t="shared" si="55"/>
        <v>MABEL  UMUGWANEZA</v>
      </c>
      <c r="AU269">
        <v>31</v>
      </c>
      <c r="AW269" t="str">
        <f t="shared" si="48"/>
        <v/>
      </c>
      <c r="AX269">
        <f t="shared" ca="1" si="49"/>
        <v>1936</v>
      </c>
      <c r="AY269" s="23"/>
      <c r="AZ269">
        <f t="shared" si="56"/>
        <v>5</v>
      </c>
      <c r="BA269" t="str">
        <f t="shared" si="57"/>
        <v>SEPARATED</v>
      </c>
      <c r="BB269" s="23"/>
      <c r="BC269">
        <f t="shared" si="58"/>
        <v>10</v>
      </c>
      <c r="BE269" t="str">
        <f t="shared" si="59"/>
        <v>F</v>
      </c>
    </row>
    <row r="270" spans="1:59">
      <c r="A270">
        <v>76</v>
      </c>
      <c r="B270" t="s">
        <v>803</v>
      </c>
      <c r="C270" t="s">
        <v>804</v>
      </c>
      <c r="E270" t="s">
        <v>805</v>
      </c>
      <c r="F270" t="s">
        <v>1795</v>
      </c>
      <c r="G270" t="s">
        <v>23</v>
      </c>
      <c r="H270">
        <v>-6.5979999999999999</v>
      </c>
      <c r="I270">
        <v>106.2248</v>
      </c>
      <c r="J270">
        <v>17</v>
      </c>
      <c r="K270">
        <v>1</v>
      </c>
      <c r="L270">
        <v>1936</v>
      </c>
      <c r="M270">
        <v>86</v>
      </c>
      <c r="N270">
        <v>10</v>
      </c>
      <c r="O270" t="s">
        <v>24</v>
      </c>
      <c r="P270" t="s">
        <v>47</v>
      </c>
      <c r="Q270" t="s">
        <v>1373</v>
      </c>
      <c r="R270" t="s">
        <v>1374</v>
      </c>
      <c r="S270" t="s">
        <v>2574</v>
      </c>
      <c r="T270">
        <v>5</v>
      </c>
      <c r="U270" t="s">
        <v>86</v>
      </c>
      <c r="V270">
        <v>86</v>
      </c>
      <c r="Z270" t="s">
        <v>1795</v>
      </c>
      <c r="AA270">
        <v>-6.5979999999999999</v>
      </c>
      <c r="AB270">
        <v>106.2248</v>
      </c>
      <c r="AC270">
        <v>86</v>
      </c>
      <c r="AE270">
        <v>9</v>
      </c>
      <c r="AO270">
        <f t="shared" ca="1" si="50"/>
        <v>1</v>
      </c>
      <c r="AP270">
        <f t="shared" ca="1" si="51"/>
        <v>1936</v>
      </c>
      <c r="AQ270">
        <f t="shared" ca="1" si="52"/>
        <v>86</v>
      </c>
      <c r="AR270" t="str">
        <f t="shared" si="53"/>
        <v>MABEL</v>
      </c>
      <c r="AS270" t="str">
        <f t="shared" si="54"/>
        <v>UMUGWANEZA</v>
      </c>
      <c r="AT270" t="str">
        <f t="shared" si="55"/>
        <v>MABEL  UMUGWANEZA</v>
      </c>
      <c r="AV270">
        <v>12</v>
      </c>
      <c r="AW270">
        <f t="shared" ca="1" si="48"/>
        <v>1</v>
      </c>
      <c r="AX270" t="str">
        <f t="shared" si="49"/>
        <v/>
      </c>
      <c r="AY270" s="23"/>
      <c r="AZ270">
        <f t="shared" si="56"/>
        <v>5</v>
      </c>
      <c r="BA270" t="str">
        <f t="shared" si="57"/>
        <v>SEPARATED</v>
      </c>
      <c r="BB270" s="23"/>
      <c r="BC270">
        <f t="shared" si="58"/>
        <v>10</v>
      </c>
      <c r="BE270" t="str">
        <f t="shared" si="59"/>
        <v>F</v>
      </c>
    </row>
    <row r="271" spans="1:59">
      <c r="A271">
        <v>83</v>
      </c>
      <c r="B271" t="s">
        <v>866</v>
      </c>
      <c r="C271" t="s">
        <v>867</v>
      </c>
      <c r="E271" t="s">
        <v>381</v>
      </c>
      <c r="F271" t="s">
        <v>1830</v>
      </c>
      <c r="G271" t="s">
        <v>23</v>
      </c>
      <c r="H271">
        <v>49.364849999999997</v>
      </c>
      <c r="I271">
        <v>16.647760000000002</v>
      </c>
      <c r="J271">
        <v>11</v>
      </c>
      <c r="K271">
        <v>8</v>
      </c>
      <c r="L271">
        <v>1951</v>
      </c>
      <c r="M271">
        <v>71</v>
      </c>
      <c r="N271">
        <v>11</v>
      </c>
      <c r="O271" t="s">
        <v>24</v>
      </c>
      <c r="P271" t="s">
        <v>118</v>
      </c>
      <c r="Q271" t="s">
        <v>118</v>
      </c>
      <c r="R271" t="s">
        <v>1831</v>
      </c>
      <c r="S271" t="s">
        <v>1832</v>
      </c>
      <c r="T271">
        <v>4</v>
      </c>
      <c r="U271" t="s">
        <v>93</v>
      </c>
      <c r="V271">
        <v>76</v>
      </c>
      <c r="Z271" t="s">
        <v>2390</v>
      </c>
      <c r="AA271">
        <v>39.993180000000002</v>
      </c>
      <c r="AB271">
        <v>116.4684</v>
      </c>
      <c r="AC271">
        <v>76</v>
      </c>
      <c r="AK271">
        <v>48</v>
      </c>
      <c r="AM271">
        <v>14</v>
      </c>
      <c r="AO271">
        <f t="shared" ca="1" si="50"/>
        <v>8</v>
      </c>
      <c r="AP271">
        <f t="shared" ca="1" si="51"/>
        <v>1945</v>
      </c>
      <c r="AQ271">
        <f t="shared" ca="1" si="52"/>
        <v>71</v>
      </c>
      <c r="AR271" t="str">
        <f t="shared" si="53"/>
        <v/>
      </c>
      <c r="AS271" t="str">
        <f t="shared" si="54"/>
        <v>INNOCENT</v>
      </c>
      <c r="AT271" t="str">
        <f t="shared" si="55"/>
        <v xml:space="preserve">  INNOCENT</v>
      </c>
      <c r="AW271">
        <f t="shared" ca="1" si="48"/>
        <v>8</v>
      </c>
      <c r="AX271">
        <f t="shared" ca="1" si="49"/>
        <v>1945</v>
      </c>
      <c r="AY271" s="23"/>
      <c r="AZ271">
        <f t="shared" si="56"/>
        <v>4</v>
      </c>
      <c r="BA271" t="str">
        <f t="shared" si="57"/>
        <v>DIVORCED</v>
      </c>
      <c r="BB271" s="23"/>
      <c r="BC271">
        <f t="shared" si="58"/>
        <v>11</v>
      </c>
      <c r="BE271" t="str">
        <f t="shared" si="59"/>
        <v>F</v>
      </c>
    </row>
    <row r="272" spans="1:59">
      <c r="A272">
        <v>83</v>
      </c>
      <c r="B272" t="s">
        <v>871</v>
      </c>
      <c r="C272" t="s">
        <v>2575</v>
      </c>
      <c r="E272" t="s">
        <v>814</v>
      </c>
      <c r="F272" t="s">
        <v>2576</v>
      </c>
      <c r="G272" t="s">
        <v>23</v>
      </c>
      <c r="H272">
        <v>-14.2903</v>
      </c>
      <c r="I272">
        <v>-178.166</v>
      </c>
      <c r="J272">
        <v>30</v>
      </c>
      <c r="K272">
        <v>12</v>
      </c>
      <c r="L272">
        <v>1960</v>
      </c>
      <c r="M272">
        <v>62</v>
      </c>
      <c r="N272">
        <v>12</v>
      </c>
      <c r="O272" t="s">
        <v>24</v>
      </c>
      <c r="P272" t="s">
        <v>118</v>
      </c>
      <c r="Q272" t="s">
        <v>118</v>
      </c>
      <c r="R272" t="s">
        <v>1831</v>
      </c>
      <c r="S272" t="s">
        <v>1832</v>
      </c>
      <c r="T272">
        <v>6</v>
      </c>
      <c r="U272" t="s">
        <v>43</v>
      </c>
      <c r="V272">
        <v>76</v>
      </c>
      <c r="Z272" t="s">
        <v>2390</v>
      </c>
      <c r="AA272">
        <v>39.993180000000002</v>
      </c>
      <c r="AB272">
        <v>116.4684</v>
      </c>
      <c r="AC272">
        <v>76</v>
      </c>
      <c r="AF272">
        <v>41</v>
      </c>
      <c r="AI272">
        <v>3</v>
      </c>
      <c r="AJ272">
        <v>102</v>
      </c>
      <c r="AO272">
        <f t="shared" ca="1" si="50"/>
        <v>5</v>
      </c>
      <c r="AP272">
        <f t="shared" ca="1" si="51"/>
        <v>1960</v>
      </c>
      <c r="AQ272">
        <f t="shared" ca="1" si="52"/>
        <v>62</v>
      </c>
      <c r="AR272" t="str">
        <f t="shared" si="53"/>
        <v>UWIMBABBAZI</v>
      </c>
      <c r="AS272" t="str">
        <f t="shared" si="54"/>
        <v>NGABO</v>
      </c>
      <c r="AT272" t="str">
        <f t="shared" si="55"/>
        <v>UWIMBABBAZI  NGABO</v>
      </c>
      <c r="AW272">
        <f t="shared" ca="1" si="48"/>
        <v>5</v>
      </c>
      <c r="AX272">
        <f t="shared" ca="1" si="49"/>
        <v>1960</v>
      </c>
      <c r="AY272" s="23"/>
      <c r="AZ272">
        <f t="shared" si="56"/>
        <v>6</v>
      </c>
      <c r="BA272" t="str">
        <f t="shared" si="57"/>
        <v>NEVER MARRIED</v>
      </c>
      <c r="BB272" s="23"/>
      <c r="BC272">
        <f t="shared" si="58"/>
        <v>12</v>
      </c>
      <c r="BE272" t="str">
        <f t="shared" si="59"/>
        <v>F</v>
      </c>
    </row>
    <row r="273" spans="1:59">
      <c r="A273">
        <v>83</v>
      </c>
      <c r="B273" t="s">
        <v>873</v>
      </c>
      <c r="C273" t="s">
        <v>865</v>
      </c>
      <c r="E273" t="s">
        <v>459</v>
      </c>
      <c r="F273" t="s">
        <v>2390</v>
      </c>
      <c r="G273" t="s">
        <v>36</v>
      </c>
      <c r="H273">
        <v>39.993180000000002</v>
      </c>
      <c r="I273">
        <v>116.4684</v>
      </c>
      <c r="J273">
        <v>24</v>
      </c>
      <c r="K273">
        <v>5</v>
      </c>
      <c r="L273">
        <v>1946</v>
      </c>
      <c r="M273">
        <v>76</v>
      </c>
      <c r="N273">
        <v>1</v>
      </c>
      <c r="O273" t="s">
        <v>24</v>
      </c>
      <c r="P273" t="s">
        <v>118</v>
      </c>
      <c r="Q273" t="s">
        <v>118</v>
      </c>
      <c r="R273" t="s">
        <v>1831</v>
      </c>
      <c r="S273" t="s">
        <v>1832</v>
      </c>
      <c r="T273">
        <v>7</v>
      </c>
      <c r="U273" t="s">
        <v>78</v>
      </c>
      <c r="V273">
        <v>76</v>
      </c>
      <c r="W273">
        <v>6856315736</v>
      </c>
      <c r="Z273" t="s">
        <v>2390</v>
      </c>
      <c r="AA273">
        <v>39.993180000000002</v>
      </c>
      <c r="AB273">
        <v>116.4684</v>
      </c>
      <c r="AC273">
        <v>76</v>
      </c>
      <c r="AJ273">
        <v>60</v>
      </c>
      <c r="AO273">
        <f t="shared" ca="1" si="50"/>
        <v>10</v>
      </c>
      <c r="AP273">
        <f t="shared" ca="1" si="51"/>
        <v>1946</v>
      </c>
      <c r="AQ273">
        <f t="shared" ca="1" si="52"/>
        <v>76</v>
      </c>
      <c r="AR273" t="str">
        <f t="shared" si="53"/>
        <v>GATETE</v>
      </c>
      <c r="AS273" t="str">
        <f t="shared" si="54"/>
        <v>FELIX</v>
      </c>
      <c r="AT273" t="str">
        <f t="shared" si="55"/>
        <v>GATETE  FELIX</v>
      </c>
      <c r="AV273">
        <v>45</v>
      </c>
      <c r="AW273">
        <f t="shared" ca="1" si="48"/>
        <v>10</v>
      </c>
      <c r="AX273" t="str">
        <f t="shared" si="49"/>
        <v/>
      </c>
      <c r="AY273" s="23"/>
      <c r="AZ273">
        <f t="shared" si="56"/>
        <v>7</v>
      </c>
      <c r="BA273" t="str">
        <f t="shared" si="57"/>
        <v>WIDOWED</v>
      </c>
      <c r="BB273" s="23"/>
      <c r="BC273">
        <f t="shared" si="58"/>
        <v>1</v>
      </c>
      <c r="BE273" t="str">
        <f t="shared" si="59"/>
        <v>M</v>
      </c>
      <c r="BG273">
        <f xml:space="preserve"> IF(ISBLANK(BF273), W273, "")</f>
        <v>6856315736</v>
      </c>
    </row>
    <row r="274" spans="1:59">
      <c r="A274">
        <v>84</v>
      </c>
      <c r="B274" t="s">
        <v>875</v>
      </c>
      <c r="C274" t="s">
        <v>224</v>
      </c>
      <c r="E274" t="s">
        <v>63</v>
      </c>
      <c r="F274" t="s">
        <v>2577</v>
      </c>
      <c r="G274" t="s">
        <v>36</v>
      </c>
      <c r="H274">
        <v>36.091740000000001</v>
      </c>
      <c r="I274">
        <v>140.114</v>
      </c>
      <c r="J274">
        <v>1</v>
      </c>
      <c r="K274">
        <v>1</v>
      </c>
      <c r="L274">
        <v>1954</v>
      </c>
      <c r="M274">
        <v>68</v>
      </c>
      <c r="N274">
        <v>4</v>
      </c>
      <c r="O274" t="s">
        <v>97</v>
      </c>
      <c r="P274" t="s">
        <v>167</v>
      </c>
      <c r="Q274" t="s">
        <v>1837</v>
      </c>
      <c r="R274" t="s">
        <v>1838</v>
      </c>
      <c r="S274" t="s">
        <v>1839</v>
      </c>
      <c r="T274">
        <v>5</v>
      </c>
      <c r="U274" t="s">
        <v>86</v>
      </c>
      <c r="V274">
        <v>84</v>
      </c>
      <c r="Z274" t="s">
        <v>1841</v>
      </c>
      <c r="AA274">
        <v>22.925129999999999</v>
      </c>
      <c r="AB274">
        <v>113.3681</v>
      </c>
      <c r="AC274">
        <v>84</v>
      </c>
      <c r="AO274">
        <f t="shared" ca="1" si="50"/>
        <v>1</v>
      </c>
      <c r="AP274">
        <f t="shared" ca="1" si="51"/>
        <v>1954</v>
      </c>
      <c r="AQ274">
        <f t="shared" ca="1" si="52"/>
        <v>68</v>
      </c>
      <c r="AR274" t="str">
        <f t="shared" si="53"/>
        <v>JULIUS</v>
      </c>
      <c r="AS274" t="str">
        <f t="shared" si="54"/>
        <v>SHYAKA</v>
      </c>
      <c r="AT274" t="str">
        <f t="shared" si="55"/>
        <v>JULIUS  SHYAKA</v>
      </c>
      <c r="AW274">
        <f t="shared" ca="1" si="48"/>
        <v>1</v>
      </c>
      <c r="AX274">
        <f t="shared" ca="1" si="49"/>
        <v>1954</v>
      </c>
      <c r="AY274" s="23">
        <v>1</v>
      </c>
      <c r="AZ274" t="str">
        <f t="shared" si="56"/>
        <v/>
      </c>
      <c r="BA274" t="str">
        <f t="shared" si="57"/>
        <v/>
      </c>
      <c r="BB274" s="23"/>
      <c r="BC274">
        <f t="shared" si="58"/>
        <v>4</v>
      </c>
      <c r="BE274" t="str">
        <f t="shared" si="59"/>
        <v>M</v>
      </c>
    </row>
    <row r="275" spans="1:59">
      <c r="A275">
        <v>84</v>
      </c>
      <c r="B275" t="s">
        <v>877</v>
      </c>
      <c r="C275" t="s">
        <v>878</v>
      </c>
      <c r="E275" t="s">
        <v>247</v>
      </c>
      <c r="F275" t="s">
        <v>2578</v>
      </c>
      <c r="G275" t="s">
        <v>36</v>
      </c>
      <c r="H275">
        <v>33.259039999999999</v>
      </c>
      <c r="I275">
        <v>117.1588</v>
      </c>
      <c r="J275">
        <v>26</v>
      </c>
      <c r="K275">
        <v>11</v>
      </c>
      <c r="L275">
        <v>1974</v>
      </c>
      <c r="M275">
        <v>48</v>
      </c>
      <c r="N275">
        <v>2</v>
      </c>
      <c r="O275" t="s">
        <v>97</v>
      </c>
      <c r="P275" t="s">
        <v>167</v>
      </c>
      <c r="Q275" t="s">
        <v>1837</v>
      </c>
      <c r="R275" t="s">
        <v>1838</v>
      </c>
      <c r="S275" t="s">
        <v>1839</v>
      </c>
      <c r="T275">
        <v>5</v>
      </c>
      <c r="U275" t="s">
        <v>86</v>
      </c>
      <c r="V275">
        <v>84</v>
      </c>
      <c r="Z275" t="s">
        <v>1841</v>
      </c>
      <c r="AA275">
        <v>22.925129999999999</v>
      </c>
      <c r="AB275">
        <v>113.3681</v>
      </c>
      <c r="AC275">
        <v>84</v>
      </c>
      <c r="AK275">
        <v>85</v>
      </c>
      <c r="AL275">
        <v>25</v>
      </c>
      <c r="AO275">
        <f t="shared" ca="1" si="50"/>
        <v>11</v>
      </c>
      <c r="AP275">
        <f t="shared" ca="1" si="51"/>
        <v>1972</v>
      </c>
      <c r="AQ275">
        <f t="shared" ca="1" si="52"/>
        <v>50</v>
      </c>
      <c r="AR275" t="str">
        <f t="shared" si="53"/>
        <v>BERNARD</v>
      </c>
      <c r="AS275" t="str">
        <f t="shared" si="54"/>
        <v>ALICE</v>
      </c>
      <c r="AT275" t="str">
        <f t="shared" si="55"/>
        <v>BERNARD  ALICE</v>
      </c>
      <c r="AW275">
        <f t="shared" ca="1" si="48"/>
        <v>11</v>
      </c>
      <c r="AX275">
        <f t="shared" ca="1" si="49"/>
        <v>1972</v>
      </c>
      <c r="AY275" s="23"/>
      <c r="AZ275">
        <f t="shared" si="56"/>
        <v>5</v>
      </c>
      <c r="BA275" t="str">
        <f t="shared" si="57"/>
        <v>SEPARATED</v>
      </c>
      <c r="BB275" s="23"/>
      <c r="BC275">
        <f t="shared" si="58"/>
        <v>2</v>
      </c>
      <c r="BE275" t="str">
        <f t="shared" si="59"/>
        <v>M</v>
      </c>
    </row>
    <row r="276" spans="1:59">
      <c r="A276">
        <v>84</v>
      </c>
      <c r="B276" t="s">
        <v>880</v>
      </c>
      <c r="C276" t="s">
        <v>881</v>
      </c>
      <c r="E276" t="s">
        <v>650</v>
      </c>
      <c r="F276" t="s">
        <v>1841</v>
      </c>
      <c r="G276" t="s">
        <v>23</v>
      </c>
      <c r="H276">
        <v>22.925129999999999</v>
      </c>
      <c r="I276">
        <v>113.3681</v>
      </c>
      <c r="J276">
        <v>27</v>
      </c>
      <c r="K276">
        <v>3</v>
      </c>
      <c r="L276">
        <v>1938</v>
      </c>
      <c r="M276">
        <v>84</v>
      </c>
      <c r="N276">
        <v>13</v>
      </c>
      <c r="O276" t="s">
        <v>97</v>
      </c>
      <c r="P276" t="s">
        <v>167</v>
      </c>
      <c r="Q276" t="s">
        <v>1837</v>
      </c>
      <c r="R276" t="s">
        <v>1838</v>
      </c>
      <c r="S276" t="s">
        <v>1839</v>
      </c>
      <c r="T276">
        <v>3</v>
      </c>
      <c r="U276" t="s">
        <v>26</v>
      </c>
      <c r="V276">
        <v>84</v>
      </c>
      <c r="W276">
        <v>3722763967</v>
      </c>
      <c r="Z276" t="s">
        <v>1841</v>
      </c>
      <c r="AA276">
        <v>22.925129999999999</v>
      </c>
      <c r="AB276">
        <v>113.3681</v>
      </c>
      <c r="AC276">
        <v>84</v>
      </c>
      <c r="AJ276">
        <v>45</v>
      </c>
      <c r="AL276">
        <v>57</v>
      </c>
      <c r="AO276">
        <f t="shared" ca="1" si="50"/>
        <v>12</v>
      </c>
      <c r="AP276">
        <f t="shared" ca="1" si="51"/>
        <v>1938</v>
      </c>
      <c r="AQ276">
        <f t="shared" ca="1" si="52"/>
        <v>87</v>
      </c>
      <c r="AR276" t="str">
        <f t="shared" si="53"/>
        <v>NANA</v>
      </c>
      <c r="AS276" t="str">
        <f t="shared" si="54"/>
        <v>EMMANUEL</v>
      </c>
      <c r="AT276" t="str">
        <f t="shared" si="55"/>
        <v>NANA  EMMANUEL</v>
      </c>
      <c r="AW276">
        <f t="shared" ca="1" si="48"/>
        <v>12</v>
      </c>
      <c r="AX276">
        <f t="shared" ca="1" si="49"/>
        <v>1938</v>
      </c>
      <c r="AY276" s="23"/>
      <c r="AZ276">
        <f t="shared" si="56"/>
        <v>3</v>
      </c>
      <c r="BA276" t="str">
        <f t="shared" si="57"/>
        <v>LIVE IN A POLYGAMOUS UNION</v>
      </c>
      <c r="BB276" s="23"/>
      <c r="BC276">
        <f t="shared" si="58"/>
        <v>13</v>
      </c>
      <c r="BE276" t="str">
        <f t="shared" si="59"/>
        <v>F</v>
      </c>
      <c r="BF276">
        <v>1</v>
      </c>
      <c r="BG276" t="str">
        <f xml:space="preserve"> IF(ISBLANK(BF276), W276, "")</f>
        <v/>
      </c>
    </row>
    <row r="277" spans="1:59">
      <c r="A277">
        <v>85</v>
      </c>
      <c r="B277" t="s">
        <v>882</v>
      </c>
      <c r="C277" t="s">
        <v>883</v>
      </c>
      <c r="E277" t="s">
        <v>535</v>
      </c>
      <c r="F277" t="s">
        <v>2579</v>
      </c>
      <c r="G277" t="s">
        <v>36</v>
      </c>
      <c r="H277">
        <v>-8.0888899999999992</v>
      </c>
      <c r="I277">
        <v>111.45140000000001</v>
      </c>
      <c r="J277">
        <v>22</v>
      </c>
      <c r="K277">
        <v>4</v>
      </c>
      <c r="L277">
        <v>1972</v>
      </c>
      <c r="M277">
        <v>50</v>
      </c>
      <c r="N277">
        <v>5</v>
      </c>
      <c r="O277" t="s">
        <v>37</v>
      </c>
      <c r="P277" t="s">
        <v>64</v>
      </c>
      <c r="Q277" t="s">
        <v>1843</v>
      </c>
      <c r="R277" t="s">
        <v>1844</v>
      </c>
      <c r="S277" t="s">
        <v>1845</v>
      </c>
      <c r="T277">
        <v>7</v>
      </c>
      <c r="U277" t="s">
        <v>78</v>
      </c>
      <c r="V277">
        <v>90</v>
      </c>
      <c r="Z277" t="s">
        <v>1847</v>
      </c>
      <c r="AA277">
        <v>-3.2826599999999999</v>
      </c>
      <c r="AB277">
        <v>-42.941699999999997</v>
      </c>
      <c r="AC277">
        <v>90</v>
      </c>
      <c r="AJ277">
        <v>96</v>
      </c>
      <c r="AO277">
        <f t="shared" ca="1" si="50"/>
        <v>4</v>
      </c>
      <c r="AP277">
        <f t="shared" ca="1" si="51"/>
        <v>1972</v>
      </c>
      <c r="AQ277">
        <f t="shared" ca="1" si="52"/>
        <v>50</v>
      </c>
      <c r="AR277" t="str">
        <f t="shared" si="53"/>
        <v>MUNYENTWALI</v>
      </c>
      <c r="AS277" t="str">
        <f t="shared" si="54"/>
        <v>UWERA</v>
      </c>
      <c r="AT277" t="str">
        <f t="shared" si="55"/>
        <v>MUNYENTWALI  UWERA</v>
      </c>
      <c r="AW277">
        <f t="shared" ca="1" si="48"/>
        <v>4</v>
      </c>
      <c r="AX277">
        <f t="shared" ca="1" si="49"/>
        <v>1972</v>
      </c>
      <c r="AY277" s="23"/>
      <c r="AZ277">
        <f t="shared" si="56"/>
        <v>7</v>
      </c>
      <c r="BA277" t="str">
        <f t="shared" si="57"/>
        <v>WIDOWED</v>
      </c>
      <c r="BB277" s="23">
        <v>1</v>
      </c>
      <c r="BC277" t="str">
        <f t="shared" si="58"/>
        <v/>
      </c>
      <c r="BE277" t="str">
        <f t="shared" si="59"/>
        <v>M</v>
      </c>
    </row>
    <row r="278" spans="1:59">
      <c r="A278">
        <v>85</v>
      </c>
      <c r="B278" t="s">
        <v>885</v>
      </c>
      <c r="C278" t="s">
        <v>134</v>
      </c>
      <c r="D278" t="s">
        <v>108</v>
      </c>
      <c r="E278" t="s">
        <v>1052</v>
      </c>
      <c r="F278" t="s">
        <v>2580</v>
      </c>
      <c r="G278" t="s">
        <v>36</v>
      </c>
      <c r="H278">
        <v>31.945399999999999</v>
      </c>
      <c r="I278">
        <v>35.072499999999998</v>
      </c>
      <c r="J278">
        <v>4</v>
      </c>
      <c r="K278">
        <v>2</v>
      </c>
      <c r="L278">
        <v>1952</v>
      </c>
      <c r="M278">
        <v>70</v>
      </c>
      <c r="N278">
        <v>1</v>
      </c>
      <c r="O278" t="s">
        <v>37</v>
      </c>
      <c r="P278" t="s">
        <v>64</v>
      </c>
      <c r="Q278" t="s">
        <v>1843</v>
      </c>
      <c r="R278" t="s">
        <v>1844</v>
      </c>
      <c r="S278" t="s">
        <v>1845</v>
      </c>
      <c r="T278">
        <v>4</v>
      </c>
      <c r="U278" t="s">
        <v>93</v>
      </c>
      <c r="V278">
        <v>90</v>
      </c>
      <c r="Z278" t="s">
        <v>1847</v>
      </c>
      <c r="AA278">
        <v>-3.2826599999999999</v>
      </c>
      <c r="AB278">
        <v>-42.941699999999997</v>
      </c>
      <c r="AC278">
        <v>90</v>
      </c>
      <c r="AK278">
        <v>23</v>
      </c>
      <c r="AO278">
        <f t="shared" ca="1" si="50"/>
        <v>2</v>
      </c>
      <c r="AP278">
        <f t="shared" ca="1" si="51"/>
        <v>2012</v>
      </c>
      <c r="AQ278">
        <f t="shared" ca="1" si="52"/>
        <v>70</v>
      </c>
      <c r="AR278" t="str">
        <f t="shared" si="53"/>
        <v>JEAN</v>
      </c>
      <c r="AS278" t="str">
        <f t="shared" si="54"/>
        <v>NDAYAMBAJE</v>
      </c>
      <c r="AT278" t="str">
        <f t="shared" si="55"/>
        <v>JEAN LOUIS NDAYAMBAJE</v>
      </c>
      <c r="AU278">
        <v>54</v>
      </c>
      <c r="AW278" t="str">
        <f t="shared" si="48"/>
        <v/>
      </c>
      <c r="AX278">
        <f t="shared" ca="1" si="49"/>
        <v>2012</v>
      </c>
      <c r="AY278" s="23"/>
      <c r="AZ278">
        <f t="shared" si="56"/>
        <v>4</v>
      </c>
      <c r="BA278" t="str">
        <f t="shared" si="57"/>
        <v>DIVORCED</v>
      </c>
      <c r="BB278" s="23"/>
      <c r="BC278">
        <f t="shared" si="58"/>
        <v>1</v>
      </c>
      <c r="BE278" t="str">
        <f t="shared" si="59"/>
        <v>M</v>
      </c>
    </row>
    <row r="279" spans="1:59">
      <c r="A279">
        <v>85</v>
      </c>
      <c r="B279" t="s">
        <v>887</v>
      </c>
      <c r="C279" t="s">
        <v>888</v>
      </c>
      <c r="E279" t="s">
        <v>268</v>
      </c>
      <c r="F279" t="s">
        <v>1847</v>
      </c>
      <c r="G279" t="s">
        <v>23</v>
      </c>
      <c r="H279">
        <v>-3.2826599999999999</v>
      </c>
      <c r="I279">
        <v>-42.941699999999997</v>
      </c>
      <c r="J279">
        <v>26</v>
      </c>
      <c r="K279">
        <v>4</v>
      </c>
      <c r="L279">
        <v>1932</v>
      </c>
      <c r="M279">
        <v>90</v>
      </c>
      <c r="N279">
        <v>2</v>
      </c>
      <c r="O279" t="s">
        <v>37</v>
      </c>
      <c r="P279" t="s">
        <v>64</v>
      </c>
      <c r="Q279" t="s">
        <v>1843</v>
      </c>
      <c r="R279" t="s">
        <v>1844</v>
      </c>
      <c r="S279" t="s">
        <v>1845</v>
      </c>
      <c r="T279">
        <v>7</v>
      </c>
      <c r="U279" t="s">
        <v>78</v>
      </c>
      <c r="V279">
        <v>90</v>
      </c>
      <c r="W279">
        <v>6513939129</v>
      </c>
      <c r="Z279" t="s">
        <v>1847</v>
      </c>
      <c r="AA279">
        <v>-3.2826599999999999</v>
      </c>
      <c r="AB279">
        <v>-42.941699999999997</v>
      </c>
      <c r="AC279">
        <v>90</v>
      </c>
      <c r="AI279">
        <v>12</v>
      </c>
      <c r="AO279">
        <f t="shared" ca="1" si="50"/>
        <v>4</v>
      </c>
      <c r="AP279">
        <f t="shared" ca="1" si="51"/>
        <v>1932</v>
      </c>
      <c r="AQ279">
        <f t="shared" ca="1" si="52"/>
        <v>90</v>
      </c>
      <c r="AR279" t="str">
        <f t="shared" si="53"/>
        <v>AIMABLE</v>
      </c>
      <c r="AS279" t="str">
        <f t="shared" si="54"/>
        <v>HAKIZIMANA</v>
      </c>
      <c r="AT279" t="str">
        <f t="shared" si="55"/>
        <v>AIMABLE  HAKIZIMANA</v>
      </c>
      <c r="AW279">
        <f t="shared" ca="1" si="48"/>
        <v>4</v>
      </c>
      <c r="AX279">
        <f t="shared" ca="1" si="49"/>
        <v>1932</v>
      </c>
      <c r="AY279" s="23"/>
      <c r="AZ279">
        <f t="shared" si="56"/>
        <v>7</v>
      </c>
      <c r="BA279" t="str">
        <f t="shared" si="57"/>
        <v>WIDOWED</v>
      </c>
      <c r="BB279" s="23"/>
      <c r="BC279">
        <f t="shared" si="58"/>
        <v>2</v>
      </c>
      <c r="BE279" t="str">
        <f t="shared" si="59"/>
        <v>F</v>
      </c>
      <c r="BG279">
        <f xml:space="preserve"> IF(ISBLANK(BF279), W279, "")</f>
        <v>6513939129</v>
      </c>
    </row>
    <row r="280" spans="1:59">
      <c r="A280">
        <v>86</v>
      </c>
      <c r="B280" t="s">
        <v>889</v>
      </c>
      <c r="C280" t="s">
        <v>890</v>
      </c>
      <c r="E280" t="s">
        <v>2581</v>
      </c>
      <c r="F280" t="s">
        <v>2582</v>
      </c>
      <c r="G280" t="s">
        <v>36</v>
      </c>
      <c r="H280">
        <v>-33.8688</v>
      </c>
      <c r="I280">
        <v>151.20930000000001</v>
      </c>
      <c r="J280">
        <v>10</v>
      </c>
      <c r="K280">
        <v>6</v>
      </c>
      <c r="L280">
        <v>1980</v>
      </c>
      <c r="M280">
        <v>42</v>
      </c>
      <c r="N280">
        <v>7</v>
      </c>
      <c r="O280" t="s">
        <v>72</v>
      </c>
      <c r="P280" t="s">
        <v>82</v>
      </c>
      <c r="Q280" t="s">
        <v>1849</v>
      </c>
      <c r="R280" t="s">
        <v>1850</v>
      </c>
      <c r="S280" t="s">
        <v>1851</v>
      </c>
      <c r="T280">
        <v>4</v>
      </c>
      <c r="U280" t="s">
        <v>93</v>
      </c>
      <c r="V280">
        <v>97</v>
      </c>
      <c r="Z280" t="s">
        <v>2583</v>
      </c>
      <c r="AA280">
        <v>49.567070000000001</v>
      </c>
      <c r="AB280">
        <v>6.1544930000000004</v>
      </c>
      <c r="AC280">
        <v>97</v>
      </c>
      <c r="AO280">
        <f t="shared" ca="1" si="50"/>
        <v>6</v>
      </c>
      <c r="AP280">
        <f t="shared" ca="1" si="51"/>
        <v>1980</v>
      </c>
      <c r="AQ280">
        <f t="shared" ca="1" si="52"/>
        <v>42</v>
      </c>
      <c r="AR280" t="str">
        <f t="shared" si="53"/>
        <v>ELISHA</v>
      </c>
      <c r="AS280" t="str">
        <f t="shared" si="54"/>
        <v>NDAYIZEYE</v>
      </c>
      <c r="AT280" t="str">
        <f t="shared" si="55"/>
        <v>ELISHA  NDAYIZEYE</v>
      </c>
      <c r="AU280">
        <v>29</v>
      </c>
      <c r="AW280" t="str">
        <f t="shared" si="48"/>
        <v/>
      </c>
      <c r="AX280">
        <f t="shared" ca="1" si="49"/>
        <v>1980</v>
      </c>
      <c r="AY280" s="23">
        <v>1</v>
      </c>
      <c r="AZ280" t="str">
        <f t="shared" si="56"/>
        <v/>
      </c>
      <c r="BA280" t="str">
        <f t="shared" si="57"/>
        <v/>
      </c>
      <c r="BB280" s="23">
        <v>1</v>
      </c>
      <c r="BC280" t="str">
        <f t="shared" si="58"/>
        <v/>
      </c>
      <c r="BD280">
        <v>1</v>
      </c>
      <c r="BE280" t="str">
        <f t="shared" si="59"/>
        <v/>
      </c>
    </row>
    <row r="281" spans="1:59">
      <c r="A281">
        <v>86</v>
      </c>
      <c r="B281" t="s">
        <v>892</v>
      </c>
      <c r="C281" t="s">
        <v>2584</v>
      </c>
      <c r="E281" t="s">
        <v>385</v>
      </c>
      <c r="F281" t="s">
        <v>2585</v>
      </c>
      <c r="G281" t="s">
        <v>36</v>
      </c>
      <c r="H281">
        <v>10.55345</v>
      </c>
      <c r="I281">
        <v>34.282440000000001</v>
      </c>
      <c r="J281">
        <v>30</v>
      </c>
      <c r="K281">
        <v>6</v>
      </c>
      <c r="L281">
        <v>1943</v>
      </c>
      <c r="M281">
        <v>79</v>
      </c>
      <c r="N281">
        <v>4</v>
      </c>
      <c r="O281" t="s">
        <v>72</v>
      </c>
      <c r="P281" t="s">
        <v>82</v>
      </c>
      <c r="Q281" t="s">
        <v>1849</v>
      </c>
      <c r="R281" t="s">
        <v>1850</v>
      </c>
      <c r="S281" t="s">
        <v>1851</v>
      </c>
      <c r="T281">
        <v>1</v>
      </c>
      <c r="U281" t="s">
        <v>186</v>
      </c>
      <c r="V281">
        <v>97</v>
      </c>
      <c r="Z281" t="s">
        <v>2583</v>
      </c>
      <c r="AA281">
        <v>49.567070000000001</v>
      </c>
      <c r="AB281">
        <v>6.1544930000000004</v>
      </c>
      <c r="AC281">
        <v>97</v>
      </c>
      <c r="AF281">
        <v>2</v>
      </c>
      <c r="AJ281">
        <v>25</v>
      </c>
      <c r="AO281">
        <f t="shared" ca="1" si="50"/>
        <v>11</v>
      </c>
      <c r="AP281">
        <f t="shared" ca="1" si="51"/>
        <v>1943</v>
      </c>
      <c r="AQ281">
        <f t="shared" ca="1" si="52"/>
        <v>79</v>
      </c>
      <c r="AR281" t="str">
        <f t="shared" si="53"/>
        <v>ROD</v>
      </c>
      <c r="AS281" t="str">
        <f t="shared" si="54"/>
        <v>KABERA</v>
      </c>
      <c r="AT281" t="str">
        <f t="shared" si="55"/>
        <v>ROD  KABERA</v>
      </c>
      <c r="AW281">
        <f t="shared" ca="1" si="48"/>
        <v>11</v>
      </c>
      <c r="AX281">
        <f t="shared" ca="1" si="49"/>
        <v>1943</v>
      </c>
      <c r="AY281" s="23"/>
      <c r="AZ281">
        <f t="shared" si="56"/>
        <v>1</v>
      </c>
      <c r="BA281" t="str">
        <f t="shared" si="57"/>
        <v>MARRIED TO ONE WIFE/HUSBAND OFFICIALLY</v>
      </c>
      <c r="BB281" s="23"/>
      <c r="BC281">
        <f t="shared" si="58"/>
        <v>4</v>
      </c>
      <c r="BE281" t="str">
        <f t="shared" si="59"/>
        <v>M</v>
      </c>
    </row>
    <row r="282" spans="1:59">
      <c r="A282">
        <v>86</v>
      </c>
      <c r="B282" t="s">
        <v>893</v>
      </c>
      <c r="C282" t="s">
        <v>894</v>
      </c>
      <c r="E282" t="s">
        <v>895</v>
      </c>
      <c r="F282" t="s">
        <v>1853</v>
      </c>
      <c r="G282" t="s">
        <v>36</v>
      </c>
      <c r="H282">
        <v>45.524700000000003</v>
      </c>
      <c r="I282">
        <v>13.83112</v>
      </c>
      <c r="J282">
        <v>17</v>
      </c>
      <c r="K282">
        <v>1</v>
      </c>
      <c r="L282">
        <v>1968</v>
      </c>
      <c r="M282">
        <v>54</v>
      </c>
      <c r="N282">
        <v>4</v>
      </c>
      <c r="O282" t="s">
        <v>72</v>
      </c>
      <c r="P282" t="s">
        <v>82</v>
      </c>
      <c r="Q282" t="s">
        <v>1849</v>
      </c>
      <c r="R282" t="s">
        <v>1850</v>
      </c>
      <c r="S282" t="s">
        <v>1851</v>
      </c>
      <c r="T282">
        <v>4</v>
      </c>
      <c r="U282" t="s">
        <v>93</v>
      </c>
      <c r="V282">
        <v>97</v>
      </c>
      <c r="Z282" t="s">
        <v>2583</v>
      </c>
      <c r="AA282">
        <v>49.567070000000001</v>
      </c>
      <c r="AB282">
        <v>6.1544930000000004</v>
      </c>
      <c r="AC282">
        <v>97</v>
      </c>
      <c r="AO282">
        <f t="shared" ca="1" si="50"/>
        <v>1</v>
      </c>
      <c r="AP282">
        <f t="shared" ca="1" si="51"/>
        <v>1968</v>
      </c>
      <c r="AQ282">
        <f t="shared" ca="1" si="52"/>
        <v>54</v>
      </c>
      <c r="AR282" t="str">
        <f t="shared" si="53"/>
        <v>IYAKAREMYE</v>
      </c>
      <c r="AS282" t="str">
        <f t="shared" si="54"/>
        <v>MURENZI</v>
      </c>
      <c r="AT282" t="str">
        <f t="shared" si="55"/>
        <v>IYAKAREMYE  MURENZI</v>
      </c>
      <c r="AW282">
        <f t="shared" ref="AW282:AW345" ca="1" si="60">IF(ISBLANK(AU282), AO282, "")</f>
        <v>1</v>
      </c>
      <c r="AX282">
        <f t="shared" ref="AX282:AX345" ca="1" si="61">IF(ISBLANK(AV282), AP282, "")</f>
        <v>1968</v>
      </c>
      <c r="AY282" s="23"/>
      <c r="AZ282">
        <f t="shared" si="56"/>
        <v>4</v>
      </c>
      <c r="BA282" t="str">
        <f t="shared" si="57"/>
        <v>DIVORCED</v>
      </c>
      <c r="BB282" s="23"/>
      <c r="BC282">
        <f t="shared" si="58"/>
        <v>4</v>
      </c>
      <c r="BE282" t="str">
        <f t="shared" si="59"/>
        <v>M</v>
      </c>
    </row>
    <row r="283" spans="1:59">
      <c r="A283">
        <v>86</v>
      </c>
      <c r="B283" t="s">
        <v>896</v>
      </c>
      <c r="C283" t="s">
        <v>134</v>
      </c>
      <c r="D283" t="s">
        <v>897</v>
      </c>
      <c r="E283" t="s">
        <v>66</v>
      </c>
      <c r="F283" t="s">
        <v>2583</v>
      </c>
      <c r="G283" t="s">
        <v>36</v>
      </c>
      <c r="H283">
        <v>49.567070000000001</v>
      </c>
      <c r="I283">
        <v>6.1544930000000004</v>
      </c>
      <c r="J283">
        <v>17</v>
      </c>
      <c r="K283">
        <v>1</v>
      </c>
      <c r="L283">
        <v>1925</v>
      </c>
      <c r="M283">
        <v>97</v>
      </c>
      <c r="N283">
        <v>5</v>
      </c>
      <c r="O283" t="s">
        <v>72</v>
      </c>
      <c r="P283" t="s">
        <v>82</v>
      </c>
      <c r="Q283" t="s">
        <v>1849</v>
      </c>
      <c r="R283" t="s">
        <v>1850</v>
      </c>
      <c r="S283" t="s">
        <v>1851</v>
      </c>
      <c r="T283">
        <v>7</v>
      </c>
      <c r="U283" t="s">
        <v>78</v>
      </c>
      <c r="V283">
        <v>97</v>
      </c>
      <c r="W283">
        <v>4676754140</v>
      </c>
      <c r="Z283" t="s">
        <v>2583</v>
      </c>
      <c r="AA283">
        <v>49.567070000000001</v>
      </c>
      <c r="AB283">
        <v>6.1544930000000004</v>
      </c>
      <c r="AC283">
        <v>97</v>
      </c>
      <c r="AG283">
        <v>10</v>
      </c>
      <c r="AO283">
        <f t="shared" ca="1" si="50"/>
        <v>1</v>
      </c>
      <c r="AP283">
        <f t="shared" ca="1" si="51"/>
        <v>1925</v>
      </c>
      <c r="AQ283">
        <f t="shared" ca="1" si="52"/>
        <v>97</v>
      </c>
      <c r="AR283" t="str">
        <f t="shared" si="53"/>
        <v>JEAN</v>
      </c>
      <c r="AS283" t="str">
        <f t="shared" si="54"/>
        <v>ALEX</v>
      </c>
      <c r="AT283" t="str">
        <f t="shared" si="55"/>
        <v>JEAN DE ALEX</v>
      </c>
      <c r="AW283">
        <f t="shared" ca="1" si="60"/>
        <v>1</v>
      </c>
      <c r="AX283">
        <f t="shared" ca="1" si="61"/>
        <v>1925</v>
      </c>
      <c r="AY283" s="23"/>
      <c r="AZ283">
        <f t="shared" si="56"/>
        <v>7</v>
      </c>
      <c r="BA283" t="str">
        <f t="shared" si="57"/>
        <v>WIDOWED</v>
      </c>
      <c r="BB283" s="23"/>
      <c r="BC283">
        <f t="shared" si="58"/>
        <v>5</v>
      </c>
      <c r="BE283" t="str">
        <f t="shared" si="59"/>
        <v>M</v>
      </c>
    </row>
    <row r="284" spans="1:59">
      <c r="A284">
        <v>86</v>
      </c>
      <c r="B284" t="s">
        <v>899</v>
      </c>
      <c r="C284" t="s">
        <v>900</v>
      </c>
      <c r="E284" t="s">
        <v>723</v>
      </c>
      <c r="F284" t="s">
        <v>2586</v>
      </c>
      <c r="G284" t="s">
        <v>23</v>
      </c>
      <c r="H284">
        <v>42.916789999999999</v>
      </c>
      <c r="I284">
        <v>-81.416499999999999</v>
      </c>
      <c r="J284">
        <v>9</v>
      </c>
      <c r="K284">
        <v>5</v>
      </c>
      <c r="L284">
        <v>1985</v>
      </c>
      <c r="M284">
        <v>37</v>
      </c>
      <c r="N284">
        <v>5</v>
      </c>
      <c r="O284" t="s">
        <v>72</v>
      </c>
      <c r="P284" t="s">
        <v>82</v>
      </c>
      <c r="Q284" t="s">
        <v>1849</v>
      </c>
      <c r="R284" t="s">
        <v>1850</v>
      </c>
      <c r="S284" t="s">
        <v>1851</v>
      </c>
      <c r="T284">
        <v>2</v>
      </c>
      <c r="U284" t="s">
        <v>48</v>
      </c>
      <c r="V284">
        <v>97</v>
      </c>
      <c r="Z284" t="s">
        <v>2583</v>
      </c>
      <c r="AA284">
        <v>49.567070000000001</v>
      </c>
      <c r="AB284">
        <v>6.1544930000000004</v>
      </c>
      <c r="AC284">
        <v>97</v>
      </c>
      <c r="AH284">
        <v>4</v>
      </c>
      <c r="AO284">
        <f t="shared" ca="1" si="50"/>
        <v>5</v>
      </c>
      <c r="AP284">
        <f t="shared" ca="1" si="51"/>
        <v>1985</v>
      </c>
      <c r="AQ284">
        <f t="shared" ca="1" si="52"/>
        <v>37</v>
      </c>
      <c r="AR284" t="str">
        <f t="shared" si="53"/>
        <v>NADINE</v>
      </c>
      <c r="AS284" t="str">
        <f t="shared" si="54"/>
        <v>MANZI</v>
      </c>
      <c r="AT284" t="str">
        <f t="shared" si="55"/>
        <v>NADINE  MANZI</v>
      </c>
      <c r="AW284">
        <f t="shared" ca="1" si="60"/>
        <v>5</v>
      </c>
      <c r="AX284">
        <f t="shared" ca="1" si="61"/>
        <v>1985</v>
      </c>
      <c r="AY284" s="23"/>
      <c r="AZ284">
        <f t="shared" si="56"/>
        <v>2</v>
      </c>
      <c r="BA284" t="str">
        <f t="shared" si="57"/>
        <v>MARRIED TO ONE WIFE/HUSBAND NOT OFFICIALLY</v>
      </c>
      <c r="BB284" s="23"/>
      <c r="BC284">
        <f t="shared" si="58"/>
        <v>5</v>
      </c>
      <c r="BE284" t="str">
        <f t="shared" si="59"/>
        <v>F</v>
      </c>
    </row>
    <row r="285" spans="1:59">
      <c r="A285">
        <v>87</v>
      </c>
      <c r="B285" t="s">
        <v>902</v>
      </c>
      <c r="C285" t="s">
        <v>903</v>
      </c>
      <c r="E285" t="s">
        <v>767</v>
      </c>
      <c r="F285" t="s">
        <v>2587</v>
      </c>
      <c r="G285" t="s">
        <v>36</v>
      </c>
      <c r="H285">
        <v>39.506149999999998</v>
      </c>
      <c r="I285">
        <v>20.265529999999998</v>
      </c>
      <c r="J285">
        <v>21</v>
      </c>
      <c r="K285">
        <v>2</v>
      </c>
      <c r="L285">
        <v>1963</v>
      </c>
      <c r="M285">
        <v>59</v>
      </c>
      <c r="N285">
        <v>6</v>
      </c>
      <c r="O285" t="s">
        <v>37</v>
      </c>
      <c r="P285" t="s">
        <v>321</v>
      </c>
      <c r="Q285" t="s">
        <v>1857</v>
      </c>
      <c r="R285" t="s">
        <v>1858</v>
      </c>
      <c r="S285" t="s">
        <v>1859</v>
      </c>
      <c r="T285">
        <v>1</v>
      </c>
      <c r="U285" t="s">
        <v>186</v>
      </c>
      <c r="V285">
        <v>84</v>
      </c>
      <c r="Z285" t="s">
        <v>2588</v>
      </c>
      <c r="AA285">
        <v>29.93244</v>
      </c>
      <c r="AB285">
        <v>114.3695</v>
      </c>
      <c r="AC285">
        <v>84</v>
      </c>
      <c r="AN285">
        <v>7</v>
      </c>
      <c r="AO285">
        <f t="shared" ca="1" si="50"/>
        <v>2</v>
      </c>
      <c r="AP285">
        <f t="shared" ca="1" si="51"/>
        <v>1963</v>
      </c>
      <c r="AQ285">
        <f t="shared" ca="1" si="52"/>
        <v>59</v>
      </c>
      <c r="AR285" t="str">
        <f t="shared" si="53"/>
        <v>LEONARD</v>
      </c>
      <c r="AS285" t="str">
        <f t="shared" si="54"/>
        <v/>
      </c>
      <c r="AT285" t="str">
        <f t="shared" si="55"/>
        <v xml:space="preserve">LEONARD  </v>
      </c>
      <c r="AW285">
        <f t="shared" ca="1" si="60"/>
        <v>2</v>
      </c>
      <c r="AX285">
        <f t="shared" ca="1" si="61"/>
        <v>1963</v>
      </c>
      <c r="AY285" s="23"/>
      <c r="AZ285">
        <f t="shared" si="56"/>
        <v>1</v>
      </c>
      <c r="BA285" t="str">
        <f t="shared" si="57"/>
        <v>MARRIED TO ONE WIFE/HUSBAND OFFICIALLY</v>
      </c>
      <c r="BB285" s="23"/>
      <c r="BC285">
        <f t="shared" si="58"/>
        <v>6</v>
      </c>
      <c r="BE285" t="str">
        <f t="shared" si="59"/>
        <v>M</v>
      </c>
    </row>
    <row r="286" spans="1:59">
      <c r="A286">
        <v>87</v>
      </c>
      <c r="B286" t="s">
        <v>905</v>
      </c>
      <c r="C286" t="s">
        <v>906</v>
      </c>
      <c r="E286" t="s">
        <v>2589</v>
      </c>
      <c r="F286" t="s">
        <v>2590</v>
      </c>
      <c r="G286" t="s">
        <v>36</v>
      </c>
      <c r="H286">
        <v>51.085540000000002</v>
      </c>
      <c r="I286">
        <v>13.62768</v>
      </c>
      <c r="J286">
        <v>11</v>
      </c>
      <c r="K286">
        <v>1</v>
      </c>
      <c r="L286">
        <v>2012</v>
      </c>
      <c r="M286">
        <v>10</v>
      </c>
      <c r="N286">
        <v>6</v>
      </c>
      <c r="O286" t="s">
        <v>37</v>
      </c>
      <c r="P286" t="s">
        <v>321</v>
      </c>
      <c r="Q286" t="s">
        <v>1857</v>
      </c>
      <c r="R286" t="s">
        <v>1858</v>
      </c>
      <c r="S286" t="s">
        <v>1859</v>
      </c>
      <c r="T286">
        <v>6</v>
      </c>
      <c r="U286" t="s">
        <v>43</v>
      </c>
      <c r="V286">
        <v>84</v>
      </c>
      <c r="Z286" t="s">
        <v>2588</v>
      </c>
      <c r="AA286">
        <v>29.93244</v>
      </c>
      <c r="AB286">
        <v>114.3695</v>
      </c>
      <c r="AC286">
        <v>84</v>
      </c>
      <c r="AJ286">
        <v>108</v>
      </c>
      <c r="AO286">
        <f t="shared" ca="1" si="50"/>
        <v>4</v>
      </c>
      <c r="AP286">
        <f t="shared" ca="1" si="51"/>
        <v>2012</v>
      </c>
      <c r="AQ286">
        <f t="shared" ca="1" si="52"/>
        <v>10</v>
      </c>
      <c r="AR286" t="str">
        <f t="shared" si="53"/>
        <v>DOMINIQUE</v>
      </c>
      <c r="AS286" t="str">
        <f t="shared" si="54"/>
        <v>JACQUES</v>
      </c>
      <c r="AT286" t="str">
        <f t="shared" si="55"/>
        <v>DOMINIQUE  JACQUES</v>
      </c>
      <c r="AV286">
        <v>87</v>
      </c>
      <c r="AW286">
        <f t="shared" ca="1" si="60"/>
        <v>4</v>
      </c>
      <c r="AX286" t="str">
        <f t="shared" si="61"/>
        <v/>
      </c>
      <c r="AY286" s="23"/>
      <c r="AZ286">
        <f t="shared" si="56"/>
        <v>6</v>
      </c>
      <c r="BA286" t="str">
        <f t="shared" si="57"/>
        <v>NEVER MARRIED</v>
      </c>
      <c r="BB286" s="23"/>
      <c r="BC286">
        <f t="shared" si="58"/>
        <v>6</v>
      </c>
      <c r="BE286" t="str">
        <f t="shared" si="59"/>
        <v>M</v>
      </c>
    </row>
    <row r="287" spans="1:59">
      <c r="A287">
        <v>87</v>
      </c>
      <c r="B287" t="s">
        <v>908</v>
      </c>
      <c r="C287" t="s">
        <v>909</v>
      </c>
      <c r="E287" t="s">
        <v>2591</v>
      </c>
      <c r="F287" t="s">
        <v>2588</v>
      </c>
      <c r="G287" t="s">
        <v>36</v>
      </c>
      <c r="H287">
        <v>29.93244</v>
      </c>
      <c r="I287">
        <v>114.3695</v>
      </c>
      <c r="J287">
        <v>20</v>
      </c>
      <c r="K287">
        <v>2</v>
      </c>
      <c r="L287">
        <v>1938</v>
      </c>
      <c r="M287">
        <v>84</v>
      </c>
      <c r="N287">
        <v>3</v>
      </c>
      <c r="O287" t="s">
        <v>37</v>
      </c>
      <c r="P287" t="s">
        <v>321</v>
      </c>
      <c r="Q287" t="s">
        <v>1857</v>
      </c>
      <c r="R287" t="s">
        <v>1858</v>
      </c>
      <c r="S287" t="s">
        <v>1859</v>
      </c>
      <c r="T287">
        <v>1</v>
      </c>
      <c r="U287" t="s">
        <v>186</v>
      </c>
      <c r="V287">
        <v>84</v>
      </c>
      <c r="W287">
        <v>9015539671</v>
      </c>
      <c r="Z287" t="s">
        <v>2588</v>
      </c>
      <c r="AA287">
        <v>29.93244</v>
      </c>
      <c r="AB287">
        <v>114.3695</v>
      </c>
      <c r="AC287">
        <v>84</v>
      </c>
      <c r="AO287">
        <f t="shared" ca="1" si="50"/>
        <v>2</v>
      </c>
      <c r="AP287">
        <f t="shared" ca="1" si="51"/>
        <v>1938</v>
      </c>
      <c r="AQ287">
        <f t="shared" ca="1" si="52"/>
        <v>84</v>
      </c>
      <c r="AR287" t="str">
        <f t="shared" si="53"/>
        <v>MAURICE</v>
      </c>
      <c r="AS287" t="str">
        <f t="shared" si="54"/>
        <v>KAMALI</v>
      </c>
      <c r="AT287" t="str">
        <f t="shared" si="55"/>
        <v>MAURICE  KAMALI</v>
      </c>
      <c r="AW287">
        <f t="shared" ca="1" si="60"/>
        <v>2</v>
      </c>
      <c r="AX287">
        <f t="shared" ca="1" si="61"/>
        <v>1938</v>
      </c>
      <c r="AY287" s="23"/>
      <c r="AZ287">
        <f t="shared" si="56"/>
        <v>1</v>
      </c>
      <c r="BA287" t="str">
        <f t="shared" si="57"/>
        <v>MARRIED TO ONE WIFE/HUSBAND OFFICIALLY</v>
      </c>
      <c r="BB287" s="23"/>
      <c r="BC287">
        <f t="shared" si="58"/>
        <v>3</v>
      </c>
      <c r="BE287" t="str">
        <f t="shared" si="59"/>
        <v>M</v>
      </c>
      <c r="BG287">
        <f xml:space="preserve"> IF(ISBLANK(BF287), W287, "")</f>
        <v>9015539671</v>
      </c>
    </row>
    <row r="288" spans="1:59">
      <c r="A288">
        <v>87</v>
      </c>
      <c r="B288" t="s">
        <v>911</v>
      </c>
      <c r="C288" t="s">
        <v>912</v>
      </c>
      <c r="E288" t="s">
        <v>2592</v>
      </c>
      <c r="F288" t="s">
        <v>2593</v>
      </c>
      <c r="G288" t="s">
        <v>36</v>
      </c>
      <c r="H288">
        <v>43.844729999999998</v>
      </c>
      <c r="I288">
        <v>4.3520440000000002</v>
      </c>
      <c r="J288">
        <v>18</v>
      </c>
      <c r="K288">
        <v>10</v>
      </c>
      <c r="L288">
        <v>1959</v>
      </c>
      <c r="M288">
        <v>63</v>
      </c>
      <c r="N288">
        <v>6</v>
      </c>
      <c r="O288" t="s">
        <v>37</v>
      </c>
      <c r="P288" t="s">
        <v>321</v>
      </c>
      <c r="Q288" t="s">
        <v>1857</v>
      </c>
      <c r="R288" t="s">
        <v>1858</v>
      </c>
      <c r="S288" t="s">
        <v>1859</v>
      </c>
      <c r="T288">
        <v>1</v>
      </c>
      <c r="U288" t="s">
        <v>186</v>
      </c>
      <c r="V288">
        <v>84</v>
      </c>
      <c r="Z288" t="s">
        <v>2588</v>
      </c>
      <c r="AA288">
        <v>29.93244</v>
      </c>
      <c r="AB288">
        <v>114.3695</v>
      </c>
      <c r="AC288">
        <v>84</v>
      </c>
      <c r="AL288">
        <v>59</v>
      </c>
      <c r="AO288">
        <f t="shared" ca="1" si="50"/>
        <v>10</v>
      </c>
      <c r="AP288">
        <f t="shared" ca="1" si="51"/>
        <v>1959</v>
      </c>
      <c r="AQ288">
        <f t="shared" ca="1" si="52"/>
        <v>64</v>
      </c>
      <c r="AR288" t="str">
        <f t="shared" si="53"/>
        <v>LIONEL</v>
      </c>
      <c r="AS288" t="str">
        <f t="shared" si="54"/>
        <v>NDIKUMANA</v>
      </c>
      <c r="AT288" t="str">
        <f t="shared" si="55"/>
        <v>LIONEL  NDIKUMANA</v>
      </c>
      <c r="AW288">
        <f t="shared" ca="1" si="60"/>
        <v>10</v>
      </c>
      <c r="AX288">
        <f t="shared" ca="1" si="61"/>
        <v>1959</v>
      </c>
      <c r="AY288" s="23"/>
      <c r="AZ288">
        <f t="shared" si="56"/>
        <v>1</v>
      </c>
      <c r="BA288" t="str">
        <f t="shared" si="57"/>
        <v>MARRIED TO ONE WIFE/HUSBAND OFFICIALLY</v>
      </c>
      <c r="BB288" s="23">
        <v>1</v>
      </c>
      <c r="BC288" t="str">
        <f t="shared" si="58"/>
        <v/>
      </c>
      <c r="BE288" t="str">
        <f t="shared" si="59"/>
        <v>M</v>
      </c>
    </row>
    <row r="289" spans="1:59">
      <c r="A289">
        <v>88</v>
      </c>
      <c r="B289" t="s">
        <v>914</v>
      </c>
      <c r="C289" t="s">
        <v>915</v>
      </c>
      <c r="E289" t="s">
        <v>760</v>
      </c>
      <c r="F289" t="s">
        <v>2594</v>
      </c>
      <c r="G289" t="s">
        <v>36</v>
      </c>
      <c r="H289">
        <v>22.61881</v>
      </c>
      <c r="I289">
        <v>-83.706599999999995</v>
      </c>
      <c r="J289">
        <v>21</v>
      </c>
      <c r="K289">
        <v>9</v>
      </c>
      <c r="L289">
        <v>1986</v>
      </c>
      <c r="M289">
        <v>36</v>
      </c>
      <c r="N289">
        <v>13</v>
      </c>
      <c r="O289" t="s">
        <v>24</v>
      </c>
      <c r="P289" t="s">
        <v>160</v>
      </c>
      <c r="Q289" t="s">
        <v>1864</v>
      </c>
      <c r="R289" t="s">
        <v>1865</v>
      </c>
      <c r="S289" t="s">
        <v>1866</v>
      </c>
      <c r="T289">
        <v>7</v>
      </c>
      <c r="U289" t="s">
        <v>78</v>
      </c>
      <c r="V289">
        <v>60</v>
      </c>
      <c r="Z289" t="s">
        <v>2595</v>
      </c>
      <c r="AA289">
        <v>34.199480000000001</v>
      </c>
      <c r="AB289">
        <v>119.5784</v>
      </c>
      <c r="AC289">
        <v>60</v>
      </c>
      <c r="AN289">
        <v>14</v>
      </c>
      <c r="AO289">
        <f t="shared" ca="1" si="50"/>
        <v>9</v>
      </c>
      <c r="AP289">
        <f t="shared" ca="1" si="51"/>
        <v>1986</v>
      </c>
      <c r="AQ289">
        <f t="shared" ca="1" si="52"/>
        <v>36</v>
      </c>
      <c r="AR289" t="str">
        <f t="shared" si="53"/>
        <v>HEBRON</v>
      </c>
      <c r="AS289" t="str">
        <f t="shared" si="54"/>
        <v/>
      </c>
      <c r="AT289" t="str">
        <f t="shared" si="55"/>
        <v xml:space="preserve">HEBRON  </v>
      </c>
      <c r="AW289">
        <f t="shared" ca="1" si="60"/>
        <v>9</v>
      </c>
      <c r="AX289">
        <f t="shared" ca="1" si="61"/>
        <v>1986</v>
      </c>
      <c r="AY289" s="23"/>
      <c r="AZ289">
        <f t="shared" si="56"/>
        <v>7</v>
      </c>
      <c r="BA289" t="str">
        <f t="shared" si="57"/>
        <v>WIDOWED</v>
      </c>
      <c r="BB289" s="23"/>
      <c r="BC289">
        <f t="shared" si="58"/>
        <v>13</v>
      </c>
      <c r="BE289" t="str">
        <f t="shared" si="59"/>
        <v>M</v>
      </c>
    </row>
    <row r="290" spans="1:59">
      <c r="A290">
        <v>88</v>
      </c>
      <c r="B290" t="s">
        <v>920</v>
      </c>
      <c r="C290" t="s">
        <v>601</v>
      </c>
      <c r="E290" t="s">
        <v>291</v>
      </c>
      <c r="F290" t="s">
        <v>2595</v>
      </c>
      <c r="G290" t="s">
        <v>36</v>
      </c>
      <c r="H290">
        <v>34.199480000000001</v>
      </c>
      <c r="I290">
        <v>119.5784</v>
      </c>
      <c r="J290">
        <v>5</v>
      </c>
      <c r="K290">
        <v>1</v>
      </c>
      <c r="L290">
        <v>1962</v>
      </c>
      <c r="M290">
        <v>60</v>
      </c>
      <c r="N290">
        <v>1</v>
      </c>
      <c r="O290" t="s">
        <v>24</v>
      </c>
      <c r="P290" t="s">
        <v>160</v>
      </c>
      <c r="Q290" t="s">
        <v>1864</v>
      </c>
      <c r="R290" t="s">
        <v>1865</v>
      </c>
      <c r="S290" t="s">
        <v>1866</v>
      </c>
      <c r="T290">
        <v>2</v>
      </c>
      <c r="U290" t="s">
        <v>48</v>
      </c>
      <c r="V290">
        <v>60</v>
      </c>
      <c r="W290">
        <v>9955515088</v>
      </c>
      <c r="Z290" t="s">
        <v>2595</v>
      </c>
      <c r="AA290">
        <v>34.199480000000001</v>
      </c>
      <c r="AB290">
        <v>119.5784</v>
      </c>
      <c r="AC290">
        <v>60</v>
      </c>
      <c r="AH290">
        <v>5</v>
      </c>
      <c r="AO290">
        <f t="shared" ca="1" si="50"/>
        <v>1</v>
      </c>
      <c r="AP290">
        <f t="shared" ca="1" si="51"/>
        <v>1962</v>
      </c>
      <c r="AQ290">
        <f t="shared" ca="1" si="52"/>
        <v>60</v>
      </c>
      <c r="AR290" t="str">
        <f t="shared" si="53"/>
        <v>REGIS</v>
      </c>
      <c r="AS290" t="str">
        <f t="shared" si="54"/>
        <v>AMANI</v>
      </c>
      <c r="AT290" t="str">
        <f t="shared" si="55"/>
        <v>REGIS  AMANI</v>
      </c>
      <c r="AW290">
        <f t="shared" ca="1" si="60"/>
        <v>1</v>
      </c>
      <c r="AX290">
        <f t="shared" ca="1" si="61"/>
        <v>1962</v>
      </c>
      <c r="AY290" s="23">
        <v>1</v>
      </c>
      <c r="AZ290" t="str">
        <f t="shared" si="56"/>
        <v/>
      </c>
      <c r="BA290" t="str">
        <f t="shared" si="57"/>
        <v/>
      </c>
      <c r="BB290" s="23"/>
      <c r="BC290">
        <f t="shared" si="58"/>
        <v>1</v>
      </c>
      <c r="BE290" t="str">
        <f t="shared" si="59"/>
        <v>M</v>
      </c>
      <c r="BF290">
        <v>1</v>
      </c>
      <c r="BG290" t="str">
        <f xml:space="preserve"> IF(ISBLANK(BF290), W290, "")</f>
        <v/>
      </c>
    </row>
    <row r="291" spans="1:59">
      <c r="A291">
        <v>59</v>
      </c>
      <c r="B291" t="s">
        <v>660</v>
      </c>
      <c r="C291" t="s">
        <v>661</v>
      </c>
      <c r="E291" t="s">
        <v>434</v>
      </c>
      <c r="F291" t="s">
        <v>2492</v>
      </c>
      <c r="G291" t="s">
        <v>36</v>
      </c>
      <c r="H291">
        <v>13.554320000000001</v>
      </c>
      <c r="I291">
        <v>-7.4435399999999996</v>
      </c>
      <c r="J291">
        <v>8</v>
      </c>
      <c r="K291">
        <v>3</v>
      </c>
      <c r="L291">
        <v>1921</v>
      </c>
      <c r="M291">
        <v>101</v>
      </c>
      <c r="N291">
        <v>12</v>
      </c>
      <c r="O291" t="s">
        <v>97</v>
      </c>
      <c r="P291" t="s">
        <v>98</v>
      </c>
      <c r="Q291" t="s">
        <v>1707</v>
      </c>
      <c r="R291" t="s">
        <v>1708</v>
      </c>
      <c r="S291" t="s">
        <v>1709</v>
      </c>
      <c r="T291">
        <v>4</v>
      </c>
      <c r="U291" t="s">
        <v>93</v>
      </c>
      <c r="V291">
        <v>101</v>
      </c>
      <c r="Z291" t="s">
        <v>2492</v>
      </c>
      <c r="AA291">
        <v>13.554320000000001</v>
      </c>
      <c r="AB291">
        <v>-7.4435399999999996</v>
      </c>
      <c r="AC291">
        <v>101</v>
      </c>
      <c r="AE291">
        <v>10</v>
      </c>
      <c r="AO291">
        <f t="shared" ca="1" si="50"/>
        <v>3</v>
      </c>
      <c r="AP291">
        <f t="shared" ca="1" si="51"/>
        <v>1921</v>
      </c>
      <c r="AQ291">
        <f t="shared" ca="1" si="52"/>
        <v>101</v>
      </c>
      <c r="AR291" t="str">
        <f t="shared" si="53"/>
        <v>BURUNDIAN</v>
      </c>
      <c r="AS291" t="str">
        <f t="shared" si="54"/>
        <v>IRAKOZE</v>
      </c>
      <c r="AT291" t="str">
        <f t="shared" si="55"/>
        <v>BURUNDIAN  IRAKOZE</v>
      </c>
      <c r="AV291">
        <v>70</v>
      </c>
      <c r="AW291">
        <f t="shared" ca="1" si="60"/>
        <v>3</v>
      </c>
      <c r="AX291" t="str">
        <f t="shared" si="61"/>
        <v/>
      </c>
      <c r="AY291" s="23"/>
      <c r="AZ291">
        <f t="shared" si="56"/>
        <v>4</v>
      </c>
      <c r="BA291" t="str">
        <f t="shared" si="57"/>
        <v>DIVORCED</v>
      </c>
      <c r="BB291" s="23"/>
      <c r="BC291">
        <f t="shared" si="58"/>
        <v>12</v>
      </c>
      <c r="BE291" t="str">
        <f t="shared" si="59"/>
        <v>M</v>
      </c>
    </row>
    <row r="292" spans="1:59">
      <c r="A292">
        <v>59</v>
      </c>
      <c r="B292" t="s">
        <v>660</v>
      </c>
      <c r="C292" t="s">
        <v>661</v>
      </c>
      <c r="E292" t="s">
        <v>434</v>
      </c>
      <c r="F292" t="s">
        <v>2492</v>
      </c>
      <c r="G292" t="s">
        <v>36</v>
      </c>
      <c r="H292">
        <v>13.554320000000001</v>
      </c>
      <c r="I292">
        <v>-7.4435399999999996</v>
      </c>
      <c r="J292">
        <v>8</v>
      </c>
      <c r="K292">
        <v>3</v>
      </c>
      <c r="L292">
        <v>1921</v>
      </c>
      <c r="M292">
        <v>101</v>
      </c>
      <c r="N292">
        <v>12</v>
      </c>
      <c r="O292" t="s">
        <v>97</v>
      </c>
      <c r="P292" t="s">
        <v>125</v>
      </c>
      <c r="Q292" t="s">
        <v>2596</v>
      </c>
      <c r="R292" t="s">
        <v>2493</v>
      </c>
      <c r="S292" t="s">
        <v>2597</v>
      </c>
      <c r="T292">
        <v>4</v>
      </c>
      <c r="U292" t="s">
        <v>93</v>
      </c>
      <c r="V292">
        <v>101</v>
      </c>
      <c r="Z292" t="s">
        <v>2492</v>
      </c>
      <c r="AA292">
        <v>13.554320000000001</v>
      </c>
      <c r="AB292">
        <v>-7.4435399999999996</v>
      </c>
      <c r="AC292">
        <v>101</v>
      </c>
      <c r="AE292">
        <v>10</v>
      </c>
      <c r="AO292">
        <f t="shared" ca="1" si="50"/>
        <v>3</v>
      </c>
      <c r="AP292">
        <f t="shared" ca="1" si="51"/>
        <v>1921</v>
      </c>
      <c r="AQ292">
        <f t="shared" ca="1" si="52"/>
        <v>101</v>
      </c>
      <c r="AR292" t="str">
        <f t="shared" si="53"/>
        <v>BURUNDIAN</v>
      </c>
      <c r="AS292" t="str">
        <f t="shared" si="54"/>
        <v>IRAKOZE</v>
      </c>
      <c r="AT292" t="str">
        <f t="shared" si="55"/>
        <v>BURUNDIAN  IRAKOZE</v>
      </c>
      <c r="AW292">
        <f t="shared" ca="1" si="60"/>
        <v>3</v>
      </c>
      <c r="AX292">
        <f t="shared" ca="1" si="61"/>
        <v>1921</v>
      </c>
      <c r="AY292" s="23"/>
      <c r="AZ292">
        <f t="shared" si="56"/>
        <v>4</v>
      </c>
      <c r="BA292" t="str">
        <f t="shared" si="57"/>
        <v>DIVORCED</v>
      </c>
      <c r="BB292" s="23"/>
      <c r="BC292">
        <f t="shared" si="58"/>
        <v>12</v>
      </c>
      <c r="BE292" t="str">
        <f t="shared" si="59"/>
        <v>M</v>
      </c>
    </row>
    <row r="293" spans="1:59">
      <c r="A293">
        <v>88</v>
      </c>
      <c r="B293" t="s">
        <v>916</v>
      </c>
      <c r="C293" t="s">
        <v>917</v>
      </c>
      <c r="D293" t="s">
        <v>918</v>
      </c>
      <c r="E293" t="s">
        <v>2598</v>
      </c>
      <c r="F293" t="s">
        <v>2599</v>
      </c>
      <c r="G293" t="s">
        <v>36</v>
      </c>
      <c r="H293">
        <v>39.210740000000001</v>
      </c>
      <c r="I293">
        <v>101.669</v>
      </c>
      <c r="J293">
        <v>13</v>
      </c>
      <c r="K293">
        <v>1</v>
      </c>
      <c r="L293">
        <v>2002</v>
      </c>
      <c r="M293">
        <v>20</v>
      </c>
      <c r="N293">
        <v>4</v>
      </c>
      <c r="O293" t="s">
        <v>24</v>
      </c>
      <c r="P293" t="s">
        <v>160</v>
      </c>
      <c r="Q293" t="s">
        <v>1864</v>
      </c>
      <c r="R293" t="s">
        <v>1865</v>
      </c>
      <c r="S293" t="s">
        <v>1866</v>
      </c>
      <c r="T293">
        <v>4</v>
      </c>
      <c r="U293" t="s">
        <v>93</v>
      </c>
      <c r="V293">
        <v>60</v>
      </c>
      <c r="Z293" t="s">
        <v>2595</v>
      </c>
      <c r="AA293">
        <v>34.199480000000001</v>
      </c>
      <c r="AB293">
        <v>119.5784</v>
      </c>
      <c r="AC293">
        <v>60</v>
      </c>
      <c r="AE293">
        <v>11</v>
      </c>
      <c r="AJ293">
        <v>100</v>
      </c>
      <c r="AL293">
        <v>41</v>
      </c>
      <c r="AO293">
        <f t="shared" ca="1" si="50"/>
        <v>11</v>
      </c>
      <c r="AP293">
        <f t="shared" ca="1" si="51"/>
        <v>2002</v>
      </c>
      <c r="AQ293">
        <f t="shared" ca="1" si="52"/>
        <v>21</v>
      </c>
      <c r="AR293" t="str">
        <f t="shared" si="53"/>
        <v>NDATABAYE</v>
      </c>
      <c r="AS293" t="str">
        <f t="shared" si="54"/>
        <v>MURUNGI</v>
      </c>
      <c r="AT293" t="str">
        <f t="shared" si="55"/>
        <v>NDATABAYE ALEXIS MURUNGI</v>
      </c>
      <c r="AW293">
        <f t="shared" ca="1" si="60"/>
        <v>11</v>
      </c>
      <c r="AX293">
        <f t="shared" ca="1" si="61"/>
        <v>2002</v>
      </c>
      <c r="AY293" s="23"/>
      <c r="AZ293">
        <f t="shared" si="56"/>
        <v>4</v>
      </c>
      <c r="BA293" t="str">
        <f t="shared" si="57"/>
        <v>DIVORCED</v>
      </c>
      <c r="BB293" s="23"/>
      <c r="BC293">
        <f t="shared" si="58"/>
        <v>4</v>
      </c>
      <c r="BE293" t="str">
        <f t="shared" si="59"/>
        <v>M</v>
      </c>
    </row>
    <row r="294" spans="1:59">
      <c r="A294">
        <v>88</v>
      </c>
      <c r="B294" t="s">
        <v>916</v>
      </c>
      <c r="C294" t="s">
        <v>917</v>
      </c>
      <c r="D294" t="s">
        <v>918</v>
      </c>
      <c r="E294" t="s">
        <v>2598</v>
      </c>
      <c r="F294" t="s">
        <v>2599</v>
      </c>
      <c r="G294" t="s">
        <v>36</v>
      </c>
      <c r="H294">
        <v>39.210740000000001</v>
      </c>
      <c r="I294">
        <v>101.669</v>
      </c>
      <c r="J294">
        <v>13</v>
      </c>
      <c r="K294">
        <v>1</v>
      </c>
      <c r="L294">
        <v>2002</v>
      </c>
      <c r="M294">
        <v>20</v>
      </c>
      <c r="N294">
        <v>4</v>
      </c>
      <c r="O294" t="s">
        <v>24</v>
      </c>
      <c r="P294" t="s">
        <v>255</v>
      </c>
      <c r="Q294" t="s">
        <v>2600</v>
      </c>
      <c r="R294" t="s">
        <v>2601</v>
      </c>
      <c r="S294" t="s">
        <v>2602</v>
      </c>
      <c r="T294">
        <v>4</v>
      </c>
      <c r="U294" t="s">
        <v>93</v>
      </c>
      <c r="V294">
        <v>60</v>
      </c>
      <c r="Z294" t="s">
        <v>2595</v>
      </c>
      <c r="AA294">
        <v>34.199480000000001</v>
      </c>
      <c r="AB294">
        <v>119.5784</v>
      </c>
      <c r="AC294">
        <v>60</v>
      </c>
      <c r="AE294">
        <v>11</v>
      </c>
      <c r="AO294">
        <f t="shared" ca="1" si="50"/>
        <v>1</v>
      </c>
      <c r="AP294">
        <f t="shared" ca="1" si="51"/>
        <v>2002</v>
      </c>
      <c r="AQ294">
        <f t="shared" ca="1" si="52"/>
        <v>20</v>
      </c>
      <c r="AR294" t="str">
        <f t="shared" si="53"/>
        <v>NDATABAYE</v>
      </c>
      <c r="AS294" t="str">
        <f t="shared" si="54"/>
        <v>MURUNGI</v>
      </c>
      <c r="AT294" t="str">
        <f t="shared" si="55"/>
        <v>NDATABAYE ALEXIS MURUNGI</v>
      </c>
      <c r="AU294">
        <v>118</v>
      </c>
      <c r="AW294" t="str">
        <f t="shared" si="60"/>
        <v/>
      </c>
      <c r="AX294">
        <f t="shared" ca="1" si="61"/>
        <v>2002</v>
      </c>
      <c r="AY294" s="23"/>
      <c r="AZ294">
        <f t="shared" si="56"/>
        <v>4</v>
      </c>
      <c r="BA294" t="str">
        <f t="shared" si="57"/>
        <v>DIVORCED</v>
      </c>
      <c r="BB294" s="23"/>
      <c r="BC294">
        <f t="shared" si="58"/>
        <v>4</v>
      </c>
      <c r="BE294" t="str">
        <f t="shared" si="59"/>
        <v>M</v>
      </c>
    </row>
    <row r="295" spans="1:59">
      <c r="A295">
        <v>89</v>
      </c>
      <c r="B295" t="s">
        <v>924</v>
      </c>
      <c r="C295" t="s">
        <v>2603</v>
      </c>
      <c r="E295" t="s">
        <v>926</v>
      </c>
      <c r="F295" t="s">
        <v>1872</v>
      </c>
      <c r="G295" t="s">
        <v>23</v>
      </c>
      <c r="H295">
        <v>37.291670000000003</v>
      </c>
      <c r="I295">
        <v>127.5078</v>
      </c>
      <c r="J295">
        <v>10</v>
      </c>
      <c r="K295">
        <v>6</v>
      </c>
      <c r="L295">
        <v>1972</v>
      </c>
      <c r="M295">
        <v>50</v>
      </c>
      <c r="N295">
        <v>8</v>
      </c>
      <c r="O295" t="s">
        <v>31</v>
      </c>
      <c r="P295" t="s">
        <v>137</v>
      </c>
      <c r="Q295" t="s">
        <v>1870</v>
      </c>
      <c r="R295" t="s">
        <v>1375</v>
      </c>
      <c r="S295" t="s">
        <v>1871</v>
      </c>
      <c r="T295">
        <v>1</v>
      </c>
      <c r="U295" t="s">
        <v>186</v>
      </c>
      <c r="V295">
        <v>78</v>
      </c>
      <c r="Z295" t="s">
        <v>1873</v>
      </c>
      <c r="AA295">
        <v>45.323810000000002</v>
      </c>
      <c r="AB295">
        <v>133.41139999999999</v>
      </c>
      <c r="AC295">
        <v>78</v>
      </c>
      <c r="AF295">
        <v>27</v>
      </c>
      <c r="AO295">
        <f t="shared" ca="1" si="50"/>
        <v>6</v>
      </c>
      <c r="AP295">
        <f t="shared" ca="1" si="51"/>
        <v>1972</v>
      </c>
      <c r="AQ295">
        <f t="shared" ca="1" si="52"/>
        <v>50</v>
      </c>
      <c r="AR295" t="str">
        <f t="shared" si="53"/>
        <v>ANNUTE</v>
      </c>
      <c r="AS295" t="str">
        <f t="shared" si="54"/>
        <v>MBABAZI</v>
      </c>
      <c r="AT295" t="str">
        <f t="shared" si="55"/>
        <v>ANNUTE  MBABAZI</v>
      </c>
      <c r="AW295">
        <f t="shared" ca="1" si="60"/>
        <v>6</v>
      </c>
      <c r="AX295">
        <f t="shared" ca="1" si="61"/>
        <v>1972</v>
      </c>
      <c r="AY295" s="23"/>
      <c r="AZ295">
        <f t="shared" si="56"/>
        <v>1</v>
      </c>
      <c r="BA295" t="str">
        <f t="shared" si="57"/>
        <v>MARRIED TO ONE WIFE/HUSBAND OFFICIALLY</v>
      </c>
      <c r="BB295" s="23"/>
      <c r="BC295">
        <f t="shared" si="58"/>
        <v>8</v>
      </c>
      <c r="BE295" t="str">
        <f t="shared" si="59"/>
        <v>F</v>
      </c>
    </row>
    <row r="296" spans="1:59">
      <c r="A296">
        <v>89</v>
      </c>
      <c r="B296" t="s">
        <v>927</v>
      </c>
      <c r="C296" t="s">
        <v>928</v>
      </c>
      <c r="D296" t="s">
        <v>929</v>
      </c>
      <c r="E296" t="s">
        <v>728</v>
      </c>
      <c r="F296" t="s">
        <v>1873</v>
      </c>
      <c r="G296" t="s">
        <v>36</v>
      </c>
      <c r="H296">
        <v>45.323810000000002</v>
      </c>
      <c r="I296">
        <v>133.41139999999999</v>
      </c>
      <c r="J296">
        <v>8</v>
      </c>
      <c r="K296">
        <v>1</v>
      </c>
      <c r="L296">
        <v>1944</v>
      </c>
      <c r="M296">
        <v>78</v>
      </c>
      <c r="N296">
        <v>9</v>
      </c>
      <c r="O296" t="s">
        <v>31</v>
      </c>
      <c r="P296" t="s">
        <v>137</v>
      </c>
      <c r="Q296" t="s">
        <v>1870</v>
      </c>
      <c r="R296" t="s">
        <v>1375</v>
      </c>
      <c r="S296" t="s">
        <v>1871</v>
      </c>
      <c r="T296">
        <v>3</v>
      </c>
      <c r="U296" t="s">
        <v>26</v>
      </c>
      <c r="V296">
        <v>78</v>
      </c>
      <c r="W296">
        <v>5892109008</v>
      </c>
      <c r="Z296" t="s">
        <v>1873</v>
      </c>
      <c r="AA296">
        <v>45.323810000000002</v>
      </c>
      <c r="AB296">
        <v>133.41139999999999</v>
      </c>
      <c r="AC296">
        <v>78</v>
      </c>
      <c r="AG296">
        <v>9</v>
      </c>
      <c r="AO296">
        <f t="shared" ca="1" si="50"/>
        <v>1</v>
      </c>
      <c r="AP296">
        <f t="shared" ca="1" si="51"/>
        <v>1944</v>
      </c>
      <c r="AQ296">
        <f t="shared" ca="1" si="52"/>
        <v>78</v>
      </c>
      <c r="AR296" t="str">
        <f t="shared" si="53"/>
        <v>NISAINTHE</v>
      </c>
      <c r="AS296" t="str">
        <f t="shared" si="54"/>
        <v>SIBOMANA</v>
      </c>
      <c r="AT296" t="str">
        <f t="shared" si="55"/>
        <v>NISAINTHE THEODORE SIBOMANA</v>
      </c>
      <c r="AW296">
        <f t="shared" ca="1" si="60"/>
        <v>1</v>
      </c>
      <c r="AX296">
        <f t="shared" ca="1" si="61"/>
        <v>1944</v>
      </c>
      <c r="AY296" s="23"/>
      <c r="AZ296">
        <f t="shared" si="56"/>
        <v>3</v>
      </c>
      <c r="BA296" t="str">
        <f t="shared" si="57"/>
        <v>LIVE IN A POLYGAMOUS UNION</v>
      </c>
      <c r="BB296" s="23"/>
      <c r="BC296">
        <f t="shared" si="58"/>
        <v>9</v>
      </c>
      <c r="BE296" t="str">
        <f t="shared" si="59"/>
        <v>M</v>
      </c>
      <c r="BG296">
        <f xml:space="preserve"> IF(ISBLANK(BF296), W296, "")</f>
        <v>5892109008</v>
      </c>
    </row>
    <row r="297" spans="1:59">
      <c r="A297">
        <v>80</v>
      </c>
      <c r="B297" t="s">
        <v>841</v>
      </c>
      <c r="C297" t="s">
        <v>842</v>
      </c>
      <c r="E297" t="s">
        <v>1312</v>
      </c>
      <c r="F297" t="s">
        <v>2560</v>
      </c>
      <c r="G297" t="s">
        <v>36</v>
      </c>
      <c r="H297">
        <v>-17.905200000000001</v>
      </c>
      <c r="I297">
        <v>15.975860000000001</v>
      </c>
      <c r="J297">
        <v>18</v>
      </c>
      <c r="K297">
        <v>6</v>
      </c>
      <c r="L297">
        <v>1927</v>
      </c>
      <c r="M297">
        <v>95</v>
      </c>
      <c r="N297">
        <v>10</v>
      </c>
      <c r="O297" t="s">
        <v>24</v>
      </c>
      <c r="P297" t="s">
        <v>60</v>
      </c>
      <c r="Q297" t="s">
        <v>1812</v>
      </c>
      <c r="R297" t="s">
        <v>1680</v>
      </c>
      <c r="S297" t="s">
        <v>1813</v>
      </c>
      <c r="T297">
        <v>3</v>
      </c>
      <c r="U297" t="s">
        <v>26</v>
      </c>
      <c r="V297">
        <v>95</v>
      </c>
      <c r="Z297" t="s">
        <v>2560</v>
      </c>
      <c r="AA297">
        <v>-17.905200000000001</v>
      </c>
      <c r="AB297">
        <v>15.975860000000001</v>
      </c>
      <c r="AC297">
        <v>95</v>
      </c>
      <c r="AE297">
        <v>12</v>
      </c>
      <c r="AK297">
        <v>18</v>
      </c>
      <c r="AO297">
        <f t="shared" ca="1" si="50"/>
        <v>6</v>
      </c>
      <c r="AP297">
        <f t="shared" ca="1" si="51"/>
        <v>1936</v>
      </c>
      <c r="AQ297">
        <f t="shared" ca="1" si="52"/>
        <v>95</v>
      </c>
      <c r="AR297" t="str">
        <f t="shared" si="53"/>
        <v>MAZIMPAKA</v>
      </c>
      <c r="AS297" t="str">
        <f t="shared" si="54"/>
        <v>NSHIMIYIMANA</v>
      </c>
      <c r="AT297" t="str">
        <f t="shared" si="55"/>
        <v>MAZIMPAKA  NSHIMIYIMANA</v>
      </c>
      <c r="AU297">
        <v>73</v>
      </c>
      <c r="AW297" t="str">
        <f t="shared" si="60"/>
        <v/>
      </c>
      <c r="AX297">
        <f t="shared" ca="1" si="61"/>
        <v>1936</v>
      </c>
      <c r="AY297" s="23"/>
      <c r="AZ297">
        <f t="shared" si="56"/>
        <v>3</v>
      </c>
      <c r="BA297" t="str">
        <f t="shared" si="57"/>
        <v>LIVE IN A POLYGAMOUS UNION</v>
      </c>
      <c r="BB297" s="23"/>
      <c r="BC297">
        <f t="shared" si="58"/>
        <v>10</v>
      </c>
      <c r="BE297" t="str">
        <f t="shared" si="59"/>
        <v>M</v>
      </c>
    </row>
    <row r="298" spans="1:59">
      <c r="A298">
        <v>80</v>
      </c>
      <c r="B298" t="s">
        <v>841</v>
      </c>
      <c r="C298" t="s">
        <v>842</v>
      </c>
      <c r="E298" t="s">
        <v>1312</v>
      </c>
      <c r="F298" t="s">
        <v>2560</v>
      </c>
      <c r="G298" t="s">
        <v>36</v>
      </c>
      <c r="H298">
        <v>-17.905200000000001</v>
      </c>
      <c r="I298">
        <v>15.975860000000001</v>
      </c>
      <c r="J298">
        <v>18</v>
      </c>
      <c r="K298">
        <v>6</v>
      </c>
      <c r="L298">
        <v>1927</v>
      </c>
      <c r="M298">
        <v>95</v>
      </c>
      <c r="N298">
        <v>10</v>
      </c>
      <c r="O298" t="s">
        <v>37</v>
      </c>
      <c r="P298" t="s">
        <v>321</v>
      </c>
      <c r="Q298" t="s">
        <v>2604</v>
      </c>
      <c r="R298" t="s">
        <v>1843</v>
      </c>
      <c r="S298" t="s">
        <v>2605</v>
      </c>
      <c r="T298">
        <v>3</v>
      </c>
      <c r="U298" t="s">
        <v>26</v>
      </c>
      <c r="V298">
        <v>95</v>
      </c>
      <c r="Z298" t="s">
        <v>2560</v>
      </c>
      <c r="AA298">
        <v>-17.905200000000001</v>
      </c>
      <c r="AB298">
        <v>15.975860000000001</v>
      </c>
      <c r="AC298">
        <v>95</v>
      </c>
      <c r="AE298">
        <v>12</v>
      </c>
      <c r="AO298">
        <f t="shared" ca="1" si="50"/>
        <v>6</v>
      </c>
      <c r="AP298">
        <f t="shared" ca="1" si="51"/>
        <v>1927</v>
      </c>
      <c r="AQ298">
        <f t="shared" ca="1" si="52"/>
        <v>95</v>
      </c>
      <c r="AR298" t="str">
        <f t="shared" si="53"/>
        <v>MAZIMPAKA</v>
      </c>
      <c r="AS298" t="str">
        <f t="shared" si="54"/>
        <v>NSHIMIYIMANA</v>
      </c>
      <c r="AT298" t="str">
        <f t="shared" si="55"/>
        <v>MAZIMPAKA  NSHIMIYIMANA</v>
      </c>
      <c r="AW298">
        <f t="shared" ca="1" si="60"/>
        <v>6</v>
      </c>
      <c r="AX298">
        <f t="shared" ca="1" si="61"/>
        <v>1927</v>
      </c>
      <c r="AY298" s="23"/>
      <c r="AZ298">
        <f t="shared" si="56"/>
        <v>3</v>
      </c>
      <c r="BA298" t="str">
        <f t="shared" si="57"/>
        <v>LIVE IN A POLYGAMOUS UNION</v>
      </c>
      <c r="BB298" s="23"/>
      <c r="BC298">
        <f t="shared" si="58"/>
        <v>10</v>
      </c>
      <c r="BE298" t="str">
        <f t="shared" si="59"/>
        <v>M</v>
      </c>
    </row>
    <row r="299" spans="1:59">
      <c r="A299">
        <v>90</v>
      </c>
      <c r="B299" t="s">
        <v>931</v>
      </c>
      <c r="C299" t="s">
        <v>932</v>
      </c>
      <c r="E299" t="s">
        <v>486</v>
      </c>
      <c r="F299" t="s">
        <v>2606</v>
      </c>
      <c r="G299" t="s">
        <v>36</v>
      </c>
      <c r="H299">
        <v>-4.1710700000000003</v>
      </c>
      <c r="I299">
        <v>139.44149999999999</v>
      </c>
      <c r="J299">
        <v>24</v>
      </c>
      <c r="K299">
        <v>10</v>
      </c>
      <c r="L299">
        <v>1932</v>
      </c>
      <c r="M299">
        <v>90</v>
      </c>
      <c r="N299">
        <v>11</v>
      </c>
      <c r="O299" t="s">
        <v>37</v>
      </c>
      <c r="P299" t="s">
        <v>38</v>
      </c>
      <c r="Q299" t="s">
        <v>1876</v>
      </c>
      <c r="R299" t="s">
        <v>1877</v>
      </c>
      <c r="S299" t="s">
        <v>1878</v>
      </c>
      <c r="T299">
        <v>4</v>
      </c>
      <c r="U299" t="s">
        <v>93</v>
      </c>
      <c r="V299">
        <v>90</v>
      </c>
      <c r="W299">
        <v>3142499563</v>
      </c>
      <c r="Z299" t="s">
        <v>2606</v>
      </c>
      <c r="AA299">
        <v>-4.1710700000000003</v>
      </c>
      <c r="AB299">
        <v>139.44149999999999</v>
      </c>
      <c r="AC299">
        <v>90</v>
      </c>
      <c r="AD299">
        <v>7</v>
      </c>
      <c r="AJ299">
        <v>131</v>
      </c>
      <c r="AK299">
        <v>33</v>
      </c>
      <c r="AL299">
        <v>86</v>
      </c>
      <c r="AM299">
        <v>7</v>
      </c>
      <c r="AO299">
        <f t="shared" ca="1" si="50"/>
        <v>7</v>
      </c>
      <c r="AP299">
        <f t="shared" ca="1" si="51"/>
        <v>1960</v>
      </c>
      <c r="AQ299">
        <f t="shared" ca="1" si="52"/>
        <v>93</v>
      </c>
      <c r="AR299" t="str">
        <f t="shared" si="53"/>
        <v/>
      </c>
      <c r="AS299" t="str">
        <f t="shared" si="54"/>
        <v>ANGE</v>
      </c>
      <c r="AT299" t="str">
        <f t="shared" si="55"/>
        <v xml:space="preserve">  ANGE</v>
      </c>
      <c r="AW299">
        <f t="shared" ca="1" si="60"/>
        <v>7</v>
      </c>
      <c r="AX299">
        <f t="shared" ca="1" si="61"/>
        <v>1960</v>
      </c>
      <c r="AY299" s="23"/>
      <c r="AZ299">
        <f t="shared" si="56"/>
        <v>4</v>
      </c>
      <c r="BA299" t="str">
        <f t="shared" si="57"/>
        <v>DIVORCED</v>
      </c>
      <c r="BB299" s="23"/>
      <c r="BC299">
        <f t="shared" si="58"/>
        <v>11</v>
      </c>
      <c r="BE299" t="str">
        <f t="shared" si="59"/>
        <v>M</v>
      </c>
      <c r="BG299">
        <f xml:space="preserve"> IF(ISBLANK(BF299), W299, "")</f>
        <v>3142499563</v>
      </c>
    </row>
    <row r="300" spans="1:59">
      <c r="A300">
        <v>90</v>
      </c>
      <c r="B300" t="s">
        <v>933</v>
      </c>
      <c r="C300" t="s">
        <v>934</v>
      </c>
      <c r="E300" t="s">
        <v>354</v>
      </c>
      <c r="F300" t="s">
        <v>2607</v>
      </c>
      <c r="G300" t="s">
        <v>36</v>
      </c>
      <c r="H300">
        <v>7.9047780000000003</v>
      </c>
      <c r="I300">
        <v>98.351280000000003</v>
      </c>
      <c r="J300">
        <v>9</v>
      </c>
      <c r="K300">
        <v>6</v>
      </c>
      <c r="L300">
        <v>2018</v>
      </c>
      <c r="M300">
        <v>4</v>
      </c>
      <c r="N300">
        <v>11</v>
      </c>
      <c r="O300" t="s">
        <v>37</v>
      </c>
      <c r="P300" t="s">
        <v>38</v>
      </c>
      <c r="Q300" t="s">
        <v>1876</v>
      </c>
      <c r="R300" t="s">
        <v>1877</v>
      </c>
      <c r="S300" t="s">
        <v>1878</v>
      </c>
      <c r="T300">
        <v>6</v>
      </c>
      <c r="U300" t="s">
        <v>43</v>
      </c>
      <c r="V300">
        <v>90</v>
      </c>
      <c r="Z300" t="s">
        <v>2606</v>
      </c>
      <c r="AA300">
        <v>-4.1710700000000003</v>
      </c>
      <c r="AB300">
        <v>139.44149999999999</v>
      </c>
      <c r="AC300">
        <v>90</v>
      </c>
      <c r="AD300">
        <v>7</v>
      </c>
      <c r="AO300">
        <f t="shared" ca="1" si="50"/>
        <v>6</v>
      </c>
      <c r="AP300">
        <f t="shared" ca="1" si="51"/>
        <v>2018</v>
      </c>
      <c r="AQ300">
        <f t="shared" ca="1" si="52"/>
        <v>4</v>
      </c>
      <c r="AR300" t="str">
        <f t="shared" si="53"/>
        <v>ETIENNE</v>
      </c>
      <c r="AS300" t="str">
        <f t="shared" si="54"/>
        <v>SHEMA</v>
      </c>
      <c r="AT300" t="str">
        <f t="shared" si="55"/>
        <v>ETIENNE  SHEMA</v>
      </c>
      <c r="AU300">
        <v>90</v>
      </c>
      <c r="AW300" t="str">
        <f t="shared" si="60"/>
        <v/>
      </c>
      <c r="AX300">
        <f t="shared" ca="1" si="61"/>
        <v>2018</v>
      </c>
      <c r="AY300" s="23"/>
      <c r="AZ300">
        <f t="shared" si="56"/>
        <v>6</v>
      </c>
      <c r="BA300" t="str">
        <f t="shared" si="57"/>
        <v>NEVER MARRIED</v>
      </c>
      <c r="BB300" s="23"/>
      <c r="BC300">
        <f t="shared" si="58"/>
        <v>11</v>
      </c>
      <c r="BE300" t="str">
        <f t="shared" si="59"/>
        <v>M</v>
      </c>
    </row>
    <row r="301" spans="1:59">
      <c r="A301">
        <v>90</v>
      </c>
      <c r="B301" t="s">
        <v>936</v>
      </c>
      <c r="C301" t="s">
        <v>364</v>
      </c>
      <c r="E301" t="s">
        <v>1233</v>
      </c>
      <c r="F301" t="s">
        <v>2608</v>
      </c>
      <c r="G301" t="s">
        <v>36</v>
      </c>
      <c r="H301">
        <v>16.77262</v>
      </c>
      <c r="I301">
        <v>-93.1905</v>
      </c>
      <c r="J301">
        <v>14</v>
      </c>
      <c r="K301">
        <v>12</v>
      </c>
      <c r="L301">
        <v>2003</v>
      </c>
      <c r="M301">
        <v>19</v>
      </c>
      <c r="N301">
        <v>11</v>
      </c>
      <c r="O301" t="s">
        <v>37</v>
      </c>
      <c r="P301" t="s">
        <v>38</v>
      </c>
      <c r="Q301" t="s">
        <v>1876</v>
      </c>
      <c r="R301" t="s">
        <v>1877</v>
      </c>
      <c r="S301" t="s">
        <v>1878</v>
      </c>
      <c r="T301">
        <v>5</v>
      </c>
      <c r="U301" t="s">
        <v>86</v>
      </c>
      <c r="V301">
        <v>90</v>
      </c>
      <c r="Z301" t="s">
        <v>2606</v>
      </c>
      <c r="AA301">
        <v>-4.1710700000000003</v>
      </c>
      <c r="AB301">
        <v>139.44149999999999</v>
      </c>
      <c r="AC301">
        <v>90</v>
      </c>
      <c r="AD301">
        <v>7</v>
      </c>
      <c r="AO301">
        <f t="shared" ca="1" si="50"/>
        <v>12</v>
      </c>
      <c r="AP301">
        <f t="shared" ca="1" si="51"/>
        <v>2003</v>
      </c>
      <c r="AQ301">
        <f t="shared" ca="1" si="52"/>
        <v>19</v>
      </c>
      <c r="AR301" t="str">
        <f t="shared" si="53"/>
        <v>TUYISHIMIRE</v>
      </c>
      <c r="AS301" t="str">
        <f t="shared" si="54"/>
        <v>HABINEZA</v>
      </c>
      <c r="AT301" t="str">
        <f t="shared" si="55"/>
        <v>TUYISHIMIRE  HABINEZA</v>
      </c>
      <c r="AV301">
        <v>64</v>
      </c>
      <c r="AW301">
        <f t="shared" ca="1" si="60"/>
        <v>12</v>
      </c>
      <c r="AX301" t="str">
        <f t="shared" si="61"/>
        <v/>
      </c>
      <c r="AY301" s="23"/>
      <c r="AZ301">
        <f t="shared" si="56"/>
        <v>5</v>
      </c>
      <c r="BA301" t="str">
        <f t="shared" si="57"/>
        <v>SEPARATED</v>
      </c>
      <c r="BB301" s="23">
        <v>1</v>
      </c>
      <c r="BC301" t="str">
        <f t="shared" si="58"/>
        <v/>
      </c>
      <c r="BE301" t="str">
        <f t="shared" si="59"/>
        <v>M</v>
      </c>
    </row>
    <row r="302" spans="1:59">
      <c r="A302">
        <v>91</v>
      </c>
      <c r="B302" t="s">
        <v>937</v>
      </c>
      <c r="C302" t="s">
        <v>938</v>
      </c>
      <c r="E302" t="s">
        <v>506</v>
      </c>
      <c r="F302" t="s">
        <v>1881</v>
      </c>
      <c r="G302" t="s">
        <v>23</v>
      </c>
      <c r="H302">
        <v>13.78323</v>
      </c>
      <c r="I302">
        <v>120.9892</v>
      </c>
      <c r="J302">
        <v>12</v>
      </c>
      <c r="K302">
        <v>1</v>
      </c>
      <c r="L302">
        <v>1945</v>
      </c>
      <c r="M302">
        <v>77</v>
      </c>
      <c r="N302">
        <v>13</v>
      </c>
      <c r="O302" t="s">
        <v>31</v>
      </c>
      <c r="P302" t="s">
        <v>137</v>
      </c>
      <c r="Q302" t="s">
        <v>1882</v>
      </c>
      <c r="R302" t="s">
        <v>1883</v>
      </c>
      <c r="S302" t="s">
        <v>1884</v>
      </c>
      <c r="T302">
        <v>4</v>
      </c>
      <c r="U302" t="s">
        <v>93</v>
      </c>
      <c r="V302">
        <v>82</v>
      </c>
      <c r="Z302" t="s">
        <v>2609</v>
      </c>
      <c r="AA302">
        <v>40.993340000000003</v>
      </c>
      <c r="AB302">
        <v>21.418890000000001</v>
      </c>
      <c r="AC302">
        <v>82</v>
      </c>
      <c r="AK302">
        <v>68</v>
      </c>
      <c r="AO302">
        <f t="shared" ca="1" si="50"/>
        <v>1</v>
      </c>
      <c r="AP302">
        <f t="shared" ca="1" si="51"/>
        <v>2005</v>
      </c>
      <c r="AQ302">
        <f t="shared" ca="1" si="52"/>
        <v>77</v>
      </c>
      <c r="AR302" t="str">
        <f t="shared" si="53"/>
        <v>RAISSA</v>
      </c>
      <c r="AS302" t="str">
        <f t="shared" si="54"/>
        <v>TWAHIRWA</v>
      </c>
      <c r="AT302" t="str">
        <f t="shared" si="55"/>
        <v>RAISSA  TWAHIRWA</v>
      </c>
      <c r="AW302">
        <f t="shared" ca="1" si="60"/>
        <v>1</v>
      </c>
      <c r="AX302">
        <f t="shared" ca="1" si="61"/>
        <v>2005</v>
      </c>
      <c r="AY302" s="23"/>
      <c r="AZ302">
        <f t="shared" si="56"/>
        <v>4</v>
      </c>
      <c r="BA302" t="str">
        <f t="shared" si="57"/>
        <v>DIVORCED</v>
      </c>
      <c r="BB302" s="23"/>
      <c r="BC302">
        <f t="shared" si="58"/>
        <v>13</v>
      </c>
      <c r="BE302" t="str">
        <f t="shared" si="59"/>
        <v>F</v>
      </c>
    </row>
    <row r="303" spans="1:59">
      <c r="A303">
        <v>91</v>
      </c>
      <c r="B303" t="s">
        <v>939</v>
      </c>
      <c r="C303" t="s">
        <v>940</v>
      </c>
      <c r="E303" t="s">
        <v>2610</v>
      </c>
      <c r="F303" t="s">
        <v>2609</v>
      </c>
      <c r="G303" t="s">
        <v>36</v>
      </c>
      <c r="H303">
        <v>40.993340000000003</v>
      </c>
      <c r="I303">
        <v>21.418890000000001</v>
      </c>
      <c r="J303">
        <v>16</v>
      </c>
      <c r="K303">
        <v>11</v>
      </c>
      <c r="L303">
        <v>1940</v>
      </c>
      <c r="M303">
        <v>82</v>
      </c>
      <c r="N303">
        <v>5</v>
      </c>
      <c r="O303" t="s">
        <v>31</v>
      </c>
      <c r="P303" t="s">
        <v>137</v>
      </c>
      <c r="Q303" t="s">
        <v>1882</v>
      </c>
      <c r="R303" t="s">
        <v>1883</v>
      </c>
      <c r="S303" t="s">
        <v>1884</v>
      </c>
      <c r="T303">
        <v>3</v>
      </c>
      <c r="U303" t="s">
        <v>26</v>
      </c>
      <c r="V303">
        <v>82</v>
      </c>
      <c r="W303">
        <v>4588441647</v>
      </c>
      <c r="Z303" t="s">
        <v>2609</v>
      </c>
      <c r="AA303">
        <v>40.993340000000003</v>
      </c>
      <c r="AB303">
        <v>21.418890000000001</v>
      </c>
      <c r="AC303">
        <v>82</v>
      </c>
      <c r="AO303">
        <f t="shared" ca="1" si="50"/>
        <v>11</v>
      </c>
      <c r="AP303">
        <f t="shared" ca="1" si="51"/>
        <v>1940</v>
      </c>
      <c r="AQ303">
        <f t="shared" ca="1" si="52"/>
        <v>82</v>
      </c>
      <c r="AR303" t="str">
        <f t="shared" si="53"/>
        <v>PROTAIS</v>
      </c>
      <c r="AS303" t="str">
        <f t="shared" si="54"/>
        <v>SIMBI</v>
      </c>
      <c r="AT303" t="str">
        <f t="shared" si="55"/>
        <v>PROTAIS  SIMBI</v>
      </c>
      <c r="AW303">
        <f t="shared" ca="1" si="60"/>
        <v>11</v>
      </c>
      <c r="AX303">
        <f t="shared" ca="1" si="61"/>
        <v>1940</v>
      </c>
      <c r="AY303" s="23"/>
      <c r="AZ303">
        <f t="shared" si="56"/>
        <v>3</v>
      </c>
      <c r="BA303" t="str">
        <f t="shared" si="57"/>
        <v>LIVE IN A POLYGAMOUS UNION</v>
      </c>
      <c r="BB303" s="23"/>
      <c r="BC303">
        <f t="shared" si="58"/>
        <v>5</v>
      </c>
      <c r="BE303" t="str">
        <f t="shared" si="59"/>
        <v>M</v>
      </c>
      <c r="BG303">
        <f xml:space="preserve"> IF(ISBLANK(BF303), W303, "")</f>
        <v>4588441647</v>
      </c>
    </row>
    <row r="304" spans="1:59">
      <c r="A304">
        <v>91</v>
      </c>
      <c r="B304" t="s">
        <v>942</v>
      </c>
      <c r="C304" t="s">
        <v>384</v>
      </c>
      <c r="E304" t="s">
        <v>242</v>
      </c>
      <c r="F304" t="s">
        <v>2611</v>
      </c>
      <c r="G304" t="s">
        <v>36</v>
      </c>
      <c r="H304">
        <v>36.091369999999998</v>
      </c>
      <c r="I304">
        <v>120.4943</v>
      </c>
      <c r="J304">
        <v>17</v>
      </c>
      <c r="K304">
        <v>3</v>
      </c>
      <c r="L304">
        <v>1990</v>
      </c>
      <c r="M304">
        <v>32</v>
      </c>
      <c r="N304">
        <v>8</v>
      </c>
      <c r="O304" t="s">
        <v>31</v>
      </c>
      <c r="P304" t="s">
        <v>137</v>
      </c>
      <c r="Q304" t="s">
        <v>1882</v>
      </c>
      <c r="R304" t="s">
        <v>1883</v>
      </c>
      <c r="S304" t="s">
        <v>1884</v>
      </c>
      <c r="T304">
        <v>5</v>
      </c>
      <c r="U304" t="s">
        <v>86</v>
      </c>
      <c r="V304">
        <v>82</v>
      </c>
      <c r="Z304" t="s">
        <v>2609</v>
      </c>
      <c r="AA304">
        <v>40.993340000000003</v>
      </c>
      <c r="AB304">
        <v>21.418890000000001</v>
      </c>
      <c r="AC304">
        <v>82</v>
      </c>
      <c r="AJ304">
        <v>14</v>
      </c>
      <c r="AK304">
        <v>15</v>
      </c>
      <c r="AL304">
        <v>81</v>
      </c>
      <c r="AO304">
        <f t="shared" ca="1" si="50"/>
        <v>1</v>
      </c>
      <c r="AP304">
        <f t="shared" ca="1" si="51"/>
        <v>1950</v>
      </c>
      <c r="AQ304">
        <f t="shared" ca="1" si="52"/>
        <v>35</v>
      </c>
      <c r="AR304" t="str">
        <f t="shared" si="53"/>
        <v>HAPPY</v>
      </c>
      <c r="AS304" t="str">
        <f t="shared" si="54"/>
        <v>MUHOZA</v>
      </c>
      <c r="AT304" t="str">
        <f t="shared" si="55"/>
        <v>HAPPY  MUHOZA</v>
      </c>
      <c r="AU304">
        <v>30</v>
      </c>
      <c r="AW304" t="str">
        <f t="shared" si="60"/>
        <v/>
      </c>
      <c r="AX304">
        <f t="shared" ca="1" si="61"/>
        <v>1950</v>
      </c>
      <c r="AY304" s="23"/>
      <c r="AZ304">
        <f t="shared" si="56"/>
        <v>5</v>
      </c>
      <c r="BA304" t="str">
        <f t="shared" si="57"/>
        <v>SEPARATED</v>
      </c>
      <c r="BB304" s="23"/>
      <c r="BC304">
        <f t="shared" si="58"/>
        <v>8</v>
      </c>
      <c r="BE304" t="str">
        <f t="shared" si="59"/>
        <v>M</v>
      </c>
    </row>
    <row r="305" spans="1:59">
      <c r="A305">
        <v>91</v>
      </c>
      <c r="B305" t="s">
        <v>944</v>
      </c>
      <c r="C305" t="s">
        <v>945</v>
      </c>
      <c r="E305" t="s">
        <v>2612</v>
      </c>
      <c r="F305" t="s">
        <v>2613</v>
      </c>
      <c r="G305" t="s">
        <v>36</v>
      </c>
      <c r="H305">
        <v>35.904440000000001</v>
      </c>
      <c r="I305">
        <v>115.1105</v>
      </c>
      <c r="J305">
        <v>22</v>
      </c>
      <c r="K305">
        <v>9</v>
      </c>
      <c r="L305">
        <v>2015</v>
      </c>
      <c r="M305">
        <v>7</v>
      </c>
      <c r="N305">
        <v>4</v>
      </c>
      <c r="O305" t="s">
        <v>31</v>
      </c>
      <c r="P305" t="s">
        <v>137</v>
      </c>
      <c r="Q305" t="s">
        <v>1882</v>
      </c>
      <c r="R305" t="s">
        <v>1883</v>
      </c>
      <c r="S305" t="s">
        <v>1884</v>
      </c>
      <c r="T305">
        <v>6</v>
      </c>
      <c r="U305" t="s">
        <v>43</v>
      </c>
      <c r="V305">
        <v>82</v>
      </c>
      <c r="Z305" t="s">
        <v>2609</v>
      </c>
      <c r="AA305">
        <v>40.993340000000003</v>
      </c>
      <c r="AB305">
        <v>21.418890000000001</v>
      </c>
      <c r="AC305">
        <v>82</v>
      </c>
      <c r="AF305">
        <v>35</v>
      </c>
      <c r="AO305">
        <f t="shared" ca="1" si="50"/>
        <v>9</v>
      </c>
      <c r="AP305">
        <f t="shared" ca="1" si="51"/>
        <v>2015</v>
      </c>
      <c r="AQ305">
        <f t="shared" ca="1" si="52"/>
        <v>7</v>
      </c>
      <c r="AR305" t="str">
        <f t="shared" si="53"/>
        <v>STRATON</v>
      </c>
      <c r="AS305" t="str">
        <f t="shared" si="54"/>
        <v>KAMANANM</v>
      </c>
      <c r="AT305" t="str">
        <f t="shared" si="55"/>
        <v>STRATON  KAMANANM</v>
      </c>
      <c r="AU305">
        <v>19</v>
      </c>
      <c r="AW305" t="str">
        <f t="shared" si="60"/>
        <v/>
      </c>
      <c r="AX305">
        <f t="shared" ca="1" si="61"/>
        <v>2015</v>
      </c>
      <c r="AY305" s="23"/>
      <c r="AZ305">
        <f t="shared" si="56"/>
        <v>6</v>
      </c>
      <c r="BA305" t="str">
        <f t="shared" si="57"/>
        <v>NEVER MARRIED</v>
      </c>
      <c r="BB305" s="23"/>
      <c r="BC305">
        <f t="shared" si="58"/>
        <v>4</v>
      </c>
      <c r="BE305" t="str">
        <f t="shared" si="59"/>
        <v>M</v>
      </c>
    </row>
    <row r="306" spans="1:59">
      <c r="A306">
        <v>93</v>
      </c>
      <c r="B306" t="s">
        <v>956</v>
      </c>
      <c r="C306" t="s">
        <v>957</v>
      </c>
      <c r="E306" t="s">
        <v>780</v>
      </c>
      <c r="F306" t="s">
        <v>2614</v>
      </c>
      <c r="G306" t="s">
        <v>36</v>
      </c>
      <c r="H306">
        <v>6.3188029999999999</v>
      </c>
      <c r="I306">
        <v>16.375810000000001</v>
      </c>
      <c r="J306">
        <v>4</v>
      </c>
      <c r="K306">
        <v>2</v>
      </c>
      <c r="L306">
        <v>1926</v>
      </c>
      <c r="M306">
        <v>96</v>
      </c>
      <c r="N306">
        <v>10</v>
      </c>
      <c r="O306" t="s">
        <v>31</v>
      </c>
      <c r="P306" t="s">
        <v>137</v>
      </c>
      <c r="Q306" t="s">
        <v>1893</v>
      </c>
      <c r="R306" t="s">
        <v>1894</v>
      </c>
      <c r="S306" t="s">
        <v>1895</v>
      </c>
      <c r="T306">
        <v>2</v>
      </c>
      <c r="U306" t="s">
        <v>48</v>
      </c>
      <c r="V306">
        <v>96</v>
      </c>
      <c r="W306">
        <v>1983044668</v>
      </c>
      <c r="Z306" t="s">
        <v>2614</v>
      </c>
      <c r="AA306">
        <v>6.3188029999999999</v>
      </c>
      <c r="AB306">
        <v>16.375810000000001</v>
      </c>
      <c r="AC306">
        <v>96</v>
      </c>
      <c r="AO306">
        <f t="shared" ca="1" si="50"/>
        <v>2</v>
      </c>
      <c r="AP306">
        <f t="shared" ca="1" si="51"/>
        <v>1926</v>
      </c>
      <c r="AQ306">
        <f t="shared" ca="1" si="52"/>
        <v>96</v>
      </c>
      <c r="AR306" t="str">
        <f t="shared" si="53"/>
        <v>ANICET</v>
      </c>
      <c r="AS306" t="str">
        <f t="shared" si="54"/>
        <v>MUSONI</v>
      </c>
      <c r="AT306" t="str">
        <f t="shared" si="55"/>
        <v>ANICET  MUSONI</v>
      </c>
      <c r="AU306">
        <v>1</v>
      </c>
      <c r="AW306" t="str">
        <f t="shared" si="60"/>
        <v/>
      </c>
      <c r="AX306">
        <f t="shared" ca="1" si="61"/>
        <v>1926</v>
      </c>
      <c r="AY306" s="23">
        <v>1</v>
      </c>
      <c r="AZ306" t="str">
        <f t="shared" si="56"/>
        <v/>
      </c>
      <c r="BA306" t="str">
        <f t="shared" si="57"/>
        <v/>
      </c>
      <c r="BB306" s="23">
        <v>1</v>
      </c>
      <c r="BC306" t="str">
        <f t="shared" si="58"/>
        <v/>
      </c>
      <c r="BE306" t="str">
        <f t="shared" si="59"/>
        <v>M</v>
      </c>
      <c r="BF306">
        <v>1</v>
      </c>
      <c r="BG306" t="str">
        <f xml:space="preserve"> IF(ISBLANK(BF306), W306, "")</f>
        <v/>
      </c>
    </row>
    <row r="307" spans="1:59">
      <c r="A307">
        <v>93</v>
      </c>
      <c r="B307" t="s">
        <v>959</v>
      </c>
      <c r="C307" t="s">
        <v>960</v>
      </c>
      <c r="E307" t="s">
        <v>2369</v>
      </c>
      <c r="F307" t="s">
        <v>2615</v>
      </c>
      <c r="G307" t="s">
        <v>36</v>
      </c>
      <c r="H307">
        <v>50.565840000000001</v>
      </c>
      <c r="I307">
        <v>14.65428</v>
      </c>
      <c r="J307">
        <v>27</v>
      </c>
      <c r="K307">
        <v>2</v>
      </c>
      <c r="L307">
        <v>1982</v>
      </c>
      <c r="M307">
        <v>40</v>
      </c>
      <c r="N307">
        <v>9</v>
      </c>
      <c r="O307" t="s">
        <v>31</v>
      </c>
      <c r="P307" t="s">
        <v>137</v>
      </c>
      <c r="Q307" t="s">
        <v>1893</v>
      </c>
      <c r="R307" t="s">
        <v>1894</v>
      </c>
      <c r="S307" t="s">
        <v>1895</v>
      </c>
      <c r="T307">
        <v>1</v>
      </c>
      <c r="U307" t="s">
        <v>186</v>
      </c>
      <c r="V307">
        <v>96</v>
      </c>
      <c r="Z307" t="s">
        <v>2614</v>
      </c>
      <c r="AA307">
        <v>6.3188029999999999</v>
      </c>
      <c r="AB307">
        <v>16.375810000000001</v>
      </c>
      <c r="AC307">
        <v>96</v>
      </c>
      <c r="AL307">
        <v>87</v>
      </c>
      <c r="AN307">
        <v>19</v>
      </c>
      <c r="AO307">
        <f t="shared" ca="1" si="50"/>
        <v>2</v>
      </c>
      <c r="AP307">
        <f t="shared" ca="1" si="51"/>
        <v>1982</v>
      </c>
      <c r="AQ307">
        <f t="shared" ca="1" si="52"/>
        <v>41</v>
      </c>
      <c r="AR307" t="str">
        <f t="shared" si="53"/>
        <v>VICTOR</v>
      </c>
      <c r="AS307" t="str">
        <f t="shared" si="54"/>
        <v/>
      </c>
      <c r="AT307" t="str">
        <f t="shared" si="55"/>
        <v xml:space="preserve">VICTOR  </v>
      </c>
      <c r="AW307">
        <f t="shared" ca="1" si="60"/>
        <v>2</v>
      </c>
      <c r="AX307">
        <f t="shared" ca="1" si="61"/>
        <v>1982</v>
      </c>
      <c r="AY307" s="23"/>
      <c r="AZ307">
        <f t="shared" si="56"/>
        <v>1</v>
      </c>
      <c r="BA307" t="str">
        <f t="shared" si="57"/>
        <v>MARRIED TO ONE WIFE/HUSBAND OFFICIALLY</v>
      </c>
      <c r="BB307" s="23"/>
      <c r="BC307">
        <f t="shared" si="58"/>
        <v>9</v>
      </c>
      <c r="BE307" t="str">
        <f t="shared" si="59"/>
        <v>M</v>
      </c>
    </row>
    <row r="308" spans="1:59">
      <c r="A308">
        <v>93</v>
      </c>
      <c r="B308" t="s">
        <v>961</v>
      </c>
      <c r="C308" t="s">
        <v>574</v>
      </c>
      <c r="E308" t="s">
        <v>895</v>
      </c>
      <c r="F308" t="s">
        <v>2616</v>
      </c>
      <c r="G308" t="s">
        <v>36</v>
      </c>
      <c r="H308">
        <v>8.4866220000000006</v>
      </c>
      <c r="I308">
        <v>-82.664500000000004</v>
      </c>
      <c r="J308">
        <v>4</v>
      </c>
      <c r="K308">
        <v>2</v>
      </c>
      <c r="L308">
        <v>2008</v>
      </c>
      <c r="M308">
        <v>14</v>
      </c>
      <c r="N308">
        <v>9</v>
      </c>
      <c r="O308" t="s">
        <v>31</v>
      </c>
      <c r="P308" t="s">
        <v>137</v>
      </c>
      <c r="Q308" t="s">
        <v>1893</v>
      </c>
      <c r="R308" t="s">
        <v>1894</v>
      </c>
      <c r="S308" t="s">
        <v>1895</v>
      </c>
      <c r="T308">
        <v>6</v>
      </c>
      <c r="U308" t="s">
        <v>43</v>
      </c>
      <c r="V308">
        <v>96</v>
      </c>
      <c r="Z308" t="s">
        <v>2614</v>
      </c>
      <c r="AA308">
        <v>6.3188029999999999</v>
      </c>
      <c r="AB308">
        <v>16.375810000000001</v>
      </c>
      <c r="AC308">
        <v>96</v>
      </c>
      <c r="AO308">
        <f t="shared" ca="1" si="50"/>
        <v>2</v>
      </c>
      <c r="AP308">
        <f t="shared" ca="1" si="51"/>
        <v>2008</v>
      </c>
      <c r="AQ308">
        <f t="shared" ca="1" si="52"/>
        <v>14</v>
      </c>
      <c r="AR308" t="str">
        <f t="shared" si="53"/>
        <v>PANETTA</v>
      </c>
      <c r="AS308" t="str">
        <f t="shared" si="54"/>
        <v>MURENZI</v>
      </c>
      <c r="AT308" t="str">
        <f t="shared" si="55"/>
        <v>PANETTA  MURENZI</v>
      </c>
      <c r="AW308">
        <f t="shared" ca="1" si="60"/>
        <v>2</v>
      </c>
      <c r="AX308">
        <f t="shared" ca="1" si="61"/>
        <v>2008</v>
      </c>
      <c r="AY308" s="23"/>
      <c r="AZ308">
        <f t="shared" si="56"/>
        <v>6</v>
      </c>
      <c r="BA308" t="str">
        <f t="shared" si="57"/>
        <v>NEVER MARRIED</v>
      </c>
      <c r="BB308" s="23"/>
      <c r="BC308">
        <f t="shared" si="58"/>
        <v>9</v>
      </c>
      <c r="BE308" t="str">
        <f t="shared" si="59"/>
        <v>M</v>
      </c>
    </row>
    <row r="309" spans="1:59">
      <c r="A309">
        <v>122</v>
      </c>
      <c r="B309" t="s">
        <v>1192</v>
      </c>
      <c r="C309" t="s">
        <v>1180</v>
      </c>
      <c r="E309" t="s">
        <v>2617</v>
      </c>
      <c r="F309" t="s">
        <v>2618</v>
      </c>
      <c r="G309" t="s">
        <v>23</v>
      </c>
      <c r="H309">
        <v>9.1968449999999997</v>
      </c>
      <c r="I309">
        <v>-75.876599999999996</v>
      </c>
      <c r="J309">
        <v>22</v>
      </c>
      <c r="K309">
        <v>12</v>
      </c>
      <c r="L309">
        <v>1984</v>
      </c>
      <c r="M309">
        <v>38</v>
      </c>
      <c r="N309">
        <v>4</v>
      </c>
      <c r="O309" t="s">
        <v>37</v>
      </c>
      <c r="P309" t="s">
        <v>38</v>
      </c>
      <c r="Q309" t="s">
        <v>1470</v>
      </c>
      <c r="R309" t="s">
        <v>2059</v>
      </c>
      <c r="S309" t="s">
        <v>2060</v>
      </c>
      <c r="T309">
        <v>1</v>
      </c>
      <c r="U309" t="s">
        <v>186</v>
      </c>
      <c r="V309">
        <v>91</v>
      </c>
      <c r="Z309" t="s">
        <v>2619</v>
      </c>
      <c r="AA309">
        <v>36.813369999999999</v>
      </c>
      <c r="AB309">
        <v>121.62009999999999</v>
      </c>
      <c r="AC309">
        <v>91</v>
      </c>
      <c r="AE309">
        <v>13</v>
      </c>
      <c r="AI309">
        <v>15</v>
      </c>
      <c r="AJ309">
        <v>84</v>
      </c>
      <c r="AK309">
        <v>62</v>
      </c>
      <c r="AO309">
        <f t="shared" ca="1" si="50"/>
        <v>12</v>
      </c>
      <c r="AP309">
        <f t="shared" ca="1" si="51"/>
        <v>1957</v>
      </c>
      <c r="AQ309">
        <f t="shared" ca="1" si="52"/>
        <v>38</v>
      </c>
      <c r="AR309" t="str">
        <f t="shared" si="53"/>
        <v>KAGABO</v>
      </c>
      <c r="AS309" t="str">
        <f t="shared" si="54"/>
        <v>ROBERT</v>
      </c>
      <c r="AT309" t="str">
        <f t="shared" si="55"/>
        <v>KAGABO  ROBERT</v>
      </c>
      <c r="AW309">
        <f t="shared" ca="1" si="60"/>
        <v>12</v>
      </c>
      <c r="AX309">
        <f t="shared" ca="1" si="61"/>
        <v>1957</v>
      </c>
      <c r="AY309" s="23"/>
      <c r="AZ309">
        <f t="shared" si="56"/>
        <v>1</v>
      </c>
      <c r="BA309" t="str">
        <f t="shared" si="57"/>
        <v>MARRIED TO ONE WIFE/HUSBAND OFFICIALLY</v>
      </c>
      <c r="BB309" s="23"/>
      <c r="BC309">
        <f t="shared" si="58"/>
        <v>4</v>
      </c>
      <c r="BE309" t="str">
        <f t="shared" si="59"/>
        <v>F</v>
      </c>
    </row>
    <row r="310" spans="1:59">
      <c r="A310">
        <v>122</v>
      </c>
      <c r="B310" t="s">
        <v>1192</v>
      </c>
      <c r="C310" t="s">
        <v>1180</v>
      </c>
      <c r="E310" t="s">
        <v>2617</v>
      </c>
      <c r="F310" t="s">
        <v>2618</v>
      </c>
      <c r="G310" t="s">
        <v>36</v>
      </c>
      <c r="H310">
        <v>9.1968449999999997</v>
      </c>
      <c r="I310">
        <v>-75.876599999999996</v>
      </c>
      <c r="J310">
        <v>22</v>
      </c>
      <c r="K310">
        <v>12</v>
      </c>
      <c r="L310">
        <v>1984</v>
      </c>
      <c r="M310">
        <v>38</v>
      </c>
      <c r="N310">
        <v>4</v>
      </c>
      <c r="O310" t="s">
        <v>97</v>
      </c>
      <c r="P310" t="s">
        <v>125</v>
      </c>
      <c r="Q310" t="s">
        <v>1974</v>
      </c>
      <c r="R310" t="s">
        <v>2620</v>
      </c>
      <c r="S310" t="s">
        <v>2621</v>
      </c>
      <c r="T310">
        <v>1</v>
      </c>
      <c r="U310" t="s">
        <v>186</v>
      </c>
      <c r="V310">
        <v>91</v>
      </c>
      <c r="Z310" t="s">
        <v>2619</v>
      </c>
      <c r="AA310">
        <v>36.813369999999999</v>
      </c>
      <c r="AB310">
        <v>121.62009999999999</v>
      </c>
      <c r="AC310">
        <v>91</v>
      </c>
      <c r="AE310">
        <v>13</v>
      </c>
      <c r="AO310">
        <f t="shared" ca="1" si="50"/>
        <v>12</v>
      </c>
      <c r="AP310">
        <f t="shared" ca="1" si="51"/>
        <v>1984</v>
      </c>
      <c r="AQ310">
        <f t="shared" ca="1" si="52"/>
        <v>38</v>
      </c>
      <c r="AR310" t="str">
        <f t="shared" si="53"/>
        <v>KAGABO</v>
      </c>
      <c r="AS310" t="str">
        <f t="shared" si="54"/>
        <v>ROBERT</v>
      </c>
      <c r="AT310" t="str">
        <f t="shared" si="55"/>
        <v>KAGABO  ROBERT</v>
      </c>
      <c r="AW310">
        <f t="shared" ca="1" si="60"/>
        <v>12</v>
      </c>
      <c r="AX310">
        <f t="shared" ca="1" si="61"/>
        <v>1984</v>
      </c>
      <c r="AY310" s="23"/>
      <c r="AZ310">
        <f t="shared" si="56"/>
        <v>1</v>
      </c>
      <c r="BA310" t="str">
        <f t="shared" si="57"/>
        <v>MARRIED TO ONE WIFE/HUSBAND OFFICIALLY</v>
      </c>
      <c r="BB310" s="23">
        <v>1</v>
      </c>
      <c r="BC310" t="str">
        <f t="shared" si="58"/>
        <v/>
      </c>
      <c r="BE310" t="str">
        <f t="shared" si="59"/>
        <v>M</v>
      </c>
    </row>
    <row r="311" spans="1:59">
      <c r="A311">
        <v>94</v>
      </c>
      <c r="B311" t="s">
        <v>963</v>
      </c>
      <c r="C311" t="s">
        <v>964</v>
      </c>
      <c r="E311" t="s">
        <v>203</v>
      </c>
      <c r="F311" t="s">
        <v>2622</v>
      </c>
      <c r="G311" t="s">
        <v>36</v>
      </c>
      <c r="H311">
        <v>14.561859999999999</v>
      </c>
      <c r="I311">
        <v>121.01300000000001</v>
      </c>
      <c r="J311">
        <v>12</v>
      </c>
      <c r="K311">
        <v>4</v>
      </c>
      <c r="L311">
        <v>1968</v>
      </c>
      <c r="M311">
        <v>54</v>
      </c>
      <c r="N311">
        <v>12</v>
      </c>
      <c r="O311" t="s">
        <v>37</v>
      </c>
      <c r="P311" t="s">
        <v>321</v>
      </c>
      <c r="Q311" t="s">
        <v>1900</v>
      </c>
      <c r="R311" t="s">
        <v>1901</v>
      </c>
      <c r="S311" t="s">
        <v>1608</v>
      </c>
      <c r="T311">
        <v>2</v>
      </c>
      <c r="U311" t="s">
        <v>48</v>
      </c>
      <c r="V311">
        <v>78</v>
      </c>
      <c r="Z311" t="s">
        <v>2623</v>
      </c>
      <c r="AA311">
        <v>50.597639999999998</v>
      </c>
      <c r="AB311">
        <v>28.443000000000001</v>
      </c>
      <c r="AC311">
        <v>78</v>
      </c>
      <c r="AL311">
        <v>48</v>
      </c>
      <c r="AO311">
        <f t="shared" ca="1" si="50"/>
        <v>4</v>
      </c>
      <c r="AP311">
        <f t="shared" ca="1" si="51"/>
        <v>1968</v>
      </c>
      <c r="AQ311">
        <f t="shared" ca="1" si="52"/>
        <v>57</v>
      </c>
      <c r="AR311" t="str">
        <f t="shared" si="53"/>
        <v>MUGABO</v>
      </c>
      <c r="AS311" t="str">
        <f t="shared" si="54"/>
        <v>NKURUNZIZA</v>
      </c>
      <c r="AT311" t="str">
        <f t="shared" si="55"/>
        <v>MUGABO  NKURUNZIZA</v>
      </c>
      <c r="AV311">
        <v>73</v>
      </c>
      <c r="AW311">
        <f t="shared" ca="1" si="60"/>
        <v>4</v>
      </c>
      <c r="AX311" t="str">
        <f t="shared" si="61"/>
        <v/>
      </c>
      <c r="AY311" s="23"/>
      <c r="AZ311">
        <f t="shared" si="56"/>
        <v>2</v>
      </c>
      <c r="BA311" t="str">
        <f t="shared" si="57"/>
        <v>MARRIED TO ONE WIFE/HUSBAND NOT OFFICIALLY</v>
      </c>
      <c r="BB311" s="23"/>
      <c r="BC311">
        <f t="shared" si="58"/>
        <v>12</v>
      </c>
      <c r="BE311" t="str">
        <f t="shared" si="59"/>
        <v>M</v>
      </c>
    </row>
    <row r="312" spans="1:59">
      <c r="A312">
        <v>94</v>
      </c>
      <c r="B312" t="s">
        <v>966</v>
      </c>
      <c r="C312" t="s">
        <v>967</v>
      </c>
      <c r="D312" t="s">
        <v>968</v>
      </c>
      <c r="E312" t="s">
        <v>2472</v>
      </c>
      <c r="F312" t="s">
        <v>2623</v>
      </c>
      <c r="G312" t="s">
        <v>36</v>
      </c>
      <c r="H312">
        <v>50.597639999999998</v>
      </c>
      <c r="I312">
        <v>28.443000000000001</v>
      </c>
      <c r="J312">
        <v>7</v>
      </c>
      <c r="K312">
        <v>10</v>
      </c>
      <c r="L312">
        <v>1944</v>
      </c>
      <c r="M312">
        <v>78</v>
      </c>
      <c r="N312">
        <v>9</v>
      </c>
      <c r="O312" t="s">
        <v>37</v>
      </c>
      <c r="P312" t="s">
        <v>321</v>
      </c>
      <c r="Q312" t="s">
        <v>1900</v>
      </c>
      <c r="R312" t="s">
        <v>1901</v>
      </c>
      <c r="S312" t="s">
        <v>1608</v>
      </c>
      <c r="T312">
        <v>1</v>
      </c>
      <c r="U312" t="s">
        <v>186</v>
      </c>
      <c r="V312">
        <v>78</v>
      </c>
      <c r="W312">
        <v>6260476101</v>
      </c>
      <c r="Z312" t="s">
        <v>2623</v>
      </c>
      <c r="AA312">
        <v>50.597639999999998</v>
      </c>
      <c r="AB312">
        <v>28.443000000000001</v>
      </c>
      <c r="AC312">
        <v>78</v>
      </c>
      <c r="AG312">
        <v>8</v>
      </c>
      <c r="AK312">
        <v>1</v>
      </c>
      <c r="AO312">
        <f t="shared" ca="1" si="50"/>
        <v>10</v>
      </c>
      <c r="AP312">
        <f t="shared" ca="1" si="51"/>
        <v>2019</v>
      </c>
      <c r="AQ312">
        <f t="shared" ca="1" si="52"/>
        <v>78</v>
      </c>
      <c r="AR312" t="str">
        <f t="shared" si="53"/>
        <v>THEONESTE</v>
      </c>
      <c r="AS312" t="str">
        <f t="shared" si="54"/>
        <v>MUHUMUZA</v>
      </c>
      <c r="AT312" t="str">
        <f t="shared" si="55"/>
        <v>THEONESTE DIEU MUHUMUZA</v>
      </c>
      <c r="AW312">
        <f t="shared" ca="1" si="60"/>
        <v>10</v>
      </c>
      <c r="AX312">
        <f t="shared" ca="1" si="61"/>
        <v>2019</v>
      </c>
      <c r="AY312" s="23"/>
      <c r="AZ312">
        <f t="shared" si="56"/>
        <v>1</v>
      </c>
      <c r="BA312" t="str">
        <f t="shared" si="57"/>
        <v>MARRIED TO ONE WIFE/HUSBAND OFFICIALLY</v>
      </c>
      <c r="BB312" s="23"/>
      <c r="BC312">
        <f t="shared" si="58"/>
        <v>9</v>
      </c>
      <c r="BE312" t="str">
        <f t="shared" si="59"/>
        <v>M</v>
      </c>
      <c r="BG312">
        <f xml:space="preserve"> IF(ISBLANK(BF312), W312, "")</f>
        <v>6260476101</v>
      </c>
    </row>
    <row r="313" spans="1:59">
      <c r="A313">
        <v>94</v>
      </c>
      <c r="B313" t="s">
        <v>969</v>
      </c>
      <c r="C313" t="s">
        <v>2624</v>
      </c>
      <c r="E313" t="s">
        <v>2625</v>
      </c>
      <c r="F313" t="s">
        <v>2626</v>
      </c>
      <c r="G313" t="s">
        <v>36</v>
      </c>
      <c r="H313">
        <v>39.914369999999998</v>
      </c>
      <c r="I313">
        <v>116.4542</v>
      </c>
      <c r="J313">
        <v>5</v>
      </c>
      <c r="K313">
        <v>6</v>
      </c>
      <c r="L313">
        <v>1967</v>
      </c>
      <c r="M313">
        <v>55</v>
      </c>
      <c r="N313">
        <v>2</v>
      </c>
      <c r="O313" t="s">
        <v>37</v>
      </c>
      <c r="P313" t="s">
        <v>321</v>
      </c>
      <c r="Q313" t="s">
        <v>1900</v>
      </c>
      <c r="R313" t="s">
        <v>1901</v>
      </c>
      <c r="S313" t="s">
        <v>1608</v>
      </c>
      <c r="T313">
        <v>1</v>
      </c>
      <c r="U313" t="s">
        <v>186</v>
      </c>
      <c r="V313">
        <v>78</v>
      </c>
      <c r="Z313" t="s">
        <v>2623</v>
      </c>
      <c r="AA313">
        <v>50.597639999999998</v>
      </c>
      <c r="AB313">
        <v>28.443000000000001</v>
      </c>
      <c r="AC313">
        <v>78</v>
      </c>
      <c r="AF313">
        <v>34</v>
      </c>
      <c r="AO313">
        <f t="shared" ca="1" si="50"/>
        <v>6</v>
      </c>
      <c r="AP313">
        <f t="shared" ca="1" si="51"/>
        <v>1967</v>
      </c>
      <c r="AQ313">
        <f t="shared" ca="1" si="52"/>
        <v>55</v>
      </c>
      <c r="AR313" t="str">
        <f t="shared" si="53"/>
        <v>NIYOBA</v>
      </c>
      <c r="AS313" t="str">
        <f t="shared" si="54"/>
        <v>MUNANA</v>
      </c>
      <c r="AT313" t="str">
        <f t="shared" si="55"/>
        <v>NIYOBA  MUNANA</v>
      </c>
      <c r="AW313">
        <f t="shared" ca="1" si="60"/>
        <v>6</v>
      </c>
      <c r="AX313">
        <f t="shared" ca="1" si="61"/>
        <v>1967</v>
      </c>
      <c r="AY313" s="23"/>
      <c r="AZ313">
        <f t="shared" si="56"/>
        <v>1</v>
      </c>
      <c r="BA313" t="str">
        <f t="shared" si="57"/>
        <v>MARRIED TO ONE WIFE/HUSBAND OFFICIALLY</v>
      </c>
      <c r="BB313" s="23"/>
      <c r="BC313">
        <f t="shared" si="58"/>
        <v>2</v>
      </c>
      <c r="BE313" t="str">
        <f t="shared" si="59"/>
        <v>M</v>
      </c>
    </row>
    <row r="314" spans="1:59">
      <c r="A314">
        <v>94</v>
      </c>
      <c r="B314" t="s">
        <v>971</v>
      </c>
      <c r="C314" t="s">
        <v>972</v>
      </c>
      <c r="E314" t="s">
        <v>973</v>
      </c>
      <c r="F314" t="s">
        <v>1904</v>
      </c>
      <c r="G314" t="s">
        <v>23</v>
      </c>
      <c r="H314">
        <v>34.532299999999999</v>
      </c>
      <c r="I314">
        <v>108.8319</v>
      </c>
      <c r="J314">
        <v>19</v>
      </c>
      <c r="K314">
        <v>8</v>
      </c>
      <c r="L314">
        <v>1953</v>
      </c>
      <c r="M314">
        <v>69</v>
      </c>
      <c r="N314">
        <v>12</v>
      </c>
      <c r="O314" t="s">
        <v>37</v>
      </c>
      <c r="P314" t="s">
        <v>321</v>
      </c>
      <c r="Q314" t="s">
        <v>1900</v>
      </c>
      <c r="R314" t="s">
        <v>1901</v>
      </c>
      <c r="S314" t="s">
        <v>1608</v>
      </c>
      <c r="T314">
        <v>3</v>
      </c>
      <c r="U314" t="s">
        <v>26</v>
      </c>
      <c r="V314">
        <v>78</v>
      </c>
      <c r="Z314" t="s">
        <v>2623</v>
      </c>
      <c r="AA314">
        <v>50.597639999999998</v>
      </c>
      <c r="AB314">
        <v>28.443000000000001</v>
      </c>
      <c r="AC314">
        <v>78</v>
      </c>
      <c r="AI314">
        <v>5</v>
      </c>
      <c r="AO314">
        <f t="shared" ca="1" si="50"/>
        <v>8</v>
      </c>
      <c r="AP314">
        <f t="shared" ca="1" si="51"/>
        <v>1953</v>
      </c>
      <c r="AQ314">
        <f t="shared" ca="1" si="52"/>
        <v>69</v>
      </c>
      <c r="AR314" t="str">
        <f t="shared" si="53"/>
        <v>NDEKEZI</v>
      </c>
      <c r="AS314" t="str">
        <f t="shared" si="54"/>
        <v>NTAKIRUTIMANA</v>
      </c>
      <c r="AT314" t="str">
        <f t="shared" si="55"/>
        <v>NDEKEZI  NTAKIRUTIMANA</v>
      </c>
      <c r="AV314">
        <v>18</v>
      </c>
      <c r="AW314">
        <f t="shared" ca="1" si="60"/>
        <v>8</v>
      </c>
      <c r="AX314" t="str">
        <f t="shared" si="61"/>
        <v/>
      </c>
      <c r="AY314" s="23"/>
      <c r="AZ314">
        <f t="shared" si="56"/>
        <v>3</v>
      </c>
      <c r="BA314" t="str">
        <f t="shared" si="57"/>
        <v>LIVE IN A POLYGAMOUS UNION</v>
      </c>
      <c r="BB314" s="23"/>
      <c r="BC314">
        <f t="shared" si="58"/>
        <v>12</v>
      </c>
      <c r="BE314" t="str">
        <f t="shared" si="59"/>
        <v>F</v>
      </c>
    </row>
    <row r="315" spans="1:59">
      <c r="A315">
        <v>95</v>
      </c>
      <c r="B315" t="s">
        <v>974</v>
      </c>
      <c r="C315" t="s">
        <v>975</v>
      </c>
      <c r="E315" t="s">
        <v>2627</v>
      </c>
      <c r="F315" t="s">
        <v>2628</v>
      </c>
      <c r="G315" t="s">
        <v>36</v>
      </c>
      <c r="H315">
        <v>49.462960000000002</v>
      </c>
      <c r="I315">
        <v>17.180479999999999</v>
      </c>
      <c r="J315">
        <v>29</v>
      </c>
      <c r="K315">
        <v>4</v>
      </c>
      <c r="L315">
        <v>1944</v>
      </c>
      <c r="M315">
        <v>78</v>
      </c>
      <c r="N315">
        <v>3</v>
      </c>
      <c r="O315" t="s">
        <v>72</v>
      </c>
      <c r="P315" t="s">
        <v>82</v>
      </c>
      <c r="Q315" t="s">
        <v>1565</v>
      </c>
      <c r="R315" t="s">
        <v>1906</v>
      </c>
      <c r="S315" t="s">
        <v>1907</v>
      </c>
      <c r="T315">
        <v>2</v>
      </c>
      <c r="U315" t="s">
        <v>48</v>
      </c>
      <c r="V315">
        <v>85</v>
      </c>
      <c r="Z315" t="s">
        <v>1909</v>
      </c>
      <c r="AA315">
        <v>33.959389999999999</v>
      </c>
      <c r="AB315">
        <v>119.5633</v>
      </c>
      <c r="AC315">
        <v>85</v>
      </c>
      <c r="AD315">
        <v>2</v>
      </c>
      <c r="AJ315">
        <v>13</v>
      </c>
      <c r="AO315">
        <f t="shared" ca="1" si="50"/>
        <v>8</v>
      </c>
      <c r="AP315">
        <f t="shared" ca="1" si="51"/>
        <v>1944</v>
      </c>
      <c r="AQ315">
        <f t="shared" ca="1" si="52"/>
        <v>78</v>
      </c>
      <c r="AR315" t="str">
        <f t="shared" si="53"/>
        <v>DIEUDONNE</v>
      </c>
      <c r="AS315" t="str">
        <f t="shared" si="54"/>
        <v>FIDELE</v>
      </c>
      <c r="AT315" t="str">
        <f t="shared" si="55"/>
        <v>DIEUDONNE  FIDELE</v>
      </c>
      <c r="AU315">
        <v>62</v>
      </c>
      <c r="AW315" t="str">
        <f t="shared" si="60"/>
        <v/>
      </c>
      <c r="AX315">
        <f t="shared" ca="1" si="61"/>
        <v>1944</v>
      </c>
      <c r="AY315" s="23"/>
      <c r="AZ315">
        <f t="shared" si="56"/>
        <v>2</v>
      </c>
      <c r="BA315" t="str">
        <f t="shared" si="57"/>
        <v>MARRIED TO ONE WIFE/HUSBAND NOT OFFICIALLY</v>
      </c>
      <c r="BB315" s="23"/>
      <c r="BC315">
        <f t="shared" si="58"/>
        <v>3</v>
      </c>
      <c r="BE315" t="str">
        <f t="shared" si="59"/>
        <v>M</v>
      </c>
    </row>
    <row r="316" spans="1:59">
      <c r="A316">
        <v>95</v>
      </c>
      <c r="B316" t="s">
        <v>977</v>
      </c>
      <c r="C316" t="s">
        <v>134</v>
      </c>
      <c r="E316" t="s">
        <v>636</v>
      </c>
      <c r="F316" t="s">
        <v>1908</v>
      </c>
      <c r="G316" t="s">
        <v>23</v>
      </c>
      <c r="H316">
        <v>18.45214</v>
      </c>
      <c r="I316">
        <v>-72.286699999999996</v>
      </c>
      <c r="J316">
        <v>9</v>
      </c>
      <c r="K316">
        <v>7</v>
      </c>
      <c r="L316">
        <v>1961</v>
      </c>
      <c r="M316">
        <v>61</v>
      </c>
      <c r="N316">
        <v>13</v>
      </c>
      <c r="O316" t="s">
        <v>72</v>
      </c>
      <c r="P316" t="s">
        <v>82</v>
      </c>
      <c r="Q316" t="s">
        <v>1565</v>
      </c>
      <c r="R316" t="s">
        <v>1906</v>
      </c>
      <c r="S316" t="s">
        <v>1907</v>
      </c>
      <c r="T316">
        <v>5</v>
      </c>
      <c r="U316" t="s">
        <v>86</v>
      </c>
      <c r="V316">
        <v>85</v>
      </c>
      <c r="Z316" t="s">
        <v>1909</v>
      </c>
      <c r="AA316">
        <v>33.959389999999999</v>
      </c>
      <c r="AB316">
        <v>119.5633</v>
      </c>
      <c r="AC316">
        <v>85</v>
      </c>
      <c r="AD316">
        <v>2</v>
      </c>
      <c r="AF316">
        <v>36</v>
      </c>
      <c r="AO316">
        <f t="shared" ca="1" si="50"/>
        <v>7</v>
      </c>
      <c r="AP316">
        <f t="shared" ca="1" si="51"/>
        <v>1961</v>
      </c>
      <c r="AQ316">
        <f t="shared" ca="1" si="52"/>
        <v>61</v>
      </c>
      <c r="AR316" t="str">
        <f t="shared" si="53"/>
        <v>JEAN</v>
      </c>
      <c r="AS316" t="str">
        <f t="shared" si="54"/>
        <v>KUBWIMANA</v>
      </c>
      <c r="AT316" t="str">
        <f t="shared" si="55"/>
        <v>JEAN  KUBWIMANA</v>
      </c>
      <c r="AW316">
        <f t="shared" ca="1" si="60"/>
        <v>7</v>
      </c>
      <c r="AX316">
        <f t="shared" ca="1" si="61"/>
        <v>1961</v>
      </c>
      <c r="AY316" s="23"/>
      <c r="AZ316">
        <f t="shared" si="56"/>
        <v>5</v>
      </c>
      <c r="BA316" t="str">
        <f t="shared" si="57"/>
        <v>SEPARATED</v>
      </c>
      <c r="BB316" s="23"/>
      <c r="BC316">
        <f t="shared" si="58"/>
        <v>13</v>
      </c>
      <c r="BE316" t="str">
        <f t="shared" si="59"/>
        <v>F</v>
      </c>
    </row>
    <row r="317" spans="1:59">
      <c r="A317">
        <v>95</v>
      </c>
      <c r="B317" t="s">
        <v>979</v>
      </c>
      <c r="C317" t="s">
        <v>980</v>
      </c>
      <c r="E317" t="s">
        <v>242</v>
      </c>
      <c r="F317" t="s">
        <v>1909</v>
      </c>
      <c r="G317" t="s">
        <v>36</v>
      </c>
      <c r="H317">
        <v>33.959389999999999</v>
      </c>
      <c r="I317">
        <v>119.5633</v>
      </c>
      <c r="J317">
        <v>27</v>
      </c>
      <c r="K317">
        <v>4</v>
      </c>
      <c r="L317">
        <v>1937</v>
      </c>
      <c r="M317">
        <v>85</v>
      </c>
      <c r="N317">
        <v>5</v>
      </c>
      <c r="O317" t="s">
        <v>72</v>
      </c>
      <c r="P317" t="s">
        <v>82</v>
      </c>
      <c r="Q317" t="s">
        <v>1565</v>
      </c>
      <c r="R317" t="s">
        <v>1906</v>
      </c>
      <c r="S317" t="s">
        <v>1907</v>
      </c>
      <c r="T317">
        <v>4</v>
      </c>
      <c r="U317" t="s">
        <v>93</v>
      </c>
      <c r="V317">
        <v>85</v>
      </c>
      <c r="W317">
        <v>1116235524</v>
      </c>
      <c r="Z317" t="s">
        <v>1909</v>
      </c>
      <c r="AA317">
        <v>33.959389999999999</v>
      </c>
      <c r="AB317">
        <v>119.5633</v>
      </c>
      <c r="AC317">
        <v>85</v>
      </c>
      <c r="AD317">
        <v>2</v>
      </c>
      <c r="AO317">
        <f t="shared" ca="1" si="50"/>
        <v>4</v>
      </c>
      <c r="AP317">
        <f t="shared" ca="1" si="51"/>
        <v>1937</v>
      </c>
      <c r="AQ317">
        <f t="shared" ca="1" si="52"/>
        <v>85</v>
      </c>
      <c r="AR317" t="str">
        <f t="shared" si="53"/>
        <v>CASTEUR</v>
      </c>
      <c r="AS317" t="str">
        <f t="shared" si="54"/>
        <v>MUHOZA</v>
      </c>
      <c r="AT317" t="str">
        <f t="shared" si="55"/>
        <v>CASTEUR  MUHOZA</v>
      </c>
      <c r="AW317">
        <f t="shared" ca="1" si="60"/>
        <v>4</v>
      </c>
      <c r="AX317">
        <f t="shared" ca="1" si="61"/>
        <v>1937</v>
      </c>
      <c r="AY317" s="23"/>
      <c r="AZ317">
        <f t="shared" si="56"/>
        <v>4</v>
      </c>
      <c r="BA317" t="str">
        <f t="shared" si="57"/>
        <v>DIVORCED</v>
      </c>
      <c r="BB317" s="23"/>
      <c r="BC317">
        <f t="shared" si="58"/>
        <v>5</v>
      </c>
      <c r="BE317" t="str">
        <f t="shared" si="59"/>
        <v>M</v>
      </c>
    </row>
    <row r="318" spans="1:59">
      <c r="A318">
        <v>96</v>
      </c>
      <c r="B318" t="s">
        <v>981</v>
      </c>
      <c r="C318" t="s">
        <v>982</v>
      </c>
      <c r="E318" t="s">
        <v>2629</v>
      </c>
      <c r="F318" t="s">
        <v>2630</v>
      </c>
      <c r="G318" t="s">
        <v>36</v>
      </c>
      <c r="H318">
        <v>28.398949999999999</v>
      </c>
      <c r="I318">
        <v>113.0206</v>
      </c>
      <c r="J318">
        <v>19</v>
      </c>
      <c r="K318">
        <v>5</v>
      </c>
      <c r="L318">
        <v>1927</v>
      </c>
      <c r="M318">
        <v>95</v>
      </c>
      <c r="N318">
        <v>5</v>
      </c>
      <c r="O318" t="s">
        <v>97</v>
      </c>
      <c r="P318" t="s">
        <v>129</v>
      </c>
      <c r="Q318" t="s">
        <v>1911</v>
      </c>
      <c r="R318" t="s">
        <v>1912</v>
      </c>
      <c r="S318" t="s">
        <v>1642</v>
      </c>
      <c r="T318">
        <v>3</v>
      </c>
      <c r="U318" t="s">
        <v>26</v>
      </c>
      <c r="V318">
        <v>95</v>
      </c>
      <c r="W318">
        <v>7935394791</v>
      </c>
      <c r="Z318" t="s">
        <v>2630</v>
      </c>
      <c r="AA318">
        <v>28.398949999999999</v>
      </c>
      <c r="AB318">
        <v>113.0206</v>
      </c>
      <c r="AC318">
        <v>95</v>
      </c>
      <c r="AJ318">
        <v>87</v>
      </c>
      <c r="AO318">
        <f t="shared" ca="1" si="50"/>
        <v>9</v>
      </c>
      <c r="AP318">
        <f t="shared" ca="1" si="51"/>
        <v>1927</v>
      </c>
      <c r="AQ318">
        <f t="shared" ca="1" si="52"/>
        <v>95</v>
      </c>
      <c r="AR318" t="str">
        <f t="shared" si="53"/>
        <v>THEOPHILE</v>
      </c>
      <c r="AS318" t="str">
        <f t="shared" si="54"/>
        <v>RWIGEMA</v>
      </c>
      <c r="AT318" t="str">
        <f t="shared" si="55"/>
        <v>THEOPHILE  RWIGEMA</v>
      </c>
      <c r="AU318">
        <v>92</v>
      </c>
      <c r="AW318" t="str">
        <f t="shared" si="60"/>
        <v/>
      </c>
      <c r="AX318">
        <f t="shared" ca="1" si="61"/>
        <v>1927</v>
      </c>
      <c r="AY318" s="23"/>
      <c r="AZ318">
        <f t="shared" si="56"/>
        <v>3</v>
      </c>
      <c r="BA318" t="str">
        <f t="shared" si="57"/>
        <v>LIVE IN A POLYGAMOUS UNION</v>
      </c>
      <c r="BB318" s="23"/>
      <c r="BC318">
        <f t="shared" si="58"/>
        <v>5</v>
      </c>
      <c r="BE318" t="str">
        <f t="shared" si="59"/>
        <v>M</v>
      </c>
      <c r="BG318">
        <f xml:space="preserve"> IF(ISBLANK(BF318), W318, "")</f>
        <v>7935394791</v>
      </c>
    </row>
    <row r="319" spans="1:59">
      <c r="A319">
        <v>96</v>
      </c>
      <c r="B319" t="s">
        <v>984</v>
      </c>
      <c r="C319" t="s">
        <v>985</v>
      </c>
      <c r="E319" t="s">
        <v>2631</v>
      </c>
      <c r="F319" t="s">
        <v>1913</v>
      </c>
      <c r="G319" t="s">
        <v>36</v>
      </c>
      <c r="H319">
        <v>39.98272</v>
      </c>
      <c r="I319">
        <v>117.0783</v>
      </c>
      <c r="J319">
        <v>30</v>
      </c>
      <c r="K319">
        <v>1</v>
      </c>
      <c r="L319">
        <v>1995</v>
      </c>
      <c r="M319">
        <v>27</v>
      </c>
      <c r="N319">
        <v>1</v>
      </c>
      <c r="O319" t="s">
        <v>97</v>
      </c>
      <c r="P319" t="s">
        <v>129</v>
      </c>
      <c r="Q319" t="s">
        <v>1911</v>
      </c>
      <c r="R319" t="s">
        <v>1912</v>
      </c>
      <c r="S319" t="s">
        <v>1642</v>
      </c>
      <c r="T319">
        <v>2</v>
      </c>
      <c r="U319" t="s">
        <v>48</v>
      </c>
      <c r="V319">
        <v>95</v>
      </c>
      <c r="Z319" t="s">
        <v>2630</v>
      </c>
      <c r="AA319">
        <v>28.398949999999999</v>
      </c>
      <c r="AB319">
        <v>113.0206</v>
      </c>
      <c r="AC319">
        <v>95</v>
      </c>
      <c r="AF319">
        <v>15</v>
      </c>
      <c r="AO319">
        <f t="shared" ca="1" si="50"/>
        <v>1</v>
      </c>
      <c r="AP319">
        <f t="shared" ca="1" si="51"/>
        <v>1995</v>
      </c>
      <c r="AQ319">
        <f t="shared" ca="1" si="52"/>
        <v>27</v>
      </c>
      <c r="AR319" t="str">
        <f t="shared" si="53"/>
        <v>OCTAVE</v>
      </c>
      <c r="AS319" t="str">
        <f t="shared" si="54"/>
        <v>AUGUST</v>
      </c>
      <c r="AT319" t="str">
        <f t="shared" si="55"/>
        <v>OCTAVE  AUGUST</v>
      </c>
      <c r="AV319">
        <v>71</v>
      </c>
      <c r="AW319">
        <f t="shared" ca="1" si="60"/>
        <v>1</v>
      </c>
      <c r="AX319" t="str">
        <f t="shared" si="61"/>
        <v/>
      </c>
      <c r="AY319" s="23"/>
      <c r="AZ319">
        <f t="shared" si="56"/>
        <v>2</v>
      </c>
      <c r="BA319" t="str">
        <f t="shared" si="57"/>
        <v>MARRIED TO ONE WIFE/HUSBAND NOT OFFICIALLY</v>
      </c>
      <c r="BB319" s="23"/>
      <c r="BC319">
        <f t="shared" si="58"/>
        <v>1</v>
      </c>
      <c r="BE319" t="str">
        <f t="shared" si="59"/>
        <v>M</v>
      </c>
    </row>
    <row r="320" spans="1:59">
      <c r="A320">
        <v>96</v>
      </c>
      <c r="B320" t="s">
        <v>986</v>
      </c>
      <c r="C320" t="s">
        <v>987</v>
      </c>
      <c r="E320" t="s">
        <v>55</v>
      </c>
      <c r="F320" t="s">
        <v>2632</v>
      </c>
      <c r="G320" t="s">
        <v>36</v>
      </c>
      <c r="H320">
        <v>45.973570000000002</v>
      </c>
      <c r="I320">
        <v>134.18719999999999</v>
      </c>
      <c r="J320">
        <v>3</v>
      </c>
      <c r="K320">
        <v>6</v>
      </c>
      <c r="L320">
        <v>1959</v>
      </c>
      <c r="M320">
        <v>63</v>
      </c>
      <c r="N320">
        <v>6</v>
      </c>
      <c r="O320" t="s">
        <v>97</v>
      </c>
      <c r="P320" t="s">
        <v>129</v>
      </c>
      <c r="Q320" t="s">
        <v>1911</v>
      </c>
      <c r="R320" t="s">
        <v>1912</v>
      </c>
      <c r="S320" t="s">
        <v>1642</v>
      </c>
      <c r="T320">
        <v>4</v>
      </c>
      <c r="U320" t="s">
        <v>93</v>
      </c>
      <c r="V320">
        <v>95</v>
      </c>
      <c r="Z320" t="s">
        <v>2630</v>
      </c>
      <c r="AA320">
        <v>28.398949999999999</v>
      </c>
      <c r="AB320">
        <v>113.0206</v>
      </c>
      <c r="AC320">
        <v>95</v>
      </c>
      <c r="AJ320">
        <v>49</v>
      </c>
      <c r="AL320">
        <v>53</v>
      </c>
      <c r="AO320">
        <f t="shared" ca="1" si="50"/>
        <v>9</v>
      </c>
      <c r="AP320">
        <f t="shared" ca="1" si="51"/>
        <v>1959</v>
      </c>
      <c r="AQ320">
        <f t="shared" ca="1" si="52"/>
        <v>66</v>
      </c>
      <c r="AR320" t="str">
        <f t="shared" si="53"/>
        <v>EGIDE</v>
      </c>
      <c r="AS320" t="str">
        <f t="shared" si="54"/>
        <v>AUGUSTIN</v>
      </c>
      <c r="AT320" t="str">
        <f t="shared" si="55"/>
        <v>EGIDE  AUGUSTIN</v>
      </c>
      <c r="AU320">
        <v>52</v>
      </c>
      <c r="AW320" t="str">
        <f t="shared" si="60"/>
        <v/>
      </c>
      <c r="AX320">
        <f t="shared" ca="1" si="61"/>
        <v>1959</v>
      </c>
      <c r="AY320" s="23"/>
      <c r="AZ320">
        <f t="shared" si="56"/>
        <v>4</v>
      </c>
      <c r="BA320" t="str">
        <f t="shared" si="57"/>
        <v>DIVORCED</v>
      </c>
      <c r="BB320" s="23"/>
      <c r="BC320">
        <f t="shared" si="58"/>
        <v>6</v>
      </c>
      <c r="BE320" t="str">
        <f t="shared" si="59"/>
        <v>M</v>
      </c>
    </row>
    <row r="321" spans="1:59">
      <c r="A321">
        <v>98</v>
      </c>
      <c r="B321" t="s">
        <v>999</v>
      </c>
      <c r="C321" t="s">
        <v>95</v>
      </c>
      <c r="E321" t="s">
        <v>506</v>
      </c>
      <c r="F321" t="s">
        <v>2633</v>
      </c>
      <c r="G321" t="s">
        <v>36</v>
      </c>
      <c r="H321">
        <v>7.7916350000000003</v>
      </c>
      <c r="I321">
        <v>122.77849999999999</v>
      </c>
      <c r="J321">
        <v>14</v>
      </c>
      <c r="K321">
        <v>3</v>
      </c>
      <c r="L321">
        <v>1953</v>
      </c>
      <c r="M321">
        <v>69</v>
      </c>
      <c r="N321">
        <v>10</v>
      </c>
      <c r="O321" t="s">
        <v>24</v>
      </c>
      <c r="P321" t="s">
        <v>47</v>
      </c>
      <c r="Q321" t="s">
        <v>1923</v>
      </c>
      <c r="R321" t="s">
        <v>1831</v>
      </c>
      <c r="S321" t="s">
        <v>1831</v>
      </c>
      <c r="T321">
        <v>5</v>
      </c>
      <c r="U321" t="s">
        <v>86</v>
      </c>
      <c r="V321">
        <v>69</v>
      </c>
      <c r="W321">
        <v>2344031896</v>
      </c>
      <c r="Z321" t="s">
        <v>2633</v>
      </c>
      <c r="AA321">
        <v>7.7916350000000003</v>
      </c>
      <c r="AB321">
        <v>122.77849999999999</v>
      </c>
      <c r="AC321">
        <v>69</v>
      </c>
      <c r="AO321">
        <f t="shared" ca="1" si="50"/>
        <v>3</v>
      </c>
      <c r="AP321">
        <f t="shared" ca="1" si="51"/>
        <v>1953</v>
      </c>
      <c r="AQ321">
        <f t="shared" ca="1" si="52"/>
        <v>69</v>
      </c>
      <c r="AR321" t="str">
        <f t="shared" si="53"/>
        <v>RUHUMURIZA</v>
      </c>
      <c r="AS321" t="str">
        <f t="shared" si="54"/>
        <v>TWAHIRWA</v>
      </c>
      <c r="AT321" t="str">
        <f t="shared" si="55"/>
        <v>RUHUMURIZA  TWAHIRWA</v>
      </c>
      <c r="AW321">
        <f t="shared" ca="1" si="60"/>
        <v>3</v>
      </c>
      <c r="AX321">
        <f t="shared" ca="1" si="61"/>
        <v>1953</v>
      </c>
      <c r="AY321" s="23">
        <v>1</v>
      </c>
      <c r="AZ321" t="str">
        <f t="shared" si="56"/>
        <v/>
      </c>
      <c r="BA321" t="str">
        <f t="shared" si="57"/>
        <v/>
      </c>
      <c r="BB321" s="23"/>
      <c r="BC321">
        <f t="shared" si="58"/>
        <v>10</v>
      </c>
      <c r="BE321" t="str">
        <f t="shared" si="59"/>
        <v>M</v>
      </c>
      <c r="BG321">
        <f xml:space="preserve"> IF(ISBLANK(BF321), W321, "")</f>
        <v>2344031896</v>
      </c>
    </row>
    <row r="322" spans="1:59">
      <c r="A322">
        <v>98</v>
      </c>
      <c r="B322" t="s">
        <v>1001</v>
      </c>
      <c r="C322" t="s">
        <v>1002</v>
      </c>
      <c r="E322" t="s">
        <v>1003</v>
      </c>
      <c r="F322" t="s">
        <v>1924</v>
      </c>
      <c r="G322" t="s">
        <v>36</v>
      </c>
      <c r="H322">
        <v>-6.9579800000000001</v>
      </c>
      <c r="I322">
        <v>-76.417299999999997</v>
      </c>
      <c r="J322">
        <v>16</v>
      </c>
      <c r="K322">
        <v>3</v>
      </c>
      <c r="L322">
        <v>2001</v>
      </c>
      <c r="M322">
        <v>21</v>
      </c>
      <c r="N322">
        <v>8</v>
      </c>
      <c r="O322" t="s">
        <v>24</v>
      </c>
      <c r="P322" t="s">
        <v>47</v>
      </c>
      <c r="Q322" t="s">
        <v>1923</v>
      </c>
      <c r="R322" t="s">
        <v>1831</v>
      </c>
      <c r="S322" t="s">
        <v>1831</v>
      </c>
      <c r="T322">
        <v>1</v>
      </c>
      <c r="U322" t="s">
        <v>186</v>
      </c>
      <c r="V322">
        <v>69</v>
      </c>
      <c r="Z322" t="s">
        <v>2633</v>
      </c>
      <c r="AA322">
        <v>7.7916350000000003</v>
      </c>
      <c r="AB322">
        <v>122.77849999999999</v>
      </c>
      <c r="AC322">
        <v>69</v>
      </c>
      <c r="AO322">
        <f t="shared" ref="AO322:AO385" ca="1" si="62" xml:space="preserve"> IF(ISBLANK(AJ322), K322, RANDBETWEEN(1,12))</f>
        <v>3</v>
      </c>
      <c r="AP322">
        <f t="shared" ref="AP322:AP385" ca="1" si="63" xml:space="preserve"> IF(ISBLANK(AK322), L322, RANDBETWEEN(1922,2022))</f>
        <v>2001</v>
      </c>
      <c r="AQ322">
        <f t="shared" ref="AQ322:AQ385" ca="1" si="64">IF(ISBLANK(AL322),M322,SUM(M322,RANDBETWEEN(1,3)))</f>
        <v>21</v>
      </c>
      <c r="AR322" t="str">
        <f t="shared" ref="AR322:AR385" si="65" xml:space="preserve"> IF(ISBLANK(AM322), C322, "")</f>
        <v>YVES</v>
      </c>
      <c r="AS322" t="str">
        <f t="shared" ref="AS322:AS385" si="66" xml:space="preserve"> IF(ISBLANK(AN322), E322, "")</f>
        <v>UMUBYEYI</v>
      </c>
      <c r="AT322" t="str">
        <f t="shared" ref="AT322:AT385" si="67" xml:space="preserve"> _xlfn.CONCAT(AR322, " ", D322, " ", AS322)</f>
        <v>YVES  UMUBYEYI</v>
      </c>
      <c r="AW322">
        <f t="shared" ca="1" si="60"/>
        <v>3</v>
      </c>
      <c r="AX322">
        <f t="shared" ca="1" si="61"/>
        <v>2001</v>
      </c>
      <c r="AY322" s="23"/>
      <c r="AZ322">
        <f t="shared" ref="AZ322:AZ385" si="68">IF(ISBLANK(AY322), T322, "")</f>
        <v>1</v>
      </c>
      <c r="BA322" t="str">
        <f t="shared" ref="BA322:BA385" si="69">IF(ISBLANK(AY322), U322, "")</f>
        <v>MARRIED TO ONE WIFE/HUSBAND OFFICIALLY</v>
      </c>
      <c r="BB322" s="23"/>
      <c r="BC322">
        <f t="shared" ref="BC322:BC385" si="70">IF(ISBLANK(BB322), N322, "")</f>
        <v>8</v>
      </c>
      <c r="BE322" t="str">
        <f t="shared" ref="BE322:BE385" si="71">IF(ISBLANK(BD322), G322, "")</f>
        <v>M</v>
      </c>
    </row>
    <row r="323" spans="1:59">
      <c r="A323">
        <v>98</v>
      </c>
      <c r="B323" t="s">
        <v>1004</v>
      </c>
      <c r="C323" t="s">
        <v>1005</v>
      </c>
      <c r="E323" t="s">
        <v>2634</v>
      </c>
      <c r="F323" t="s">
        <v>2635</v>
      </c>
      <c r="G323" t="s">
        <v>23</v>
      </c>
      <c r="H323">
        <v>50.321899999999999</v>
      </c>
      <c r="I323">
        <v>15.87538</v>
      </c>
      <c r="J323">
        <v>4</v>
      </c>
      <c r="K323">
        <v>8</v>
      </c>
      <c r="L323">
        <v>1955</v>
      </c>
      <c r="M323">
        <v>67</v>
      </c>
      <c r="N323">
        <v>8</v>
      </c>
      <c r="O323" t="s">
        <v>24</v>
      </c>
      <c r="P323" t="s">
        <v>47</v>
      </c>
      <c r="Q323" t="s">
        <v>1923</v>
      </c>
      <c r="R323" t="s">
        <v>1831</v>
      </c>
      <c r="S323" t="s">
        <v>1831</v>
      </c>
      <c r="T323">
        <v>3</v>
      </c>
      <c r="U323" t="s">
        <v>26</v>
      </c>
      <c r="V323">
        <v>69</v>
      </c>
      <c r="Z323" t="s">
        <v>2633</v>
      </c>
      <c r="AA323">
        <v>7.7916350000000003</v>
      </c>
      <c r="AB323">
        <v>122.77849999999999</v>
      </c>
      <c r="AC323">
        <v>69</v>
      </c>
      <c r="AO323">
        <f t="shared" ca="1" si="62"/>
        <v>8</v>
      </c>
      <c r="AP323">
        <f t="shared" ca="1" si="63"/>
        <v>1955</v>
      </c>
      <c r="AQ323">
        <f t="shared" ca="1" si="64"/>
        <v>67</v>
      </c>
      <c r="AR323" t="str">
        <f t="shared" si="65"/>
        <v>MITAAKO</v>
      </c>
      <c r="AS323" t="str">
        <f t="shared" si="66"/>
        <v>KAREGA</v>
      </c>
      <c r="AT323" t="str">
        <f t="shared" si="67"/>
        <v>MITAAKO  KAREGA</v>
      </c>
      <c r="AW323">
        <f t="shared" ca="1" si="60"/>
        <v>8</v>
      </c>
      <c r="AX323">
        <f t="shared" ca="1" si="61"/>
        <v>1955</v>
      </c>
      <c r="AY323" s="23"/>
      <c r="AZ323">
        <f t="shared" si="68"/>
        <v>3</v>
      </c>
      <c r="BA323" t="str">
        <f t="shared" si="69"/>
        <v>LIVE IN A POLYGAMOUS UNION</v>
      </c>
      <c r="BB323" s="23">
        <v>1</v>
      </c>
      <c r="BC323" t="str">
        <f t="shared" si="70"/>
        <v/>
      </c>
      <c r="BE323" t="str">
        <f t="shared" si="71"/>
        <v>F</v>
      </c>
    </row>
    <row r="324" spans="1:59">
      <c r="A324">
        <v>98</v>
      </c>
      <c r="B324" t="s">
        <v>1007</v>
      </c>
      <c r="C324" t="s">
        <v>1008</v>
      </c>
      <c r="E324" t="s">
        <v>665</v>
      </c>
      <c r="F324" t="s">
        <v>1926</v>
      </c>
      <c r="G324" t="s">
        <v>23</v>
      </c>
      <c r="H324">
        <v>50.175269999999998</v>
      </c>
      <c r="I324">
        <v>13.43314</v>
      </c>
      <c r="J324">
        <v>8</v>
      </c>
      <c r="K324">
        <v>11</v>
      </c>
      <c r="L324">
        <v>1977</v>
      </c>
      <c r="M324">
        <v>45</v>
      </c>
      <c r="N324">
        <v>6</v>
      </c>
      <c r="O324" t="s">
        <v>24</v>
      </c>
      <c r="P324" t="s">
        <v>47</v>
      </c>
      <c r="Q324" t="s">
        <v>1923</v>
      </c>
      <c r="R324" t="s">
        <v>1831</v>
      </c>
      <c r="S324" t="s">
        <v>1831</v>
      </c>
      <c r="T324">
        <v>3</v>
      </c>
      <c r="U324" t="s">
        <v>26</v>
      </c>
      <c r="V324">
        <v>69</v>
      </c>
      <c r="Z324" t="s">
        <v>2633</v>
      </c>
      <c r="AA324">
        <v>7.7916350000000003</v>
      </c>
      <c r="AB324">
        <v>122.77849999999999</v>
      </c>
      <c r="AC324">
        <v>69</v>
      </c>
      <c r="AL324">
        <v>49</v>
      </c>
      <c r="AO324">
        <f t="shared" ca="1" si="62"/>
        <v>11</v>
      </c>
      <c r="AP324">
        <f t="shared" ca="1" si="63"/>
        <v>1977</v>
      </c>
      <c r="AQ324">
        <f t="shared" ca="1" si="64"/>
        <v>47</v>
      </c>
      <c r="AR324" t="str">
        <f t="shared" si="65"/>
        <v>PAULINE</v>
      </c>
      <c r="AS324" t="str">
        <f t="shared" si="66"/>
        <v>RURANGWA</v>
      </c>
      <c r="AT324" t="str">
        <f t="shared" si="67"/>
        <v>PAULINE  RURANGWA</v>
      </c>
      <c r="AW324">
        <f t="shared" ca="1" si="60"/>
        <v>11</v>
      </c>
      <c r="AX324">
        <f t="shared" ca="1" si="61"/>
        <v>1977</v>
      </c>
      <c r="AY324" s="23"/>
      <c r="AZ324">
        <f t="shared" si="68"/>
        <v>3</v>
      </c>
      <c r="BA324" t="str">
        <f t="shared" si="69"/>
        <v>LIVE IN A POLYGAMOUS UNION</v>
      </c>
      <c r="BB324" s="23"/>
      <c r="BC324">
        <f t="shared" si="70"/>
        <v>6</v>
      </c>
      <c r="BE324" t="str">
        <f t="shared" si="71"/>
        <v>F</v>
      </c>
    </row>
    <row r="325" spans="1:59">
      <c r="A325">
        <v>99</v>
      </c>
      <c r="B325" t="s">
        <v>1009</v>
      </c>
      <c r="C325" t="s">
        <v>1010</v>
      </c>
      <c r="E325" t="s">
        <v>28</v>
      </c>
      <c r="F325" t="s">
        <v>1927</v>
      </c>
      <c r="G325" t="s">
        <v>23</v>
      </c>
      <c r="H325">
        <v>-21.831600000000002</v>
      </c>
      <c r="I325">
        <v>46.936799999999998</v>
      </c>
      <c r="J325">
        <v>21</v>
      </c>
      <c r="K325">
        <v>3</v>
      </c>
      <c r="L325">
        <v>1982</v>
      </c>
      <c r="M325">
        <v>40</v>
      </c>
      <c r="N325">
        <v>10</v>
      </c>
      <c r="O325" t="s">
        <v>72</v>
      </c>
      <c r="P325" t="s">
        <v>77</v>
      </c>
      <c r="Q325" t="s">
        <v>1928</v>
      </c>
      <c r="R325" t="s">
        <v>1929</v>
      </c>
      <c r="S325" t="s">
        <v>1930</v>
      </c>
      <c r="T325">
        <v>4</v>
      </c>
      <c r="U325" t="s">
        <v>93</v>
      </c>
      <c r="V325">
        <v>71</v>
      </c>
      <c r="Z325" t="s">
        <v>2636</v>
      </c>
      <c r="AA325">
        <v>14.5717</v>
      </c>
      <c r="AB325">
        <v>121.0269</v>
      </c>
      <c r="AC325">
        <v>71</v>
      </c>
      <c r="AK325">
        <v>89</v>
      </c>
      <c r="AO325">
        <f t="shared" ca="1" si="62"/>
        <v>3</v>
      </c>
      <c r="AP325">
        <f t="shared" ca="1" si="63"/>
        <v>1943</v>
      </c>
      <c r="AQ325">
        <f t="shared" ca="1" si="64"/>
        <v>40</v>
      </c>
      <c r="AR325" t="str">
        <f t="shared" si="65"/>
        <v>AUDREY</v>
      </c>
      <c r="AS325" t="str">
        <f t="shared" si="66"/>
        <v>ISHIMWE</v>
      </c>
      <c r="AT325" t="str">
        <f t="shared" si="67"/>
        <v>AUDREY  ISHIMWE</v>
      </c>
      <c r="AU325">
        <v>9</v>
      </c>
      <c r="AW325" t="str">
        <f t="shared" si="60"/>
        <v/>
      </c>
      <c r="AX325">
        <f t="shared" ca="1" si="61"/>
        <v>1943</v>
      </c>
      <c r="AY325" s="23"/>
      <c r="AZ325">
        <f t="shared" si="68"/>
        <v>4</v>
      </c>
      <c r="BA325" t="str">
        <f t="shared" si="69"/>
        <v>DIVORCED</v>
      </c>
      <c r="BB325" s="23"/>
      <c r="BC325">
        <f t="shared" si="70"/>
        <v>10</v>
      </c>
      <c r="BE325" t="str">
        <f t="shared" si="71"/>
        <v>F</v>
      </c>
    </row>
    <row r="326" spans="1:59">
      <c r="A326">
        <v>99</v>
      </c>
      <c r="B326" t="s">
        <v>1011</v>
      </c>
      <c r="C326" t="s">
        <v>1012</v>
      </c>
      <c r="E326" t="s">
        <v>723</v>
      </c>
      <c r="F326" t="s">
        <v>2637</v>
      </c>
      <c r="G326" t="s">
        <v>36</v>
      </c>
      <c r="H326">
        <v>22.996510000000001</v>
      </c>
      <c r="I326">
        <v>113.8236</v>
      </c>
      <c r="J326">
        <v>4</v>
      </c>
      <c r="K326">
        <v>7</v>
      </c>
      <c r="L326">
        <v>1986</v>
      </c>
      <c r="M326">
        <v>36</v>
      </c>
      <c r="N326">
        <v>10</v>
      </c>
      <c r="O326" t="s">
        <v>72</v>
      </c>
      <c r="P326" t="s">
        <v>77</v>
      </c>
      <c r="Q326" t="s">
        <v>1928</v>
      </c>
      <c r="R326" t="s">
        <v>1929</v>
      </c>
      <c r="S326" t="s">
        <v>1930</v>
      </c>
      <c r="T326">
        <v>4</v>
      </c>
      <c r="U326" t="s">
        <v>93</v>
      </c>
      <c r="V326">
        <v>71</v>
      </c>
      <c r="Z326" t="s">
        <v>2636</v>
      </c>
      <c r="AA326">
        <v>14.5717</v>
      </c>
      <c r="AB326">
        <v>121.0269</v>
      </c>
      <c r="AC326">
        <v>71</v>
      </c>
      <c r="AN326">
        <v>11</v>
      </c>
      <c r="AO326">
        <f t="shared" ca="1" si="62"/>
        <v>7</v>
      </c>
      <c r="AP326">
        <f t="shared" ca="1" si="63"/>
        <v>1986</v>
      </c>
      <c r="AQ326">
        <f t="shared" ca="1" si="64"/>
        <v>36</v>
      </c>
      <c r="AR326" t="str">
        <f t="shared" si="65"/>
        <v>SANA</v>
      </c>
      <c r="AS326" t="str">
        <f t="shared" si="66"/>
        <v/>
      </c>
      <c r="AT326" t="str">
        <f t="shared" si="67"/>
        <v xml:space="preserve">SANA  </v>
      </c>
      <c r="AV326">
        <v>24</v>
      </c>
      <c r="AW326">
        <f t="shared" ca="1" si="60"/>
        <v>7</v>
      </c>
      <c r="AX326" t="str">
        <f t="shared" si="61"/>
        <v/>
      </c>
      <c r="AY326" s="23"/>
      <c r="AZ326">
        <f t="shared" si="68"/>
        <v>4</v>
      </c>
      <c r="BA326" t="str">
        <f t="shared" si="69"/>
        <v>DIVORCED</v>
      </c>
      <c r="BB326" s="23"/>
      <c r="BC326">
        <f t="shared" si="70"/>
        <v>10</v>
      </c>
      <c r="BE326" t="str">
        <f t="shared" si="71"/>
        <v>M</v>
      </c>
    </row>
    <row r="327" spans="1:59">
      <c r="A327">
        <v>99</v>
      </c>
      <c r="B327" t="s">
        <v>1013</v>
      </c>
      <c r="C327" t="s">
        <v>268</v>
      </c>
      <c r="E327" t="s">
        <v>426</v>
      </c>
      <c r="F327" t="s">
        <v>2636</v>
      </c>
      <c r="G327" t="s">
        <v>36</v>
      </c>
      <c r="H327">
        <v>14.5717</v>
      </c>
      <c r="I327">
        <v>121.0269</v>
      </c>
      <c r="J327">
        <v>27</v>
      </c>
      <c r="K327">
        <v>7</v>
      </c>
      <c r="L327">
        <v>1951</v>
      </c>
      <c r="M327">
        <v>71</v>
      </c>
      <c r="N327">
        <v>9</v>
      </c>
      <c r="O327" t="s">
        <v>72</v>
      </c>
      <c r="P327" t="s">
        <v>77</v>
      </c>
      <c r="Q327" t="s">
        <v>1928</v>
      </c>
      <c r="R327" t="s">
        <v>1929</v>
      </c>
      <c r="S327" t="s">
        <v>1930</v>
      </c>
      <c r="T327">
        <v>3</v>
      </c>
      <c r="U327" t="s">
        <v>26</v>
      </c>
      <c r="V327">
        <v>71</v>
      </c>
      <c r="W327">
        <v>7722065005</v>
      </c>
      <c r="Z327" t="s">
        <v>2636</v>
      </c>
      <c r="AA327">
        <v>14.5717</v>
      </c>
      <c r="AB327">
        <v>121.0269</v>
      </c>
      <c r="AC327">
        <v>71</v>
      </c>
      <c r="AO327">
        <f t="shared" ca="1" si="62"/>
        <v>7</v>
      </c>
      <c r="AP327">
        <f t="shared" ca="1" si="63"/>
        <v>1951</v>
      </c>
      <c r="AQ327">
        <f t="shared" ca="1" si="64"/>
        <v>71</v>
      </c>
      <c r="AR327" t="str">
        <f t="shared" si="65"/>
        <v>HAKIZIMANA</v>
      </c>
      <c r="AS327" t="str">
        <f t="shared" si="66"/>
        <v>UWAMAHORO</v>
      </c>
      <c r="AT327" t="str">
        <f t="shared" si="67"/>
        <v>HAKIZIMANA  UWAMAHORO</v>
      </c>
      <c r="AV327">
        <v>53</v>
      </c>
      <c r="AW327">
        <f t="shared" ca="1" si="60"/>
        <v>7</v>
      </c>
      <c r="AX327" t="str">
        <f t="shared" si="61"/>
        <v/>
      </c>
      <c r="AY327" s="23"/>
      <c r="AZ327">
        <f t="shared" si="68"/>
        <v>3</v>
      </c>
      <c r="BA327" t="str">
        <f t="shared" si="69"/>
        <v>LIVE IN A POLYGAMOUS UNION</v>
      </c>
      <c r="BB327" s="23"/>
      <c r="BC327">
        <f t="shared" si="70"/>
        <v>9</v>
      </c>
      <c r="BE327" t="str">
        <f t="shared" si="71"/>
        <v>M</v>
      </c>
    </row>
    <row r="328" spans="1:59">
      <c r="A328">
        <v>100</v>
      </c>
      <c r="B328" t="s">
        <v>1015</v>
      </c>
      <c r="C328" t="s">
        <v>1016</v>
      </c>
      <c r="E328" t="s">
        <v>1017</v>
      </c>
      <c r="F328" t="s">
        <v>1933</v>
      </c>
      <c r="G328" t="s">
        <v>36</v>
      </c>
      <c r="H328">
        <v>44.827800000000003</v>
      </c>
      <c r="I328">
        <v>14.731820000000001</v>
      </c>
      <c r="J328">
        <v>5</v>
      </c>
      <c r="K328">
        <v>10</v>
      </c>
      <c r="L328">
        <v>1998</v>
      </c>
      <c r="M328">
        <v>24</v>
      </c>
      <c r="N328">
        <v>5</v>
      </c>
      <c r="O328" t="s">
        <v>72</v>
      </c>
      <c r="P328" t="s">
        <v>82</v>
      </c>
      <c r="Q328" t="s">
        <v>1934</v>
      </c>
      <c r="R328" t="s">
        <v>1935</v>
      </c>
      <c r="S328" t="s">
        <v>1936</v>
      </c>
      <c r="T328">
        <v>5</v>
      </c>
      <c r="U328" t="s">
        <v>86</v>
      </c>
      <c r="V328">
        <v>87</v>
      </c>
      <c r="Z328" t="s">
        <v>2638</v>
      </c>
      <c r="AA328">
        <v>26.8857</v>
      </c>
      <c r="AB328">
        <v>120.0051</v>
      </c>
      <c r="AC328">
        <v>87</v>
      </c>
      <c r="AJ328">
        <v>26</v>
      </c>
      <c r="AN328">
        <v>10</v>
      </c>
      <c r="AO328">
        <f t="shared" ca="1" si="62"/>
        <v>12</v>
      </c>
      <c r="AP328">
        <f t="shared" ca="1" si="63"/>
        <v>1998</v>
      </c>
      <c r="AQ328">
        <f t="shared" ca="1" si="64"/>
        <v>24</v>
      </c>
      <c r="AR328" t="str">
        <f t="shared" si="65"/>
        <v>AZIUM</v>
      </c>
      <c r="AS328" t="str">
        <f t="shared" si="66"/>
        <v/>
      </c>
      <c r="AT328" t="str">
        <f t="shared" si="67"/>
        <v xml:space="preserve">AZIUM  </v>
      </c>
      <c r="AW328">
        <f t="shared" ca="1" si="60"/>
        <v>12</v>
      </c>
      <c r="AX328">
        <f t="shared" ca="1" si="61"/>
        <v>1998</v>
      </c>
      <c r="AY328" s="23"/>
      <c r="AZ328">
        <f t="shared" si="68"/>
        <v>5</v>
      </c>
      <c r="BA328" t="str">
        <f t="shared" si="69"/>
        <v>SEPARATED</v>
      </c>
      <c r="BB328" s="23"/>
      <c r="BC328">
        <f t="shared" si="70"/>
        <v>5</v>
      </c>
      <c r="BE328" t="str">
        <f t="shared" si="71"/>
        <v>M</v>
      </c>
    </row>
    <row r="329" spans="1:59">
      <c r="A329">
        <v>100</v>
      </c>
      <c r="B329" t="s">
        <v>1018</v>
      </c>
      <c r="C329" t="s">
        <v>2639</v>
      </c>
      <c r="D329" t="s">
        <v>793</v>
      </c>
      <c r="E329" t="s">
        <v>2640</v>
      </c>
      <c r="F329" t="s">
        <v>2638</v>
      </c>
      <c r="G329" t="s">
        <v>36</v>
      </c>
      <c r="H329">
        <v>26.8857</v>
      </c>
      <c r="I329">
        <v>120.0051</v>
      </c>
      <c r="J329">
        <v>20</v>
      </c>
      <c r="K329">
        <v>5</v>
      </c>
      <c r="L329">
        <v>1935</v>
      </c>
      <c r="M329">
        <v>87</v>
      </c>
      <c r="N329">
        <v>3</v>
      </c>
      <c r="O329" t="s">
        <v>72</v>
      </c>
      <c r="P329" t="s">
        <v>82</v>
      </c>
      <c r="Q329" t="s">
        <v>1934</v>
      </c>
      <c r="R329" t="s">
        <v>1935</v>
      </c>
      <c r="S329" t="s">
        <v>1936</v>
      </c>
      <c r="T329">
        <v>3</v>
      </c>
      <c r="U329" t="s">
        <v>26</v>
      </c>
      <c r="V329">
        <v>87</v>
      </c>
      <c r="W329">
        <v>9315382799</v>
      </c>
      <c r="Z329" t="s">
        <v>2638</v>
      </c>
      <c r="AA329">
        <v>26.8857</v>
      </c>
      <c r="AB329">
        <v>120.0051</v>
      </c>
      <c r="AC329">
        <v>87</v>
      </c>
      <c r="AF329">
        <v>46</v>
      </c>
      <c r="AJ329">
        <v>80</v>
      </c>
      <c r="AO329">
        <f t="shared" ca="1" si="62"/>
        <v>8</v>
      </c>
      <c r="AP329">
        <f t="shared" ca="1" si="63"/>
        <v>1935</v>
      </c>
      <c r="AQ329">
        <f t="shared" ca="1" si="64"/>
        <v>87</v>
      </c>
      <c r="AR329" t="str">
        <f t="shared" si="65"/>
        <v>SHAKA</v>
      </c>
      <c r="AS329" t="str">
        <f t="shared" si="66"/>
        <v>MUTSI</v>
      </c>
      <c r="AT329" t="str">
        <f t="shared" si="67"/>
        <v>SHAKA FRED MUTSI</v>
      </c>
      <c r="AW329">
        <f t="shared" ca="1" si="60"/>
        <v>8</v>
      </c>
      <c r="AX329">
        <f t="shared" ca="1" si="61"/>
        <v>1935</v>
      </c>
      <c r="AY329" s="23"/>
      <c r="AZ329">
        <f t="shared" si="68"/>
        <v>3</v>
      </c>
      <c r="BA329" t="str">
        <f t="shared" si="69"/>
        <v>LIVE IN A POLYGAMOUS UNION</v>
      </c>
      <c r="BB329" s="23"/>
      <c r="BC329">
        <f t="shared" si="70"/>
        <v>3</v>
      </c>
      <c r="BE329" t="str">
        <f t="shared" si="71"/>
        <v>M</v>
      </c>
    </row>
    <row r="330" spans="1:59">
      <c r="A330">
        <v>100</v>
      </c>
      <c r="B330" t="s">
        <v>1019</v>
      </c>
      <c r="C330" t="s">
        <v>288</v>
      </c>
      <c r="E330" t="s">
        <v>295</v>
      </c>
      <c r="F330" t="s">
        <v>1938</v>
      </c>
      <c r="G330" t="s">
        <v>36</v>
      </c>
      <c r="H330">
        <v>-34.039200000000001</v>
      </c>
      <c r="I330">
        <v>-54.776899999999998</v>
      </c>
      <c r="J330">
        <v>2</v>
      </c>
      <c r="K330">
        <v>8</v>
      </c>
      <c r="L330">
        <v>1979</v>
      </c>
      <c r="M330">
        <v>43</v>
      </c>
      <c r="N330">
        <v>5</v>
      </c>
      <c r="O330" t="s">
        <v>72</v>
      </c>
      <c r="P330" t="s">
        <v>82</v>
      </c>
      <c r="Q330" t="s">
        <v>1934</v>
      </c>
      <c r="R330" t="s">
        <v>1935</v>
      </c>
      <c r="S330" t="s">
        <v>1936</v>
      </c>
      <c r="T330">
        <v>4</v>
      </c>
      <c r="U330" t="s">
        <v>93</v>
      </c>
      <c r="V330">
        <v>87</v>
      </c>
      <c r="Z330" t="s">
        <v>2638</v>
      </c>
      <c r="AA330">
        <v>26.8857</v>
      </c>
      <c r="AB330">
        <v>120.0051</v>
      </c>
      <c r="AC330">
        <v>87</v>
      </c>
      <c r="AJ330">
        <v>72</v>
      </c>
      <c r="AO330">
        <f t="shared" ca="1" si="62"/>
        <v>9</v>
      </c>
      <c r="AP330">
        <f t="shared" ca="1" si="63"/>
        <v>1979</v>
      </c>
      <c r="AQ330">
        <f t="shared" ca="1" si="64"/>
        <v>43</v>
      </c>
      <c r="AR330" t="str">
        <f t="shared" si="65"/>
        <v>KWIZERA</v>
      </c>
      <c r="AS330" t="str">
        <f t="shared" si="66"/>
        <v>UWASE</v>
      </c>
      <c r="AT330" t="str">
        <f t="shared" si="67"/>
        <v>KWIZERA  UWASE</v>
      </c>
      <c r="AW330">
        <f t="shared" ca="1" si="60"/>
        <v>9</v>
      </c>
      <c r="AX330">
        <f t="shared" ca="1" si="61"/>
        <v>1979</v>
      </c>
      <c r="AY330" s="23"/>
      <c r="AZ330">
        <f t="shared" si="68"/>
        <v>4</v>
      </c>
      <c r="BA330" t="str">
        <f t="shared" si="69"/>
        <v>DIVORCED</v>
      </c>
      <c r="BB330" s="23">
        <v>1</v>
      </c>
      <c r="BC330" t="str">
        <f t="shared" si="70"/>
        <v/>
      </c>
      <c r="BE330" t="str">
        <f t="shared" si="71"/>
        <v>M</v>
      </c>
    </row>
    <row r="331" spans="1:59">
      <c r="A331">
        <v>100</v>
      </c>
      <c r="B331" t="s">
        <v>1020</v>
      </c>
      <c r="C331" t="s">
        <v>1021</v>
      </c>
      <c r="E331" t="s">
        <v>2641</v>
      </c>
      <c r="F331" t="s">
        <v>2642</v>
      </c>
      <c r="G331" t="s">
        <v>36</v>
      </c>
      <c r="H331">
        <v>53.773769999999999</v>
      </c>
      <c r="I331">
        <v>50.16384</v>
      </c>
      <c r="J331">
        <v>6</v>
      </c>
      <c r="K331">
        <v>11</v>
      </c>
      <c r="L331">
        <v>1991</v>
      </c>
      <c r="M331">
        <v>31</v>
      </c>
      <c r="N331">
        <v>7</v>
      </c>
      <c r="O331" t="s">
        <v>72</v>
      </c>
      <c r="P331" t="s">
        <v>82</v>
      </c>
      <c r="Q331" t="s">
        <v>1934</v>
      </c>
      <c r="R331" t="s">
        <v>1935</v>
      </c>
      <c r="S331" t="s">
        <v>1936</v>
      </c>
      <c r="T331">
        <v>2</v>
      </c>
      <c r="U331" t="s">
        <v>48</v>
      </c>
      <c r="V331">
        <v>87</v>
      </c>
      <c r="Z331" t="s">
        <v>2638</v>
      </c>
      <c r="AA331">
        <v>26.8857</v>
      </c>
      <c r="AB331">
        <v>120.0051</v>
      </c>
      <c r="AC331">
        <v>87</v>
      </c>
      <c r="AO331">
        <f t="shared" ca="1" si="62"/>
        <v>11</v>
      </c>
      <c r="AP331">
        <f t="shared" ca="1" si="63"/>
        <v>1991</v>
      </c>
      <c r="AQ331">
        <f t="shared" ca="1" si="64"/>
        <v>31</v>
      </c>
      <c r="AR331" t="str">
        <f t="shared" si="65"/>
        <v>NZIZA</v>
      </c>
      <c r="AS331" t="str">
        <f t="shared" si="66"/>
        <v>PHOCAS</v>
      </c>
      <c r="AT331" t="str">
        <f t="shared" si="67"/>
        <v>NZIZA  PHOCAS</v>
      </c>
      <c r="AU331">
        <v>24</v>
      </c>
      <c r="AW331" t="str">
        <f t="shared" si="60"/>
        <v/>
      </c>
      <c r="AX331">
        <f t="shared" ca="1" si="61"/>
        <v>1991</v>
      </c>
      <c r="AY331" s="23"/>
      <c r="AZ331">
        <f t="shared" si="68"/>
        <v>2</v>
      </c>
      <c r="BA331" t="str">
        <f t="shared" si="69"/>
        <v>MARRIED TO ONE WIFE/HUSBAND NOT OFFICIALLY</v>
      </c>
      <c r="BB331" s="23"/>
      <c r="BC331">
        <f t="shared" si="70"/>
        <v>7</v>
      </c>
      <c r="BE331" t="str">
        <f t="shared" si="71"/>
        <v>M</v>
      </c>
    </row>
    <row r="332" spans="1:59">
      <c r="A332">
        <v>101</v>
      </c>
      <c r="B332" t="s">
        <v>1023</v>
      </c>
      <c r="C332" t="s">
        <v>192</v>
      </c>
      <c r="D332" t="s">
        <v>1024</v>
      </c>
      <c r="E332" t="s">
        <v>221</v>
      </c>
      <c r="F332" t="s">
        <v>2643</v>
      </c>
      <c r="G332" t="s">
        <v>36</v>
      </c>
      <c r="H332">
        <v>28.438040000000001</v>
      </c>
      <c r="I332">
        <v>-11.098699999999999</v>
      </c>
      <c r="J332">
        <v>14</v>
      </c>
      <c r="K332">
        <v>7</v>
      </c>
      <c r="L332">
        <v>1935</v>
      </c>
      <c r="M332">
        <v>87</v>
      </c>
      <c r="N332">
        <v>7</v>
      </c>
      <c r="O332" t="s">
        <v>72</v>
      </c>
      <c r="P332" t="s">
        <v>73</v>
      </c>
      <c r="Q332" t="s">
        <v>1619</v>
      </c>
      <c r="R332" t="s">
        <v>1941</v>
      </c>
      <c r="S332" t="s">
        <v>1942</v>
      </c>
      <c r="T332">
        <v>7</v>
      </c>
      <c r="U332" t="s">
        <v>78</v>
      </c>
      <c r="V332">
        <v>97</v>
      </c>
      <c r="Z332" t="s">
        <v>1943</v>
      </c>
      <c r="AA332">
        <v>-6.4185400000000001</v>
      </c>
      <c r="AB332">
        <v>106.8503</v>
      </c>
      <c r="AC332">
        <v>97</v>
      </c>
      <c r="AO332">
        <f t="shared" ca="1" si="62"/>
        <v>7</v>
      </c>
      <c r="AP332">
        <f t="shared" ca="1" si="63"/>
        <v>1935</v>
      </c>
      <c r="AQ332">
        <f t="shared" ca="1" si="64"/>
        <v>87</v>
      </c>
      <c r="AR332" t="str">
        <f t="shared" si="65"/>
        <v>KAMANZI</v>
      </c>
      <c r="AS332" t="str">
        <f t="shared" si="66"/>
        <v>MUNEZERO</v>
      </c>
      <c r="AT332" t="str">
        <f t="shared" si="67"/>
        <v>KAMANZI MORGAN MUNEZERO</v>
      </c>
      <c r="AW332">
        <f t="shared" ca="1" si="60"/>
        <v>7</v>
      </c>
      <c r="AX332">
        <f t="shared" ca="1" si="61"/>
        <v>1935</v>
      </c>
      <c r="AY332" s="23"/>
      <c r="AZ332">
        <f t="shared" si="68"/>
        <v>7</v>
      </c>
      <c r="BA332" t="str">
        <f t="shared" si="69"/>
        <v>WIDOWED</v>
      </c>
      <c r="BB332" s="23">
        <v>1</v>
      </c>
      <c r="BC332" t="str">
        <f t="shared" si="70"/>
        <v/>
      </c>
      <c r="BE332" t="str">
        <f t="shared" si="71"/>
        <v>M</v>
      </c>
    </row>
    <row r="333" spans="1:59">
      <c r="A333">
        <v>101</v>
      </c>
      <c r="B333" t="s">
        <v>1026</v>
      </c>
      <c r="C333" t="s">
        <v>2644</v>
      </c>
      <c r="E333" t="s">
        <v>865</v>
      </c>
      <c r="F333" t="s">
        <v>1943</v>
      </c>
      <c r="G333" t="s">
        <v>36</v>
      </c>
      <c r="H333">
        <v>-6.4185400000000001</v>
      </c>
      <c r="I333">
        <v>106.8503</v>
      </c>
      <c r="J333">
        <v>10</v>
      </c>
      <c r="K333">
        <v>4</v>
      </c>
      <c r="L333">
        <v>1925</v>
      </c>
      <c r="M333">
        <v>97</v>
      </c>
      <c r="N333">
        <v>5</v>
      </c>
      <c r="O333" t="s">
        <v>72</v>
      </c>
      <c r="P333" t="s">
        <v>73</v>
      </c>
      <c r="Q333" t="s">
        <v>1619</v>
      </c>
      <c r="R333" t="s">
        <v>1941</v>
      </c>
      <c r="S333" t="s">
        <v>1942</v>
      </c>
      <c r="T333">
        <v>6</v>
      </c>
      <c r="U333" t="s">
        <v>43</v>
      </c>
      <c r="V333">
        <v>97</v>
      </c>
      <c r="W333">
        <v>9877606104</v>
      </c>
      <c r="Z333" t="s">
        <v>1943</v>
      </c>
      <c r="AA333">
        <v>-6.4185400000000001</v>
      </c>
      <c r="AB333">
        <v>106.8503</v>
      </c>
      <c r="AC333">
        <v>97</v>
      </c>
      <c r="AF333">
        <v>23</v>
      </c>
      <c r="AL333">
        <v>29</v>
      </c>
      <c r="AO333">
        <f t="shared" ca="1" si="62"/>
        <v>4</v>
      </c>
      <c r="AP333">
        <f t="shared" ca="1" si="63"/>
        <v>1925</v>
      </c>
      <c r="AQ333">
        <f t="shared" ca="1" si="64"/>
        <v>99</v>
      </c>
      <c r="AR333" t="str">
        <f t="shared" si="65"/>
        <v>RWAKAG</v>
      </c>
      <c r="AS333" t="str">
        <f t="shared" si="66"/>
        <v>GATETE</v>
      </c>
      <c r="AT333" t="str">
        <f t="shared" si="67"/>
        <v>RWAKAG  GATETE</v>
      </c>
      <c r="AU333">
        <v>134</v>
      </c>
      <c r="AW333" t="str">
        <f t="shared" si="60"/>
        <v/>
      </c>
      <c r="AX333">
        <f t="shared" ca="1" si="61"/>
        <v>1925</v>
      </c>
      <c r="AY333" s="23"/>
      <c r="AZ333">
        <f t="shared" si="68"/>
        <v>6</v>
      </c>
      <c r="BA333" t="str">
        <f t="shared" si="69"/>
        <v>NEVER MARRIED</v>
      </c>
      <c r="BB333" s="23"/>
      <c r="BC333">
        <f t="shared" si="70"/>
        <v>5</v>
      </c>
      <c r="BE333" t="str">
        <f t="shared" si="71"/>
        <v>M</v>
      </c>
    </row>
    <row r="334" spans="1:59">
      <c r="A334">
        <v>101</v>
      </c>
      <c r="B334" t="s">
        <v>1028</v>
      </c>
      <c r="C334" t="s">
        <v>1029</v>
      </c>
      <c r="E334" t="s">
        <v>1317</v>
      </c>
      <c r="F334" t="s">
        <v>2645</v>
      </c>
      <c r="G334" t="s">
        <v>36</v>
      </c>
      <c r="H334">
        <v>-34.679299999999998</v>
      </c>
      <c r="I334">
        <v>-58.376300000000001</v>
      </c>
      <c r="J334">
        <v>5</v>
      </c>
      <c r="K334">
        <v>6</v>
      </c>
      <c r="L334">
        <v>1935</v>
      </c>
      <c r="M334">
        <v>87</v>
      </c>
      <c r="N334">
        <v>13</v>
      </c>
      <c r="O334" t="s">
        <v>72</v>
      </c>
      <c r="P334" t="s">
        <v>73</v>
      </c>
      <c r="Q334" t="s">
        <v>1619</v>
      </c>
      <c r="R334" t="s">
        <v>1941</v>
      </c>
      <c r="S334" t="s">
        <v>1942</v>
      </c>
      <c r="T334">
        <v>1</v>
      </c>
      <c r="U334" t="s">
        <v>186</v>
      </c>
      <c r="V334">
        <v>97</v>
      </c>
      <c r="Z334" t="s">
        <v>1943</v>
      </c>
      <c r="AA334">
        <v>-6.4185400000000001</v>
      </c>
      <c r="AB334">
        <v>106.8503</v>
      </c>
      <c r="AC334">
        <v>97</v>
      </c>
      <c r="AJ334">
        <v>37</v>
      </c>
      <c r="AN334">
        <v>9</v>
      </c>
      <c r="AO334">
        <f t="shared" ca="1" si="62"/>
        <v>11</v>
      </c>
      <c r="AP334">
        <f t="shared" ca="1" si="63"/>
        <v>1935</v>
      </c>
      <c r="AQ334">
        <f t="shared" ca="1" si="64"/>
        <v>87</v>
      </c>
      <c r="AR334" t="str">
        <f t="shared" si="65"/>
        <v>HASSAN</v>
      </c>
      <c r="AS334" t="str">
        <f t="shared" si="66"/>
        <v/>
      </c>
      <c r="AT334" t="str">
        <f t="shared" si="67"/>
        <v xml:space="preserve">HASSAN  </v>
      </c>
      <c r="AV334">
        <v>74</v>
      </c>
      <c r="AW334">
        <f t="shared" ca="1" si="60"/>
        <v>11</v>
      </c>
      <c r="AX334" t="str">
        <f t="shared" si="61"/>
        <v/>
      </c>
      <c r="AY334" s="23"/>
      <c r="AZ334">
        <f t="shared" si="68"/>
        <v>1</v>
      </c>
      <c r="BA334" t="str">
        <f t="shared" si="69"/>
        <v>MARRIED TO ONE WIFE/HUSBAND OFFICIALLY</v>
      </c>
      <c r="BB334" s="23"/>
      <c r="BC334">
        <f t="shared" si="70"/>
        <v>13</v>
      </c>
      <c r="BE334" t="str">
        <f t="shared" si="71"/>
        <v>M</v>
      </c>
    </row>
    <row r="335" spans="1:59">
      <c r="A335">
        <v>101</v>
      </c>
      <c r="B335" t="s">
        <v>1031</v>
      </c>
      <c r="C335" t="s">
        <v>134</v>
      </c>
      <c r="D335" t="s">
        <v>431</v>
      </c>
      <c r="E335" t="s">
        <v>918</v>
      </c>
      <c r="F335" t="s">
        <v>2646</v>
      </c>
      <c r="G335" t="s">
        <v>36</v>
      </c>
      <c r="H335">
        <v>42.997979999999998</v>
      </c>
      <c r="I335">
        <v>-76.137799999999999</v>
      </c>
      <c r="J335">
        <v>8</v>
      </c>
      <c r="K335">
        <v>3</v>
      </c>
      <c r="L335">
        <v>1960</v>
      </c>
      <c r="M335">
        <v>62</v>
      </c>
      <c r="N335">
        <v>11</v>
      </c>
      <c r="O335" t="s">
        <v>72</v>
      </c>
      <c r="P335" t="s">
        <v>73</v>
      </c>
      <c r="Q335" t="s">
        <v>1619</v>
      </c>
      <c r="R335" t="s">
        <v>1941</v>
      </c>
      <c r="S335" t="s">
        <v>1942</v>
      </c>
      <c r="T335">
        <v>5</v>
      </c>
      <c r="U335" t="s">
        <v>86</v>
      </c>
      <c r="V335">
        <v>97</v>
      </c>
      <c r="Z335" t="s">
        <v>1943</v>
      </c>
      <c r="AA335">
        <v>-6.4185400000000001</v>
      </c>
      <c r="AB335">
        <v>106.8503</v>
      </c>
      <c r="AC335">
        <v>97</v>
      </c>
      <c r="AJ335">
        <v>41</v>
      </c>
      <c r="AO335">
        <f t="shared" ca="1" si="62"/>
        <v>6</v>
      </c>
      <c r="AP335">
        <f t="shared" ca="1" si="63"/>
        <v>1960</v>
      </c>
      <c r="AQ335">
        <f t="shared" ca="1" si="64"/>
        <v>62</v>
      </c>
      <c r="AR335" t="str">
        <f t="shared" si="65"/>
        <v>JEAN</v>
      </c>
      <c r="AS335" t="str">
        <f t="shared" si="66"/>
        <v>ALEXIS</v>
      </c>
      <c r="AT335" t="str">
        <f t="shared" si="67"/>
        <v>JEAN BERTRAND ALEXIS</v>
      </c>
      <c r="AU335">
        <v>61</v>
      </c>
      <c r="AV335">
        <v>4</v>
      </c>
      <c r="AW335" t="str">
        <f t="shared" si="60"/>
        <v/>
      </c>
      <c r="AX335" t="str">
        <f t="shared" si="61"/>
        <v/>
      </c>
      <c r="AY335" s="23"/>
      <c r="AZ335">
        <f t="shared" si="68"/>
        <v>5</v>
      </c>
      <c r="BA335" t="str">
        <f t="shared" si="69"/>
        <v>SEPARATED</v>
      </c>
      <c r="BB335" s="23"/>
      <c r="BC335">
        <f t="shared" si="70"/>
        <v>11</v>
      </c>
      <c r="BE335" t="str">
        <f t="shared" si="71"/>
        <v>M</v>
      </c>
    </row>
    <row r="336" spans="1:59">
      <c r="A336">
        <v>102</v>
      </c>
      <c r="B336" t="s">
        <v>1033</v>
      </c>
      <c r="C336" t="s">
        <v>1034</v>
      </c>
      <c r="E336" t="s">
        <v>2483</v>
      </c>
      <c r="F336" t="s">
        <v>2647</v>
      </c>
      <c r="G336" t="s">
        <v>36</v>
      </c>
      <c r="H336">
        <v>6.7496640000000001</v>
      </c>
      <c r="I336">
        <v>11.803660000000001</v>
      </c>
      <c r="J336">
        <v>6</v>
      </c>
      <c r="K336">
        <v>2</v>
      </c>
      <c r="L336">
        <v>1947</v>
      </c>
      <c r="M336">
        <v>75</v>
      </c>
      <c r="N336">
        <v>10</v>
      </c>
      <c r="O336" t="s">
        <v>31</v>
      </c>
      <c r="P336" t="s">
        <v>172</v>
      </c>
      <c r="Q336" t="s">
        <v>1947</v>
      </c>
      <c r="R336" t="s">
        <v>1948</v>
      </c>
      <c r="S336" t="s">
        <v>1949</v>
      </c>
      <c r="T336">
        <v>5</v>
      </c>
      <c r="U336" t="s">
        <v>86</v>
      </c>
      <c r="V336">
        <v>88</v>
      </c>
      <c r="Z336" t="s">
        <v>2648</v>
      </c>
      <c r="AA336">
        <v>53.429099999999998</v>
      </c>
      <c r="AB336">
        <v>85.900599999999997</v>
      </c>
      <c r="AC336">
        <v>88</v>
      </c>
      <c r="AK336">
        <v>88</v>
      </c>
      <c r="AO336">
        <f t="shared" ca="1" si="62"/>
        <v>2</v>
      </c>
      <c r="AP336">
        <f t="shared" ca="1" si="63"/>
        <v>1972</v>
      </c>
      <c r="AQ336">
        <f t="shared" ca="1" si="64"/>
        <v>75</v>
      </c>
      <c r="AR336" t="str">
        <f t="shared" si="65"/>
        <v>NIYERA</v>
      </c>
      <c r="AS336" t="str">
        <f t="shared" si="66"/>
        <v>GATSINZI</v>
      </c>
      <c r="AT336" t="str">
        <f t="shared" si="67"/>
        <v>NIYERA  GATSINZI</v>
      </c>
      <c r="AU336">
        <v>2</v>
      </c>
      <c r="AW336" t="str">
        <f t="shared" si="60"/>
        <v/>
      </c>
      <c r="AX336">
        <f t="shared" ca="1" si="61"/>
        <v>1972</v>
      </c>
      <c r="AY336" s="23"/>
      <c r="AZ336">
        <f t="shared" si="68"/>
        <v>5</v>
      </c>
      <c r="BA336" t="str">
        <f t="shared" si="69"/>
        <v>SEPARATED</v>
      </c>
      <c r="BB336" s="23"/>
      <c r="BC336">
        <f t="shared" si="70"/>
        <v>10</v>
      </c>
      <c r="BE336" t="str">
        <f t="shared" si="71"/>
        <v>M</v>
      </c>
    </row>
    <row r="337" spans="1:59">
      <c r="A337">
        <v>102</v>
      </c>
      <c r="B337" t="s">
        <v>1035</v>
      </c>
      <c r="C337" t="s">
        <v>1036</v>
      </c>
      <c r="E337" t="s">
        <v>219</v>
      </c>
      <c r="F337" t="s">
        <v>1950</v>
      </c>
      <c r="G337" t="s">
        <v>36</v>
      </c>
      <c r="H337">
        <v>34.744419999999998</v>
      </c>
      <c r="I337">
        <v>60.77955</v>
      </c>
      <c r="J337">
        <v>15</v>
      </c>
      <c r="K337">
        <v>1</v>
      </c>
      <c r="L337">
        <v>1936</v>
      </c>
      <c r="M337">
        <v>86</v>
      </c>
      <c r="N337">
        <v>12</v>
      </c>
      <c r="O337" t="s">
        <v>31</v>
      </c>
      <c r="P337" t="s">
        <v>172</v>
      </c>
      <c r="Q337" t="s">
        <v>1947</v>
      </c>
      <c r="R337" t="s">
        <v>1948</v>
      </c>
      <c r="S337" t="s">
        <v>1949</v>
      </c>
      <c r="T337">
        <v>7</v>
      </c>
      <c r="U337" t="s">
        <v>78</v>
      </c>
      <c r="V337">
        <v>88</v>
      </c>
      <c r="Z337" t="s">
        <v>2648</v>
      </c>
      <c r="AA337">
        <v>53.429099999999998</v>
      </c>
      <c r="AB337">
        <v>85.900599999999997</v>
      </c>
      <c r="AC337">
        <v>88</v>
      </c>
      <c r="AO337">
        <f t="shared" ca="1" si="62"/>
        <v>1</v>
      </c>
      <c r="AP337">
        <f t="shared" ca="1" si="63"/>
        <v>1936</v>
      </c>
      <c r="AQ337">
        <f t="shared" ca="1" si="64"/>
        <v>86</v>
      </c>
      <c r="AR337" t="str">
        <f t="shared" si="65"/>
        <v>GERVAIS</v>
      </c>
      <c r="AS337" t="str">
        <f t="shared" si="66"/>
        <v>MUHIRE</v>
      </c>
      <c r="AT337" t="str">
        <f t="shared" si="67"/>
        <v>GERVAIS  MUHIRE</v>
      </c>
      <c r="AW337">
        <f t="shared" ca="1" si="60"/>
        <v>1</v>
      </c>
      <c r="AX337">
        <f t="shared" ca="1" si="61"/>
        <v>1936</v>
      </c>
      <c r="AY337" s="23"/>
      <c r="AZ337">
        <f t="shared" si="68"/>
        <v>7</v>
      </c>
      <c r="BA337" t="str">
        <f t="shared" si="69"/>
        <v>WIDOWED</v>
      </c>
      <c r="BB337" s="23"/>
      <c r="BC337">
        <f t="shared" si="70"/>
        <v>12</v>
      </c>
      <c r="BE337" t="str">
        <f t="shared" si="71"/>
        <v>M</v>
      </c>
    </row>
    <row r="338" spans="1:59">
      <c r="A338">
        <v>102</v>
      </c>
      <c r="B338" t="s">
        <v>1037</v>
      </c>
      <c r="C338" t="s">
        <v>418</v>
      </c>
      <c r="E338" t="s">
        <v>1211</v>
      </c>
      <c r="F338" t="s">
        <v>2648</v>
      </c>
      <c r="G338" t="s">
        <v>36</v>
      </c>
      <c r="H338">
        <v>53.429099999999998</v>
      </c>
      <c r="I338">
        <v>85.900599999999997</v>
      </c>
      <c r="J338">
        <v>16</v>
      </c>
      <c r="K338">
        <v>2</v>
      </c>
      <c r="L338">
        <v>1934</v>
      </c>
      <c r="M338">
        <v>88</v>
      </c>
      <c r="N338">
        <v>7</v>
      </c>
      <c r="O338" t="s">
        <v>31</v>
      </c>
      <c r="P338" t="s">
        <v>172</v>
      </c>
      <c r="Q338" t="s">
        <v>1947</v>
      </c>
      <c r="R338" t="s">
        <v>1948</v>
      </c>
      <c r="S338" t="s">
        <v>1949</v>
      </c>
      <c r="T338">
        <v>6</v>
      </c>
      <c r="U338" t="s">
        <v>43</v>
      </c>
      <c r="V338">
        <v>88</v>
      </c>
      <c r="W338">
        <v>2013817813</v>
      </c>
      <c r="Z338" t="s">
        <v>2648</v>
      </c>
      <c r="AA338">
        <v>53.429099999999998</v>
      </c>
      <c r="AB338">
        <v>85.900599999999997</v>
      </c>
      <c r="AC338">
        <v>88</v>
      </c>
      <c r="AG338">
        <v>7</v>
      </c>
      <c r="AK338">
        <v>16</v>
      </c>
      <c r="AL338">
        <v>23</v>
      </c>
      <c r="AO338">
        <f t="shared" ca="1" si="62"/>
        <v>2</v>
      </c>
      <c r="AP338">
        <f t="shared" ca="1" si="63"/>
        <v>1954</v>
      </c>
      <c r="AQ338">
        <f t="shared" ca="1" si="64"/>
        <v>89</v>
      </c>
      <c r="AR338" t="str">
        <f t="shared" si="65"/>
        <v>PATIENCE</v>
      </c>
      <c r="AS338" t="str">
        <f t="shared" si="66"/>
        <v>HITIMANA</v>
      </c>
      <c r="AT338" t="str">
        <f t="shared" si="67"/>
        <v>PATIENCE  HITIMANA</v>
      </c>
      <c r="AU338">
        <v>69</v>
      </c>
      <c r="AW338" t="str">
        <f t="shared" si="60"/>
        <v/>
      </c>
      <c r="AX338">
        <f t="shared" ca="1" si="61"/>
        <v>1954</v>
      </c>
      <c r="AY338" s="23"/>
      <c r="AZ338">
        <f t="shared" si="68"/>
        <v>6</v>
      </c>
      <c r="BA338" t="str">
        <f t="shared" si="69"/>
        <v>NEVER MARRIED</v>
      </c>
      <c r="BB338" s="23"/>
      <c r="BC338">
        <f t="shared" si="70"/>
        <v>7</v>
      </c>
      <c r="BE338" t="str">
        <f t="shared" si="71"/>
        <v>M</v>
      </c>
      <c r="BG338">
        <f xml:space="preserve"> IF(ISBLANK(BF338), W338, "")</f>
        <v>2013817813</v>
      </c>
    </row>
    <row r="339" spans="1:59">
      <c r="A339">
        <v>102</v>
      </c>
      <c r="B339" t="s">
        <v>1039</v>
      </c>
      <c r="C339" t="s">
        <v>41</v>
      </c>
      <c r="E339" t="s">
        <v>324</v>
      </c>
      <c r="F339" t="s">
        <v>1952</v>
      </c>
      <c r="G339" t="s">
        <v>36</v>
      </c>
      <c r="H339">
        <v>-42.760199999999998</v>
      </c>
      <c r="I339">
        <v>-65.060400000000001</v>
      </c>
      <c r="J339">
        <v>4</v>
      </c>
      <c r="K339">
        <v>11</v>
      </c>
      <c r="L339">
        <v>1986</v>
      </c>
      <c r="M339">
        <v>36</v>
      </c>
      <c r="N339">
        <v>3</v>
      </c>
      <c r="O339" t="s">
        <v>31</v>
      </c>
      <c r="P339" t="s">
        <v>172</v>
      </c>
      <c r="Q339" t="s">
        <v>1947</v>
      </c>
      <c r="R339" t="s">
        <v>1948</v>
      </c>
      <c r="S339" t="s">
        <v>1949</v>
      </c>
      <c r="T339">
        <v>7</v>
      </c>
      <c r="U339" t="s">
        <v>78</v>
      </c>
      <c r="V339">
        <v>88</v>
      </c>
      <c r="Z339" t="s">
        <v>2648</v>
      </c>
      <c r="AA339">
        <v>53.429099999999998</v>
      </c>
      <c r="AB339">
        <v>85.900599999999997</v>
      </c>
      <c r="AC339">
        <v>88</v>
      </c>
      <c r="AO339">
        <f t="shared" ca="1" si="62"/>
        <v>11</v>
      </c>
      <c r="AP339">
        <f t="shared" ca="1" si="63"/>
        <v>1986</v>
      </c>
      <c r="AQ339">
        <f t="shared" ca="1" si="64"/>
        <v>36</v>
      </c>
      <c r="AR339" t="str">
        <f t="shared" si="65"/>
        <v>NGABONZIZA</v>
      </c>
      <c r="AS339" t="str">
        <f t="shared" si="66"/>
        <v>MAHORO</v>
      </c>
      <c r="AT339" t="str">
        <f t="shared" si="67"/>
        <v>NGABONZIZA  MAHORO</v>
      </c>
      <c r="AU339">
        <v>98</v>
      </c>
      <c r="AW339" t="str">
        <f t="shared" si="60"/>
        <v/>
      </c>
      <c r="AX339">
        <f t="shared" ca="1" si="61"/>
        <v>1986</v>
      </c>
      <c r="AY339" s="23"/>
      <c r="AZ339">
        <f t="shared" si="68"/>
        <v>7</v>
      </c>
      <c r="BA339" t="str">
        <f t="shared" si="69"/>
        <v>WIDOWED</v>
      </c>
      <c r="BB339" s="23"/>
      <c r="BC339">
        <f t="shared" si="70"/>
        <v>3</v>
      </c>
      <c r="BE339" t="str">
        <f t="shared" si="71"/>
        <v>M</v>
      </c>
    </row>
    <row r="340" spans="1:59">
      <c r="A340">
        <v>103</v>
      </c>
      <c r="B340" t="s">
        <v>1040</v>
      </c>
      <c r="C340" t="s">
        <v>1041</v>
      </c>
      <c r="E340" t="s">
        <v>1042</v>
      </c>
      <c r="F340" t="s">
        <v>1953</v>
      </c>
      <c r="G340" t="s">
        <v>36</v>
      </c>
      <c r="H340">
        <v>49.452179999999998</v>
      </c>
      <c r="I340">
        <v>-123.238</v>
      </c>
      <c r="J340">
        <v>22</v>
      </c>
      <c r="K340">
        <v>7</v>
      </c>
      <c r="L340">
        <v>1954</v>
      </c>
      <c r="M340">
        <v>68</v>
      </c>
      <c r="N340">
        <v>7</v>
      </c>
      <c r="O340" t="s">
        <v>72</v>
      </c>
      <c r="P340" t="s">
        <v>73</v>
      </c>
      <c r="Q340" t="s">
        <v>1954</v>
      </c>
      <c r="R340" t="s">
        <v>1955</v>
      </c>
      <c r="S340" t="s">
        <v>1956</v>
      </c>
      <c r="T340">
        <v>6</v>
      </c>
      <c r="U340" t="s">
        <v>43</v>
      </c>
      <c r="V340">
        <v>68</v>
      </c>
      <c r="W340">
        <v>7368687470</v>
      </c>
      <c r="Z340" t="s">
        <v>1953</v>
      </c>
      <c r="AA340">
        <v>49.452179999999998</v>
      </c>
      <c r="AB340">
        <v>-123.238</v>
      </c>
      <c r="AC340">
        <v>68</v>
      </c>
      <c r="AO340">
        <f t="shared" ca="1" si="62"/>
        <v>7</v>
      </c>
      <c r="AP340">
        <f t="shared" ca="1" si="63"/>
        <v>1954</v>
      </c>
      <c r="AQ340">
        <f t="shared" ca="1" si="64"/>
        <v>68</v>
      </c>
      <c r="AR340" t="str">
        <f t="shared" si="65"/>
        <v>DANIEL</v>
      </c>
      <c r="AS340" t="str">
        <f t="shared" si="66"/>
        <v>NSENGIYUMVA</v>
      </c>
      <c r="AT340" t="str">
        <f t="shared" si="67"/>
        <v>DANIEL  NSENGIYUMVA</v>
      </c>
      <c r="AW340">
        <f t="shared" ca="1" si="60"/>
        <v>7</v>
      </c>
      <c r="AX340">
        <f t="shared" ca="1" si="61"/>
        <v>1954</v>
      </c>
      <c r="AY340" s="23"/>
      <c r="AZ340">
        <f t="shared" si="68"/>
        <v>6</v>
      </c>
      <c r="BA340" t="str">
        <f t="shared" si="69"/>
        <v>NEVER MARRIED</v>
      </c>
      <c r="BB340" s="23"/>
      <c r="BC340">
        <f t="shared" si="70"/>
        <v>7</v>
      </c>
      <c r="BE340" t="str">
        <f t="shared" si="71"/>
        <v>M</v>
      </c>
    </row>
    <row r="341" spans="1:59">
      <c r="A341">
        <v>103</v>
      </c>
      <c r="B341" t="s">
        <v>1043</v>
      </c>
      <c r="C341" t="s">
        <v>63</v>
      </c>
      <c r="E341" t="s">
        <v>2649</v>
      </c>
      <c r="F341" t="s">
        <v>2650</v>
      </c>
      <c r="G341" t="s">
        <v>36</v>
      </c>
      <c r="H341">
        <v>-17.722000000000001</v>
      </c>
      <c r="I341">
        <v>-48.1586</v>
      </c>
      <c r="J341">
        <v>18</v>
      </c>
      <c r="K341">
        <v>3</v>
      </c>
      <c r="L341">
        <v>2007</v>
      </c>
      <c r="M341">
        <v>15</v>
      </c>
      <c r="N341">
        <v>13</v>
      </c>
      <c r="O341" t="s">
        <v>72</v>
      </c>
      <c r="P341" t="s">
        <v>73</v>
      </c>
      <c r="Q341" t="s">
        <v>1954</v>
      </c>
      <c r="R341" t="s">
        <v>1955</v>
      </c>
      <c r="S341" t="s">
        <v>1956</v>
      </c>
      <c r="T341">
        <v>6</v>
      </c>
      <c r="U341" t="s">
        <v>43</v>
      </c>
      <c r="V341">
        <v>68</v>
      </c>
      <c r="Z341" t="s">
        <v>1953</v>
      </c>
      <c r="AA341">
        <v>49.452179999999998</v>
      </c>
      <c r="AB341">
        <v>-123.238</v>
      </c>
      <c r="AC341">
        <v>68</v>
      </c>
      <c r="AF341">
        <v>20</v>
      </c>
      <c r="AJ341">
        <v>38</v>
      </c>
      <c r="AK341">
        <v>2</v>
      </c>
      <c r="AO341">
        <f t="shared" ca="1" si="62"/>
        <v>3</v>
      </c>
      <c r="AP341">
        <f t="shared" ca="1" si="63"/>
        <v>1946</v>
      </c>
      <c r="AQ341">
        <f t="shared" ca="1" si="64"/>
        <v>15</v>
      </c>
      <c r="AR341" t="str">
        <f t="shared" si="65"/>
        <v>SHYAKA</v>
      </c>
      <c r="AS341" t="str">
        <f t="shared" si="66"/>
        <v>MESIGYE</v>
      </c>
      <c r="AT341" t="str">
        <f t="shared" si="67"/>
        <v>SHYAKA  MESIGYE</v>
      </c>
      <c r="AW341">
        <f t="shared" ca="1" si="60"/>
        <v>3</v>
      </c>
      <c r="AX341">
        <f t="shared" ca="1" si="61"/>
        <v>1946</v>
      </c>
      <c r="AY341" s="23"/>
      <c r="AZ341">
        <f t="shared" si="68"/>
        <v>6</v>
      </c>
      <c r="BA341" t="str">
        <f t="shared" si="69"/>
        <v>NEVER MARRIED</v>
      </c>
      <c r="BB341" s="23"/>
      <c r="BC341">
        <f t="shared" si="70"/>
        <v>13</v>
      </c>
      <c r="BE341" t="str">
        <f t="shared" si="71"/>
        <v>M</v>
      </c>
    </row>
    <row r="342" spans="1:59">
      <c r="A342">
        <v>103</v>
      </c>
      <c r="B342" t="s">
        <v>1044</v>
      </c>
      <c r="C342" t="s">
        <v>169</v>
      </c>
      <c r="E342" t="s">
        <v>2651</v>
      </c>
      <c r="F342" t="s">
        <v>2652</v>
      </c>
      <c r="G342" t="s">
        <v>36</v>
      </c>
      <c r="H342">
        <v>55.771189999999997</v>
      </c>
      <c r="I342">
        <v>37.623199999999997</v>
      </c>
      <c r="J342">
        <v>31</v>
      </c>
      <c r="K342">
        <v>10</v>
      </c>
      <c r="L342">
        <v>1978</v>
      </c>
      <c r="M342">
        <v>44</v>
      </c>
      <c r="N342">
        <v>13</v>
      </c>
      <c r="O342" t="s">
        <v>72</v>
      </c>
      <c r="P342" t="s">
        <v>73</v>
      </c>
      <c r="Q342" t="s">
        <v>1954</v>
      </c>
      <c r="R342" t="s">
        <v>1955</v>
      </c>
      <c r="S342" t="s">
        <v>1956</v>
      </c>
      <c r="T342">
        <v>1</v>
      </c>
      <c r="U342" t="s">
        <v>186</v>
      </c>
      <c r="V342">
        <v>68</v>
      </c>
      <c r="Z342" t="s">
        <v>1953</v>
      </c>
      <c r="AA342">
        <v>49.452179999999998</v>
      </c>
      <c r="AB342">
        <v>-123.238</v>
      </c>
      <c r="AC342">
        <v>68</v>
      </c>
      <c r="AH342">
        <v>10</v>
      </c>
      <c r="AK342">
        <v>51</v>
      </c>
      <c r="AO342">
        <f t="shared" ca="1" si="62"/>
        <v>10</v>
      </c>
      <c r="AP342">
        <f t="shared" ca="1" si="63"/>
        <v>1956</v>
      </c>
      <c r="AQ342">
        <f t="shared" ca="1" si="64"/>
        <v>44</v>
      </c>
      <c r="AR342" t="str">
        <f t="shared" si="65"/>
        <v>DIDIER</v>
      </c>
      <c r="AS342" t="str">
        <f t="shared" si="66"/>
        <v>MUZUNGU</v>
      </c>
      <c r="AT342" t="str">
        <f t="shared" si="67"/>
        <v>DIDIER  MUZUNGU</v>
      </c>
      <c r="AW342">
        <f t="shared" ca="1" si="60"/>
        <v>10</v>
      </c>
      <c r="AX342">
        <f t="shared" ca="1" si="61"/>
        <v>1956</v>
      </c>
      <c r="AY342" s="23"/>
      <c r="AZ342">
        <f t="shared" si="68"/>
        <v>1</v>
      </c>
      <c r="BA342" t="str">
        <f t="shared" si="69"/>
        <v>MARRIED TO ONE WIFE/HUSBAND OFFICIALLY</v>
      </c>
      <c r="BB342" s="23"/>
      <c r="BC342">
        <f t="shared" si="70"/>
        <v>13</v>
      </c>
      <c r="BE342" t="str">
        <f t="shared" si="71"/>
        <v>M</v>
      </c>
    </row>
    <row r="343" spans="1:59">
      <c r="A343">
        <v>103</v>
      </c>
      <c r="B343" t="s">
        <v>1046</v>
      </c>
      <c r="C343" t="s">
        <v>563</v>
      </c>
      <c r="E343" t="s">
        <v>514</v>
      </c>
      <c r="F343" t="s">
        <v>2653</v>
      </c>
      <c r="G343" t="s">
        <v>36</v>
      </c>
      <c r="H343">
        <v>39.688319999999997</v>
      </c>
      <c r="I343">
        <v>-8.9436400000000003</v>
      </c>
      <c r="J343">
        <v>3</v>
      </c>
      <c r="K343">
        <v>10</v>
      </c>
      <c r="L343">
        <v>1961</v>
      </c>
      <c r="M343">
        <v>61</v>
      </c>
      <c r="N343">
        <v>7</v>
      </c>
      <c r="O343" t="s">
        <v>72</v>
      </c>
      <c r="P343" t="s">
        <v>73</v>
      </c>
      <c r="Q343" t="s">
        <v>1954</v>
      </c>
      <c r="R343" t="s">
        <v>1955</v>
      </c>
      <c r="S343" t="s">
        <v>1956</v>
      </c>
      <c r="T343">
        <v>6</v>
      </c>
      <c r="U343" t="s">
        <v>43</v>
      </c>
      <c r="V343">
        <v>68</v>
      </c>
      <c r="Z343" t="s">
        <v>1953</v>
      </c>
      <c r="AA343">
        <v>49.452179999999998</v>
      </c>
      <c r="AB343">
        <v>-123.238</v>
      </c>
      <c r="AC343">
        <v>68</v>
      </c>
      <c r="AO343">
        <f t="shared" ca="1" si="62"/>
        <v>10</v>
      </c>
      <c r="AP343">
        <f t="shared" ca="1" si="63"/>
        <v>1961</v>
      </c>
      <c r="AQ343">
        <f t="shared" ca="1" si="64"/>
        <v>61</v>
      </c>
      <c r="AR343" t="str">
        <f t="shared" si="65"/>
        <v>HABIMANA</v>
      </c>
      <c r="AS343" t="str">
        <f t="shared" si="66"/>
        <v>MUGISHA</v>
      </c>
      <c r="AT343" t="str">
        <f t="shared" si="67"/>
        <v>HABIMANA  MUGISHA</v>
      </c>
      <c r="AV343">
        <v>21</v>
      </c>
      <c r="AW343">
        <f t="shared" ca="1" si="60"/>
        <v>10</v>
      </c>
      <c r="AX343" t="str">
        <f t="shared" si="61"/>
        <v/>
      </c>
      <c r="AY343" s="23"/>
      <c r="AZ343">
        <f t="shared" si="68"/>
        <v>6</v>
      </c>
      <c r="BA343" t="str">
        <f t="shared" si="69"/>
        <v>NEVER MARRIED</v>
      </c>
      <c r="BB343" s="23"/>
      <c r="BC343">
        <f t="shared" si="70"/>
        <v>7</v>
      </c>
      <c r="BE343" t="str">
        <f t="shared" si="71"/>
        <v>M</v>
      </c>
    </row>
    <row r="344" spans="1:59">
      <c r="A344">
        <v>104</v>
      </c>
      <c r="B344" t="s">
        <v>1048</v>
      </c>
      <c r="C344" t="s">
        <v>1049</v>
      </c>
      <c r="E344" t="s">
        <v>288</v>
      </c>
      <c r="F344" t="s">
        <v>1960</v>
      </c>
      <c r="G344" t="s">
        <v>36</v>
      </c>
      <c r="H344">
        <v>41.76446</v>
      </c>
      <c r="I344">
        <v>-72.673000000000002</v>
      </c>
      <c r="J344">
        <v>21</v>
      </c>
      <c r="K344">
        <v>11</v>
      </c>
      <c r="L344">
        <v>1930</v>
      </c>
      <c r="M344">
        <v>92</v>
      </c>
      <c r="N344">
        <v>11</v>
      </c>
      <c r="O344" t="s">
        <v>24</v>
      </c>
      <c r="P344" t="s">
        <v>113</v>
      </c>
      <c r="Q344" t="s">
        <v>1635</v>
      </c>
      <c r="R344" t="s">
        <v>1595</v>
      </c>
      <c r="S344" t="s">
        <v>1961</v>
      </c>
      <c r="T344">
        <v>3</v>
      </c>
      <c r="U344" t="s">
        <v>26</v>
      </c>
      <c r="V344">
        <v>95</v>
      </c>
      <c r="Z344" t="s">
        <v>2654</v>
      </c>
      <c r="AA344">
        <v>36.147379999999998</v>
      </c>
      <c r="AB344">
        <v>136.16820000000001</v>
      </c>
      <c r="AC344">
        <v>95</v>
      </c>
      <c r="AL344">
        <v>50</v>
      </c>
      <c r="AN344">
        <v>17</v>
      </c>
      <c r="AO344">
        <f t="shared" ca="1" si="62"/>
        <v>11</v>
      </c>
      <c r="AP344">
        <f t="shared" ca="1" si="63"/>
        <v>1930</v>
      </c>
      <c r="AQ344">
        <f t="shared" ca="1" si="64"/>
        <v>93</v>
      </c>
      <c r="AR344" t="str">
        <f t="shared" si="65"/>
        <v>CEDRIC</v>
      </c>
      <c r="AS344" t="str">
        <f t="shared" si="66"/>
        <v/>
      </c>
      <c r="AT344" t="str">
        <f t="shared" si="67"/>
        <v xml:space="preserve">CEDRIC  </v>
      </c>
      <c r="AU344">
        <v>57</v>
      </c>
      <c r="AW344" t="str">
        <f t="shared" si="60"/>
        <v/>
      </c>
      <c r="AX344">
        <f t="shared" ca="1" si="61"/>
        <v>1930</v>
      </c>
      <c r="AY344" s="23"/>
      <c r="AZ344">
        <f t="shared" si="68"/>
        <v>3</v>
      </c>
      <c r="BA344" t="str">
        <f t="shared" si="69"/>
        <v>LIVE IN A POLYGAMOUS UNION</v>
      </c>
      <c r="BB344" s="23"/>
      <c r="BC344">
        <f t="shared" si="70"/>
        <v>11</v>
      </c>
      <c r="BD344">
        <v>1</v>
      </c>
      <c r="BE344" t="str">
        <f t="shared" si="71"/>
        <v/>
      </c>
    </row>
    <row r="345" spans="1:59">
      <c r="A345">
        <v>104</v>
      </c>
      <c r="B345" t="s">
        <v>1050</v>
      </c>
      <c r="C345" t="s">
        <v>1051</v>
      </c>
      <c r="E345" t="s">
        <v>1052</v>
      </c>
      <c r="F345" t="s">
        <v>1962</v>
      </c>
      <c r="G345" t="s">
        <v>23</v>
      </c>
      <c r="H345">
        <v>10.38261</v>
      </c>
      <c r="I345">
        <v>124.92059999999999</v>
      </c>
      <c r="J345">
        <v>12</v>
      </c>
      <c r="K345">
        <v>3</v>
      </c>
      <c r="L345">
        <v>1953</v>
      </c>
      <c r="M345">
        <v>69</v>
      </c>
      <c r="N345">
        <v>13</v>
      </c>
      <c r="O345" t="s">
        <v>24</v>
      </c>
      <c r="P345" t="s">
        <v>113</v>
      </c>
      <c r="Q345" t="s">
        <v>1635</v>
      </c>
      <c r="R345" t="s">
        <v>1595</v>
      </c>
      <c r="S345" t="s">
        <v>1961</v>
      </c>
      <c r="T345">
        <v>1</v>
      </c>
      <c r="U345" t="s">
        <v>186</v>
      </c>
      <c r="V345">
        <v>95</v>
      </c>
      <c r="Z345" t="s">
        <v>2654</v>
      </c>
      <c r="AA345">
        <v>36.147379999999998</v>
      </c>
      <c r="AB345">
        <v>136.16820000000001</v>
      </c>
      <c r="AC345">
        <v>95</v>
      </c>
      <c r="AL345">
        <v>35</v>
      </c>
      <c r="AO345">
        <f t="shared" ca="1" si="62"/>
        <v>3</v>
      </c>
      <c r="AP345">
        <f t="shared" ca="1" si="63"/>
        <v>1953</v>
      </c>
      <c r="AQ345">
        <f t="shared" ca="1" si="64"/>
        <v>71</v>
      </c>
      <c r="AR345" t="str">
        <f t="shared" si="65"/>
        <v>ANNE</v>
      </c>
      <c r="AS345" t="str">
        <f t="shared" si="66"/>
        <v>NDAYAMBAJE</v>
      </c>
      <c r="AT345" t="str">
        <f t="shared" si="67"/>
        <v>ANNE  NDAYAMBAJE</v>
      </c>
      <c r="AW345">
        <f t="shared" ca="1" si="60"/>
        <v>3</v>
      </c>
      <c r="AX345">
        <f t="shared" ca="1" si="61"/>
        <v>1953</v>
      </c>
      <c r="AY345" s="23"/>
      <c r="AZ345">
        <f t="shared" si="68"/>
        <v>1</v>
      </c>
      <c r="BA345" t="str">
        <f t="shared" si="69"/>
        <v>MARRIED TO ONE WIFE/HUSBAND OFFICIALLY</v>
      </c>
      <c r="BB345" s="23">
        <v>1</v>
      </c>
      <c r="BC345" t="str">
        <f t="shared" si="70"/>
        <v/>
      </c>
      <c r="BE345" t="str">
        <f t="shared" si="71"/>
        <v>F</v>
      </c>
    </row>
    <row r="346" spans="1:59">
      <c r="A346">
        <v>104</v>
      </c>
      <c r="B346" t="s">
        <v>1053</v>
      </c>
      <c r="C346" t="s">
        <v>384</v>
      </c>
      <c r="D346" t="s">
        <v>1054</v>
      </c>
      <c r="E346" t="s">
        <v>481</v>
      </c>
      <c r="F346" t="s">
        <v>2655</v>
      </c>
      <c r="G346" t="s">
        <v>23</v>
      </c>
      <c r="H346">
        <v>15.73269</v>
      </c>
      <c r="I346">
        <v>120.4346</v>
      </c>
      <c r="J346">
        <v>1</v>
      </c>
      <c r="K346">
        <v>7</v>
      </c>
      <c r="L346">
        <v>1990</v>
      </c>
      <c r="M346">
        <v>32</v>
      </c>
      <c r="N346">
        <v>5</v>
      </c>
      <c r="O346" t="s">
        <v>24</v>
      </c>
      <c r="P346" t="s">
        <v>113</v>
      </c>
      <c r="Q346" t="s">
        <v>1635</v>
      </c>
      <c r="R346" t="s">
        <v>1595</v>
      </c>
      <c r="S346" t="s">
        <v>1961</v>
      </c>
      <c r="T346">
        <v>7</v>
      </c>
      <c r="U346" t="s">
        <v>78</v>
      </c>
      <c r="V346">
        <v>95</v>
      </c>
      <c r="Z346" t="s">
        <v>2654</v>
      </c>
      <c r="AA346">
        <v>36.147379999999998</v>
      </c>
      <c r="AB346">
        <v>136.16820000000001</v>
      </c>
      <c r="AC346">
        <v>95</v>
      </c>
      <c r="AJ346">
        <v>17</v>
      </c>
      <c r="AO346">
        <f t="shared" ca="1" si="62"/>
        <v>4</v>
      </c>
      <c r="AP346">
        <f t="shared" ca="1" si="63"/>
        <v>1990</v>
      </c>
      <c r="AQ346">
        <f t="shared" ca="1" si="64"/>
        <v>32</v>
      </c>
      <c r="AR346" t="str">
        <f t="shared" si="65"/>
        <v>HAPPY</v>
      </c>
      <c r="AS346" t="str">
        <f t="shared" si="66"/>
        <v>NIZEYIMANA</v>
      </c>
      <c r="AT346" t="str">
        <f t="shared" si="67"/>
        <v>HAPPY NTWARI NIZEYIMANA</v>
      </c>
      <c r="AU346">
        <v>6</v>
      </c>
      <c r="AW346" t="str">
        <f t="shared" ref="AW346:AW409" si="72">IF(ISBLANK(AU346), AO346, "")</f>
        <v/>
      </c>
      <c r="AX346">
        <f t="shared" ref="AX346:AX409" ca="1" si="73">IF(ISBLANK(AV346), AP346, "")</f>
        <v>1990</v>
      </c>
      <c r="AY346" s="23"/>
      <c r="AZ346">
        <f t="shared" si="68"/>
        <v>7</v>
      </c>
      <c r="BA346" t="str">
        <f t="shared" si="69"/>
        <v>WIDOWED</v>
      </c>
      <c r="BB346" s="23"/>
      <c r="BC346">
        <f t="shared" si="70"/>
        <v>5</v>
      </c>
      <c r="BE346" t="str">
        <f t="shared" si="71"/>
        <v>F</v>
      </c>
    </row>
    <row r="347" spans="1:59">
      <c r="A347">
        <v>104</v>
      </c>
      <c r="B347" t="s">
        <v>1055</v>
      </c>
      <c r="C347" t="s">
        <v>1056</v>
      </c>
      <c r="E347" t="s">
        <v>146</v>
      </c>
      <c r="F347" t="s">
        <v>2654</v>
      </c>
      <c r="G347" t="s">
        <v>36</v>
      </c>
      <c r="H347">
        <v>36.147379999999998</v>
      </c>
      <c r="I347">
        <v>136.16820000000001</v>
      </c>
      <c r="J347">
        <v>15</v>
      </c>
      <c r="K347">
        <v>9</v>
      </c>
      <c r="L347">
        <v>1927</v>
      </c>
      <c r="M347">
        <v>95</v>
      </c>
      <c r="N347">
        <v>9</v>
      </c>
      <c r="O347" t="s">
        <v>24</v>
      </c>
      <c r="P347" t="s">
        <v>113</v>
      </c>
      <c r="Q347" t="s">
        <v>1635</v>
      </c>
      <c r="R347" t="s">
        <v>1595</v>
      </c>
      <c r="S347" t="s">
        <v>1961</v>
      </c>
      <c r="T347">
        <v>1</v>
      </c>
      <c r="U347" t="s">
        <v>186</v>
      </c>
      <c r="V347">
        <v>95</v>
      </c>
      <c r="W347">
        <v>2446687683</v>
      </c>
      <c r="Z347" t="s">
        <v>2654</v>
      </c>
      <c r="AA347">
        <v>36.147379999999998</v>
      </c>
      <c r="AB347">
        <v>136.16820000000001</v>
      </c>
      <c r="AC347">
        <v>95</v>
      </c>
      <c r="AO347">
        <f t="shared" ca="1" si="62"/>
        <v>9</v>
      </c>
      <c r="AP347">
        <f t="shared" ca="1" si="63"/>
        <v>1927</v>
      </c>
      <c r="AQ347">
        <f t="shared" ca="1" si="64"/>
        <v>95</v>
      </c>
      <c r="AR347" t="str">
        <f t="shared" si="65"/>
        <v>THEONEST</v>
      </c>
      <c r="AS347" t="str">
        <f t="shared" si="66"/>
        <v>NIYONSABA</v>
      </c>
      <c r="AT347" t="str">
        <f t="shared" si="67"/>
        <v>THEONEST  NIYONSABA</v>
      </c>
      <c r="AW347">
        <f t="shared" ca="1" si="72"/>
        <v>9</v>
      </c>
      <c r="AX347">
        <f t="shared" ca="1" si="73"/>
        <v>1927</v>
      </c>
      <c r="AY347" s="23"/>
      <c r="AZ347">
        <f t="shared" si="68"/>
        <v>1</v>
      </c>
      <c r="BA347" t="str">
        <f t="shared" si="69"/>
        <v>MARRIED TO ONE WIFE/HUSBAND OFFICIALLY</v>
      </c>
      <c r="BB347" s="23"/>
      <c r="BC347">
        <f t="shared" si="70"/>
        <v>9</v>
      </c>
      <c r="BE347" t="str">
        <f t="shared" si="71"/>
        <v>M</v>
      </c>
      <c r="BF347">
        <v>1</v>
      </c>
      <c r="BG347" t="str">
        <f xml:space="preserve"> IF(ISBLANK(BF347), W347, "")</f>
        <v/>
      </c>
    </row>
    <row r="348" spans="1:59">
      <c r="A348">
        <v>104</v>
      </c>
      <c r="B348" t="s">
        <v>1057</v>
      </c>
      <c r="C348" t="s">
        <v>1058</v>
      </c>
      <c r="E348" t="s">
        <v>28</v>
      </c>
      <c r="F348" t="s">
        <v>1965</v>
      </c>
      <c r="G348" t="s">
        <v>36</v>
      </c>
      <c r="H348">
        <v>34.158999999999999</v>
      </c>
      <c r="I348">
        <v>108.907</v>
      </c>
      <c r="J348">
        <v>4</v>
      </c>
      <c r="K348">
        <v>11</v>
      </c>
      <c r="L348">
        <v>2021</v>
      </c>
      <c r="M348">
        <v>1</v>
      </c>
      <c r="N348">
        <v>13</v>
      </c>
      <c r="O348" t="s">
        <v>24</v>
      </c>
      <c r="P348" t="s">
        <v>113</v>
      </c>
      <c r="Q348" t="s">
        <v>1635</v>
      </c>
      <c r="R348" t="s">
        <v>1595</v>
      </c>
      <c r="S348" t="s">
        <v>1961</v>
      </c>
      <c r="T348">
        <v>6</v>
      </c>
      <c r="U348" t="s">
        <v>43</v>
      </c>
      <c r="V348">
        <v>95</v>
      </c>
      <c r="Z348" t="s">
        <v>2654</v>
      </c>
      <c r="AA348">
        <v>36.147379999999998</v>
      </c>
      <c r="AB348">
        <v>136.16820000000001</v>
      </c>
      <c r="AC348">
        <v>95</v>
      </c>
      <c r="AJ348">
        <v>115</v>
      </c>
      <c r="AO348">
        <f t="shared" ca="1" si="62"/>
        <v>6</v>
      </c>
      <c r="AP348">
        <f t="shared" ca="1" si="63"/>
        <v>2021</v>
      </c>
      <c r="AQ348">
        <f t="shared" ca="1" si="64"/>
        <v>1</v>
      </c>
      <c r="AR348" t="str">
        <f t="shared" si="65"/>
        <v>ALPHA</v>
      </c>
      <c r="AS348" t="str">
        <f t="shared" si="66"/>
        <v>ISHIMWE</v>
      </c>
      <c r="AT348" t="str">
        <f t="shared" si="67"/>
        <v>ALPHA  ISHIMWE</v>
      </c>
      <c r="AW348">
        <f t="shared" ca="1" si="72"/>
        <v>6</v>
      </c>
      <c r="AX348">
        <f t="shared" ca="1" si="73"/>
        <v>2021</v>
      </c>
      <c r="AY348" s="23"/>
      <c r="AZ348">
        <f t="shared" si="68"/>
        <v>6</v>
      </c>
      <c r="BA348" t="str">
        <f t="shared" si="69"/>
        <v>NEVER MARRIED</v>
      </c>
      <c r="BB348" s="23"/>
      <c r="BC348">
        <f t="shared" si="70"/>
        <v>13</v>
      </c>
      <c r="BE348" t="str">
        <f t="shared" si="71"/>
        <v>M</v>
      </c>
    </row>
    <row r="349" spans="1:59">
      <c r="A349">
        <v>105</v>
      </c>
      <c r="B349" t="s">
        <v>1059</v>
      </c>
      <c r="C349" t="s">
        <v>2656</v>
      </c>
      <c r="E349" t="s">
        <v>1036</v>
      </c>
      <c r="F349" t="s">
        <v>2657</v>
      </c>
      <c r="G349" t="s">
        <v>36</v>
      </c>
      <c r="H349">
        <v>43.804720000000003</v>
      </c>
      <c r="I349">
        <v>4.4019810000000001</v>
      </c>
      <c r="J349">
        <v>15</v>
      </c>
      <c r="K349">
        <v>9</v>
      </c>
      <c r="L349">
        <v>1984</v>
      </c>
      <c r="M349">
        <v>38</v>
      </c>
      <c r="N349">
        <v>4</v>
      </c>
      <c r="O349" t="s">
        <v>37</v>
      </c>
      <c r="P349" t="s">
        <v>68</v>
      </c>
      <c r="Q349" t="s">
        <v>1967</v>
      </c>
      <c r="R349" t="s">
        <v>1968</v>
      </c>
      <c r="S349" t="s">
        <v>1969</v>
      </c>
      <c r="T349">
        <v>5</v>
      </c>
      <c r="U349" t="s">
        <v>86</v>
      </c>
      <c r="V349">
        <v>63</v>
      </c>
      <c r="Z349" t="s">
        <v>2658</v>
      </c>
      <c r="AA349">
        <v>8.8469759999999997</v>
      </c>
      <c r="AB349">
        <v>7.0606</v>
      </c>
      <c r="AC349">
        <v>63</v>
      </c>
      <c r="AF349">
        <v>12</v>
      </c>
      <c r="AJ349">
        <v>118</v>
      </c>
      <c r="AO349">
        <f t="shared" ca="1" si="62"/>
        <v>4</v>
      </c>
      <c r="AP349">
        <f t="shared" ca="1" si="63"/>
        <v>1984</v>
      </c>
      <c r="AQ349">
        <f t="shared" ca="1" si="64"/>
        <v>38</v>
      </c>
      <c r="AR349" t="str">
        <f t="shared" si="65"/>
        <v>JER</v>
      </c>
      <c r="AS349" t="str">
        <f t="shared" si="66"/>
        <v>GERVAIS</v>
      </c>
      <c r="AT349" t="str">
        <f t="shared" si="67"/>
        <v>JER  GERVAIS</v>
      </c>
      <c r="AW349">
        <f t="shared" ca="1" si="72"/>
        <v>4</v>
      </c>
      <c r="AX349">
        <f t="shared" ca="1" si="73"/>
        <v>1984</v>
      </c>
      <c r="AY349" s="23"/>
      <c r="AZ349">
        <f t="shared" si="68"/>
        <v>5</v>
      </c>
      <c r="BA349" t="str">
        <f t="shared" si="69"/>
        <v>SEPARATED</v>
      </c>
      <c r="BB349" s="23"/>
      <c r="BC349">
        <f t="shared" si="70"/>
        <v>4</v>
      </c>
      <c r="BE349" t="str">
        <f t="shared" si="71"/>
        <v>M</v>
      </c>
    </row>
    <row r="350" spans="1:59">
      <c r="A350">
        <v>105</v>
      </c>
      <c r="B350" t="s">
        <v>1062</v>
      </c>
      <c r="C350" t="s">
        <v>1063</v>
      </c>
      <c r="D350" t="s">
        <v>2659</v>
      </c>
      <c r="E350" t="s">
        <v>247</v>
      </c>
      <c r="F350" t="s">
        <v>2658</v>
      </c>
      <c r="G350" t="s">
        <v>36</v>
      </c>
      <c r="H350">
        <v>8.8469759999999997</v>
      </c>
      <c r="I350">
        <v>7.0606</v>
      </c>
      <c r="J350">
        <v>20</v>
      </c>
      <c r="K350">
        <v>12</v>
      </c>
      <c r="L350">
        <v>1959</v>
      </c>
      <c r="M350">
        <v>63</v>
      </c>
      <c r="N350">
        <v>7</v>
      </c>
      <c r="O350" t="s">
        <v>37</v>
      </c>
      <c r="P350" t="s">
        <v>68</v>
      </c>
      <c r="Q350" t="s">
        <v>1967</v>
      </c>
      <c r="R350" t="s">
        <v>1968</v>
      </c>
      <c r="S350" t="s">
        <v>1969</v>
      </c>
      <c r="T350">
        <v>7</v>
      </c>
      <c r="U350" t="s">
        <v>78</v>
      </c>
      <c r="V350">
        <v>63</v>
      </c>
      <c r="W350">
        <v>8988993267</v>
      </c>
      <c r="Z350" t="s">
        <v>2658</v>
      </c>
      <c r="AA350">
        <v>8.8469759999999997</v>
      </c>
      <c r="AB350">
        <v>7.0606</v>
      </c>
      <c r="AC350">
        <v>63</v>
      </c>
      <c r="AG350">
        <v>6</v>
      </c>
      <c r="AO350">
        <f t="shared" ca="1" si="62"/>
        <v>12</v>
      </c>
      <c r="AP350">
        <f t="shared" ca="1" si="63"/>
        <v>1959</v>
      </c>
      <c r="AQ350">
        <f t="shared" ca="1" si="64"/>
        <v>63</v>
      </c>
      <c r="AR350" t="str">
        <f t="shared" si="65"/>
        <v>RUKAKA</v>
      </c>
      <c r="AS350" t="str">
        <f t="shared" si="66"/>
        <v>ALICE</v>
      </c>
      <c r="AT350" t="str">
        <f t="shared" si="67"/>
        <v>RUKAKA JOS ALICE</v>
      </c>
      <c r="AU350">
        <v>49</v>
      </c>
      <c r="AW350" t="str">
        <f t="shared" si="72"/>
        <v/>
      </c>
      <c r="AX350">
        <f t="shared" ca="1" si="73"/>
        <v>1959</v>
      </c>
      <c r="AY350" s="23"/>
      <c r="AZ350">
        <f t="shared" si="68"/>
        <v>7</v>
      </c>
      <c r="BA350" t="str">
        <f t="shared" si="69"/>
        <v>WIDOWED</v>
      </c>
      <c r="BB350" s="23"/>
      <c r="BC350">
        <f t="shared" si="70"/>
        <v>7</v>
      </c>
      <c r="BE350" t="str">
        <f t="shared" si="71"/>
        <v>M</v>
      </c>
      <c r="BG350">
        <f xml:space="preserve"> IF(ISBLANK(BF350), W350, "")</f>
        <v>8988993267</v>
      </c>
    </row>
    <row r="351" spans="1:59">
      <c r="A351">
        <v>127</v>
      </c>
      <c r="B351" t="s">
        <v>1226</v>
      </c>
      <c r="C351" t="s">
        <v>1227</v>
      </c>
      <c r="D351" t="s">
        <v>1228</v>
      </c>
      <c r="E351" t="s">
        <v>2309</v>
      </c>
      <c r="F351" t="s">
        <v>2660</v>
      </c>
      <c r="G351" t="s">
        <v>36</v>
      </c>
      <c r="H351">
        <v>16.603200000000001</v>
      </c>
      <c r="I351">
        <v>95.177099999999996</v>
      </c>
      <c r="J351">
        <v>17</v>
      </c>
      <c r="K351">
        <v>10</v>
      </c>
      <c r="L351">
        <v>1978</v>
      </c>
      <c r="M351">
        <v>44</v>
      </c>
      <c r="N351">
        <v>2</v>
      </c>
      <c r="O351" t="s">
        <v>97</v>
      </c>
      <c r="P351" t="s">
        <v>129</v>
      </c>
      <c r="Q351" t="s">
        <v>2081</v>
      </c>
      <c r="R351" t="s">
        <v>2082</v>
      </c>
      <c r="S351" t="s">
        <v>2083</v>
      </c>
      <c r="T351">
        <v>4</v>
      </c>
      <c r="U351" t="s">
        <v>93</v>
      </c>
      <c r="V351">
        <v>48</v>
      </c>
      <c r="Z351" t="s">
        <v>2661</v>
      </c>
      <c r="AA351">
        <v>23.199179999999998</v>
      </c>
      <c r="AB351">
        <v>113.2564</v>
      </c>
      <c r="AC351">
        <v>48</v>
      </c>
      <c r="AE351">
        <v>14</v>
      </c>
      <c r="AO351">
        <f t="shared" ca="1" si="62"/>
        <v>10</v>
      </c>
      <c r="AP351">
        <f t="shared" ca="1" si="63"/>
        <v>1978</v>
      </c>
      <c r="AQ351">
        <f t="shared" ca="1" si="64"/>
        <v>44</v>
      </c>
      <c r="AR351" t="str">
        <f t="shared" si="65"/>
        <v>BEN</v>
      </c>
      <c r="AS351" t="str">
        <f t="shared" si="66"/>
        <v>HATUNGIMANA</v>
      </c>
      <c r="AT351" t="str">
        <f t="shared" si="67"/>
        <v>BEN ALPHONSE HATUNGIMANA</v>
      </c>
      <c r="AW351">
        <f t="shared" ca="1" si="72"/>
        <v>10</v>
      </c>
      <c r="AX351">
        <f t="shared" ca="1" si="73"/>
        <v>1978</v>
      </c>
      <c r="AY351" s="23">
        <v>1</v>
      </c>
      <c r="AZ351" t="str">
        <f t="shared" si="68"/>
        <v/>
      </c>
      <c r="BA351" t="str">
        <f t="shared" si="69"/>
        <v/>
      </c>
      <c r="BB351" s="23"/>
      <c r="BC351">
        <f t="shared" si="70"/>
        <v>2</v>
      </c>
      <c r="BE351" t="str">
        <f t="shared" si="71"/>
        <v>M</v>
      </c>
    </row>
    <row r="352" spans="1:59">
      <c r="A352">
        <v>127</v>
      </c>
      <c r="B352" t="s">
        <v>1226</v>
      </c>
      <c r="C352" t="s">
        <v>1227</v>
      </c>
      <c r="D352" t="s">
        <v>1228</v>
      </c>
      <c r="E352" t="s">
        <v>2309</v>
      </c>
      <c r="F352" t="s">
        <v>2660</v>
      </c>
      <c r="G352" t="s">
        <v>36</v>
      </c>
      <c r="H352">
        <v>16.603200000000001</v>
      </c>
      <c r="I352">
        <v>95.177099999999996</v>
      </c>
      <c r="J352">
        <v>17</v>
      </c>
      <c r="K352">
        <v>10</v>
      </c>
      <c r="L352">
        <v>1978</v>
      </c>
      <c r="M352">
        <v>44</v>
      </c>
      <c r="N352">
        <v>2</v>
      </c>
      <c r="O352" t="s">
        <v>97</v>
      </c>
      <c r="P352" t="s">
        <v>125</v>
      </c>
      <c r="Q352" t="s">
        <v>1565</v>
      </c>
      <c r="R352" t="s">
        <v>2662</v>
      </c>
      <c r="S352" t="s">
        <v>2144</v>
      </c>
      <c r="T352">
        <v>4</v>
      </c>
      <c r="U352" t="s">
        <v>93</v>
      </c>
      <c r="V352">
        <v>48</v>
      </c>
      <c r="Z352" t="s">
        <v>2661</v>
      </c>
      <c r="AA352">
        <v>23.199179999999998</v>
      </c>
      <c r="AB352">
        <v>113.2564</v>
      </c>
      <c r="AC352">
        <v>48</v>
      </c>
      <c r="AE352">
        <v>14</v>
      </c>
      <c r="AO352">
        <f t="shared" ca="1" si="62"/>
        <v>10</v>
      </c>
      <c r="AP352">
        <f t="shared" ca="1" si="63"/>
        <v>1978</v>
      </c>
      <c r="AQ352">
        <f t="shared" ca="1" si="64"/>
        <v>44</v>
      </c>
      <c r="AR352" t="str">
        <f t="shared" si="65"/>
        <v>BEN</v>
      </c>
      <c r="AS352" t="str">
        <f t="shared" si="66"/>
        <v>HATUNGIMANA</v>
      </c>
      <c r="AT352" t="str">
        <f t="shared" si="67"/>
        <v>BEN ALPHONSE HATUNGIMANA</v>
      </c>
      <c r="AW352">
        <f t="shared" ca="1" si="72"/>
        <v>10</v>
      </c>
      <c r="AX352">
        <f t="shared" ca="1" si="73"/>
        <v>1978</v>
      </c>
      <c r="AY352" s="23"/>
      <c r="AZ352">
        <f t="shared" si="68"/>
        <v>4</v>
      </c>
      <c r="BA352" t="str">
        <f t="shared" si="69"/>
        <v>DIVORCED</v>
      </c>
      <c r="BB352" s="23"/>
      <c r="BC352">
        <f t="shared" si="70"/>
        <v>2</v>
      </c>
      <c r="BE352" t="str">
        <f t="shared" si="71"/>
        <v>M</v>
      </c>
    </row>
    <row r="353" spans="1:59">
      <c r="A353">
        <v>108</v>
      </c>
      <c r="B353" t="s">
        <v>1075</v>
      </c>
      <c r="C353" t="s">
        <v>1076</v>
      </c>
      <c r="E353" t="s">
        <v>1077</v>
      </c>
      <c r="F353" t="s">
        <v>1979</v>
      </c>
      <c r="G353" t="s">
        <v>23</v>
      </c>
      <c r="H353">
        <v>55.67718</v>
      </c>
      <c r="I353">
        <v>13.08567</v>
      </c>
      <c r="J353">
        <v>22</v>
      </c>
      <c r="K353">
        <v>10</v>
      </c>
      <c r="L353">
        <v>1976</v>
      </c>
      <c r="M353">
        <v>46</v>
      </c>
      <c r="N353">
        <v>6</v>
      </c>
      <c r="O353" t="s">
        <v>97</v>
      </c>
      <c r="P353" t="s">
        <v>176</v>
      </c>
      <c r="Q353" t="s">
        <v>1807</v>
      </c>
      <c r="R353" t="s">
        <v>1808</v>
      </c>
      <c r="S353" t="s">
        <v>1809</v>
      </c>
      <c r="T353">
        <v>2</v>
      </c>
      <c r="U353" t="s">
        <v>48</v>
      </c>
      <c r="V353">
        <v>93</v>
      </c>
      <c r="Z353" t="s">
        <v>2663</v>
      </c>
      <c r="AA353">
        <v>18.424759999999999</v>
      </c>
      <c r="AB353">
        <v>-72.770300000000006</v>
      </c>
      <c r="AC353">
        <v>93</v>
      </c>
      <c r="AO353">
        <f t="shared" ca="1" si="62"/>
        <v>10</v>
      </c>
      <c r="AP353">
        <f t="shared" ca="1" si="63"/>
        <v>1976</v>
      </c>
      <c r="AQ353">
        <f t="shared" ca="1" si="64"/>
        <v>46</v>
      </c>
      <c r="AR353" t="str">
        <f t="shared" si="65"/>
        <v>FILONNE</v>
      </c>
      <c r="AS353" t="str">
        <f t="shared" si="66"/>
        <v>CELESTIN</v>
      </c>
      <c r="AT353" t="str">
        <f t="shared" si="67"/>
        <v>FILONNE  CELESTIN</v>
      </c>
      <c r="AU353">
        <v>120</v>
      </c>
      <c r="AV353">
        <v>41</v>
      </c>
      <c r="AW353" t="str">
        <f t="shared" si="72"/>
        <v/>
      </c>
      <c r="AX353" t="str">
        <f t="shared" si="73"/>
        <v/>
      </c>
      <c r="AY353" s="23"/>
      <c r="AZ353">
        <f t="shared" si="68"/>
        <v>2</v>
      </c>
      <c r="BA353" t="str">
        <f t="shared" si="69"/>
        <v>MARRIED TO ONE WIFE/HUSBAND NOT OFFICIALLY</v>
      </c>
      <c r="BB353" s="23"/>
      <c r="BC353">
        <f t="shared" si="70"/>
        <v>6</v>
      </c>
      <c r="BE353" t="str">
        <f t="shared" si="71"/>
        <v>F</v>
      </c>
    </row>
    <row r="354" spans="1:59">
      <c r="A354">
        <v>108</v>
      </c>
      <c r="B354" t="s">
        <v>1078</v>
      </c>
      <c r="C354" t="s">
        <v>1079</v>
      </c>
      <c r="E354" t="s">
        <v>2664</v>
      </c>
      <c r="F354" t="s">
        <v>2665</v>
      </c>
      <c r="G354" t="s">
        <v>36</v>
      </c>
      <c r="H354">
        <v>-6.4166699999999999</v>
      </c>
      <c r="I354">
        <v>-77.883300000000006</v>
      </c>
      <c r="J354">
        <v>26</v>
      </c>
      <c r="K354">
        <v>1</v>
      </c>
      <c r="L354">
        <v>1965</v>
      </c>
      <c r="M354">
        <v>57</v>
      </c>
      <c r="N354">
        <v>9</v>
      </c>
      <c r="O354" t="s">
        <v>97</v>
      </c>
      <c r="P354" t="s">
        <v>176</v>
      </c>
      <c r="Q354" t="s">
        <v>1807</v>
      </c>
      <c r="R354" t="s">
        <v>1808</v>
      </c>
      <c r="S354" t="s">
        <v>1809</v>
      </c>
      <c r="T354">
        <v>3</v>
      </c>
      <c r="U354" t="s">
        <v>26</v>
      </c>
      <c r="V354">
        <v>93</v>
      </c>
      <c r="Z354" t="s">
        <v>2663</v>
      </c>
      <c r="AA354">
        <v>18.424759999999999</v>
      </c>
      <c r="AB354">
        <v>-72.770300000000006</v>
      </c>
      <c r="AC354">
        <v>93</v>
      </c>
      <c r="AO354">
        <f t="shared" ca="1" si="62"/>
        <v>1</v>
      </c>
      <c r="AP354">
        <f t="shared" ca="1" si="63"/>
        <v>1965</v>
      </c>
      <c r="AQ354">
        <f t="shared" ca="1" si="64"/>
        <v>57</v>
      </c>
      <c r="AR354" t="str">
        <f t="shared" si="65"/>
        <v>BALTHAZAR</v>
      </c>
      <c r="AS354" t="str">
        <f t="shared" si="66"/>
        <v>SABITI</v>
      </c>
      <c r="AT354" t="str">
        <f t="shared" si="67"/>
        <v>BALTHAZAR  SABITI</v>
      </c>
      <c r="AU354">
        <v>13</v>
      </c>
      <c r="AW354" t="str">
        <f t="shared" si="72"/>
        <v/>
      </c>
      <c r="AX354">
        <f t="shared" ca="1" si="73"/>
        <v>1965</v>
      </c>
      <c r="AY354" s="23"/>
      <c r="AZ354">
        <f t="shared" si="68"/>
        <v>3</v>
      </c>
      <c r="BA354" t="str">
        <f t="shared" si="69"/>
        <v>LIVE IN A POLYGAMOUS UNION</v>
      </c>
      <c r="BB354" s="23"/>
      <c r="BC354">
        <f t="shared" si="70"/>
        <v>9</v>
      </c>
      <c r="BE354" t="str">
        <f t="shared" si="71"/>
        <v>M</v>
      </c>
    </row>
    <row r="355" spans="1:59">
      <c r="A355">
        <v>108</v>
      </c>
      <c r="B355" t="s">
        <v>1081</v>
      </c>
      <c r="C355" t="s">
        <v>1082</v>
      </c>
      <c r="E355" t="s">
        <v>2666</v>
      </c>
      <c r="F355" t="s">
        <v>2667</v>
      </c>
      <c r="G355" t="s">
        <v>36</v>
      </c>
      <c r="H355">
        <v>10.222709999999999</v>
      </c>
      <c r="I355">
        <v>12.05184</v>
      </c>
      <c r="J355">
        <v>31</v>
      </c>
      <c r="K355">
        <v>8</v>
      </c>
      <c r="L355">
        <v>1949</v>
      </c>
      <c r="M355">
        <v>73</v>
      </c>
      <c r="N355">
        <v>12</v>
      </c>
      <c r="O355" t="s">
        <v>97</v>
      </c>
      <c r="P355" t="s">
        <v>176</v>
      </c>
      <c r="Q355" t="s">
        <v>1807</v>
      </c>
      <c r="R355" t="s">
        <v>1808</v>
      </c>
      <c r="S355" t="s">
        <v>1809</v>
      </c>
      <c r="T355">
        <v>6</v>
      </c>
      <c r="U355" t="s">
        <v>43</v>
      </c>
      <c r="V355">
        <v>93</v>
      </c>
      <c r="Z355" t="s">
        <v>2663</v>
      </c>
      <c r="AA355">
        <v>18.424759999999999</v>
      </c>
      <c r="AB355">
        <v>-72.770300000000006</v>
      </c>
      <c r="AC355">
        <v>93</v>
      </c>
      <c r="AO355">
        <f t="shared" ca="1" si="62"/>
        <v>8</v>
      </c>
      <c r="AP355">
        <f t="shared" ca="1" si="63"/>
        <v>1949</v>
      </c>
      <c r="AQ355">
        <f t="shared" ca="1" si="64"/>
        <v>73</v>
      </c>
      <c r="AR355" t="str">
        <f t="shared" si="65"/>
        <v>NENE</v>
      </c>
      <c r="AS355" t="str">
        <f t="shared" si="66"/>
        <v>MUGENI</v>
      </c>
      <c r="AT355" t="str">
        <f t="shared" si="67"/>
        <v>NENE  MUGENI</v>
      </c>
      <c r="AW355">
        <f t="shared" ca="1" si="72"/>
        <v>8</v>
      </c>
      <c r="AX355">
        <f t="shared" ca="1" si="73"/>
        <v>1949</v>
      </c>
      <c r="AY355" s="23"/>
      <c r="AZ355">
        <f t="shared" si="68"/>
        <v>6</v>
      </c>
      <c r="BA355" t="str">
        <f t="shared" si="69"/>
        <v>NEVER MARRIED</v>
      </c>
      <c r="BB355" s="23"/>
      <c r="BC355">
        <f t="shared" si="70"/>
        <v>12</v>
      </c>
      <c r="BE355" t="str">
        <f t="shared" si="71"/>
        <v>M</v>
      </c>
    </row>
    <row r="356" spans="1:59">
      <c r="A356">
        <v>108</v>
      </c>
      <c r="B356" t="s">
        <v>1084</v>
      </c>
      <c r="C356" t="s">
        <v>1085</v>
      </c>
      <c r="E356" t="s">
        <v>2370</v>
      </c>
      <c r="F356" t="s">
        <v>2663</v>
      </c>
      <c r="G356" t="s">
        <v>36</v>
      </c>
      <c r="H356">
        <v>18.424759999999999</v>
      </c>
      <c r="I356">
        <v>-72.770300000000006</v>
      </c>
      <c r="J356">
        <v>25</v>
      </c>
      <c r="K356">
        <v>4</v>
      </c>
      <c r="L356">
        <v>1929</v>
      </c>
      <c r="M356">
        <v>93</v>
      </c>
      <c r="N356">
        <v>2</v>
      </c>
      <c r="O356" t="s">
        <v>97</v>
      </c>
      <c r="P356" t="s">
        <v>176</v>
      </c>
      <c r="Q356" t="s">
        <v>1807</v>
      </c>
      <c r="R356" t="s">
        <v>1808</v>
      </c>
      <c r="S356" t="s">
        <v>1809</v>
      </c>
      <c r="T356">
        <v>2</v>
      </c>
      <c r="U356" t="s">
        <v>48</v>
      </c>
      <c r="V356">
        <v>93</v>
      </c>
      <c r="W356">
        <v>1417713511</v>
      </c>
      <c r="Z356" t="s">
        <v>2663</v>
      </c>
      <c r="AA356">
        <v>18.424759999999999</v>
      </c>
      <c r="AB356">
        <v>-72.770300000000006</v>
      </c>
      <c r="AC356">
        <v>93</v>
      </c>
      <c r="AJ356">
        <v>46</v>
      </c>
      <c r="AO356">
        <f t="shared" ca="1" si="62"/>
        <v>7</v>
      </c>
      <c r="AP356">
        <f t="shared" ca="1" si="63"/>
        <v>1929</v>
      </c>
      <c r="AQ356">
        <f t="shared" ca="1" si="64"/>
        <v>93</v>
      </c>
      <c r="AR356" t="str">
        <f t="shared" si="65"/>
        <v>AMZA</v>
      </c>
      <c r="AS356" t="str">
        <f t="shared" si="66"/>
        <v>DONAT</v>
      </c>
      <c r="AT356" t="str">
        <f t="shared" si="67"/>
        <v>AMZA  DONAT</v>
      </c>
      <c r="AW356">
        <f t="shared" ca="1" si="72"/>
        <v>7</v>
      </c>
      <c r="AX356">
        <f t="shared" ca="1" si="73"/>
        <v>1929</v>
      </c>
      <c r="AY356" s="23"/>
      <c r="AZ356">
        <f t="shared" si="68"/>
        <v>2</v>
      </c>
      <c r="BA356" t="str">
        <f t="shared" si="69"/>
        <v>MARRIED TO ONE WIFE/HUSBAND NOT OFFICIALLY</v>
      </c>
      <c r="BB356" s="23"/>
      <c r="BC356">
        <f t="shared" si="70"/>
        <v>2</v>
      </c>
      <c r="BE356" t="str">
        <f t="shared" si="71"/>
        <v>M</v>
      </c>
      <c r="BG356">
        <f xml:space="preserve"> IF(ISBLANK(BF356), W356, "")</f>
        <v>1417713511</v>
      </c>
    </row>
    <row r="357" spans="1:59">
      <c r="A357">
        <v>109</v>
      </c>
      <c r="B357" t="s">
        <v>1086</v>
      </c>
      <c r="C357" t="s">
        <v>1087</v>
      </c>
      <c r="E357" t="s">
        <v>858</v>
      </c>
      <c r="F357" t="s">
        <v>2668</v>
      </c>
      <c r="G357" t="s">
        <v>36</v>
      </c>
      <c r="H357">
        <v>42.418019999999999</v>
      </c>
      <c r="I357">
        <v>20.79494</v>
      </c>
      <c r="J357">
        <v>30</v>
      </c>
      <c r="K357">
        <v>8</v>
      </c>
      <c r="L357">
        <v>1983</v>
      </c>
      <c r="M357">
        <v>39</v>
      </c>
      <c r="N357">
        <v>11</v>
      </c>
      <c r="O357" t="s">
        <v>37</v>
      </c>
      <c r="P357" t="s">
        <v>38</v>
      </c>
      <c r="Q357" t="s">
        <v>1984</v>
      </c>
      <c r="R357" t="s">
        <v>1985</v>
      </c>
      <c r="S357" t="s">
        <v>1430</v>
      </c>
      <c r="T357">
        <v>6</v>
      </c>
      <c r="U357" t="s">
        <v>43</v>
      </c>
      <c r="V357">
        <v>53</v>
      </c>
      <c r="Z357" t="s">
        <v>2669</v>
      </c>
      <c r="AA357">
        <v>13.875209999999999</v>
      </c>
      <c r="AB357">
        <v>121.21510000000001</v>
      </c>
      <c r="AC357">
        <v>53</v>
      </c>
      <c r="AJ357">
        <v>76</v>
      </c>
      <c r="AN357">
        <v>20</v>
      </c>
      <c r="AO357">
        <f t="shared" ca="1" si="62"/>
        <v>1</v>
      </c>
      <c r="AP357">
        <f t="shared" ca="1" si="63"/>
        <v>1983</v>
      </c>
      <c r="AQ357">
        <f t="shared" ca="1" si="64"/>
        <v>39</v>
      </c>
      <c r="AR357" t="str">
        <f t="shared" si="65"/>
        <v>AMON</v>
      </c>
      <c r="AS357" t="str">
        <f t="shared" si="66"/>
        <v/>
      </c>
      <c r="AT357" t="str">
        <f t="shared" si="67"/>
        <v xml:space="preserve">AMON  </v>
      </c>
      <c r="AW357">
        <f t="shared" ca="1" si="72"/>
        <v>1</v>
      </c>
      <c r="AX357">
        <f t="shared" ca="1" si="73"/>
        <v>1983</v>
      </c>
      <c r="AY357" s="23"/>
      <c r="AZ357">
        <f t="shared" si="68"/>
        <v>6</v>
      </c>
      <c r="BA357" t="str">
        <f t="shared" si="69"/>
        <v>NEVER MARRIED</v>
      </c>
      <c r="BB357" s="23">
        <v>1</v>
      </c>
      <c r="BC357" t="str">
        <f t="shared" si="70"/>
        <v/>
      </c>
      <c r="BE357" t="str">
        <f t="shared" si="71"/>
        <v>M</v>
      </c>
    </row>
    <row r="358" spans="1:59">
      <c r="A358">
        <v>109</v>
      </c>
      <c r="B358" t="s">
        <v>1089</v>
      </c>
      <c r="C358" t="s">
        <v>1090</v>
      </c>
      <c r="E358" t="s">
        <v>462</v>
      </c>
      <c r="F358" t="s">
        <v>1986</v>
      </c>
      <c r="G358" t="s">
        <v>23</v>
      </c>
      <c r="H358">
        <v>57.6736</v>
      </c>
      <c r="I358">
        <v>12.009819999999999</v>
      </c>
      <c r="J358">
        <v>2</v>
      </c>
      <c r="K358">
        <v>2</v>
      </c>
      <c r="L358">
        <v>1977</v>
      </c>
      <c r="M358">
        <v>45</v>
      </c>
      <c r="N358">
        <v>6</v>
      </c>
      <c r="O358" t="s">
        <v>37</v>
      </c>
      <c r="P358" t="s">
        <v>38</v>
      </c>
      <c r="Q358" t="s">
        <v>1984</v>
      </c>
      <c r="R358" t="s">
        <v>1985</v>
      </c>
      <c r="S358" t="s">
        <v>1430</v>
      </c>
      <c r="T358">
        <v>3</v>
      </c>
      <c r="U358" t="s">
        <v>26</v>
      </c>
      <c r="V358">
        <v>53</v>
      </c>
      <c r="Z358" t="s">
        <v>2669</v>
      </c>
      <c r="AA358">
        <v>13.875209999999999</v>
      </c>
      <c r="AB358">
        <v>121.21510000000001</v>
      </c>
      <c r="AC358">
        <v>53</v>
      </c>
      <c r="AL358">
        <v>72</v>
      </c>
      <c r="AO358">
        <f t="shared" ca="1" si="62"/>
        <v>2</v>
      </c>
      <c r="AP358">
        <f t="shared" ca="1" si="63"/>
        <v>1977</v>
      </c>
      <c r="AQ358">
        <f t="shared" ca="1" si="64"/>
        <v>48</v>
      </c>
      <c r="AR358" t="str">
        <f t="shared" si="65"/>
        <v>ALINE</v>
      </c>
      <c r="AS358" t="str">
        <f t="shared" si="66"/>
        <v>NIYIBIZI</v>
      </c>
      <c r="AT358" t="str">
        <f t="shared" si="67"/>
        <v>ALINE  NIYIBIZI</v>
      </c>
      <c r="AU358">
        <v>60</v>
      </c>
      <c r="AV358">
        <v>40</v>
      </c>
      <c r="AW358" t="str">
        <f t="shared" si="72"/>
        <v/>
      </c>
      <c r="AX358" t="str">
        <f t="shared" si="73"/>
        <v/>
      </c>
      <c r="AY358" s="23"/>
      <c r="AZ358">
        <f t="shared" si="68"/>
        <v>3</v>
      </c>
      <c r="BA358" t="str">
        <f t="shared" si="69"/>
        <v>LIVE IN A POLYGAMOUS UNION</v>
      </c>
      <c r="BB358" s="23"/>
      <c r="BC358">
        <f t="shared" si="70"/>
        <v>6</v>
      </c>
      <c r="BE358" t="str">
        <f t="shared" si="71"/>
        <v>F</v>
      </c>
    </row>
    <row r="359" spans="1:59">
      <c r="A359">
        <v>109</v>
      </c>
      <c r="B359" t="s">
        <v>1091</v>
      </c>
      <c r="C359" t="s">
        <v>1092</v>
      </c>
      <c r="E359" t="s">
        <v>1060</v>
      </c>
      <c r="F359" t="s">
        <v>2670</v>
      </c>
      <c r="G359" t="s">
        <v>36</v>
      </c>
      <c r="H359">
        <v>47.303690000000003</v>
      </c>
      <c r="I359">
        <v>2.69815</v>
      </c>
      <c r="J359">
        <v>31</v>
      </c>
      <c r="K359">
        <v>5</v>
      </c>
      <c r="L359">
        <v>2009</v>
      </c>
      <c r="M359">
        <v>13</v>
      </c>
      <c r="N359">
        <v>3</v>
      </c>
      <c r="O359" t="s">
        <v>37</v>
      </c>
      <c r="P359" t="s">
        <v>38</v>
      </c>
      <c r="Q359" t="s">
        <v>1984</v>
      </c>
      <c r="R359" t="s">
        <v>1985</v>
      </c>
      <c r="S359" t="s">
        <v>1430</v>
      </c>
      <c r="T359">
        <v>6</v>
      </c>
      <c r="U359" t="s">
        <v>43</v>
      </c>
      <c r="V359">
        <v>53</v>
      </c>
      <c r="Z359" t="s">
        <v>2669</v>
      </c>
      <c r="AA359">
        <v>13.875209999999999</v>
      </c>
      <c r="AB359">
        <v>121.21510000000001</v>
      </c>
      <c r="AC359">
        <v>53</v>
      </c>
      <c r="AO359">
        <f t="shared" ca="1" si="62"/>
        <v>5</v>
      </c>
      <c r="AP359">
        <f t="shared" ca="1" si="63"/>
        <v>2009</v>
      </c>
      <c r="AQ359">
        <f t="shared" ca="1" si="64"/>
        <v>13</v>
      </c>
      <c r="AR359" t="str">
        <f t="shared" si="65"/>
        <v>ERNEST</v>
      </c>
      <c r="AS359" t="str">
        <f t="shared" si="66"/>
        <v>JEROME</v>
      </c>
      <c r="AT359" t="str">
        <f t="shared" si="67"/>
        <v>ERNEST  JEROME</v>
      </c>
      <c r="AU359">
        <v>79</v>
      </c>
      <c r="AW359" t="str">
        <f t="shared" si="72"/>
        <v/>
      </c>
      <c r="AX359">
        <f t="shared" ca="1" si="73"/>
        <v>2009</v>
      </c>
      <c r="AY359" s="23"/>
      <c r="AZ359">
        <f t="shared" si="68"/>
        <v>6</v>
      </c>
      <c r="BA359" t="str">
        <f t="shared" si="69"/>
        <v>NEVER MARRIED</v>
      </c>
      <c r="BB359" s="23"/>
      <c r="BC359">
        <f t="shared" si="70"/>
        <v>3</v>
      </c>
      <c r="BE359" t="str">
        <f t="shared" si="71"/>
        <v>M</v>
      </c>
    </row>
    <row r="360" spans="1:59">
      <c r="A360">
        <v>109</v>
      </c>
      <c r="B360" t="s">
        <v>1094</v>
      </c>
      <c r="C360" t="s">
        <v>1095</v>
      </c>
      <c r="E360" t="s">
        <v>777</v>
      </c>
      <c r="F360" t="s">
        <v>2669</v>
      </c>
      <c r="G360" t="s">
        <v>36</v>
      </c>
      <c r="H360">
        <v>13.875209999999999</v>
      </c>
      <c r="I360">
        <v>121.21510000000001</v>
      </c>
      <c r="J360">
        <v>27</v>
      </c>
      <c r="K360">
        <v>9</v>
      </c>
      <c r="L360">
        <v>1969</v>
      </c>
      <c r="M360">
        <v>53</v>
      </c>
      <c r="N360">
        <v>6</v>
      </c>
      <c r="O360" t="s">
        <v>37</v>
      </c>
      <c r="P360" t="s">
        <v>38</v>
      </c>
      <c r="Q360" t="s">
        <v>1984</v>
      </c>
      <c r="R360" t="s">
        <v>1985</v>
      </c>
      <c r="S360" t="s">
        <v>1430</v>
      </c>
      <c r="T360">
        <v>1</v>
      </c>
      <c r="U360" t="s">
        <v>186</v>
      </c>
      <c r="V360">
        <v>53</v>
      </c>
      <c r="W360">
        <v>9425637256</v>
      </c>
      <c r="Z360" t="s">
        <v>2669</v>
      </c>
      <c r="AA360">
        <v>13.875209999999999</v>
      </c>
      <c r="AB360">
        <v>121.21510000000001</v>
      </c>
      <c r="AC360">
        <v>53</v>
      </c>
      <c r="AL360">
        <v>63</v>
      </c>
      <c r="AN360">
        <v>4</v>
      </c>
      <c r="AO360">
        <f t="shared" ca="1" si="62"/>
        <v>9</v>
      </c>
      <c r="AP360">
        <f t="shared" ca="1" si="63"/>
        <v>1969</v>
      </c>
      <c r="AQ360">
        <f t="shared" ca="1" si="64"/>
        <v>54</v>
      </c>
      <c r="AR360" t="str">
        <f t="shared" si="65"/>
        <v>PAUL</v>
      </c>
      <c r="AS360" t="str">
        <f t="shared" si="66"/>
        <v/>
      </c>
      <c r="AT360" t="str">
        <f t="shared" si="67"/>
        <v xml:space="preserve">PAUL  </v>
      </c>
      <c r="AU360">
        <v>76</v>
      </c>
      <c r="AV360">
        <v>19</v>
      </c>
      <c r="AW360" t="str">
        <f t="shared" si="72"/>
        <v/>
      </c>
      <c r="AX360" t="str">
        <f t="shared" si="73"/>
        <v/>
      </c>
      <c r="AY360" s="23"/>
      <c r="AZ360">
        <f t="shared" si="68"/>
        <v>1</v>
      </c>
      <c r="BA360" t="str">
        <f t="shared" si="69"/>
        <v>MARRIED TO ONE WIFE/HUSBAND OFFICIALLY</v>
      </c>
      <c r="BB360" s="23"/>
      <c r="BC360">
        <f t="shared" si="70"/>
        <v>6</v>
      </c>
      <c r="BE360" t="str">
        <f t="shared" si="71"/>
        <v>M</v>
      </c>
      <c r="BG360">
        <f xml:space="preserve"> IF(ISBLANK(BF360), W360, "")</f>
        <v>9425637256</v>
      </c>
    </row>
    <row r="361" spans="1:59">
      <c r="A361">
        <v>109</v>
      </c>
      <c r="B361" t="s">
        <v>1096</v>
      </c>
      <c r="C361" t="s">
        <v>1097</v>
      </c>
      <c r="E361" t="s">
        <v>41</v>
      </c>
      <c r="F361" t="s">
        <v>1989</v>
      </c>
      <c r="G361" t="s">
        <v>36</v>
      </c>
      <c r="H361">
        <v>48.197339999999997</v>
      </c>
      <c r="I361">
        <v>16.358720000000002</v>
      </c>
      <c r="J361">
        <v>15</v>
      </c>
      <c r="K361">
        <v>9</v>
      </c>
      <c r="L361">
        <v>2005</v>
      </c>
      <c r="M361">
        <v>17</v>
      </c>
      <c r="N361">
        <v>1</v>
      </c>
      <c r="O361" t="s">
        <v>37</v>
      </c>
      <c r="P361" t="s">
        <v>38</v>
      </c>
      <c r="Q361" t="s">
        <v>1984</v>
      </c>
      <c r="R361" t="s">
        <v>1985</v>
      </c>
      <c r="S361" t="s">
        <v>1430</v>
      </c>
      <c r="T361">
        <v>6</v>
      </c>
      <c r="U361" t="s">
        <v>43</v>
      </c>
      <c r="V361">
        <v>53</v>
      </c>
      <c r="Z361" t="s">
        <v>2669</v>
      </c>
      <c r="AA361">
        <v>13.875209999999999</v>
      </c>
      <c r="AB361">
        <v>121.21510000000001</v>
      </c>
      <c r="AC361">
        <v>53</v>
      </c>
      <c r="AO361">
        <f t="shared" ca="1" si="62"/>
        <v>9</v>
      </c>
      <c r="AP361">
        <f t="shared" ca="1" si="63"/>
        <v>2005</v>
      </c>
      <c r="AQ361">
        <f t="shared" ca="1" si="64"/>
        <v>17</v>
      </c>
      <c r="AR361" t="str">
        <f t="shared" si="65"/>
        <v>KELVIN</v>
      </c>
      <c r="AS361" t="str">
        <f t="shared" si="66"/>
        <v>NGABONZIZA</v>
      </c>
      <c r="AT361" t="str">
        <f t="shared" si="67"/>
        <v>KELVIN  NGABONZIZA</v>
      </c>
      <c r="AW361">
        <f t="shared" ca="1" si="72"/>
        <v>9</v>
      </c>
      <c r="AX361">
        <f t="shared" ca="1" si="73"/>
        <v>2005</v>
      </c>
      <c r="AY361" s="23">
        <v>1</v>
      </c>
      <c r="AZ361" t="str">
        <f t="shared" si="68"/>
        <v/>
      </c>
      <c r="BA361" t="str">
        <f t="shared" si="69"/>
        <v/>
      </c>
      <c r="BB361" s="23"/>
      <c r="BC361">
        <f t="shared" si="70"/>
        <v>1</v>
      </c>
      <c r="BE361" t="str">
        <f t="shared" si="71"/>
        <v>M</v>
      </c>
    </row>
    <row r="362" spans="1:59">
      <c r="A362">
        <v>110</v>
      </c>
      <c r="B362" t="s">
        <v>1098</v>
      </c>
      <c r="C362" t="s">
        <v>1099</v>
      </c>
      <c r="E362" t="s">
        <v>538</v>
      </c>
      <c r="F362" t="s">
        <v>1990</v>
      </c>
      <c r="G362" t="s">
        <v>23</v>
      </c>
      <c r="H362">
        <v>15.400410000000001</v>
      </c>
      <c r="I362">
        <v>119.93040000000001</v>
      </c>
      <c r="J362">
        <v>19</v>
      </c>
      <c r="K362">
        <v>5</v>
      </c>
      <c r="L362">
        <v>1975</v>
      </c>
      <c r="M362">
        <v>47</v>
      </c>
      <c r="N362">
        <v>5</v>
      </c>
      <c r="O362" t="s">
        <v>97</v>
      </c>
      <c r="P362" t="s">
        <v>129</v>
      </c>
      <c r="Q362" t="s">
        <v>1991</v>
      </c>
      <c r="R362" t="s">
        <v>1992</v>
      </c>
      <c r="S362" t="s">
        <v>1621</v>
      </c>
      <c r="T362">
        <v>3</v>
      </c>
      <c r="U362" t="s">
        <v>26</v>
      </c>
      <c r="V362">
        <v>47</v>
      </c>
      <c r="W362">
        <v>8772772207</v>
      </c>
      <c r="Z362" t="s">
        <v>1990</v>
      </c>
      <c r="AA362">
        <v>15.400410000000001</v>
      </c>
      <c r="AB362">
        <v>119.93040000000001</v>
      </c>
      <c r="AC362">
        <v>47</v>
      </c>
      <c r="AJ362">
        <v>39</v>
      </c>
      <c r="AL362">
        <v>39</v>
      </c>
      <c r="AM362">
        <v>3</v>
      </c>
      <c r="AO362">
        <f t="shared" ca="1" si="62"/>
        <v>11</v>
      </c>
      <c r="AP362">
        <f t="shared" ca="1" si="63"/>
        <v>1975</v>
      </c>
      <c r="AQ362">
        <f t="shared" ca="1" si="64"/>
        <v>49</v>
      </c>
      <c r="AR362" t="str">
        <f t="shared" si="65"/>
        <v/>
      </c>
      <c r="AS362" t="str">
        <f t="shared" si="66"/>
        <v>UMULISA</v>
      </c>
      <c r="AT362" t="str">
        <f t="shared" si="67"/>
        <v xml:space="preserve">  UMULISA</v>
      </c>
      <c r="AW362">
        <f t="shared" ca="1" si="72"/>
        <v>11</v>
      </c>
      <c r="AX362">
        <f t="shared" ca="1" si="73"/>
        <v>1975</v>
      </c>
      <c r="AY362" s="23"/>
      <c r="AZ362">
        <f t="shared" si="68"/>
        <v>3</v>
      </c>
      <c r="BA362" t="str">
        <f t="shared" si="69"/>
        <v>LIVE IN A POLYGAMOUS UNION</v>
      </c>
      <c r="BB362" s="23"/>
      <c r="BC362">
        <f t="shared" si="70"/>
        <v>5</v>
      </c>
      <c r="BE362" t="str">
        <f t="shared" si="71"/>
        <v>F</v>
      </c>
      <c r="BG362">
        <f xml:space="preserve"> IF(ISBLANK(BF362), W362, "")</f>
        <v>8772772207</v>
      </c>
    </row>
    <row r="363" spans="1:59">
      <c r="A363">
        <v>110</v>
      </c>
      <c r="B363" t="s">
        <v>1100</v>
      </c>
      <c r="C363" t="s">
        <v>1101</v>
      </c>
      <c r="E363" t="s">
        <v>463</v>
      </c>
      <c r="F363" t="s">
        <v>1993</v>
      </c>
      <c r="G363" t="s">
        <v>23</v>
      </c>
      <c r="H363">
        <v>31.2194</v>
      </c>
      <c r="I363">
        <v>107.5185</v>
      </c>
      <c r="J363">
        <v>27</v>
      </c>
      <c r="K363">
        <v>8</v>
      </c>
      <c r="L363">
        <v>1988</v>
      </c>
      <c r="M363">
        <v>34</v>
      </c>
      <c r="N363">
        <v>8</v>
      </c>
      <c r="O363" t="s">
        <v>97</v>
      </c>
      <c r="P363" t="s">
        <v>129</v>
      </c>
      <c r="Q363" t="s">
        <v>1991</v>
      </c>
      <c r="R363" t="s">
        <v>1992</v>
      </c>
      <c r="S363" t="s">
        <v>1621</v>
      </c>
      <c r="T363">
        <v>1</v>
      </c>
      <c r="U363" t="s">
        <v>186</v>
      </c>
      <c r="V363">
        <v>47</v>
      </c>
      <c r="Z363" t="s">
        <v>1990</v>
      </c>
      <c r="AA363">
        <v>15.400410000000001</v>
      </c>
      <c r="AB363">
        <v>119.93040000000001</v>
      </c>
      <c r="AC363">
        <v>47</v>
      </c>
      <c r="AO363">
        <f t="shared" ca="1" si="62"/>
        <v>8</v>
      </c>
      <c r="AP363">
        <f t="shared" ca="1" si="63"/>
        <v>1988</v>
      </c>
      <c r="AQ363">
        <f t="shared" ca="1" si="64"/>
        <v>34</v>
      </c>
      <c r="AR363" t="str">
        <f t="shared" si="65"/>
        <v>JACKY</v>
      </c>
      <c r="AS363" t="str">
        <f t="shared" si="66"/>
        <v>KAYIRANGA</v>
      </c>
      <c r="AT363" t="str">
        <f t="shared" si="67"/>
        <v>JACKY  KAYIRANGA</v>
      </c>
      <c r="AU363">
        <v>53</v>
      </c>
      <c r="AV363">
        <v>90</v>
      </c>
      <c r="AW363" t="str">
        <f t="shared" si="72"/>
        <v/>
      </c>
      <c r="AX363" t="str">
        <f t="shared" si="73"/>
        <v/>
      </c>
      <c r="AY363" s="23"/>
      <c r="AZ363">
        <f t="shared" si="68"/>
        <v>1</v>
      </c>
      <c r="BA363" t="str">
        <f t="shared" si="69"/>
        <v>MARRIED TO ONE WIFE/HUSBAND OFFICIALLY</v>
      </c>
      <c r="BB363" s="23"/>
      <c r="BC363">
        <f t="shared" si="70"/>
        <v>8</v>
      </c>
      <c r="BE363" t="str">
        <f t="shared" si="71"/>
        <v>F</v>
      </c>
    </row>
    <row r="364" spans="1:59">
      <c r="A364">
        <v>106</v>
      </c>
      <c r="B364" t="s">
        <v>1065</v>
      </c>
      <c r="C364" t="s">
        <v>1066</v>
      </c>
      <c r="E364" t="s">
        <v>2671</v>
      </c>
      <c r="F364" t="s">
        <v>2672</v>
      </c>
      <c r="G364" t="s">
        <v>23</v>
      </c>
      <c r="H364">
        <v>50.01981</v>
      </c>
      <c r="I364">
        <v>33.941670000000002</v>
      </c>
      <c r="J364">
        <v>9</v>
      </c>
      <c r="K364">
        <v>4</v>
      </c>
      <c r="L364">
        <v>2009</v>
      </c>
      <c r="M364">
        <v>13</v>
      </c>
      <c r="N364">
        <v>10</v>
      </c>
      <c r="O364" t="s">
        <v>31</v>
      </c>
      <c r="P364" t="s">
        <v>52</v>
      </c>
      <c r="Q364" t="s">
        <v>1380</v>
      </c>
      <c r="R364" t="s">
        <v>1380</v>
      </c>
      <c r="S364" t="s">
        <v>1972</v>
      </c>
      <c r="T364">
        <v>6</v>
      </c>
      <c r="U364" t="s">
        <v>43</v>
      </c>
      <c r="V364">
        <v>13</v>
      </c>
      <c r="Z364" t="s">
        <v>2672</v>
      </c>
      <c r="AA364">
        <v>50.01981</v>
      </c>
      <c r="AB364">
        <v>33.941670000000002</v>
      </c>
      <c r="AC364">
        <v>13</v>
      </c>
      <c r="AD364">
        <v>8</v>
      </c>
      <c r="AE364">
        <v>15</v>
      </c>
      <c r="AI364">
        <v>2</v>
      </c>
      <c r="AO364">
        <f t="shared" ca="1" si="62"/>
        <v>4</v>
      </c>
      <c r="AP364">
        <f t="shared" ca="1" si="63"/>
        <v>2009</v>
      </c>
      <c r="AQ364">
        <f t="shared" ca="1" si="64"/>
        <v>13</v>
      </c>
      <c r="AR364" t="str">
        <f t="shared" si="65"/>
        <v>BALYEJJUSA</v>
      </c>
      <c r="AS364" t="str">
        <f t="shared" si="66"/>
        <v>SANO</v>
      </c>
      <c r="AT364" t="str">
        <f t="shared" si="67"/>
        <v>BALYEJJUSA  SANO</v>
      </c>
      <c r="AV364">
        <v>15</v>
      </c>
      <c r="AW364">
        <f t="shared" ca="1" si="72"/>
        <v>4</v>
      </c>
      <c r="AX364" t="str">
        <f t="shared" si="73"/>
        <v/>
      </c>
      <c r="AY364" s="23"/>
      <c r="AZ364">
        <f t="shared" si="68"/>
        <v>6</v>
      </c>
      <c r="BA364" t="str">
        <f t="shared" si="69"/>
        <v>NEVER MARRIED</v>
      </c>
      <c r="BB364" s="23"/>
      <c r="BC364">
        <f t="shared" si="70"/>
        <v>10</v>
      </c>
      <c r="BE364" t="str">
        <f t="shared" si="71"/>
        <v>F</v>
      </c>
    </row>
    <row r="365" spans="1:59">
      <c r="A365">
        <v>106</v>
      </c>
      <c r="B365" t="s">
        <v>1065</v>
      </c>
      <c r="C365" t="s">
        <v>1066</v>
      </c>
      <c r="E365" t="s">
        <v>2671</v>
      </c>
      <c r="F365" t="s">
        <v>2672</v>
      </c>
      <c r="G365" t="s">
        <v>36</v>
      </c>
      <c r="H365">
        <v>50.01981</v>
      </c>
      <c r="I365">
        <v>33.941670000000002</v>
      </c>
      <c r="J365">
        <v>9</v>
      </c>
      <c r="K365">
        <v>4</v>
      </c>
      <c r="L365">
        <v>2009</v>
      </c>
      <c r="M365">
        <v>13</v>
      </c>
      <c r="N365">
        <v>10</v>
      </c>
      <c r="O365" t="s">
        <v>24</v>
      </c>
      <c r="P365" t="s">
        <v>255</v>
      </c>
      <c r="Q365" t="s">
        <v>2673</v>
      </c>
      <c r="R365" t="s">
        <v>1681</v>
      </c>
      <c r="S365" t="s">
        <v>2674</v>
      </c>
      <c r="T365">
        <v>6</v>
      </c>
      <c r="U365" t="s">
        <v>43</v>
      </c>
      <c r="V365">
        <v>13</v>
      </c>
      <c r="Z365" t="s">
        <v>2672</v>
      </c>
      <c r="AA365">
        <v>50.01981</v>
      </c>
      <c r="AB365">
        <v>33.941670000000002</v>
      </c>
      <c r="AC365">
        <v>13</v>
      </c>
      <c r="AD365">
        <v>8</v>
      </c>
      <c r="AE365">
        <v>15</v>
      </c>
      <c r="AO365">
        <f t="shared" ca="1" si="62"/>
        <v>4</v>
      </c>
      <c r="AP365">
        <f t="shared" ca="1" si="63"/>
        <v>2009</v>
      </c>
      <c r="AQ365">
        <f t="shared" ca="1" si="64"/>
        <v>13</v>
      </c>
      <c r="AR365" t="str">
        <f t="shared" si="65"/>
        <v>BALYEJJUSA</v>
      </c>
      <c r="AS365" t="str">
        <f t="shared" si="66"/>
        <v>SANO</v>
      </c>
      <c r="AT365" t="str">
        <f t="shared" si="67"/>
        <v>BALYEJJUSA  SANO</v>
      </c>
      <c r="AV365">
        <v>68</v>
      </c>
      <c r="AW365">
        <f t="shared" ca="1" si="72"/>
        <v>4</v>
      </c>
      <c r="AX365" t="str">
        <f t="shared" si="73"/>
        <v/>
      </c>
      <c r="AY365" s="23"/>
      <c r="AZ365">
        <f t="shared" si="68"/>
        <v>6</v>
      </c>
      <c r="BA365" t="str">
        <f t="shared" si="69"/>
        <v>NEVER MARRIED</v>
      </c>
      <c r="BB365" s="23"/>
      <c r="BC365">
        <f t="shared" si="70"/>
        <v>10</v>
      </c>
      <c r="BE365" t="str">
        <f t="shared" si="71"/>
        <v>M</v>
      </c>
    </row>
    <row r="366" spans="1:59">
      <c r="A366">
        <v>111</v>
      </c>
      <c r="B366" t="s">
        <v>1102</v>
      </c>
      <c r="C366" t="s">
        <v>1103</v>
      </c>
      <c r="E366" t="s">
        <v>2675</v>
      </c>
      <c r="F366" t="s">
        <v>2417</v>
      </c>
      <c r="G366" t="s">
        <v>36</v>
      </c>
      <c r="H366">
        <v>44.840519999999998</v>
      </c>
      <c r="I366">
        <v>82.353660000000005</v>
      </c>
      <c r="J366">
        <v>26</v>
      </c>
      <c r="K366">
        <v>11</v>
      </c>
      <c r="L366">
        <v>1922</v>
      </c>
      <c r="M366">
        <v>100</v>
      </c>
      <c r="N366">
        <v>7</v>
      </c>
      <c r="O366" t="s">
        <v>31</v>
      </c>
      <c r="P366" t="s">
        <v>110</v>
      </c>
      <c r="Q366" t="s">
        <v>1995</v>
      </c>
      <c r="R366" t="s">
        <v>1996</v>
      </c>
      <c r="S366" t="s">
        <v>1425</v>
      </c>
      <c r="T366">
        <v>3</v>
      </c>
      <c r="U366" t="s">
        <v>26</v>
      </c>
      <c r="V366">
        <v>100</v>
      </c>
      <c r="W366">
        <v>3258379988</v>
      </c>
      <c r="Z366" t="s">
        <v>2417</v>
      </c>
      <c r="AA366">
        <v>44.840519999999998</v>
      </c>
      <c r="AB366">
        <v>82.353660000000005</v>
      </c>
      <c r="AC366">
        <v>100</v>
      </c>
      <c r="AO366">
        <f t="shared" ca="1" si="62"/>
        <v>11</v>
      </c>
      <c r="AP366">
        <f t="shared" ca="1" si="63"/>
        <v>1922</v>
      </c>
      <c r="AQ366">
        <f t="shared" ca="1" si="64"/>
        <v>100</v>
      </c>
      <c r="AR366" t="str">
        <f t="shared" si="65"/>
        <v>ISIDORE</v>
      </c>
      <c r="AS366" t="str">
        <f t="shared" si="66"/>
        <v>TUMUSIIME</v>
      </c>
      <c r="AT366" t="str">
        <f t="shared" si="67"/>
        <v>ISIDORE  TUMUSIIME</v>
      </c>
      <c r="AW366">
        <f t="shared" ca="1" si="72"/>
        <v>11</v>
      </c>
      <c r="AX366">
        <f t="shared" ca="1" si="73"/>
        <v>1922</v>
      </c>
      <c r="AY366" s="23"/>
      <c r="AZ366">
        <f t="shared" si="68"/>
        <v>3</v>
      </c>
      <c r="BA366" t="str">
        <f t="shared" si="69"/>
        <v>LIVE IN A POLYGAMOUS UNION</v>
      </c>
      <c r="BB366" s="23"/>
      <c r="BC366">
        <f t="shared" si="70"/>
        <v>7</v>
      </c>
      <c r="BE366" t="str">
        <f t="shared" si="71"/>
        <v>M</v>
      </c>
      <c r="BG366">
        <f xml:space="preserve"> IF(ISBLANK(BF366), W366, "")</f>
        <v>3258379988</v>
      </c>
    </row>
    <row r="367" spans="1:59">
      <c r="A367">
        <v>111</v>
      </c>
      <c r="B367" t="s">
        <v>1105</v>
      </c>
      <c r="C367" t="s">
        <v>1106</v>
      </c>
      <c r="E367" t="s">
        <v>268</v>
      </c>
      <c r="F367" t="s">
        <v>2676</v>
      </c>
      <c r="G367" t="s">
        <v>36</v>
      </c>
      <c r="H367">
        <v>-6.9100599999999996</v>
      </c>
      <c r="I367">
        <v>107.7148</v>
      </c>
      <c r="J367">
        <v>2</v>
      </c>
      <c r="K367">
        <v>12</v>
      </c>
      <c r="L367">
        <v>1979</v>
      </c>
      <c r="M367">
        <v>43</v>
      </c>
      <c r="N367">
        <v>12</v>
      </c>
      <c r="O367" t="s">
        <v>31</v>
      </c>
      <c r="P367" t="s">
        <v>110</v>
      </c>
      <c r="Q367" t="s">
        <v>1995</v>
      </c>
      <c r="R367" t="s">
        <v>1996</v>
      </c>
      <c r="S367" t="s">
        <v>1425</v>
      </c>
      <c r="T367">
        <v>7</v>
      </c>
      <c r="U367" t="s">
        <v>78</v>
      </c>
      <c r="V367">
        <v>100</v>
      </c>
      <c r="Z367" t="s">
        <v>2417</v>
      </c>
      <c r="AA367">
        <v>44.840519999999998</v>
      </c>
      <c r="AB367">
        <v>82.353660000000005</v>
      </c>
      <c r="AC367">
        <v>100</v>
      </c>
      <c r="AJ367">
        <v>129</v>
      </c>
      <c r="AO367">
        <f t="shared" ca="1" si="62"/>
        <v>10</v>
      </c>
      <c r="AP367">
        <f t="shared" ca="1" si="63"/>
        <v>1979</v>
      </c>
      <c r="AQ367">
        <f t="shared" ca="1" si="64"/>
        <v>43</v>
      </c>
      <c r="AR367" t="str">
        <f t="shared" si="65"/>
        <v>GASORE</v>
      </c>
      <c r="AS367" t="str">
        <f t="shared" si="66"/>
        <v>HAKIZIMANA</v>
      </c>
      <c r="AT367" t="str">
        <f t="shared" si="67"/>
        <v>GASORE  HAKIZIMANA</v>
      </c>
      <c r="AW367">
        <f t="shared" ca="1" si="72"/>
        <v>10</v>
      </c>
      <c r="AX367">
        <f t="shared" ca="1" si="73"/>
        <v>1979</v>
      </c>
      <c r="AY367" s="23"/>
      <c r="AZ367">
        <f t="shared" si="68"/>
        <v>7</v>
      </c>
      <c r="BA367" t="str">
        <f t="shared" si="69"/>
        <v>WIDOWED</v>
      </c>
      <c r="BB367" s="23"/>
      <c r="BC367">
        <f t="shared" si="70"/>
        <v>12</v>
      </c>
      <c r="BE367" t="str">
        <f t="shared" si="71"/>
        <v>M</v>
      </c>
    </row>
    <row r="368" spans="1:59">
      <c r="A368">
        <v>111</v>
      </c>
      <c r="B368" t="s">
        <v>1109</v>
      </c>
      <c r="C368" t="s">
        <v>978</v>
      </c>
      <c r="D368" t="s">
        <v>21</v>
      </c>
      <c r="E368" t="s">
        <v>964</v>
      </c>
      <c r="F368" t="s">
        <v>1999</v>
      </c>
      <c r="G368" t="s">
        <v>23</v>
      </c>
      <c r="H368">
        <v>37.242289999999997</v>
      </c>
      <c r="I368">
        <v>-121.73099999999999</v>
      </c>
      <c r="J368">
        <v>9</v>
      </c>
      <c r="K368">
        <v>4</v>
      </c>
      <c r="L368">
        <v>1953</v>
      </c>
      <c r="M368">
        <v>69</v>
      </c>
      <c r="N368">
        <v>3</v>
      </c>
      <c r="O368" t="s">
        <v>31</v>
      </c>
      <c r="P368" t="s">
        <v>110</v>
      </c>
      <c r="Q368" t="s">
        <v>1995</v>
      </c>
      <c r="R368" t="s">
        <v>1996</v>
      </c>
      <c r="S368" t="s">
        <v>1425</v>
      </c>
      <c r="T368">
        <v>7</v>
      </c>
      <c r="U368" t="s">
        <v>78</v>
      </c>
      <c r="V368">
        <v>100</v>
      </c>
      <c r="Z368" t="s">
        <v>2417</v>
      </c>
      <c r="AA368">
        <v>44.840519999999998</v>
      </c>
      <c r="AB368">
        <v>82.353660000000005</v>
      </c>
      <c r="AC368">
        <v>100</v>
      </c>
      <c r="AF368">
        <v>29</v>
      </c>
      <c r="AJ368">
        <v>71</v>
      </c>
      <c r="AM368">
        <v>4</v>
      </c>
      <c r="AO368">
        <f t="shared" ca="1" si="62"/>
        <v>10</v>
      </c>
      <c r="AP368">
        <f t="shared" ca="1" si="63"/>
        <v>1953</v>
      </c>
      <c r="AQ368">
        <f t="shared" ca="1" si="64"/>
        <v>69</v>
      </c>
      <c r="AR368" t="str">
        <f t="shared" si="65"/>
        <v/>
      </c>
      <c r="AS368" t="str">
        <f t="shared" si="66"/>
        <v>MUGABO</v>
      </c>
      <c r="AT368" t="str">
        <f t="shared" si="67"/>
        <v xml:space="preserve"> MUTEGARABA MUGABO</v>
      </c>
      <c r="AW368">
        <f t="shared" ca="1" si="72"/>
        <v>10</v>
      </c>
      <c r="AX368">
        <f t="shared" ca="1" si="73"/>
        <v>1953</v>
      </c>
      <c r="AY368" s="23"/>
      <c r="AZ368">
        <f t="shared" si="68"/>
        <v>7</v>
      </c>
      <c r="BA368" t="str">
        <f t="shared" si="69"/>
        <v>WIDOWED</v>
      </c>
      <c r="BB368" s="23">
        <v>1</v>
      </c>
      <c r="BC368" t="str">
        <f t="shared" si="70"/>
        <v/>
      </c>
      <c r="BE368" t="str">
        <f t="shared" si="71"/>
        <v>F</v>
      </c>
    </row>
    <row r="369" spans="1:59">
      <c r="A369">
        <v>111</v>
      </c>
      <c r="B369" t="s">
        <v>1110</v>
      </c>
      <c r="C369" t="s">
        <v>250</v>
      </c>
      <c r="E369" t="s">
        <v>368</v>
      </c>
      <c r="F369" t="s">
        <v>2677</v>
      </c>
      <c r="G369" t="s">
        <v>36</v>
      </c>
      <c r="H369">
        <v>9.9477869999999999</v>
      </c>
      <c r="I369">
        <v>-84.059299999999993</v>
      </c>
      <c r="J369">
        <v>12</v>
      </c>
      <c r="K369">
        <v>4</v>
      </c>
      <c r="L369">
        <v>1998</v>
      </c>
      <c r="M369">
        <v>24</v>
      </c>
      <c r="N369">
        <v>12</v>
      </c>
      <c r="O369" t="s">
        <v>31</v>
      </c>
      <c r="P369" t="s">
        <v>110</v>
      </c>
      <c r="Q369" t="s">
        <v>1995</v>
      </c>
      <c r="R369" t="s">
        <v>1996</v>
      </c>
      <c r="S369" t="s">
        <v>1425</v>
      </c>
      <c r="T369">
        <v>7</v>
      </c>
      <c r="U369" t="s">
        <v>78</v>
      </c>
      <c r="V369">
        <v>100</v>
      </c>
      <c r="Z369" t="s">
        <v>2417</v>
      </c>
      <c r="AA369">
        <v>44.840519999999998</v>
      </c>
      <c r="AB369">
        <v>82.353660000000005</v>
      </c>
      <c r="AC369">
        <v>100</v>
      </c>
      <c r="AJ369">
        <v>63</v>
      </c>
      <c r="AO369">
        <f t="shared" ca="1" si="62"/>
        <v>8</v>
      </c>
      <c r="AP369">
        <f t="shared" ca="1" si="63"/>
        <v>1998</v>
      </c>
      <c r="AQ369">
        <f t="shared" ca="1" si="64"/>
        <v>24</v>
      </c>
      <c r="AR369" t="str">
        <f t="shared" si="65"/>
        <v>FABRICE</v>
      </c>
      <c r="AS369" t="str">
        <f t="shared" si="66"/>
        <v>NZEYIMANA</v>
      </c>
      <c r="AT369" t="str">
        <f t="shared" si="67"/>
        <v>FABRICE  NZEYIMANA</v>
      </c>
      <c r="AW369">
        <f t="shared" ca="1" si="72"/>
        <v>8</v>
      </c>
      <c r="AX369">
        <f t="shared" ca="1" si="73"/>
        <v>1998</v>
      </c>
      <c r="AY369" s="23">
        <v>1</v>
      </c>
      <c r="AZ369" t="str">
        <f t="shared" si="68"/>
        <v/>
      </c>
      <c r="BA369" t="str">
        <f t="shared" si="69"/>
        <v/>
      </c>
      <c r="BB369" s="23"/>
      <c r="BC369">
        <f t="shared" si="70"/>
        <v>12</v>
      </c>
      <c r="BE369" t="str">
        <f t="shared" si="71"/>
        <v>M</v>
      </c>
    </row>
    <row r="370" spans="1:59">
      <c r="A370">
        <v>112</v>
      </c>
      <c r="B370" t="s">
        <v>1111</v>
      </c>
      <c r="C370" t="s">
        <v>145</v>
      </c>
      <c r="E370" t="s">
        <v>50</v>
      </c>
      <c r="F370" t="s">
        <v>2678</v>
      </c>
      <c r="G370" t="s">
        <v>23</v>
      </c>
      <c r="H370">
        <v>14.867010000000001</v>
      </c>
      <c r="I370">
        <v>-88.772199999999998</v>
      </c>
      <c r="J370">
        <v>24</v>
      </c>
      <c r="K370">
        <v>12</v>
      </c>
      <c r="L370">
        <v>2008</v>
      </c>
      <c r="M370">
        <v>14</v>
      </c>
      <c r="N370">
        <v>7</v>
      </c>
      <c r="O370" t="s">
        <v>72</v>
      </c>
      <c r="P370" t="s">
        <v>82</v>
      </c>
      <c r="Q370" t="s">
        <v>1934</v>
      </c>
      <c r="R370" t="s">
        <v>2002</v>
      </c>
      <c r="S370" t="s">
        <v>2003</v>
      </c>
      <c r="T370">
        <v>6</v>
      </c>
      <c r="U370" t="s">
        <v>43</v>
      </c>
      <c r="V370">
        <v>101</v>
      </c>
      <c r="Z370" t="s">
        <v>2005</v>
      </c>
      <c r="AA370">
        <v>18.114529999999998</v>
      </c>
      <c r="AB370">
        <v>121.4024</v>
      </c>
      <c r="AC370">
        <v>101</v>
      </c>
      <c r="AO370">
        <f t="shared" ca="1" si="62"/>
        <v>12</v>
      </c>
      <c r="AP370">
        <f t="shared" ca="1" si="63"/>
        <v>2008</v>
      </c>
      <c r="AQ370">
        <f t="shared" ca="1" si="64"/>
        <v>14</v>
      </c>
      <c r="AR370" t="str">
        <f t="shared" si="65"/>
        <v>DIVINE</v>
      </c>
      <c r="AS370" t="str">
        <f t="shared" si="66"/>
        <v>NSENGIMANA</v>
      </c>
      <c r="AT370" t="str">
        <f t="shared" si="67"/>
        <v>DIVINE  NSENGIMANA</v>
      </c>
      <c r="AW370">
        <f t="shared" ca="1" si="72"/>
        <v>12</v>
      </c>
      <c r="AX370">
        <f t="shared" ca="1" si="73"/>
        <v>2008</v>
      </c>
      <c r="AY370" s="23"/>
      <c r="AZ370">
        <f t="shared" si="68"/>
        <v>6</v>
      </c>
      <c r="BA370" t="str">
        <f t="shared" si="69"/>
        <v>NEVER MARRIED</v>
      </c>
      <c r="BB370" s="23"/>
      <c r="BC370">
        <f t="shared" si="70"/>
        <v>7</v>
      </c>
      <c r="BE370" t="str">
        <f t="shared" si="71"/>
        <v>F</v>
      </c>
    </row>
    <row r="371" spans="1:59">
      <c r="A371">
        <v>112</v>
      </c>
      <c r="B371" t="s">
        <v>1112</v>
      </c>
      <c r="C371" t="s">
        <v>1113</v>
      </c>
      <c r="E371" t="s">
        <v>300</v>
      </c>
      <c r="F371" t="s">
        <v>2004</v>
      </c>
      <c r="G371" t="s">
        <v>36</v>
      </c>
      <c r="H371">
        <v>31.364039999999999</v>
      </c>
      <c r="I371">
        <v>108.5209</v>
      </c>
      <c r="J371">
        <v>16</v>
      </c>
      <c r="K371">
        <v>2</v>
      </c>
      <c r="L371">
        <v>1931</v>
      </c>
      <c r="M371">
        <v>91</v>
      </c>
      <c r="N371">
        <v>1</v>
      </c>
      <c r="O371" t="s">
        <v>72</v>
      </c>
      <c r="P371" t="s">
        <v>82</v>
      </c>
      <c r="Q371" t="s">
        <v>1934</v>
      </c>
      <c r="R371" t="s">
        <v>2002</v>
      </c>
      <c r="S371" t="s">
        <v>2003</v>
      </c>
      <c r="T371">
        <v>4</v>
      </c>
      <c r="U371" t="s">
        <v>93</v>
      </c>
      <c r="V371">
        <v>101</v>
      </c>
      <c r="Z371" t="s">
        <v>2005</v>
      </c>
      <c r="AA371">
        <v>18.114529999999998</v>
      </c>
      <c r="AB371">
        <v>121.4024</v>
      </c>
      <c r="AC371">
        <v>101</v>
      </c>
      <c r="AO371">
        <f t="shared" ca="1" si="62"/>
        <v>2</v>
      </c>
      <c r="AP371">
        <f t="shared" ca="1" si="63"/>
        <v>1931</v>
      </c>
      <c r="AQ371">
        <f t="shared" ca="1" si="64"/>
        <v>91</v>
      </c>
      <c r="AR371" t="str">
        <f t="shared" si="65"/>
        <v>AMIR</v>
      </c>
      <c r="AS371" t="str">
        <f t="shared" si="66"/>
        <v>KALISA</v>
      </c>
      <c r="AT371" t="str">
        <f t="shared" si="67"/>
        <v>AMIR  KALISA</v>
      </c>
      <c r="AW371">
        <f t="shared" ca="1" si="72"/>
        <v>2</v>
      </c>
      <c r="AX371">
        <f t="shared" ca="1" si="73"/>
        <v>1931</v>
      </c>
      <c r="AY371" s="23"/>
      <c r="AZ371">
        <f t="shared" si="68"/>
        <v>4</v>
      </c>
      <c r="BA371" t="str">
        <f t="shared" si="69"/>
        <v>DIVORCED</v>
      </c>
      <c r="BB371" s="23"/>
      <c r="BC371">
        <f t="shared" si="70"/>
        <v>1</v>
      </c>
      <c r="BE371" t="str">
        <f t="shared" si="71"/>
        <v>M</v>
      </c>
    </row>
    <row r="372" spans="1:59">
      <c r="A372">
        <v>112</v>
      </c>
      <c r="B372" t="s">
        <v>1114</v>
      </c>
      <c r="C372" t="s">
        <v>1115</v>
      </c>
      <c r="E372" t="s">
        <v>709</v>
      </c>
      <c r="F372" t="s">
        <v>2005</v>
      </c>
      <c r="G372" t="s">
        <v>23</v>
      </c>
      <c r="H372">
        <v>18.114529999999998</v>
      </c>
      <c r="I372">
        <v>121.4024</v>
      </c>
      <c r="J372">
        <v>5</v>
      </c>
      <c r="K372">
        <v>4</v>
      </c>
      <c r="L372">
        <v>1921</v>
      </c>
      <c r="M372">
        <v>101</v>
      </c>
      <c r="N372">
        <v>7</v>
      </c>
      <c r="O372" t="s">
        <v>72</v>
      </c>
      <c r="P372" t="s">
        <v>82</v>
      </c>
      <c r="Q372" t="s">
        <v>1934</v>
      </c>
      <c r="R372" t="s">
        <v>2002</v>
      </c>
      <c r="S372" t="s">
        <v>2003</v>
      </c>
      <c r="T372">
        <v>4</v>
      </c>
      <c r="U372" t="s">
        <v>93</v>
      </c>
      <c r="V372">
        <v>101</v>
      </c>
      <c r="W372">
        <v>1138138606</v>
      </c>
      <c r="Z372" t="s">
        <v>2005</v>
      </c>
      <c r="AA372">
        <v>18.114529999999998</v>
      </c>
      <c r="AB372">
        <v>121.4024</v>
      </c>
      <c r="AC372">
        <v>101</v>
      </c>
      <c r="AO372">
        <f t="shared" ca="1" si="62"/>
        <v>4</v>
      </c>
      <c r="AP372">
        <f t="shared" ca="1" si="63"/>
        <v>1921</v>
      </c>
      <c r="AQ372">
        <f t="shared" ca="1" si="64"/>
        <v>101</v>
      </c>
      <c r="AR372" t="str">
        <f t="shared" si="65"/>
        <v>CARENE</v>
      </c>
      <c r="AS372" t="str">
        <f t="shared" si="66"/>
        <v>INGABIRE</v>
      </c>
      <c r="AT372" t="str">
        <f t="shared" si="67"/>
        <v>CARENE  INGABIRE</v>
      </c>
      <c r="AW372">
        <f t="shared" ca="1" si="72"/>
        <v>4</v>
      </c>
      <c r="AX372">
        <f t="shared" ca="1" si="73"/>
        <v>1921</v>
      </c>
      <c r="AY372" s="23"/>
      <c r="AZ372">
        <f t="shared" si="68"/>
        <v>4</v>
      </c>
      <c r="BA372" t="str">
        <f t="shared" si="69"/>
        <v>DIVORCED</v>
      </c>
      <c r="BB372" s="23"/>
      <c r="BC372">
        <f t="shared" si="70"/>
        <v>7</v>
      </c>
      <c r="BE372" t="str">
        <f t="shared" si="71"/>
        <v>F</v>
      </c>
    </row>
    <row r="373" spans="1:59">
      <c r="A373">
        <v>112</v>
      </c>
      <c r="B373" t="s">
        <v>1116</v>
      </c>
      <c r="C373" t="s">
        <v>644</v>
      </c>
      <c r="E373" t="s">
        <v>557</v>
      </c>
      <c r="F373" t="s">
        <v>2679</v>
      </c>
      <c r="G373" t="s">
        <v>23</v>
      </c>
      <c r="H373">
        <v>36.089489999999998</v>
      </c>
      <c r="I373">
        <v>97.863209999999995</v>
      </c>
      <c r="J373">
        <v>26</v>
      </c>
      <c r="K373">
        <v>4</v>
      </c>
      <c r="L373">
        <v>1976</v>
      </c>
      <c r="M373">
        <v>46</v>
      </c>
      <c r="N373">
        <v>12</v>
      </c>
      <c r="O373" t="s">
        <v>72</v>
      </c>
      <c r="P373" t="s">
        <v>82</v>
      </c>
      <c r="Q373" t="s">
        <v>1934</v>
      </c>
      <c r="R373" t="s">
        <v>2002</v>
      </c>
      <c r="S373" t="s">
        <v>2003</v>
      </c>
      <c r="T373">
        <v>5</v>
      </c>
      <c r="U373" t="s">
        <v>86</v>
      </c>
      <c r="V373">
        <v>101</v>
      </c>
      <c r="Z373" t="s">
        <v>2005</v>
      </c>
      <c r="AA373">
        <v>18.114529999999998</v>
      </c>
      <c r="AB373">
        <v>121.4024</v>
      </c>
      <c r="AC373">
        <v>101</v>
      </c>
      <c r="AO373">
        <f t="shared" ca="1" si="62"/>
        <v>4</v>
      </c>
      <c r="AP373">
        <f t="shared" ca="1" si="63"/>
        <v>1976</v>
      </c>
      <c r="AQ373">
        <f t="shared" ca="1" si="64"/>
        <v>46</v>
      </c>
      <c r="AR373" t="str">
        <f t="shared" si="65"/>
        <v>MUGWANEZA</v>
      </c>
      <c r="AS373" t="str">
        <f t="shared" si="66"/>
        <v>SOLANGE</v>
      </c>
      <c r="AT373" t="str">
        <f t="shared" si="67"/>
        <v>MUGWANEZA  SOLANGE</v>
      </c>
      <c r="AU373">
        <v>44</v>
      </c>
      <c r="AW373" t="str">
        <f t="shared" si="72"/>
        <v/>
      </c>
      <c r="AX373">
        <f t="shared" ca="1" si="73"/>
        <v>1976</v>
      </c>
      <c r="AY373" s="23"/>
      <c r="AZ373">
        <f t="shared" si="68"/>
        <v>5</v>
      </c>
      <c r="BA373" t="str">
        <f t="shared" si="69"/>
        <v>SEPARATED</v>
      </c>
      <c r="BB373" s="23"/>
      <c r="BC373">
        <f t="shared" si="70"/>
        <v>12</v>
      </c>
      <c r="BE373" t="str">
        <f t="shared" si="71"/>
        <v>F</v>
      </c>
    </row>
    <row r="374" spans="1:59">
      <c r="A374">
        <v>112</v>
      </c>
      <c r="B374" t="s">
        <v>1117</v>
      </c>
      <c r="C374" t="s">
        <v>1118</v>
      </c>
      <c r="E374" t="s">
        <v>76</v>
      </c>
      <c r="F374" t="s">
        <v>2680</v>
      </c>
      <c r="G374" t="s">
        <v>23</v>
      </c>
      <c r="H374">
        <v>35.924509999999998</v>
      </c>
      <c r="I374">
        <v>114.3578</v>
      </c>
      <c r="J374">
        <v>27</v>
      </c>
      <c r="K374">
        <v>5</v>
      </c>
      <c r="L374">
        <v>1935</v>
      </c>
      <c r="M374">
        <v>87</v>
      </c>
      <c r="N374">
        <v>5</v>
      </c>
      <c r="O374" t="s">
        <v>72</v>
      </c>
      <c r="P374" t="s">
        <v>82</v>
      </c>
      <c r="Q374" t="s">
        <v>1934</v>
      </c>
      <c r="R374" t="s">
        <v>2002</v>
      </c>
      <c r="S374" t="s">
        <v>2003</v>
      </c>
      <c r="T374">
        <v>2</v>
      </c>
      <c r="U374" t="s">
        <v>48</v>
      </c>
      <c r="V374">
        <v>101</v>
      </c>
      <c r="Z374" t="s">
        <v>2005</v>
      </c>
      <c r="AA374">
        <v>18.114529999999998</v>
      </c>
      <c r="AB374">
        <v>121.4024</v>
      </c>
      <c r="AC374">
        <v>101</v>
      </c>
      <c r="AI374">
        <v>1</v>
      </c>
      <c r="AJ374">
        <v>120</v>
      </c>
      <c r="AO374">
        <f t="shared" ca="1" si="62"/>
        <v>9</v>
      </c>
      <c r="AP374">
        <f t="shared" ca="1" si="63"/>
        <v>1935</v>
      </c>
      <c r="AQ374">
        <f t="shared" ca="1" si="64"/>
        <v>87</v>
      </c>
      <c r="AR374" t="str">
        <f t="shared" si="65"/>
        <v>NSHIMIYE</v>
      </c>
      <c r="AS374" t="str">
        <f t="shared" si="66"/>
        <v>NDAGIJIMANA</v>
      </c>
      <c r="AT374" t="str">
        <f t="shared" si="67"/>
        <v>NSHIMIYE  NDAGIJIMANA</v>
      </c>
      <c r="AV374">
        <v>61</v>
      </c>
      <c r="AW374">
        <f t="shared" ca="1" si="72"/>
        <v>9</v>
      </c>
      <c r="AX374" t="str">
        <f t="shared" si="73"/>
        <v/>
      </c>
      <c r="AY374" s="23"/>
      <c r="AZ374">
        <f t="shared" si="68"/>
        <v>2</v>
      </c>
      <c r="BA374" t="str">
        <f t="shared" si="69"/>
        <v>MARRIED TO ONE WIFE/HUSBAND NOT OFFICIALLY</v>
      </c>
      <c r="BB374" s="23"/>
      <c r="BC374">
        <f t="shared" si="70"/>
        <v>5</v>
      </c>
      <c r="BE374" t="str">
        <f t="shared" si="71"/>
        <v>F</v>
      </c>
    </row>
    <row r="375" spans="1:59">
      <c r="A375">
        <v>113</v>
      </c>
      <c r="B375" t="s">
        <v>1120</v>
      </c>
      <c r="C375" t="s">
        <v>926</v>
      </c>
      <c r="D375" t="s">
        <v>534</v>
      </c>
      <c r="E375" t="s">
        <v>2681</v>
      </c>
      <c r="F375" t="s">
        <v>2682</v>
      </c>
      <c r="G375" t="s">
        <v>36</v>
      </c>
      <c r="H375">
        <v>29.830960000000001</v>
      </c>
      <c r="I375">
        <v>104.8488</v>
      </c>
      <c r="J375">
        <v>17</v>
      </c>
      <c r="K375">
        <v>6</v>
      </c>
      <c r="L375">
        <v>2005</v>
      </c>
      <c r="M375">
        <v>17</v>
      </c>
      <c r="N375">
        <v>2</v>
      </c>
      <c r="O375" t="s">
        <v>24</v>
      </c>
      <c r="P375" t="s">
        <v>143</v>
      </c>
      <c r="Q375" t="s">
        <v>2009</v>
      </c>
      <c r="R375" t="s">
        <v>2010</v>
      </c>
      <c r="S375" t="s">
        <v>2011</v>
      </c>
      <c r="T375">
        <v>6</v>
      </c>
      <c r="U375" t="s">
        <v>43</v>
      </c>
      <c r="V375">
        <v>82</v>
      </c>
      <c r="Z375" t="s">
        <v>2013</v>
      </c>
      <c r="AA375">
        <v>-7.3697699999999999</v>
      </c>
      <c r="AB375">
        <v>112.51260000000001</v>
      </c>
      <c r="AC375">
        <v>82</v>
      </c>
      <c r="AK375">
        <v>44</v>
      </c>
      <c r="AO375">
        <f t="shared" ca="1" si="62"/>
        <v>6</v>
      </c>
      <c r="AP375">
        <f t="shared" ca="1" si="63"/>
        <v>1986</v>
      </c>
      <c r="AQ375">
        <f t="shared" ca="1" si="64"/>
        <v>17</v>
      </c>
      <c r="AR375" t="str">
        <f t="shared" si="65"/>
        <v>MBABAZI</v>
      </c>
      <c r="AS375" t="str">
        <f t="shared" si="66"/>
        <v>DEO</v>
      </c>
      <c r="AT375" t="str">
        <f t="shared" si="67"/>
        <v>MBABAZI ROGER DEO</v>
      </c>
      <c r="AV375">
        <v>7</v>
      </c>
      <c r="AW375">
        <f t="shared" ca="1" si="72"/>
        <v>6</v>
      </c>
      <c r="AX375" t="str">
        <f t="shared" si="73"/>
        <v/>
      </c>
      <c r="AY375" s="23"/>
      <c r="AZ375">
        <f t="shared" si="68"/>
        <v>6</v>
      </c>
      <c r="BA375" t="str">
        <f t="shared" si="69"/>
        <v>NEVER MARRIED</v>
      </c>
      <c r="BB375" s="23"/>
      <c r="BC375">
        <f t="shared" si="70"/>
        <v>2</v>
      </c>
      <c r="BE375" t="str">
        <f t="shared" si="71"/>
        <v>M</v>
      </c>
    </row>
    <row r="376" spans="1:59">
      <c r="A376">
        <v>113</v>
      </c>
      <c r="B376" t="s">
        <v>1122</v>
      </c>
      <c r="C376" t="s">
        <v>174</v>
      </c>
      <c r="E376" t="s">
        <v>30</v>
      </c>
      <c r="F376" t="s">
        <v>2683</v>
      </c>
      <c r="G376" t="s">
        <v>36</v>
      </c>
      <c r="H376">
        <v>24.565519999999999</v>
      </c>
      <c r="I376">
        <v>117.9362</v>
      </c>
      <c r="J376">
        <v>10</v>
      </c>
      <c r="K376">
        <v>2</v>
      </c>
      <c r="L376">
        <v>1951</v>
      </c>
      <c r="M376">
        <v>71</v>
      </c>
      <c r="N376">
        <v>4</v>
      </c>
      <c r="O376" t="s">
        <v>24</v>
      </c>
      <c r="P376" t="s">
        <v>143</v>
      </c>
      <c r="Q376" t="s">
        <v>2009</v>
      </c>
      <c r="R376" t="s">
        <v>2010</v>
      </c>
      <c r="S376" t="s">
        <v>2011</v>
      </c>
      <c r="T376">
        <v>3</v>
      </c>
      <c r="U376" t="s">
        <v>26</v>
      </c>
      <c r="V376">
        <v>82</v>
      </c>
      <c r="Z376" t="s">
        <v>2013</v>
      </c>
      <c r="AA376">
        <v>-7.3697699999999999</v>
      </c>
      <c r="AB376">
        <v>112.51260000000001</v>
      </c>
      <c r="AC376">
        <v>82</v>
      </c>
      <c r="AJ376">
        <v>44</v>
      </c>
      <c r="AO376">
        <f t="shared" ca="1" si="62"/>
        <v>8</v>
      </c>
      <c r="AP376">
        <f t="shared" ca="1" si="63"/>
        <v>1951</v>
      </c>
      <c r="AQ376">
        <f t="shared" ca="1" si="64"/>
        <v>71</v>
      </c>
      <c r="AR376" t="str">
        <f t="shared" si="65"/>
        <v>MATABARO</v>
      </c>
      <c r="AS376" t="str">
        <f t="shared" si="66"/>
        <v>NIYIGENA</v>
      </c>
      <c r="AT376" t="str">
        <f t="shared" si="67"/>
        <v>MATABARO  NIYIGENA</v>
      </c>
      <c r="AW376">
        <f t="shared" ca="1" si="72"/>
        <v>8</v>
      </c>
      <c r="AX376">
        <f t="shared" ca="1" si="73"/>
        <v>1951</v>
      </c>
      <c r="AY376" s="23"/>
      <c r="AZ376">
        <f t="shared" si="68"/>
        <v>3</v>
      </c>
      <c r="BA376" t="str">
        <f t="shared" si="69"/>
        <v>LIVE IN A POLYGAMOUS UNION</v>
      </c>
      <c r="BB376" s="23"/>
      <c r="BC376">
        <f t="shared" si="70"/>
        <v>4</v>
      </c>
      <c r="BE376" t="str">
        <f t="shared" si="71"/>
        <v>M</v>
      </c>
    </row>
    <row r="377" spans="1:59">
      <c r="A377">
        <v>113</v>
      </c>
      <c r="B377" t="s">
        <v>1123</v>
      </c>
      <c r="C377" t="s">
        <v>244</v>
      </c>
      <c r="E377" t="s">
        <v>373</v>
      </c>
      <c r="F377" t="s">
        <v>2013</v>
      </c>
      <c r="G377" t="s">
        <v>23</v>
      </c>
      <c r="H377">
        <v>-7.3697699999999999</v>
      </c>
      <c r="I377">
        <v>112.51260000000001</v>
      </c>
      <c r="J377">
        <v>24</v>
      </c>
      <c r="K377">
        <v>9</v>
      </c>
      <c r="L377">
        <v>1940</v>
      </c>
      <c r="M377">
        <v>82</v>
      </c>
      <c r="N377">
        <v>1</v>
      </c>
      <c r="O377" t="s">
        <v>24</v>
      </c>
      <c r="P377" t="s">
        <v>143</v>
      </c>
      <c r="Q377" t="s">
        <v>2009</v>
      </c>
      <c r="R377" t="s">
        <v>2010</v>
      </c>
      <c r="S377" t="s">
        <v>2011</v>
      </c>
      <c r="T377">
        <v>5</v>
      </c>
      <c r="U377" t="s">
        <v>86</v>
      </c>
      <c r="V377">
        <v>82</v>
      </c>
      <c r="W377">
        <v>4328092938</v>
      </c>
      <c r="Z377" t="s">
        <v>2013</v>
      </c>
      <c r="AA377">
        <v>-7.3697699999999999</v>
      </c>
      <c r="AB377">
        <v>112.51260000000001</v>
      </c>
      <c r="AC377">
        <v>82</v>
      </c>
      <c r="AG377">
        <v>5</v>
      </c>
      <c r="AO377">
        <f t="shared" ca="1" si="62"/>
        <v>9</v>
      </c>
      <c r="AP377">
        <f t="shared" ca="1" si="63"/>
        <v>1940</v>
      </c>
      <c r="AQ377">
        <f t="shared" ca="1" si="64"/>
        <v>82</v>
      </c>
      <c r="AR377" t="str">
        <f t="shared" si="65"/>
        <v>SONIA</v>
      </c>
      <c r="AS377" t="str">
        <f t="shared" si="66"/>
        <v>UWIMANA</v>
      </c>
      <c r="AT377" t="str">
        <f t="shared" si="67"/>
        <v>SONIA  UWIMANA</v>
      </c>
      <c r="AW377">
        <f t="shared" ca="1" si="72"/>
        <v>9</v>
      </c>
      <c r="AX377">
        <f t="shared" ca="1" si="73"/>
        <v>1940</v>
      </c>
      <c r="AY377" s="23">
        <v>1</v>
      </c>
      <c r="AZ377" t="str">
        <f t="shared" si="68"/>
        <v/>
      </c>
      <c r="BA377" t="str">
        <f t="shared" si="69"/>
        <v/>
      </c>
      <c r="BB377" s="23"/>
      <c r="BC377">
        <f t="shared" si="70"/>
        <v>1</v>
      </c>
      <c r="BE377" t="str">
        <f t="shared" si="71"/>
        <v>F</v>
      </c>
      <c r="BG377">
        <f xml:space="preserve"> IF(ISBLANK(BF377), W377, "")</f>
        <v>4328092938</v>
      </c>
    </row>
    <row r="378" spans="1:59">
      <c r="A378">
        <v>113</v>
      </c>
      <c r="B378" t="s">
        <v>1124</v>
      </c>
      <c r="C378" t="s">
        <v>1125</v>
      </c>
      <c r="E378" t="s">
        <v>2684</v>
      </c>
      <c r="F378" t="s">
        <v>2685</v>
      </c>
      <c r="G378" t="s">
        <v>36</v>
      </c>
      <c r="H378">
        <v>-7.5450299999999997</v>
      </c>
      <c r="I378">
        <v>111.65560000000001</v>
      </c>
      <c r="J378">
        <v>17</v>
      </c>
      <c r="K378">
        <v>3</v>
      </c>
      <c r="L378">
        <v>1968</v>
      </c>
      <c r="M378">
        <v>54</v>
      </c>
      <c r="N378">
        <v>4</v>
      </c>
      <c r="O378" t="s">
        <v>24</v>
      </c>
      <c r="P378" t="s">
        <v>143</v>
      </c>
      <c r="Q378" t="s">
        <v>2009</v>
      </c>
      <c r="R378" t="s">
        <v>2010</v>
      </c>
      <c r="S378" t="s">
        <v>2011</v>
      </c>
      <c r="T378">
        <v>2</v>
      </c>
      <c r="U378" t="s">
        <v>48</v>
      </c>
      <c r="V378">
        <v>82</v>
      </c>
      <c r="Z378" t="s">
        <v>2013</v>
      </c>
      <c r="AA378">
        <v>-7.3697699999999999</v>
      </c>
      <c r="AB378">
        <v>112.51260000000001</v>
      </c>
      <c r="AC378">
        <v>82</v>
      </c>
      <c r="AL378">
        <v>69</v>
      </c>
      <c r="AO378">
        <f t="shared" ca="1" si="62"/>
        <v>3</v>
      </c>
      <c r="AP378">
        <f t="shared" ca="1" si="63"/>
        <v>1968</v>
      </c>
      <c r="AQ378">
        <f t="shared" ca="1" si="64"/>
        <v>55</v>
      </c>
      <c r="AR378" t="str">
        <f t="shared" si="65"/>
        <v>FULGENCE</v>
      </c>
      <c r="AS378" t="str">
        <f t="shared" si="66"/>
        <v>KANEZA</v>
      </c>
      <c r="AT378" t="str">
        <f t="shared" si="67"/>
        <v>FULGENCE  KANEZA</v>
      </c>
      <c r="AW378">
        <f t="shared" ca="1" si="72"/>
        <v>3</v>
      </c>
      <c r="AX378">
        <f t="shared" ca="1" si="73"/>
        <v>1968</v>
      </c>
      <c r="AY378" s="23"/>
      <c r="AZ378">
        <f t="shared" si="68"/>
        <v>2</v>
      </c>
      <c r="BA378" t="str">
        <f t="shared" si="69"/>
        <v>MARRIED TO ONE WIFE/HUSBAND NOT OFFICIALLY</v>
      </c>
      <c r="BB378" s="23"/>
      <c r="BC378">
        <f t="shared" si="70"/>
        <v>4</v>
      </c>
      <c r="BE378" t="str">
        <f t="shared" si="71"/>
        <v>M</v>
      </c>
    </row>
    <row r="379" spans="1:59">
      <c r="A379">
        <v>114</v>
      </c>
      <c r="B379" t="s">
        <v>1127</v>
      </c>
      <c r="C379" t="s">
        <v>301</v>
      </c>
      <c r="D379" t="s">
        <v>1128</v>
      </c>
      <c r="E379" t="s">
        <v>682</v>
      </c>
      <c r="F379" t="s">
        <v>2015</v>
      </c>
      <c r="G379" t="s">
        <v>36</v>
      </c>
      <c r="H379">
        <v>-16.022200000000002</v>
      </c>
      <c r="I379">
        <v>-49.8005</v>
      </c>
      <c r="J379">
        <v>11</v>
      </c>
      <c r="K379">
        <v>1</v>
      </c>
      <c r="L379">
        <v>2000</v>
      </c>
      <c r="M379">
        <v>22</v>
      </c>
      <c r="N379">
        <v>4</v>
      </c>
      <c r="O379" t="s">
        <v>37</v>
      </c>
      <c r="P379" t="s">
        <v>64</v>
      </c>
      <c r="Q379" t="s">
        <v>2016</v>
      </c>
      <c r="R379" t="s">
        <v>2017</v>
      </c>
      <c r="S379" t="s">
        <v>2018</v>
      </c>
      <c r="T379">
        <v>2</v>
      </c>
      <c r="U379" t="s">
        <v>48</v>
      </c>
      <c r="V379">
        <v>78</v>
      </c>
      <c r="Z379" t="s">
        <v>2020</v>
      </c>
      <c r="AA379">
        <v>18.786300000000001</v>
      </c>
      <c r="AB379">
        <v>-69.653199999999998</v>
      </c>
      <c r="AC379">
        <v>78</v>
      </c>
      <c r="AJ379">
        <v>135</v>
      </c>
      <c r="AK379">
        <v>3</v>
      </c>
      <c r="AO379">
        <f t="shared" ca="1" si="62"/>
        <v>4</v>
      </c>
      <c r="AP379">
        <f t="shared" ca="1" si="63"/>
        <v>1980</v>
      </c>
      <c r="AQ379">
        <f t="shared" ca="1" si="64"/>
        <v>22</v>
      </c>
      <c r="AR379" t="str">
        <f t="shared" si="65"/>
        <v>HATEGEKIMANA</v>
      </c>
      <c r="AS379" t="str">
        <f t="shared" si="66"/>
        <v>NIYONSENGA</v>
      </c>
      <c r="AT379" t="str">
        <f t="shared" si="67"/>
        <v>HATEGEKIMANA BEAUFIL NIYONSENGA</v>
      </c>
      <c r="AW379">
        <f t="shared" ca="1" si="72"/>
        <v>4</v>
      </c>
      <c r="AX379">
        <f t="shared" ca="1" si="73"/>
        <v>1980</v>
      </c>
      <c r="AY379" s="23"/>
      <c r="AZ379">
        <f t="shared" si="68"/>
        <v>2</v>
      </c>
      <c r="BA379" t="str">
        <f t="shared" si="69"/>
        <v>MARRIED TO ONE WIFE/HUSBAND NOT OFFICIALLY</v>
      </c>
      <c r="BB379" s="23"/>
      <c r="BC379">
        <f t="shared" si="70"/>
        <v>4</v>
      </c>
      <c r="BE379" t="str">
        <f t="shared" si="71"/>
        <v>M</v>
      </c>
    </row>
    <row r="380" spans="1:59">
      <c r="A380">
        <v>114</v>
      </c>
      <c r="B380" t="s">
        <v>1129</v>
      </c>
      <c r="C380" t="s">
        <v>1130</v>
      </c>
      <c r="E380" t="s">
        <v>2686</v>
      </c>
      <c r="F380" t="s">
        <v>2687</v>
      </c>
      <c r="G380" t="s">
        <v>36</v>
      </c>
      <c r="H380">
        <v>33.60615</v>
      </c>
      <c r="I380">
        <v>-117.89100000000001</v>
      </c>
      <c r="J380">
        <v>23</v>
      </c>
      <c r="K380">
        <v>10</v>
      </c>
      <c r="L380">
        <v>1986</v>
      </c>
      <c r="M380">
        <v>36</v>
      </c>
      <c r="N380">
        <v>11</v>
      </c>
      <c r="O380" t="s">
        <v>37</v>
      </c>
      <c r="P380" t="s">
        <v>64</v>
      </c>
      <c r="Q380" t="s">
        <v>2016</v>
      </c>
      <c r="R380" t="s">
        <v>2017</v>
      </c>
      <c r="S380" t="s">
        <v>2018</v>
      </c>
      <c r="T380">
        <v>7</v>
      </c>
      <c r="U380" t="s">
        <v>78</v>
      </c>
      <c r="V380">
        <v>78</v>
      </c>
      <c r="Z380" t="s">
        <v>2020</v>
      </c>
      <c r="AA380">
        <v>18.786300000000001</v>
      </c>
      <c r="AB380">
        <v>-69.653199999999998</v>
      </c>
      <c r="AC380">
        <v>78</v>
      </c>
      <c r="AJ380">
        <v>22</v>
      </c>
      <c r="AO380">
        <f t="shared" ca="1" si="62"/>
        <v>7</v>
      </c>
      <c r="AP380">
        <f t="shared" ca="1" si="63"/>
        <v>1986</v>
      </c>
      <c r="AQ380">
        <f t="shared" ca="1" si="64"/>
        <v>36</v>
      </c>
      <c r="AR380" t="str">
        <f t="shared" si="65"/>
        <v>NZIMANA</v>
      </c>
      <c r="AS380" t="str">
        <f t="shared" si="66"/>
        <v>CLARISSE</v>
      </c>
      <c r="AT380" t="str">
        <f t="shared" si="67"/>
        <v>NZIMANA  CLARISSE</v>
      </c>
      <c r="AV380">
        <v>10</v>
      </c>
      <c r="AW380">
        <f t="shared" ca="1" si="72"/>
        <v>7</v>
      </c>
      <c r="AX380" t="str">
        <f t="shared" si="73"/>
        <v/>
      </c>
      <c r="AY380" s="23"/>
      <c r="AZ380">
        <f t="shared" si="68"/>
        <v>7</v>
      </c>
      <c r="BA380" t="str">
        <f t="shared" si="69"/>
        <v>WIDOWED</v>
      </c>
      <c r="BB380" s="23"/>
      <c r="BC380">
        <f t="shared" si="70"/>
        <v>11</v>
      </c>
      <c r="BE380" t="str">
        <f t="shared" si="71"/>
        <v>M</v>
      </c>
    </row>
    <row r="381" spans="1:59">
      <c r="A381">
        <v>114</v>
      </c>
      <c r="B381" t="s">
        <v>1132</v>
      </c>
      <c r="C381" t="s">
        <v>1133</v>
      </c>
      <c r="E381" t="s">
        <v>672</v>
      </c>
      <c r="F381" t="s">
        <v>2020</v>
      </c>
      <c r="G381" t="s">
        <v>36</v>
      </c>
      <c r="H381">
        <v>18.786300000000001</v>
      </c>
      <c r="I381">
        <v>-69.653199999999998</v>
      </c>
      <c r="J381">
        <v>14</v>
      </c>
      <c r="K381">
        <v>6</v>
      </c>
      <c r="L381">
        <v>1944</v>
      </c>
      <c r="M381">
        <v>78</v>
      </c>
      <c r="N381">
        <v>6</v>
      </c>
      <c r="O381" t="s">
        <v>37</v>
      </c>
      <c r="P381" t="s">
        <v>64</v>
      </c>
      <c r="Q381" t="s">
        <v>2016</v>
      </c>
      <c r="R381" t="s">
        <v>2017</v>
      </c>
      <c r="S381" t="s">
        <v>2018</v>
      </c>
      <c r="T381">
        <v>2</v>
      </c>
      <c r="U381" t="s">
        <v>48</v>
      </c>
      <c r="V381">
        <v>78</v>
      </c>
      <c r="W381">
        <v>6989973938</v>
      </c>
      <c r="Z381" t="s">
        <v>2020</v>
      </c>
      <c r="AA381">
        <v>18.786300000000001</v>
      </c>
      <c r="AB381">
        <v>-69.653199999999998</v>
      </c>
      <c r="AC381">
        <v>78</v>
      </c>
      <c r="AM381">
        <v>6</v>
      </c>
      <c r="AO381">
        <f t="shared" ca="1" si="62"/>
        <v>6</v>
      </c>
      <c r="AP381">
        <f t="shared" ca="1" si="63"/>
        <v>1944</v>
      </c>
      <c r="AQ381">
        <f t="shared" ca="1" si="64"/>
        <v>78</v>
      </c>
      <c r="AR381" t="str">
        <f t="shared" si="65"/>
        <v/>
      </c>
      <c r="AS381" t="str">
        <f t="shared" si="66"/>
        <v>UMUHOZA</v>
      </c>
      <c r="AT381" t="str">
        <f t="shared" si="67"/>
        <v xml:space="preserve">  UMUHOZA</v>
      </c>
      <c r="AV381">
        <v>31</v>
      </c>
      <c r="AW381">
        <f t="shared" ca="1" si="72"/>
        <v>6</v>
      </c>
      <c r="AX381" t="str">
        <f t="shared" si="73"/>
        <v/>
      </c>
      <c r="AY381" s="23"/>
      <c r="AZ381">
        <f t="shared" si="68"/>
        <v>2</v>
      </c>
      <c r="BA381" t="str">
        <f t="shared" si="69"/>
        <v>MARRIED TO ONE WIFE/HUSBAND NOT OFFICIALLY</v>
      </c>
      <c r="BB381" s="23"/>
      <c r="BC381">
        <f t="shared" si="70"/>
        <v>6</v>
      </c>
      <c r="BE381" t="str">
        <f t="shared" si="71"/>
        <v>M</v>
      </c>
      <c r="BF381">
        <v>1</v>
      </c>
      <c r="BG381" t="str">
        <f xml:space="preserve"> IF(ISBLANK(BF381), W381, "")</f>
        <v/>
      </c>
    </row>
    <row r="382" spans="1:59">
      <c r="A382">
        <v>114</v>
      </c>
      <c r="B382" t="s">
        <v>1134</v>
      </c>
      <c r="C382" t="s">
        <v>1135</v>
      </c>
      <c r="E382" t="s">
        <v>248</v>
      </c>
      <c r="F382" t="s">
        <v>2688</v>
      </c>
      <c r="G382" t="s">
        <v>36</v>
      </c>
      <c r="H382">
        <v>41.252989999999997</v>
      </c>
      <c r="I382">
        <v>-7.95364</v>
      </c>
      <c r="J382">
        <v>25</v>
      </c>
      <c r="K382">
        <v>11</v>
      </c>
      <c r="L382">
        <v>1945</v>
      </c>
      <c r="M382">
        <v>77</v>
      </c>
      <c r="N382">
        <v>10</v>
      </c>
      <c r="O382" t="s">
        <v>37</v>
      </c>
      <c r="P382" t="s">
        <v>64</v>
      </c>
      <c r="Q382" t="s">
        <v>2016</v>
      </c>
      <c r="R382" t="s">
        <v>2017</v>
      </c>
      <c r="S382" t="s">
        <v>2018</v>
      </c>
      <c r="T382">
        <v>5</v>
      </c>
      <c r="U382" t="s">
        <v>86</v>
      </c>
      <c r="V382">
        <v>78</v>
      </c>
      <c r="Z382" t="s">
        <v>2020</v>
      </c>
      <c r="AA382">
        <v>18.786300000000001</v>
      </c>
      <c r="AB382">
        <v>-69.653199999999998</v>
      </c>
      <c r="AC382">
        <v>78</v>
      </c>
      <c r="AK382">
        <v>25</v>
      </c>
      <c r="AO382">
        <f t="shared" ca="1" si="62"/>
        <v>11</v>
      </c>
      <c r="AP382">
        <f t="shared" ca="1" si="63"/>
        <v>2001</v>
      </c>
      <c r="AQ382">
        <f t="shared" ca="1" si="64"/>
        <v>77</v>
      </c>
      <c r="AR382" t="str">
        <f t="shared" si="65"/>
        <v>FLORIEN</v>
      </c>
      <c r="AS382" t="str">
        <f t="shared" si="66"/>
        <v>MUGABE</v>
      </c>
      <c r="AT382" t="str">
        <f t="shared" si="67"/>
        <v>FLORIEN  MUGABE</v>
      </c>
      <c r="AW382">
        <f t="shared" ca="1" si="72"/>
        <v>11</v>
      </c>
      <c r="AX382">
        <f t="shared" ca="1" si="73"/>
        <v>2001</v>
      </c>
      <c r="AY382" s="23"/>
      <c r="AZ382">
        <f t="shared" si="68"/>
        <v>5</v>
      </c>
      <c r="BA382" t="str">
        <f t="shared" si="69"/>
        <v>SEPARATED</v>
      </c>
      <c r="BB382" s="23"/>
      <c r="BC382">
        <f t="shared" si="70"/>
        <v>10</v>
      </c>
      <c r="BE382" t="str">
        <f t="shared" si="71"/>
        <v>M</v>
      </c>
    </row>
    <row r="383" spans="1:59">
      <c r="A383">
        <v>115</v>
      </c>
      <c r="B383" t="s">
        <v>1137</v>
      </c>
      <c r="C383" t="s">
        <v>381</v>
      </c>
      <c r="E383" t="s">
        <v>506</v>
      </c>
      <c r="F383" t="s">
        <v>2689</v>
      </c>
      <c r="G383" t="s">
        <v>36</v>
      </c>
      <c r="H383">
        <v>49.853090000000002</v>
      </c>
      <c r="I383">
        <v>20.906320000000001</v>
      </c>
      <c r="J383">
        <v>17</v>
      </c>
      <c r="K383">
        <v>11</v>
      </c>
      <c r="L383">
        <v>1983</v>
      </c>
      <c r="M383">
        <v>39</v>
      </c>
      <c r="N383">
        <v>7</v>
      </c>
      <c r="O383" t="s">
        <v>72</v>
      </c>
      <c r="P383" t="s">
        <v>77</v>
      </c>
      <c r="Q383" t="s">
        <v>1928</v>
      </c>
      <c r="R383" t="s">
        <v>1928</v>
      </c>
      <c r="S383" t="s">
        <v>1681</v>
      </c>
      <c r="T383">
        <v>1</v>
      </c>
      <c r="U383" t="s">
        <v>186</v>
      </c>
      <c r="V383">
        <v>39</v>
      </c>
      <c r="W383">
        <v>7279448347</v>
      </c>
      <c r="Z383" t="s">
        <v>2689</v>
      </c>
      <c r="AA383">
        <v>49.853090000000002</v>
      </c>
      <c r="AB383">
        <v>20.906320000000001</v>
      </c>
      <c r="AC383">
        <v>39</v>
      </c>
      <c r="AO383">
        <f t="shared" ca="1" si="62"/>
        <v>11</v>
      </c>
      <c r="AP383">
        <f t="shared" ca="1" si="63"/>
        <v>1983</v>
      </c>
      <c r="AQ383">
        <f t="shared" ca="1" si="64"/>
        <v>39</v>
      </c>
      <c r="AR383" t="str">
        <f t="shared" si="65"/>
        <v>INNOCENT</v>
      </c>
      <c r="AS383" t="str">
        <f t="shared" si="66"/>
        <v>TWAHIRWA</v>
      </c>
      <c r="AT383" t="str">
        <f t="shared" si="67"/>
        <v>INNOCENT  TWAHIRWA</v>
      </c>
      <c r="AU383">
        <v>85</v>
      </c>
      <c r="AW383" t="str">
        <f t="shared" si="72"/>
        <v/>
      </c>
      <c r="AX383">
        <f t="shared" ca="1" si="73"/>
        <v>1983</v>
      </c>
      <c r="AY383" s="23"/>
      <c r="AZ383">
        <f t="shared" si="68"/>
        <v>1</v>
      </c>
      <c r="BA383" t="str">
        <f t="shared" si="69"/>
        <v>MARRIED TO ONE WIFE/HUSBAND OFFICIALLY</v>
      </c>
      <c r="BB383" s="23"/>
      <c r="BC383">
        <f t="shared" si="70"/>
        <v>7</v>
      </c>
      <c r="BE383" t="str">
        <f t="shared" si="71"/>
        <v>M</v>
      </c>
    </row>
    <row r="384" spans="1:59">
      <c r="A384">
        <v>115</v>
      </c>
      <c r="B384" t="s">
        <v>1138</v>
      </c>
      <c r="C384" t="s">
        <v>375</v>
      </c>
      <c r="E384" t="s">
        <v>245</v>
      </c>
      <c r="F384" t="s">
        <v>2690</v>
      </c>
      <c r="G384" t="s">
        <v>36</v>
      </c>
      <c r="H384">
        <v>46.405009999999997</v>
      </c>
      <c r="I384">
        <v>15.79472</v>
      </c>
      <c r="J384">
        <v>20</v>
      </c>
      <c r="K384">
        <v>11</v>
      </c>
      <c r="L384">
        <v>2001</v>
      </c>
      <c r="M384">
        <v>21</v>
      </c>
      <c r="N384">
        <v>1</v>
      </c>
      <c r="O384" t="s">
        <v>72</v>
      </c>
      <c r="P384" t="s">
        <v>77</v>
      </c>
      <c r="Q384" t="s">
        <v>1928</v>
      </c>
      <c r="R384" t="s">
        <v>1928</v>
      </c>
      <c r="S384" t="s">
        <v>1681</v>
      </c>
      <c r="T384">
        <v>2</v>
      </c>
      <c r="U384" t="s">
        <v>48</v>
      </c>
      <c r="V384">
        <v>39</v>
      </c>
      <c r="Z384" t="s">
        <v>2689</v>
      </c>
      <c r="AA384">
        <v>49.853090000000002</v>
      </c>
      <c r="AB384">
        <v>20.906320000000001</v>
      </c>
      <c r="AC384">
        <v>39</v>
      </c>
      <c r="AO384">
        <f t="shared" ca="1" si="62"/>
        <v>11</v>
      </c>
      <c r="AP384">
        <f t="shared" ca="1" si="63"/>
        <v>2001</v>
      </c>
      <c r="AQ384">
        <f t="shared" ca="1" si="64"/>
        <v>21</v>
      </c>
      <c r="AR384" t="str">
        <f t="shared" si="65"/>
        <v>KARENZI</v>
      </c>
      <c r="AS384" t="str">
        <f t="shared" si="66"/>
        <v>MUKESHIMANA</v>
      </c>
      <c r="AT384" t="str">
        <f t="shared" si="67"/>
        <v>KARENZI  MUKESHIMANA</v>
      </c>
      <c r="AW384">
        <f t="shared" ca="1" si="72"/>
        <v>11</v>
      </c>
      <c r="AX384">
        <f t="shared" ca="1" si="73"/>
        <v>2001</v>
      </c>
      <c r="AY384" s="23">
        <v>1</v>
      </c>
      <c r="AZ384" t="str">
        <f t="shared" si="68"/>
        <v/>
      </c>
      <c r="BA384" t="str">
        <f t="shared" si="69"/>
        <v/>
      </c>
      <c r="BB384" s="23"/>
      <c r="BC384">
        <f t="shared" si="70"/>
        <v>1</v>
      </c>
      <c r="BE384" t="str">
        <f t="shared" si="71"/>
        <v>M</v>
      </c>
    </row>
    <row r="385" spans="1:59">
      <c r="A385">
        <v>115</v>
      </c>
      <c r="B385" t="s">
        <v>1139</v>
      </c>
      <c r="C385" t="s">
        <v>1140</v>
      </c>
      <c r="E385" t="s">
        <v>394</v>
      </c>
      <c r="F385" t="s">
        <v>2691</v>
      </c>
      <c r="G385" t="s">
        <v>23</v>
      </c>
      <c r="H385">
        <v>43.149790000000003</v>
      </c>
      <c r="I385">
        <v>141.28530000000001</v>
      </c>
      <c r="J385">
        <v>17</v>
      </c>
      <c r="K385">
        <v>5</v>
      </c>
      <c r="L385">
        <v>2006</v>
      </c>
      <c r="M385">
        <v>16</v>
      </c>
      <c r="N385">
        <v>13</v>
      </c>
      <c r="O385" t="s">
        <v>24</v>
      </c>
      <c r="P385" t="s">
        <v>255</v>
      </c>
      <c r="Q385" t="s">
        <v>255</v>
      </c>
      <c r="R385" t="s">
        <v>2692</v>
      </c>
      <c r="S385" t="s">
        <v>255</v>
      </c>
      <c r="T385">
        <v>6</v>
      </c>
      <c r="U385" t="s">
        <v>43</v>
      </c>
      <c r="V385">
        <v>39</v>
      </c>
      <c r="Z385" t="s">
        <v>2689</v>
      </c>
      <c r="AA385">
        <v>49.853090000000002</v>
      </c>
      <c r="AB385">
        <v>20.906320000000001</v>
      </c>
      <c r="AC385">
        <v>39</v>
      </c>
      <c r="AE385">
        <v>17</v>
      </c>
      <c r="AI385">
        <v>20</v>
      </c>
      <c r="AJ385">
        <v>34</v>
      </c>
      <c r="AK385">
        <v>39</v>
      </c>
      <c r="AL385">
        <v>42</v>
      </c>
      <c r="AO385">
        <f t="shared" ca="1" si="62"/>
        <v>9</v>
      </c>
      <c r="AP385">
        <f t="shared" ca="1" si="63"/>
        <v>2018</v>
      </c>
      <c r="AQ385">
        <f t="shared" ca="1" si="64"/>
        <v>19</v>
      </c>
      <c r="AR385" t="str">
        <f t="shared" si="65"/>
        <v>MBONEKO</v>
      </c>
      <c r="AS385" t="str">
        <f t="shared" si="66"/>
        <v>UWIZEYE</v>
      </c>
      <c r="AT385" t="str">
        <f t="shared" si="67"/>
        <v>MBONEKO  UWIZEYE</v>
      </c>
      <c r="AU385">
        <v>101</v>
      </c>
      <c r="AW385" t="str">
        <f t="shared" si="72"/>
        <v/>
      </c>
      <c r="AX385">
        <f t="shared" ca="1" si="73"/>
        <v>2018</v>
      </c>
      <c r="AY385" s="23"/>
      <c r="AZ385">
        <f t="shared" si="68"/>
        <v>6</v>
      </c>
      <c r="BA385" t="str">
        <f t="shared" si="69"/>
        <v>NEVER MARRIED</v>
      </c>
      <c r="BB385" s="23">
        <v>1</v>
      </c>
      <c r="BC385" t="str">
        <f t="shared" si="70"/>
        <v/>
      </c>
      <c r="BE385" t="str">
        <f t="shared" si="71"/>
        <v>F</v>
      </c>
    </row>
    <row r="386" spans="1:59">
      <c r="A386">
        <v>115</v>
      </c>
      <c r="B386" t="s">
        <v>1139</v>
      </c>
      <c r="C386" t="s">
        <v>1140</v>
      </c>
      <c r="E386" t="s">
        <v>394</v>
      </c>
      <c r="F386" t="s">
        <v>2691</v>
      </c>
      <c r="G386" t="s">
        <v>36</v>
      </c>
      <c r="H386">
        <v>43.149790000000003</v>
      </c>
      <c r="I386">
        <v>141.28530000000001</v>
      </c>
      <c r="J386">
        <v>17</v>
      </c>
      <c r="K386">
        <v>5</v>
      </c>
      <c r="L386">
        <v>2006</v>
      </c>
      <c r="M386">
        <v>16</v>
      </c>
      <c r="N386">
        <v>13</v>
      </c>
      <c r="O386" t="s">
        <v>72</v>
      </c>
      <c r="P386" t="s">
        <v>77</v>
      </c>
      <c r="Q386" t="s">
        <v>1928</v>
      </c>
      <c r="R386" t="s">
        <v>1928</v>
      </c>
      <c r="S386" t="s">
        <v>1681</v>
      </c>
      <c r="T386">
        <v>6</v>
      </c>
      <c r="U386" t="s">
        <v>43</v>
      </c>
      <c r="V386">
        <v>39</v>
      </c>
      <c r="Z386" t="s">
        <v>2689</v>
      </c>
      <c r="AA386">
        <v>49.853090000000002</v>
      </c>
      <c r="AB386">
        <v>20.906320000000001</v>
      </c>
      <c r="AC386">
        <v>39</v>
      </c>
      <c r="AE386">
        <v>17</v>
      </c>
      <c r="AO386">
        <f t="shared" ref="AO386:AO449" ca="1" si="74" xml:space="preserve"> IF(ISBLANK(AJ386), K386, RANDBETWEEN(1,12))</f>
        <v>5</v>
      </c>
      <c r="AP386">
        <f t="shared" ref="AP386:AP449" ca="1" si="75" xml:space="preserve"> IF(ISBLANK(AK386), L386, RANDBETWEEN(1922,2022))</f>
        <v>2006</v>
      </c>
      <c r="AQ386">
        <f t="shared" ref="AQ386:AQ449" ca="1" si="76">IF(ISBLANK(AL386),M386,SUM(M386,RANDBETWEEN(1,3)))</f>
        <v>16</v>
      </c>
      <c r="AR386" t="str">
        <f t="shared" ref="AR386:AR449" si="77" xml:space="preserve"> IF(ISBLANK(AM386), C386, "")</f>
        <v>MBONEKO</v>
      </c>
      <c r="AS386" t="str">
        <f t="shared" ref="AS386:AS449" si="78" xml:space="preserve"> IF(ISBLANK(AN386), E386, "")</f>
        <v>UWIZEYE</v>
      </c>
      <c r="AT386" t="str">
        <f t="shared" ref="AT386:AT449" si="79" xml:space="preserve"> _xlfn.CONCAT(AR386, " ", D386, " ", AS386)</f>
        <v>MBONEKO  UWIZEYE</v>
      </c>
      <c r="AU386">
        <v>133</v>
      </c>
      <c r="AW386" t="str">
        <f t="shared" si="72"/>
        <v/>
      </c>
      <c r="AX386">
        <f t="shared" ca="1" si="73"/>
        <v>2006</v>
      </c>
      <c r="AY386" s="23"/>
      <c r="AZ386">
        <f t="shared" ref="AZ386:AZ449" si="80">IF(ISBLANK(AY386), T386, "")</f>
        <v>6</v>
      </c>
      <c r="BA386" t="str">
        <f t="shared" ref="BA386:BA449" si="81">IF(ISBLANK(AY386), U386, "")</f>
        <v>NEVER MARRIED</v>
      </c>
      <c r="BB386" s="23"/>
      <c r="BC386">
        <f t="shared" ref="BC386:BC449" si="82">IF(ISBLANK(BB386), N386, "")</f>
        <v>13</v>
      </c>
      <c r="BE386" t="str">
        <f t="shared" ref="BE386:BE449" si="83">IF(ISBLANK(BD386), G386, "")</f>
        <v>M</v>
      </c>
    </row>
    <row r="387" spans="1:59">
      <c r="A387">
        <v>116</v>
      </c>
      <c r="B387" t="s">
        <v>1141</v>
      </c>
      <c r="C387" t="s">
        <v>1142</v>
      </c>
      <c r="E387" t="s">
        <v>2693</v>
      </c>
      <c r="F387" t="s">
        <v>2694</v>
      </c>
      <c r="G387" t="s">
        <v>36</v>
      </c>
      <c r="H387">
        <v>17.712720000000001</v>
      </c>
      <c r="I387">
        <v>121.44240000000001</v>
      </c>
      <c r="J387">
        <v>11</v>
      </c>
      <c r="K387">
        <v>1</v>
      </c>
      <c r="L387">
        <v>1973</v>
      </c>
      <c r="M387">
        <v>49</v>
      </c>
      <c r="N387">
        <v>11</v>
      </c>
      <c r="O387" t="s">
        <v>24</v>
      </c>
      <c r="P387" t="s">
        <v>160</v>
      </c>
      <c r="Q387" t="s">
        <v>2026</v>
      </c>
      <c r="R387" t="s">
        <v>2027</v>
      </c>
      <c r="S387" t="s">
        <v>2028</v>
      </c>
      <c r="T387">
        <v>2</v>
      </c>
      <c r="U387" t="s">
        <v>48</v>
      </c>
      <c r="V387">
        <v>55</v>
      </c>
      <c r="Z387" t="s">
        <v>2695</v>
      </c>
      <c r="AA387">
        <v>46.848570000000002</v>
      </c>
      <c r="AB387">
        <v>34.380420000000001</v>
      </c>
      <c r="AC387">
        <v>55</v>
      </c>
      <c r="AJ387">
        <v>77</v>
      </c>
      <c r="AO387">
        <f t="shared" ca="1" si="74"/>
        <v>7</v>
      </c>
      <c r="AP387">
        <f t="shared" ca="1" si="75"/>
        <v>1973</v>
      </c>
      <c r="AQ387">
        <f t="shared" ca="1" si="76"/>
        <v>49</v>
      </c>
      <c r="AR387" t="str">
        <f t="shared" si="77"/>
        <v>RAYMOND</v>
      </c>
      <c r="AS387" t="str">
        <f t="shared" si="78"/>
        <v>BERTIN</v>
      </c>
      <c r="AT387" t="str">
        <f t="shared" si="79"/>
        <v>RAYMOND  BERTIN</v>
      </c>
      <c r="AW387">
        <f t="shared" ca="1" si="72"/>
        <v>7</v>
      </c>
      <c r="AX387">
        <f t="shared" ca="1" si="73"/>
        <v>1973</v>
      </c>
      <c r="AY387" s="23"/>
      <c r="AZ387">
        <f t="shared" si="80"/>
        <v>2</v>
      </c>
      <c r="BA387" t="str">
        <f t="shared" si="81"/>
        <v>MARRIED TO ONE WIFE/HUSBAND NOT OFFICIALLY</v>
      </c>
      <c r="BB387" s="23"/>
      <c r="BC387">
        <f t="shared" si="82"/>
        <v>11</v>
      </c>
      <c r="BE387" t="str">
        <f t="shared" si="83"/>
        <v>M</v>
      </c>
    </row>
    <row r="388" spans="1:59">
      <c r="A388">
        <v>116</v>
      </c>
      <c r="B388" t="s">
        <v>1144</v>
      </c>
      <c r="C388" t="s">
        <v>1145</v>
      </c>
      <c r="E388" t="s">
        <v>2696</v>
      </c>
      <c r="F388" t="s">
        <v>2697</v>
      </c>
      <c r="G388" t="s">
        <v>36</v>
      </c>
      <c r="H388">
        <v>13.47125</v>
      </c>
      <c r="I388">
        <v>101.0979</v>
      </c>
      <c r="J388">
        <v>18</v>
      </c>
      <c r="K388">
        <v>12</v>
      </c>
      <c r="L388">
        <v>1981</v>
      </c>
      <c r="M388">
        <v>41</v>
      </c>
      <c r="N388">
        <v>11</v>
      </c>
      <c r="O388" t="s">
        <v>24</v>
      </c>
      <c r="P388" t="s">
        <v>160</v>
      </c>
      <c r="Q388" t="s">
        <v>2026</v>
      </c>
      <c r="R388" t="s">
        <v>2027</v>
      </c>
      <c r="S388" t="s">
        <v>2028</v>
      </c>
      <c r="T388">
        <v>4</v>
      </c>
      <c r="U388" t="s">
        <v>93</v>
      </c>
      <c r="V388">
        <v>55</v>
      </c>
      <c r="Z388" t="s">
        <v>2695</v>
      </c>
      <c r="AA388">
        <v>46.848570000000002</v>
      </c>
      <c r="AB388">
        <v>34.380420000000001</v>
      </c>
      <c r="AC388">
        <v>55</v>
      </c>
      <c r="AO388">
        <f t="shared" ca="1" si="74"/>
        <v>12</v>
      </c>
      <c r="AP388">
        <f t="shared" ca="1" si="75"/>
        <v>1981</v>
      </c>
      <c r="AQ388">
        <f t="shared" ca="1" si="76"/>
        <v>41</v>
      </c>
      <c r="AR388" t="str">
        <f t="shared" si="77"/>
        <v>ALEXANDRE</v>
      </c>
      <c r="AS388" t="str">
        <f t="shared" si="78"/>
        <v>GANZA</v>
      </c>
      <c r="AT388" t="str">
        <f t="shared" si="79"/>
        <v>ALEXANDRE  GANZA</v>
      </c>
      <c r="AW388">
        <f t="shared" ca="1" si="72"/>
        <v>12</v>
      </c>
      <c r="AX388">
        <f t="shared" ca="1" si="73"/>
        <v>1981</v>
      </c>
      <c r="AY388" s="23"/>
      <c r="AZ388">
        <f t="shared" si="80"/>
        <v>4</v>
      </c>
      <c r="BA388" t="str">
        <f t="shared" si="81"/>
        <v>DIVORCED</v>
      </c>
      <c r="BB388" s="23"/>
      <c r="BC388">
        <f t="shared" si="82"/>
        <v>11</v>
      </c>
      <c r="BE388" t="str">
        <f t="shared" si="83"/>
        <v>M</v>
      </c>
    </row>
    <row r="389" spans="1:59">
      <c r="A389">
        <v>116</v>
      </c>
      <c r="B389" t="s">
        <v>1147</v>
      </c>
      <c r="C389" t="s">
        <v>1148</v>
      </c>
      <c r="E389" t="s">
        <v>945</v>
      </c>
      <c r="F389" t="s">
        <v>2695</v>
      </c>
      <c r="G389" t="s">
        <v>36</v>
      </c>
      <c r="H389">
        <v>46.848570000000002</v>
      </c>
      <c r="I389">
        <v>34.380420000000001</v>
      </c>
      <c r="J389">
        <v>24</v>
      </c>
      <c r="K389">
        <v>1</v>
      </c>
      <c r="L389">
        <v>1967</v>
      </c>
      <c r="M389">
        <v>55</v>
      </c>
      <c r="N389">
        <v>7</v>
      </c>
      <c r="O389" t="s">
        <v>24</v>
      </c>
      <c r="P389" t="s">
        <v>160</v>
      </c>
      <c r="Q389" t="s">
        <v>2026</v>
      </c>
      <c r="R389" t="s">
        <v>2027</v>
      </c>
      <c r="S389" t="s">
        <v>2028</v>
      </c>
      <c r="T389">
        <v>1</v>
      </c>
      <c r="U389" t="s">
        <v>186</v>
      </c>
      <c r="V389">
        <v>55</v>
      </c>
      <c r="W389">
        <v>6996074114</v>
      </c>
      <c r="Z389" t="s">
        <v>2695</v>
      </c>
      <c r="AA389">
        <v>46.848570000000002</v>
      </c>
      <c r="AB389">
        <v>34.380420000000001</v>
      </c>
      <c r="AC389">
        <v>55</v>
      </c>
      <c r="AH389">
        <v>6</v>
      </c>
      <c r="AK389">
        <v>60</v>
      </c>
      <c r="AO389">
        <f t="shared" ca="1" si="74"/>
        <v>1</v>
      </c>
      <c r="AP389">
        <f t="shared" ca="1" si="75"/>
        <v>1989</v>
      </c>
      <c r="AQ389">
        <f t="shared" ca="1" si="76"/>
        <v>55</v>
      </c>
      <c r="AR389" t="str">
        <f t="shared" si="77"/>
        <v>PRUDENCE</v>
      </c>
      <c r="AS389" t="str">
        <f t="shared" si="78"/>
        <v>STRATON</v>
      </c>
      <c r="AT389" t="str">
        <f t="shared" si="79"/>
        <v>PRUDENCE  STRATON</v>
      </c>
      <c r="AW389">
        <f t="shared" ca="1" si="72"/>
        <v>1</v>
      </c>
      <c r="AX389">
        <f t="shared" ca="1" si="73"/>
        <v>1989</v>
      </c>
      <c r="AY389" s="23">
        <v>1</v>
      </c>
      <c r="AZ389" t="str">
        <f t="shared" si="80"/>
        <v/>
      </c>
      <c r="BA389" t="str">
        <f t="shared" si="81"/>
        <v/>
      </c>
      <c r="BB389" s="23">
        <v>1</v>
      </c>
      <c r="BC389" t="str">
        <f t="shared" si="82"/>
        <v/>
      </c>
      <c r="BE389" t="str">
        <f t="shared" si="83"/>
        <v>M</v>
      </c>
      <c r="BG389">
        <f xml:space="preserve"> IF(ISBLANK(BF389), W389, "")</f>
        <v>6996074114</v>
      </c>
    </row>
    <row r="390" spans="1:59">
      <c r="A390">
        <v>117</v>
      </c>
      <c r="B390" t="s">
        <v>1149</v>
      </c>
      <c r="C390" t="s">
        <v>1150</v>
      </c>
      <c r="E390" t="s">
        <v>692</v>
      </c>
      <c r="F390" t="s">
        <v>2031</v>
      </c>
      <c r="G390" t="s">
        <v>36</v>
      </c>
      <c r="H390">
        <v>38.042610000000003</v>
      </c>
      <c r="I390">
        <v>23.753630000000001</v>
      </c>
      <c r="J390">
        <v>11</v>
      </c>
      <c r="K390">
        <v>11</v>
      </c>
      <c r="L390">
        <v>1998</v>
      </c>
      <c r="M390">
        <v>24</v>
      </c>
      <c r="N390">
        <v>2</v>
      </c>
      <c r="O390" t="s">
        <v>97</v>
      </c>
      <c r="P390" t="s">
        <v>289</v>
      </c>
      <c r="Q390" t="s">
        <v>2032</v>
      </c>
      <c r="R390" t="s">
        <v>2033</v>
      </c>
      <c r="S390" t="s">
        <v>2034</v>
      </c>
      <c r="T390">
        <v>2</v>
      </c>
      <c r="U390" t="s">
        <v>48</v>
      </c>
      <c r="V390">
        <v>101</v>
      </c>
      <c r="Z390" t="s">
        <v>2698</v>
      </c>
      <c r="AA390">
        <v>29.33887</v>
      </c>
      <c r="AB390">
        <v>110.5254</v>
      </c>
      <c r="AC390">
        <v>101</v>
      </c>
      <c r="AO390">
        <f t="shared" ca="1" si="74"/>
        <v>11</v>
      </c>
      <c r="AP390">
        <f t="shared" ca="1" si="75"/>
        <v>1998</v>
      </c>
      <c r="AQ390">
        <f t="shared" ca="1" si="76"/>
        <v>24</v>
      </c>
      <c r="AR390" t="str">
        <f t="shared" si="77"/>
        <v>NTIBAZRIKANA-MISAGO</v>
      </c>
      <c r="AS390" t="str">
        <f t="shared" si="78"/>
        <v>RUTAYISIRE</v>
      </c>
      <c r="AT390" t="str">
        <f t="shared" si="79"/>
        <v>NTIBAZRIKANA-MISAGO  RUTAYISIRE</v>
      </c>
      <c r="AU390">
        <v>34</v>
      </c>
      <c r="AW390" t="str">
        <f t="shared" si="72"/>
        <v/>
      </c>
      <c r="AX390">
        <f t="shared" ca="1" si="73"/>
        <v>1998</v>
      </c>
      <c r="AY390" s="23"/>
      <c r="AZ390">
        <f t="shared" si="80"/>
        <v>2</v>
      </c>
      <c r="BA390" t="str">
        <f t="shared" si="81"/>
        <v>MARRIED TO ONE WIFE/HUSBAND NOT OFFICIALLY</v>
      </c>
      <c r="BB390" s="23"/>
      <c r="BC390">
        <f t="shared" si="82"/>
        <v>2</v>
      </c>
      <c r="BE390" t="str">
        <f t="shared" si="83"/>
        <v>M</v>
      </c>
    </row>
    <row r="391" spans="1:59">
      <c r="A391">
        <v>117</v>
      </c>
      <c r="B391" t="s">
        <v>1151</v>
      </c>
      <c r="C391" t="s">
        <v>1152</v>
      </c>
      <c r="E391" t="s">
        <v>2699</v>
      </c>
      <c r="F391" t="s">
        <v>2700</v>
      </c>
      <c r="G391" t="s">
        <v>36</v>
      </c>
      <c r="H391">
        <v>31.06767</v>
      </c>
      <c r="I391">
        <v>121.5676</v>
      </c>
      <c r="J391">
        <v>26</v>
      </c>
      <c r="K391">
        <v>3</v>
      </c>
      <c r="L391">
        <v>1967</v>
      </c>
      <c r="M391">
        <v>55</v>
      </c>
      <c r="N391">
        <v>3</v>
      </c>
      <c r="O391" t="s">
        <v>97</v>
      </c>
      <c r="P391" t="s">
        <v>289</v>
      </c>
      <c r="Q391" t="s">
        <v>2032</v>
      </c>
      <c r="R391" t="s">
        <v>2033</v>
      </c>
      <c r="S391" t="s">
        <v>2034</v>
      </c>
      <c r="T391">
        <v>6</v>
      </c>
      <c r="U391" t="s">
        <v>43</v>
      </c>
      <c r="V391">
        <v>101</v>
      </c>
      <c r="Z391" t="s">
        <v>2698</v>
      </c>
      <c r="AA391">
        <v>29.33887</v>
      </c>
      <c r="AB391">
        <v>110.5254</v>
      </c>
      <c r="AC391">
        <v>101</v>
      </c>
      <c r="AK391">
        <v>32</v>
      </c>
      <c r="AO391">
        <f t="shared" ca="1" si="74"/>
        <v>3</v>
      </c>
      <c r="AP391">
        <f t="shared" ca="1" si="75"/>
        <v>1947</v>
      </c>
      <c r="AQ391">
        <f t="shared" ca="1" si="76"/>
        <v>55</v>
      </c>
      <c r="AR391" t="str">
        <f t="shared" si="77"/>
        <v>FAUSTINO</v>
      </c>
      <c r="AS391" t="str">
        <f t="shared" si="78"/>
        <v>NAHIMANA</v>
      </c>
      <c r="AT391" t="str">
        <f t="shared" si="79"/>
        <v>FAUSTINO  NAHIMANA</v>
      </c>
      <c r="AW391">
        <f t="shared" ca="1" si="72"/>
        <v>3</v>
      </c>
      <c r="AX391">
        <f t="shared" ca="1" si="73"/>
        <v>1947</v>
      </c>
      <c r="AY391" s="23"/>
      <c r="AZ391">
        <f t="shared" si="80"/>
        <v>6</v>
      </c>
      <c r="BA391" t="str">
        <f t="shared" si="81"/>
        <v>NEVER MARRIED</v>
      </c>
      <c r="BB391" s="23"/>
      <c r="BC391">
        <f t="shared" si="82"/>
        <v>3</v>
      </c>
      <c r="BD391">
        <v>1</v>
      </c>
      <c r="BE391" t="str">
        <f t="shared" si="83"/>
        <v/>
      </c>
    </row>
    <row r="392" spans="1:59">
      <c r="A392">
        <v>117</v>
      </c>
      <c r="B392" t="s">
        <v>1154</v>
      </c>
      <c r="C392" t="s">
        <v>964</v>
      </c>
      <c r="E392" t="s">
        <v>463</v>
      </c>
      <c r="F392" t="s">
        <v>2698</v>
      </c>
      <c r="G392" t="s">
        <v>36</v>
      </c>
      <c r="H392">
        <v>29.33887</v>
      </c>
      <c r="I392">
        <v>110.5254</v>
      </c>
      <c r="J392">
        <v>8</v>
      </c>
      <c r="K392">
        <v>4</v>
      </c>
      <c r="L392">
        <v>1921</v>
      </c>
      <c r="M392">
        <v>101</v>
      </c>
      <c r="N392">
        <v>12</v>
      </c>
      <c r="O392" t="s">
        <v>97</v>
      </c>
      <c r="P392" t="s">
        <v>289</v>
      </c>
      <c r="Q392" t="s">
        <v>2032</v>
      </c>
      <c r="R392" t="s">
        <v>2033</v>
      </c>
      <c r="S392" t="s">
        <v>2034</v>
      </c>
      <c r="T392">
        <v>7</v>
      </c>
      <c r="U392" t="s">
        <v>78</v>
      </c>
      <c r="V392">
        <v>101</v>
      </c>
      <c r="W392">
        <v>4331867615</v>
      </c>
      <c r="Z392" t="s">
        <v>2698</v>
      </c>
      <c r="AA392">
        <v>29.33887</v>
      </c>
      <c r="AB392">
        <v>110.5254</v>
      </c>
      <c r="AC392">
        <v>101</v>
      </c>
      <c r="AO392">
        <f t="shared" ca="1" si="74"/>
        <v>4</v>
      </c>
      <c r="AP392">
        <f t="shared" ca="1" si="75"/>
        <v>1921</v>
      </c>
      <c r="AQ392">
        <f t="shared" ca="1" si="76"/>
        <v>101</v>
      </c>
      <c r="AR392" t="str">
        <f t="shared" si="77"/>
        <v>MUGABO</v>
      </c>
      <c r="AS392" t="str">
        <f t="shared" si="78"/>
        <v>KAYIRANGA</v>
      </c>
      <c r="AT392" t="str">
        <f t="shared" si="79"/>
        <v>MUGABO  KAYIRANGA</v>
      </c>
      <c r="AW392">
        <f t="shared" ca="1" si="72"/>
        <v>4</v>
      </c>
      <c r="AX392">
        <f t="shared" ca="1" si="73"/>
        <v>1921</v>
      </c>
      <c r="AY392" s="23"/>
      <c r="AZ392">
        <f t="shared" si="80"/>
        <v>7</v>
      </c>
      <c r="BA392" t="str">
        <f t="shared" si="81"/>
        <v>WIDOWED</v>
      </c>
      <c r="BB392" s="23"/>
      <c r="BC392">
        <f t="shared" si="82"/>
        <v>12</v>
      </c>
      <c r="BE392" t="str">
        <f t="shared" si="83"/>
        <v>M</v>
      </c>
      <c r="BF392">
        <v>1</v>
      </c>
      <c r="BG392" t="str">
        <f xml:space="preserve"> IF(ISBLANK(BF392), W392, "")</f>
        <v/>
      </c>
    </row>
    <row r="393" spans="1:59">
      <c r="A393">
        <v>117</v>
      </c>
      <c r="B393" t="s">
        <v>1156</v>
      </c>
      <c r="C393" t="s">
        <v>403</v>
      </c>
      <c r="D393" t="s">
        <v>1157</v>
      </c>
      <c r="E393" t="s">
        <v>2701</v>
      </c>
      <c r="F393" t="s">
        <v>2702</v>
      </c>
      <c r="G393" t="s">
        <v>36</v>
      </c>
      <c r="H393">
        <v>40.427680000000002</v>
      </c>
      <c r="I393">
        <v>-8.6946999999999992</v>
      </c>
      <c r="J393">
        <v>3</v>
      </c>
      <c r="K393">
        <v>12</v>
      </c>
      <c r="L393">
        <v>1965</v>
      </c>
      <c r="M393">
        <v>57</v>
      </c>
      <c r="N393">
        <v>7</v>
      </c>
      <c r="O393" t="s">
        <v>97</v>
      </c>
      <c r="P393" t="s">
        <v>289</v>
      </c>
      <c r="Q393" t="s">
        <v>2032</v>
      </c>
      <c r="R393" t="s">
        <v>2033</v>
      </c>
      <c r="S393" t="s">
        <v>2034</v>
      </c>
      <c r="T393">
        <v>2</v>
      </c>
      <c r="U393" t="s">
        <v>48</v>
      </c>
      <c r="V393">
        <v>101</v>
      </c>
      <c r="Z393" t="s">
        <v>2698</v>
      </c>
      <c r="AA393">
        <v>29.33887</v>
      </c>
      <c r="AB393">
        <v>110.5254</v>
      </c>
      <c r="AC393">
        <v>101</v>
      </c>
      <c r="AL393">
        <v>21</v>
      </c>
      <c r="AO393">
        <f t="shared" ca="1" si="74"/>
        <v>12</v>
      </c>
      <c r="AP393">
        <f t="shared" ca="1" si="75"/>
        <v>1965</v>
      </c>
      <c r="AQ393">
        <f t="shared" ca="1" si="76"/>
        <v>59</v>
      </c>
      <c r="AR393" t="str">
        <f t="shared" si="77"/>
        <v>PIERRE</v>
      </c>
      <c r="AS393" t="str">
        <f t="shared" si="78"/>
        <v>MOSES</v>
      </c>
      <c r="AT393" t="str">
        <f t="shared" si="79"/>
        <v>PIERRE DANIS MOSES</v>
      </c>
      <c r="AW393">
        <f t="shared" ca="1" si="72"/>
        <v>12</v>
      </c>
      <c r="AX393">
        <f t="shared" ca="1" si="73"/>
        <v>1965</v>
      </c>
      <c r="AY393" s="23"/>
      <c r="AZ393">
        <f t="shared" si="80"/>
        <v>2</v>
      </c>
      <c r="BA393" t="str">
        <f t="shared" si="81"/>
        <v>MARRIED TO ONE WIFE/HUSBAND NOT OFFICIALLY</v>
      </c>
      <c r="BB393" s="23"/>
      <c r="BC393">
        <f t="shared" si="82"/>
        <v>7</v>
      </c>
      <c r="BE393" t="str">
        <f t="shared" si="83"/>
        <v>M</v>
      </c>
    </row>
    <row r="394" spans="1:59">
      <c r="A394">
        <v>117</v>
      </c>
      <c r="B394" t="s">
        <v>1159</v>
      </c>
      <c r="C394" t="s">
        <v>1160</v>
      </c>
      <c r="E394" t="s">
        <v>242</v>
      </c>
      <c r="F394" t="s">
        <v>2038</v>
      </c>
      <c r="G394" t="s">
        <v>23</v>
      </c>
      <c r="H394">
        <v>49.585650000000001</v>
      </c>
      <c r="I394">
        <v>18.719439999999999</v>
      </c>
      <c r="J394">
        <v>19</v>
      </c>
      <c r="K394">
        <v>10</v>
      </c>
      <c r="L394">
        <v>1958</v>
      </c>
      <c r="M394">
        <v>64</v>
      </c>
      <c r="N394">
        <v>12</v>
      </c>
      <c r="O394" t="s">
        <v>97</v>
      </c>
      <c r="P394" t="s">
        <v>289</v>
      </c>
      <c r="Q394" t="s">
        <v>2032</v>
      </c>
      <c r="R394" t="s">
        <v>2033</v>
      </c>
      <c r="S394" t="s">
        <v>2034</v>
      </c>
      <c r="T394">
        <v>7</v>
      </c>
      <c r="U394" t="s">
        <v>78</v>
      </c>
      <c r="V394">
        <v>101</v>
      </c>
      <c r="Z394" t="s">
        <v>2698</v>
      </c>
      <c r="AA394">
        <v>29.33887</v>
      </c>
      <c r="AB394">
        <v>110.5254</v>
      </c>
      <c r="AC394">
        <v>101</v>
      </c>
      <c r="AO394">
        <f t="shared" ca="1" si="74"/>
        <v>10</v>
      </c>
      <c r="AP394">
        <f t="shared" ca="1" si="75"/>
        <v>1958</v>
      </c>
      <c r="AQ394">
        <f t="shared" ca="1" si="76"/>
        <v>64</v>
      </c>
      <c r="AR394" t="str">
        <f t="shared" si="77"/>
        <v>CARINE</v>
      </c>
      <c r="AS394" t="str">
        <f t="shared" si="78"/>
        <v>MUHOZA</v>
      </c>
      <c r="AT394" t="str">
        <f t="shared" si="79"/>
        <v>CARINE  MUHOZA</v>
      </c>
      <c r="AW394">
        <f t="shared" ca="1" si="72"/>
        <v>10</v>
      </c>
      <c r="AX394">
        <f t="shared" ca="1" si="73"/>
        <v>1958</v>
      </c>
      <c r="AY394" s="23"/>
      <c r="AZ394">
        <f t="shared" si="80"/>
        <v>7</v>
      </c>
      <c r="BA394" t="str">
        <f t="shared" si="81"/>
        <v>WIDOWED</v>
      </c>
      <c r="BB394" s="23"/>
      <c r="BC394">
        <f t="shared" si="82"/>
        <v>12</v>
      </c>
      <c r="BE394" t="str">
        <f t="shared" si="83"/>
        <v>F</v>
      </c>
    </row>
    <row r="395" spans="1:59">
      <c r="A395">
        <v>118</v>
      </c>
      <c r="B395" t="s">
        <v>1161</v>
      </c>
      <c r="C395" t="s">
        <v>1162</v>
      </c>
      <c r="E395" t="s">
        <v>134</v>
      </c>
      <c r="F395" t="s">
        <v>2703</v>
      </c>
      <c r="G395" t="s">
        <v>36</v>
      </c>
      <c r="H395">
        <v>43.411000000000001</v>
      </c>
      <c r="I395">
        <v>5.0434979999999996</v>
      </c>
      <c r="J395">
        <v>5</v>
      </c>
      <c r="K395">
        <v>3</v>
      </c>
      <c r="L395">
        <v>1934</v>
      </c>
      <c r="M395">
        <v>88</v>
      </c>
      <c r="N395">
        <v>13</v>
      </c>
      <c r="O395" t="s">
        <v>72</v>
      </c>
      <c r="P395" t="s">
        <v>73</v>
      </c>
      <c r="Q395" t="s">
        <v>2040</v>
      </c>
      <c r="R395" t="s">
        <v>2033</v>
      </c>
      <c r="S395" t="s">
        <v>2041</v>
      </c>
      <c r="T395">
        <v>4</v>
      </c>
      <c r="U395" t="s">
        <v>93</v>
      </c>
      <c r="V395">
        <v>88</v>
      </c>
      <c r="W395">
        <v>9063441717</v>
      </c>
      <c r="Z395" t="s">
        <v>2703</v>
      </c>
      <c r="AA395">
        <v>43.411000000000001</v>
      </c>
      <c r="AB395">
        <v>5.0434979999999996</v>
      </c>
      <c r="AC395">
        <v>88</v>
      </c>
      <c r="AD395">
        <v>1</v>
      </c>
      <c r="AK395">
        <v>42</v>
      </c>
      <c r="AO395">
        <f t="shared" ca="1" si="74"/>
        <v>3</v>
      </c>
      <c r="AP395">
        <f t="shared" ca="1" si="75"/>
        <v>2001</v>
      </c>
      <c r="AQ395">
        <f t="shared" ca="1" si="76"/>
        <v>88</v>
      </c>
      <c r="AR395" t="str">
        <f t="shared" si="77"/>
        <v>GASIMBA</v>
      </c>
      <c r="AS395" t="str">
        <f t="shared" si="78"/>
        <v>JEAN</v>
      </c>
      <c r="AT395" t="str">
        <f t="shared" si="79"/>
        <v>GASIMBA  JEAN</v>
      </c>
      <c r="AU395">
        <v>38</v>
      </c>
      <c r="AW395" t="str">
        <f t="shared" si="72"/>
        <v/>
      </c>
      <c r="AX395">
        <f t="shared" ca="1" si="73"/>
        <v>2001</v>
      </c>
      <c r="AY395" s="23"/>
      <c r="AZ395">
        <f t="shared" si="80"/>
        <v>4</v>
      </c>
      <c r="BA395" t="str">
        <f t="shared" si="81"/>
        <v>DIVORCED</v>
      </c>
      <c r="BB395" s="23"/>
      <c r="BC395">
        <f t="shared" si="82"/>
        <v>13</v>
      </c>
      <c r="BE395" t="str">
        <f t="shared" si="83"/>
        <v>M</v>
      </c>
    </row>
    <row r="396" spans="1:59">
      <c r="A396">
        <v>118</v>
      </c>
      <c r="B396" t="s">
        <v>1164</v>
      </c>
      <c r="C396" t="s">
        <v>1165</v>
      </c>
      <c r="E396" t="s">
        <v>2704</v>
      </c>
      <c r="F396" t="s">
        <v>2705</v>
      </c>
      <c r="G396" t="s">
        <v>36</v>
      </c>
      <c r="H396">
        <v>-31.6464</v>
      </c>
      <c r="I396">
        <v>-63.760300000000001</v>
      </c>
      <c r="J396">
        <v>28</v>
      </c>
      <c r="K396">
        <v>6</v>
      </c>
      <c r="L396">
        <v>2018</v>
      </c>
      <c r="M396">
        <v>4</v>
      </c>
      <c r="N396">
        <v>10</v>
      </c>
      <c r="O396" t="s">
        <v>72</v>
      </c>
      <c r="P396" t="s">
        <v>73</v>
      </c>
      <c r="Q396" t="s">
        <v>2040</v>
      </c>
      <c r="R396" t="s">
        <v>2033</v>
      </c>
      <c r="S396" t="s">
        <v>2041</v>
      </c>
      <c r="T396">
        <v>6</v>
      </c>
      <c r="U396" t="s">
        <v>43</v>
      </c>
      <c r="V396">
        <v>88</v>
      </c>
      <c r="Z396" t="s">
        <v>2703</v>
      </c>
      <c r="AA396">
        <v>43.411000000000001</v>
      </c>
      <c r="AB396">
        <v>5.0434979999999996</v>
      </c>
      <c r="AC396">
        <v>88</v>
      </c>
      <c r="AD396">
        <v>1</v>
      </c>
      <c r="AF396">
        <v>5</v>
      </c>
      <c r="AK396">
        <v>77</v>
      </c>
      <c r="AO396">
        <f t="shared" ca="1" si="74"/>
        <v>6</v>
      </c>
      <c r="AP396">
        <f t="shared" ca="1" si="75"/>
        <v>1948</v>
      </c>
      <c r="AQ396">
        <f t="shared" ca="1" si="76"/>
        <v>4</v>
      </c>
      <c r="AR396" t="str">
        <f t="shared" si="77"/>
        <v>CLAUDIEN</v>
      </c>
      <c r="AS396" t="str">
        <f t="shared" si="78"/>
        <v>NIYOA</v>
      </c>
      <c r="AT396" t="str">
        <f t="shared" si="79"/>
        <v>CLAUDIEN  NIYOA</v>
      </c>
      <c r="AU396">
        <v>65</v>
      </c>
      <c r="AW396" t="str">
        <f t="shared" si="72"/>
        <v/>
      </c>
      <c r="AX396">
        <f t="shared" ca="1" si="73"/>
        <v>1948</v>
      </c>
      <c r="AY396" s="23"/>
      <c r="AZ396">
        <f t="shared" si="80"/>
        <v>6</v>
      </c>
      <c r="BA396" t="str">
        <f t="shared" si="81"/>
        <v>NEVER MARRIED</v>
      </c>
      <c r="BB396" s="23"/>
      <c r="BC396">
        <f t="shared" si="82"/>
        <v>10</v>
      </c>
      <c r="BE396" t="str">
        <f t="shared" si="83"/>
        <v>M</v>
      </c>
    </row>
    <row r="397" spans="1:59">
      <c r="A397">
        <v>118</v>
      </c>
      <c r="B397" t="s">
        <v>1167</v>
      </c>
      <c r="C397" t="s">
        <v>1168</v>
      </c>
      <c r="E397" t="s">
        <v>352</v>
      </c>
      <c r="F397" t="s">
        <v>2706</v>
      </c>
      <c r="G397" t="s">
        <v>36</v>
      </c>
      <c r="H397">
        <v>7.985563</v>
      </c>
      <c r="I397">
        <v>125.13760000000001</v>
      </c>
      <c r="J397">
        <v>6</v>
      </c>
      <c r="K397">
        <v>5</v>
      </c>
      <c r="L397">
        <v>1946</v>
      </c>
      <c r="M397">
        <v>76</v>
      </c>
      <c r="N397">
        <v>5</v>
      </c>
      <c r="O397" t="s">
        <v>72</v>
      </c>
      <c r="P397" t="s">
        <v>73</v>
      </c>
      <c r="Q397" t="s">
        <v>2040</v>
      </c>
      <c r="R397" t="s">
        <v>2033</v>
      </c>
      <c r="S397" t="s">
        <v>2041</v>
      </c>
      <c r="T397">
        <v>5</v>
      </c>
      <c r="U397" t="s">
        <v>86</v>
      </c>
      <c r="V397">
        <v>88</v>
      </c>
      <c r="Z397" t="s">
        <v>2703</v>
      </c>
      <c r="AA397">
        <v>43.411000000000001</v>
      </c>
      <c r="AB397">
        <v>5.0434979999999996</v>
      </c>
      <c r="AC397">
        <v>88</v>
      </c>
      <c r="AD397">
        <v>1</v>
      </c>
      <c r="AJ397">
        <v>105</v>
      </c>
      <c r="AL397">
        <v>12</v>
      </c>
      <c r="AO397">
        <f t="shared" ca="1" si="74"/>
        <v>7</v>
      </c>
      <c r="AP397">
        <f t="shared" ca="1" si="75"/>
        <v>1946</v>
      </c>
      <c r="AQ397">
        <f t="shared" ca="1" si="76"/>
        <v>78</v>
      </c>
      <c r="AR397" t="str">
        <f t="shared" si="77"/>
        <v>MUTANGUHA</v>
      </c>
      <c r="AS397" t="str">
        <f t="shared" si="78"/>
        <v>NSABIMANA</v>
      </c>
      <c r="AT397" t="str">
        <f t="shared" si="79"/>
        <v>MUTANGUHA  NSABIMANA</v>
      </c>
      <c r="AV397">
        <v>58</v>
      </c>
      <c r="AW397">
        <f t="shared" ca="1" si="72"/>
        <v>7</v>
      </c>
      <c r="AX397" t="str">
        <f t="shared" si="73"/>
        <v/>
      </c>
      <c r="AY397" s="23"/>
      <c r="AZ397">
        <f t="shared" si="80"/>
        <v>5</v>
      </c>
      <c r="BA397" t="str">
        <f t="shared" si="81"/>
        <v>SEPARATED</v>
      </c>
      <c r="BB397" s="23"/>
      <c r="BC397">
        <f t="shared" si="82"/>
        <v>5</v>
      </c>
      <c r="BE397" t="str">
        <f t="shared" si="83"/>
        <v>M</v>
      </c>
    </row>
    <row r="398" spans="1:59">
      <c r="A398">
        <v>118</v>
      </c>
      <c r="B398" t="s">
        <v>1170</v>
      </c>
      <c r="C398" t="s">
        <v>1171</v>
      </c>
      <c r="E398" t="s">
        <v>426</v>
      </c>
      <c r="F398" t="s">
        <v>2044</v>
      </c>
      <c r="G398" t="s">
        <v>23</v>
      </c>
      <c r="H398">
        <v>14.72996</v>
      </c>
      <c r="I398">
        <v>121.0505</v>
      </c>
      <c r="J398">
        <v>14</v>
      </c>
      <c r="K398">
        <v>7</v>
      </c>
      <c r="L398">
        <v>1989</v>
      </c>
      <c r="M398">
        <v>33</v>
      </c>
      <c r="N398">
        <v>10</v>
      </c>
      <c r="O398" t="s">
        <v>72</v>
      </c>
      <c r="P398" t="s">
        <v>73</v>
      </c>
      <c r="Q398" t="s">
        <v>2040</v>
      </c>
      <c r="R398" t="s">
        <v>2033</v>
      </c>
      <c r="S398" t="s">
        <v>2041</v>
      </c>
      <c r="T398">
        <v>5</v>
      </c>
      <c r="U398" t="s">
        <v>86</v>
      </c>
      <c r="V398">
        <v>88</v>
      </c>
      <c r="Z398" t="s">
        <v>2703</v>
      </c>
      <c r="AA398">
        <v>43.411000000000001</v>
      </c>
      <c r="AB398">
        <v>5.0434979999999996</v>
      </c>
      <c r="AC398">
        <v>88</v>
      </c>
      <c r="AD398">
        <v>1</v>
      </c>
      <c r="AO398">
        <f t="shared" ca="1" si="74"/>
        <v>7</v>
      </c>
      <c r="AP398">
        <f t="shared" ca="1" si="75"/>
        <v>1989</v>
      </c>
      <c r="AQ398">
        <f t="shared" ca="1" si="76"/>
        <v>33</v>
      </c>
      <c r="AR398" t="str">
        <f t="shared" si="77"/>
        <v>MUSABYIMANA</v>
      </c>
      <c r="AS398" t="str">
        <f t="shared" si="78"/>
        <v>UWAMAHORO</v>
      </c>
      <c r="AT398" t="str">
        <f t="shared" si="79"/>
        <v>MUSABYIMANA  UWAMAHORO</v>
      </c>
      <c r="AW398">
        <f t="shared" ca="1" si="72"/>
        <v>7</v>
      </c>
      <c r="AX398">
        <f t="shared" ca="1" si="73"/>
        <v>1989</v>
      </c>
      <c r="AY398" s="23">
        <v>1</v>
      </c>
      <c r="AZ398" t="str">
        <f t="shared" si="80"/>
        <v/>
      </c>
      <c r="BA398" t="str">
        <f t="shared" si="81"/>
        <v/>
      </c>
      <c r="BB398" s="23"/>
      <c r="BC398">
        <f t="shared" si="82"/>
        <v>10</v>
      </c>
      <c r="BE398" t="str">
        <f t="shared" si="83"/>
        <v>F</v>
      </c>
    </row>
    <row r="399" spans="1:59">
      <c r="A399">
        <v>119</v>
      </c>
      <c r="B399" t="s">
        <v>1172</v>
      </c>
      <c r="C399" t="s">
        <v>1173</v>
      </c>
      <c r="E399" t="s">
        <v>2707</v>
      </c>
      <c r="F399" t="s">
        <v>2708</v>
      </c>
      <c r="G399" t="s">
        <v>36</v>
      </c>
      <c r="H399">
        <v>31.778020000000001</v>
      </c>
      <c r="I399">
        <v>104.7458</v>
      </c>
      <c r="J399">
        <v>8</v>
      </c>
      <c r="K399">
        <v>12</v>
      </c>
      <c r="L399">
        <v>1973</v>
      </c>
      <c r="M399">
        <v>49</v>
      </c>
      <c r="N399">
        <v>7</v>
      </c>
      <c r="O399" t="s">
        <v>97</v>
      </c>
      <c r="P399" t="s">
        <v>125</v>
      </c>
      <c r="Q399" t="s">
        <v>125</v>
      </c>
      <c r="R399" t="s">
        <v>2046</v>
      </c>
      <c r="S399" t="s">
        <v>2047</v>
      </c>
      <c r="T399">
        <v>3</v>
      </c>
      <c r="U399" t="s">
        <v>26</v>
      </c>
      <c r="V399">
        <v>54</v>
      </c>
      <c r="Z399" t="s">
        <v>2050</v>
      </c>
      <c r="AA399">
        <v>14.359780000000001</v>
      </c>
      <c r="AB399">
        <v>-87.902799999999999</v>
      </c>
      <c r="AC399">
        <v>54</v>
      </c>
      <c r="AO399">
        <f t="shared" ca="1" si="74"/>
        <v>12</v>
      </c>
      <c r="AP399">
        <f t="shared" ca="1" si="75"/>
        <v>1973</v>
      </c>
      <c r="AQ399">
        <f t="shared" ca="1" si="76"/>
        <v>49</v>
      </c>
      <c r="AR399" t="str">
        <f t="shared" si="77"/>
        <v>ILDEPHONSE</v>
      </c>
      <c r="AS399" t="str">
        <f t="shared" si="78"/>
        <v>VIANNEY</v>
      </c>
      <c r="AT399" t="str">
        <f t="shared" si="79"/>
        <v>ILDEPHONSE  VIANNEY</v>
      </c>
      <c r="AU399">
        <v>117</v>
      </c>
      <c r="AW399" t="str">
        <f t="shared" si="72"/>
        <v/>
      </c>
      <c r="AX399">
        <f t="shared" ca="1" si="73"/>
        <v>1973</v>
      </c>
      <c r="AY399" s="23"/>
      <c r="AZ399">
        <f t="shared" si="80"/>
        <v>3</v>
      </c>
      <c r="BA399" t="str">
        <f t="shared" si="81"/>
        <v>LIVE IN A POLYGAMOUS UNION</v>
      </c>
      <c r="BB399" s="23"/>
      <c r="BC399">
        <f t="shared" si="82"/>
        <v>7</v>
      </c>
      <c r="BE399" t="str">
        <f t="shared" si="83"/>
        <v>M</v>
      </c>
    </row>
    <row r="400" spans="1:59">
      <c r="A400">
        <v>119</v>
      </c>
      <c r="B400" t="s">
        <v>1175</v>
      </c>
      <c r="C400" t="s">
        <v>1176</v>
      </c>
      <c r="D400" t="s">
        <v>1177</v>
      </c>
      <c r="E400" t="s">
        <v>368</v>
      </c>
      <c r="F400" t="s">
        <v>2048</v>
      </c>
      <c r="G400" t="s">
        <v>36</v>
      </c>
      <c r="H400">
        <v>-10.0999</v>
      </c>
      <c r="I400">
        <v>123.81319999999999</v>
      </c>
      <c r="J400">
        <v>5</v>
      </c>
      <c r="K400">
        <v>11</v>
      </c>
      <c r="L400">
        <v>1975</v>
      </c>
      <c r="M400">
        <v>47</v>
      </c>
      <c r="N400">
        <v>1</v>
      </c>
      <c r="O400" t="s">
        <v>97</v>
      </c>
      <c r="P400" t="s">
        <v>125</v>
      </c>
      <c r="Q400" t="s">
        <v>125</v>
      </c>
      <c r="R400" t="s">
        <v>2046</v>
      </c>
      <c r="S400" t="s">
        <v>2047</v>
      </c>
      <c r="T400">
        <v>1</v>
      </c>
      <c r="U400" t="s">
        <v>186</v>
      </c>
      <c r="V400">
        <v>54</v>
      </c>
      <c r="Z400" t="s">
        <v>2050</v>
      </c>
      <c r="AA400">
        <v>14.359780000000001</v>
      </c>
      <c r="AB400">
        <v>-87.902799999999999</v>
      </c>
      <c r="AC400">
        <v>54</v>
      </c>
      <c r="AJ400">
        <v>106</v>
      </c>
      <c r="AO400">
        <f t="shared" ca="1" si="74"/>
        <v>4</v>
      </c>
      <c r="AP400">
        <f t="shared" ca="1" si="75"/>
        <v>1975</v>
      </c>
      <c r="AQ400">
        <f t="shared" ca="1" si="76"/>
        <v>47</v>
      </c>
      <c r="AR400" t="str">
        <f t="shared" si="77"/>
        <v>RUZIGANA</v>
      </c>
      <c r="AS400" t="str">
        <f t="shared" si="78"/>
        <v>NZEYIMANA</v>
      </c>
      <c r="AT400" t="str">
        <f t="shared" si="79"/>
        <v>RUZIGANA BENIT NZEYIMANA</v>
      </c>
      <c r="AV400">
        <v>26</v>
      </c>
      <c r="AW400">
        <f t="shared" ca="1" si="72"/>
        <v>4</v>
      </c>
      <c r="AX400" t="str">
        <f t="shared" si="73"/>
        <v/>
      </c>
      <c r="AY400" s="23"/>
      <c r="AZ400">
        <f t="shared" si="80"/>
        <v>1</v>
      </c>
      <c r="BA400" t="str">
        <f t="shared" si="81"/>
        <v>MARRIED TO ONE WIFE/HUSBAND OFFICIALLY</v>
      </c>
      <c r="BB400" s="23"/>
      <c r="BC400">
        <f t="shared" si="82"/>
        <v>1</v>
      </c>
      <c r="BE400" t="str">
        <f t="shared" si="83"/>
        <v>M</v>
      </c>
    </row>
    <row r="401" spans="1:59">
      <c r="A401">
        <v>119</v>
      </c>
      <c r="B401" t="s">
        <v>1178</v>
      </c>
      <c r="C401" t="s">
        <v>29</v>
      </c>
      <c r="E401" t="s">
        <v>780</v>
      </c>
      <c r="F401" t="s">
        <v>2049</v>
      </c>
      <c r="G401" t="s">
        <v>23</v>
      </c>
      <c r="H401">
        <v>54.859349999999999</v>
      </c>
      <c r="I401">
        <v>24.45495</v>
      </c>
      <c r="J401">
        <v>18</v>
      </c>
      <c r="K401">
        <v>7</v>
      </c>
      <c r="L401">
        <v>1990</v>
      </c>
      <c r="M401">
        <v>32</v>
      </c>
      <c r="N401">
        <v>7</v>
      </c>
      <c r="O401" t="s">
        <v>97</v>
      </c>
      <c r="P401" t="s">
        <v>125</v>
      </c>
      <c r="Q401" t="s">
        <v>125</v>
      </c>
      <c r="R401" t="s">
        <v>2046</v>
      </c>
      <c r="S401" t="s">
        <v>2047</v>
      </c>
      <c r="T401">
        <v>6</v>
      </c>
      <c r="U401" t="s">
        <v>43</v>
      </c>
      <c r="V401">
        <v>54</v>
      </c>
      <c r="Z401" t="s">
        <v>2050</v>
      </c>
      <c r="AA401">
        <v>14.359780000000001</v>
      </c>
      <c r="AB401">
        <v>-87.902799999999999</v>
      </c>
      <c r="AC401">
        <v>54</v>
      </c>
      <c r="AK401">
        <v>87</v>
      </c>
      <c r="AO401">
        <f t="shared" ca="1" si="74"/>
        <v>7</v>
      </c>
      <c r="AP401">
        <f t="shared" ca="1" si="75"/>
        <v>1932</v>
      </c>
      <c r="AQ401">
        <f t="shared" ca="1" si="76"/>
        <v>32</v>
      </c>
      <c r="AR401" t="str">
        <f t="shared" si="77"/>
        <v>DIANE</v>
      </c>
      <c r="AS401" t="str">
        <f t="shared" si="78"/>
        <v>MUSONI</v>
      </c>
      <c r="AT401" t="str">
        <f t="shared" si="79"/>
        <v>DIANE  MUSONI</v>
      </c>
      <c r="AW401">
        <f t="shared" ca="1" si="72"/>
        <v>7</v>
      </c>
      <c r="AX401">
        <f t="shared" ca="1" si="73"/>
        <v>1932</v>
      </c>
      <c r="AY401" s="23"/>
      <c r="AZ401">
        <f t="shared" si="80"/>
        <v>6</v>
      </c>
      <c r="BA401" t="str">
        <f t="shared" si="81"/>
        <v>NEVER MARRIED</v>
      </c>
      <c r="BB401" s="23"/>
      <c r="BC401">
        <f t="shared" si="82"/>
        <v>7</v>
      </c>
      <c r="BE401" t="str">
        <f t="shared" si="83"/>
        <v>F</v>
      </c>
    </row>
    <row r="402" spans="1:59">
      <c r="A402">
        <v>119</v>
      </c>
      <c r="B402" t="s">
        <v>1179</v>
      </c>
      <c r="C402" t="s">
        <v>134</v>
      </c>
      <c r="D402" t="s">
        <v>1095</v>
      </c>
      <c r="E402" t="s">
        <v>1180</v>
      </c>
      <c r="F402" t="s">
        <v>2050</v>
      </c>
      <c r="G402" t="s">
        <v>36</v>
      </c>
      <c r="H402">
        <v>14.359780000000001</v>
      </c>
      <c r="I402">
        <v>-87.902799999999999</v>
      </c>
      <c r="J402">
        <v>2</v>
      </c>
      <c r="K402">
        <v>6</v>
      </c>
      <c r="L402">
        <v>1968</v>
      </c>
      <c r="M402">
        <v>54</v>
      </c>
      <c r="N402">
        <v>2</v>
      </c>
      <c r="O402" t="s">
        <v>97</v>
      </c>
      <c r="P402" t="s">
        <v>125</v>
      </c>
      <c r="Q402" t="s">
        <v>125</v>
      </c>
      <c r="R402" t="s">
        <v>2046</v>
      </c>
      <c r="S402" t="s">
        <v>2047</v>
      </c>
      <c r="T402">
        <v>7</v>
      </c>
      <c r="U402" t="s">
        <v>78</v>
      </c>
      <c r="V402">
        <v>54</v>
      </c>
      <c r="W402">
        <v>6045461494</v>
      </c>
      <c r="Z402" t="s">
        <v>2050</v>
      </c>
      <c r="AA402">
        <v>14.359780000000001</v>
      </c>
      <c r="AB402">
        <v>-87.902799999999999</v>
      </c>
      <c r="AC402">
        <v>54</v>
      </c>
      <c r="AF402">
        <v>9</v>
      </c>
      <c r="AL402">
        <v>85</v>
      </c>
      <c r="AN402">
        <v>15</v>
      </c>
      <c r="AO402">
        <f t="shared" ca="1" si="74"/>
        <v>6</v>
      </c>
      <c r="AP402">
        <f t="shared" ca="1" si="75"/>
        <v>1968</v>
      </c>
      <c r="AQ402">
        <f t="shared" ca="1" si="76"/>
        <v>57</v>
      </c>
      <c r="AR402" t="str">
        <f t="shared" si="77"/>
        <v>JEAN</v>
      </c>
      <c r="AS402" t="str">
        <f t="shared" si="78"/>
        <v/>
      </c>
      <c r="AT402" t="str">
        <f t="shared" si="79"/>
        <v xml:space="preserve">JEAN PAUL </v>
      </c>
      <c r="AU402">
        <v>135</v>
      </c>
      <c r="AW402" t="str">
        <f t="shared" si="72"/>
        <v/>
      </c>
      <c r="AX402">
        <f t="shared" ca="1" si="73"/>
        <v>1968</v>
      </c>
      <c r="AY402" s="23"/>
      <c r="AZ402">
        <f t="shared" si="80"/>
        <v>7</v>
      </c>
      <c r="BA402" t="str">
        <f t="shared" si="81"/>
        <v>WIDOWED</v>
      </c>
      <c r="BB402" s="23"/>
      <c r="BC402">
        <f t="shared" si="82"/>
        <v>2</v>
      </c>
      <c r="BE402" t="str">
        <f t="shared" si="83"/>
        <v>M</v>
      </c>
      <c r="BG402">
        <f xml:space="preserve"> IF(ISBLANK(BF402), W402, "")</f>
        <v>6045461494</v>
      </c>
    </row>
    <row r="403" spans="1:59">
      <c r="A403">
        <v>120</v>
      </c>
      <c r="B403" t="s">
        <v>1181</v>
      </c>
      <c r="C403" t="s">
        <v>1182</v>
      </c>
      <c r="E403" t="s">
        <v>2709</v>
      </c>
      <c r="F403" t="s">
        <v>2710</v>
      </c>
      <c r="G403" t="s">
        <v>36</v>
      </c>
      <c r="H403">
        <v>-7.0787800000000001</v>
      </c>
      <c r="I403">
        <v>-35.587699999999998</v>
      </c>
      <c r="J403">
        <v>9</v>
      </c>
      <c r="K403">
        <v>5</v>
      </c>
      <c r="L403">
        <v>1958</v>
      </c>
      <c r="M403">
        <v>64</v>
      </c>
      <c r="N403">
        <v>5</v>
      </c>
      <c r="O403" t="s">
        <v>37</v>
      </c>
      <c r="P403" t="s">
        <v>64</v>
      </c>
      <c r="Q403" t="s">
        <v>1450</v>
      </c>
      <c r="R403" t="s">
        <v>1451</v>
      </c>
      <c r="S403" t="s">
        <v>1452</v>
      </c>
      <c r="T403">
        <v>7</v>
      </c>
      <c r="U403" t="s">
        <v>78</v>
      </c>
      <c r="V403">
        <v>67</v>
      </c>
      <c r="Z403" t="s">
        <v>2711</v>
      </c>
      <c r="AA403">
        <v>37.89096</v>
      </c>
      <c r="AB403">
        <v>139.3167</v>
      </c>
      <c r="AC403">
        <v>67</v>
      </c>
      <c r="AO403">
        <f t="shared" ca="1" si="74"/>
        <v>5</v>
      </c>
      <c r="AP403">
        <f t="shared" ca="1" si="75"/>
        <v>1958</v>
      </c>
      <c r="AQ403">
        <f t="shared" ca="1" si="76"/>
        <v>64</v>
      </c>
      <c r="AR403" t="str">
        <f t="shared" si="77"/>
        <v>VALENS</v>
      </c>
      <c r="AS403" t="str">
        <f t="shared" si="78"/>
        <v>TETA</v>
      </c>
      <c r="AT403" t="str">
        <f t="shared" si="79"/>
        <v>VALENS  TETA</v>
      </c>
      <c r="AW403">
        <f t="shared" ca="1" si="72"/>
        <v>5</v>
      </c>
      <c r="AX403">
        <f t="shared" ca="1" si="73"/>
        <v>1958</v>
      </c>
      <c r="AY403" s="23"/>
      <c r="AZ403">
        <f t="shared" si="80"/>
        <v>7</v>
      </c>
      <c r="BA403" t="str">
        <f t="shared" si="81"/>
        <v>WIDOWED</v>
      </c>
      <c r="BB403" s="23"/>
      <c r="BC403">
        <f t="shared" si="82"/>
        <v>5</v>
      </c>
      <c r="BE403" t="str">
        <f t="shared" si="83"/>
        <v>M</v>
      </c>
    </row>
    <row r="404" spans="1:59">
      <c r="A404">
        <v>120</v>
      </c>
      <c r="B404" t="s">
        <v>1184</v>
      </c>
      <c r="C404" t="s">
        <v>767</v>
      </c>
      <c r="E404" t="s">
        <v>373</v>
      </c>
      <c r="F404" t="s">
        <v>2711</v>
      </c>
      <c r="G404" t="s">
        <v>23</v>
      </c>
      <c r="H404">
        <v>37.89096</v>
      </c>
      <c r="I404">
        <v>139.3167</v>
      </c>
      <c r="J404">
        <v>28</v>
      </c>
      <c r="K404">
        <v>3</v>
      </c>
      <c r="L404">
        <v>1955</v>
      </c>
      <c r="M404">
        <v>67</v>
      </c>
      <c r="N404">
        <v>6</v>
      </c>
      <c r="O404" t="s">
        <v>37</v>
      </c>
      <c r="P404" t="s">
        <v>64</v>
      </c>
      <c r="Q404" t="s">
        <v>1450</v>
      </c>
      <c r="R404" t="s">
        <v>1451</v>
      </c>
      <c r="S404" t="s">
        <v>1452</v>
      </c>
      <c r="T404">
        <v>6</v>
      </c>
      <c r="U404" t="s">
        <v>43</v>
      </c>
      <c r="V404">
        <v>67</v>
      </c>
      <c r="W404">
        <v>3928375767</v>
      </c>
      <c r="Z404" t="s">
        <v>2711</v>
      </c>
      <c r="AA404">
        <v>37.89096</v>
      </c>
      <c r="AB404">
        <v>139.3167</v>
      </c>
      <c r="AC404">
        <v>67</v>
      </c>
      <c r="AL404">
        <v>51</v>
      </c>
      <c r="AO404">
        <f t="shared" ca="1" si="74"/>
        <v>3</v>
      </c>
      <c r="AP404">
        <f t="shared" ca="1" si="75"/>
        <v>1955</v>
      </c>
      <c r="AQ404">
        <f t="shared" ca="1" si="76"/>
        <v>70</v>
      </c>
      <c r="AR404" t="str">
        <f t="shared" si="77"/>
        <v>UWIMBABAZI</v>
      </c>
      <c r="AS404" t="str">
        <f t="shared" si="78"/>
        <v>UWIMANA</v>
      </c>
      <c r="AT404" t="str">
        <f t="shared" si="79"/>
        <v>UWIMBABAZI  UWIMANA</v>
      </c>
      <c r="AU404">
        <v>36</v>
      </c>
      <c r="AW404" t="str">
        <f t="shared" si="72"/>
        <v/>
      </c>
      <c r="AX404">
        <f t="shared" ca="1" si="73"/>
        <v>1955</v>
      </c>
      <c r="AY404" s="23"/>
      <c r="AZ404">
        <f t="shared" si="80"/>
        <v>6</v>
      </c>
      <c r="BA404" t="str">
        <f t="shared" si="81"/>
        <v>NEVER MARRIED</v>
      </c>
      <c r="BB404" s="23"/>
      <c r="BC404">
        <f t="shared" si="82"/>
        <v>6</v>
      </c>
      <c r="BE404" t="str">
        <f t="shared" si="83"/>
        <v>F</v>
      </c>
      <c r="BG404">
        <f xml:space="preserve"> IF(ISBLANK(BF404), W404, "")</f>
        <v>3928375767</v>
      </c>
    </row>
    <row r="405" spans="1:59">
      <c r="A405">
        <v>121</v>
      </c>
      <c r="B405" t="s">
        <v>1186</v>
      </c>
      <c r="C405" t="s">
        <v>1187</v>
      </c>
      <c r="E405" t="s">
        <v>2712</v>
      </c>
      <c r="F405" t="s">
        <v>2713</v>
      </c>
      <c r="G405" t="s">
        <v>36</v>
      </c>
      <c r="H405">
        <v>14.193</v>
      </c>
      <c r="I405">
        <v>121.1317</v>
      </c>
      <c r="J405">
        <v>25</v>
      </c>
      <c r="K405">
        <v>9</v>
      </c>
      <c r="L405">
        <v>2002</v>
      </c>
      <c r="M405">
        <v>20</v>
      </c>
      <c r="N405">
        <v>4</v>
      </c>
      <c r="O405" t="s">
        <v>72</v>
      </c>
      <c r="P405" t="s">
        <v>82</v>
      </c>
      <c r="Q405" t="s">
        <v>2054</v>
      </c>
      <c r="R405" t="s">
        <v>2055</v>
      </c>
      <c r="S405" t="s">
        <v>2056</v>
      </c>
      <c r="T405">
        <v>5</v>
      </c>
      <c r="U405" t="s">
        <v>86</v>
      </c>
      <c r="V405">
        <v>20</v>
      </c>
      <c r="W405">
        <v>6047102411</v>
      </c>
      <c r="Z405" t="s">
        <v>2713</v>
      </c>
      <c r="AA405">
        <v>14.193</v>
      </c>
      <c r="AB405">
        <v>121.1317</v>
      </c>
      <c r="AC405">
        <v>20</v>
      </c>
      <c r="AJ405">
        <v>21</v>
      </c>
      <c r="AL405">
        <v>45</v>
      </c>
      <c r="AO405">
        <f t="shared" ca="1" si="74"/>
        <v>1</v>
      </c>
      <c r="AP405">
        <f t="shared" ca="1" si="75"/>
        <v>2002</v>
      </c>
      <c r="AQ405">
        <f t="shared" ca="1" si="76"/>
        <v>23</v>
      </c>
      <c r="AR405" t="str">
        <f t="shared" si="77"/>
        <v>ELIJAH</v>
      </c>
      <c r="AS405" t="str">
        <f t="shared" si="78"/>
        <v>SAIDI</v>
      </c>
      <c r="AT405" t="str">
        <f t="shared" si="79"/>
        <v>ELIJAH  SAIDI</v>
      </c>
      <c r="AW405">
        <f t="shared" ca="1" si="72"/>
        <v>1</v>
      </c>
      <c r="AX405">
        <f t="shared" ca="1" si="73"/>
        <v>2002</v>
      </c>
      <c r="AY405" s="23">
        <v>1</v>
      </c>
      <c r="AZ405" t="str">
        <f t="shared" si="80"/>
        <v/>
      </c>
      <c r="BA405" t="str">
        <f t="shared" si="81"/>
        <v/>
      </c>
      <c r="BB405" s="23"/>
      <c r="BC405">
        <f t="shared" si="82"/>
        <v>4</v>
      </c>
      <c r="BE405" t="str">
        <f t="shared" si="83"/>
        <v>M</v>
      </c>
    </row>
    <row r="406" spans="1:59">
      <c r="A406">
        <v>121</v>
      </c>
      <c r="B406" t="s">
        <v>1189</v>
      </c>
      <c r="C406" t="s">
        <v>1190</v>
      </c>
      <c r="E406" t="s">
        <v>2714</v>
      </c>
      <c r="F406" t="s">
        <v>2715</v>
      </c>
      <c r="G406" t="s">
        <v>23</v>
      </c>
      <c r="H406">
        <v>-6.8099699999999999</v>
      </c>
      <c r="I406">
        <v>105.8584</v>
      </c>
      <c r="J406">
        <v>22</v>
      </c>
      <c r="K406">
        <v>7</v>
      </c>
      <c r="L406">
        <v>2002</v>
      </c>
      <c r="M406">
        <v>20</v>
      </c>
      <c r="N406">
        <v>7</v>
      </c>
      <c r="O406" t="s">
        <v>72</v>
      </c>
      <c r="P406" t="s">
        <v>82</v>
      </c>
      <c r="Q406" t="s">
        <v>2054</v>
      </c>
      <c r="R406" t="s">
        <v>2055</v>
      </c>
      <c r="S406" t="s">
        <v>2056</v>
      </c>
      <c r="T406">
        <v>4</v>
      </c>
      <c r="U406" t="s">
        <v>93</v>
      </c>
      <c r="V406">
        <v>20</v>
      </c>
      <c r="W406">
        <v>7936424967</v>
      </c>
      <c r="Z406" t="s">
        <v>2715</v>
      </c>
      <c r="AA406">
        <v>-6.8099699999999999</v>
      </c>
      <c r="AB406">
        <v>105.8584</v>
      </c>
      <c r="AC406">
        <v>20</v>
      </c>
      <c r="AK406">
        <v>24</v>
      </c>
      <c r="AO406">
        <f t="shared" ca="1" si="74"/>
        <v>7</v>
      </c>
      <c r="AP406">
        <f t="shared" ca="1" si="75"/>
        <v>1990</v>
      </c>
      <c r="AQ406">
        <f t="shared" ca="1" si="76"/>
        <v>20</v>
      </c>
      <c r="AR406" t="str">
        <f t="shared" si="77"/>
        <v>MUKOBWAJANA</v>
      </c>
      <c r="AS406" t="str">
        <f t="shared" si="78"/>
        <v>EMANUEL</v>
      </c>
      <c r="AT406" t="str">
        <f t="shared" si="79"/>
        <v>MUKOBWAJANA  EMANUEL</v>
      </c>
      <c r="AW406">
        <f t="shared" ca="1" si="72"/>
        <v>7</v>
      </c>
      <c r="AX406">
        <f t="shared" ca="1" si="73"/>
        <v>1990</v>
      </c>
      <c r="AY406" s="23"/>
      <c r="AZ406">
        <f t="shared" si="80"/>
        <v>4</v>
      </c>
      <c r="BA406" t="str">
        <f t="shared" si="81"/>
        <v>DIVORCED</v>
      </c>
      <c r="BB406" s="23"/>
      <c r="BC406">
        <f t="shared" si="82"/>
        <v>7</v>
      </c>
      <c r="BE406" t="str">
        <f t="shared" si="83"/>
        <v>F</v>
      </c>
    </row>
    <row r="407" spans="1:59">
      <c r="A407">
        <v>122</v>
      </c>
      <c r="B407" t="s">
        <v>1194</v>
      </c>
      <c r="C407" t="s">
        <v>1195</v>
      </c>
      <c r="D407" t="s">
        <v>1196</v>
      </c>
      <c r="E407" t="s">
        <v>650</v>
      </c>
      <c r="F407" t="s">
        <v>2619</v>
      </c>
      <c r="G407" t="s">
        <v>36</v>
      </c>
      <c r="H407">
        <v>36.813369999999999</v>
      </c>
      <c r="I407">
        <v>121.62009999999999</v>
      </c>
      <c r="J407">
        <v>7</v>
      </c>
      <c r="K407">
        <v>6</v>
      </c>
      <c r="L407">
        <v>1931</v>
      </c>
      <c r="M407">
        <v>91</v>
      </c>
      <c r="N407">
        <v>9</v>
      </c>
      <c r="O407" t="s">
        <v>37</v>
      </c>
      <c r="P407" t="s">
        <v>38</v>
      </c>
      <c r="Q407" t="s">
        <v>1470</v>
      </c>
      <c r="R407" t="s">
        <v>2059</v>
      </c>
      <c r="S407" t="s">
        <v>2060</v>
      </c>
      <c r="T407">
        <v>1</v>
      </c>
      <c r="U407" t="s">
        <v>186</v>
      </c>
      <c r="V407">
        <v>91</v>
      </c>
      <c r="W407">
        <v>9978902379</v>
      </c>
      <c r="Z407" t="s">
        <v>2619</v>
      </c>
      <c r="AA407">
        <v>36.813369999999999</v>
      </c>
      <c r="AB407">
        <v>121.62009999999999</v>
      </c>
      <c r="AC407">
        <v>91</v>
      </c>
      <c r="AK407">
        <v>83</v>
      </c>
      <c r="AL407">
        <v>3</v>
      </c>
      <c r="AO407">
        <f t="shared" ca="1" si="74"/>
        <v>6</v>
      </c>
      <c r="AP407">
        <f t="shared" ca="1" si="75"/>
        <v>2014</v>
      </c>
      <c r="AQ407">
        <f t="shared" ca="1" si="76"/>
        <v>94</v>
      </c>
      <c r="AR407" t="str">
        <f t="shared" si="77"/>
        <v>MOISE</v>
      </c>
      <c r="AS407" t="str">
        <f t="shared" si="78"/>
        <v>EMMANUEL</v>
      </c>
      <c r="AT407" t="str">
        <f t="shared" si="79"/>
        <v>MOISE TURAHIRWA EMMANUEL</v>
      </c>
      <c r="AW407">
        <f t="shared" ca="1" si="72"/>
        <v>6</v>
      </c>
      <c r="AX407">
        <f t="shared" ca="1" si="73"/>
        <v>2014</v>
      </c>
      <c r="AY407" s="23"/>
      <c r="AZ407">
        <f t="shared" si="80"/>
        <v>1</v>
      </c>
      <c r="BA407" t="str">
        <f t="shared" si="81"/>
        <v>MARRIED TO ONE WIFE/HUSBAND OFFICIALLY</v>
      </c>
      <c r="BB407" s="23"/>
      <c r="BC407">
        <f t="shared" si="82"/>
        <v>9</v>
      </c>
      <c r="BE407" t="str">
        <f t="shared" si="83"/>
        <v>M</v>
      </c>
      <c r="BG407">
        <f xml:space="preserve"> IF(ISBLANK(BF407), W407, "")</f>
        <v>9978902379</v>
      </c>
    </row>
    <row r="408" spans="1:59">
      <c r="A408">
        <v>122</v>
      </c>
      <c r="B408" t="s">
        <v>1198</v>
      </c>
      <c r="C408" t="s">
        <v>1199</v>
      </c>
      <c r="E408" t="s">
        <v>2716</v>
      </c>
      <c r="F408" t="s">
        <v>2717</v>
      </c>
      <c r="G408" t="s">
        <v>36</v>
      </c>
      <c r="H408">
        <v>50.373640000000002</v>
      </c>
      <c r="I408">
        <v>16.168589999999998</v>
      </c>
      <c r="J408">
        <v>28</v>
      </c>
      <c r="K408">
        <v>4</v>
      </c>
      <c r="L408">
        <v>1966</v>
      </c>
      <c r="M408">
        <v>56</v>
      </c>
      <c r="N408">
        <v>9</v>
      </c>
      <c r="O408" t="s">
        <v>37</v>
      </c>
      <c r="P408" t="s">
        <v>38</v>
      </c>
      <c r="Q408" t="s">
        <v>1470</v>
      </c>
      <c r="R408" t="s">
        <v>2059</v>
      </c>
      <c r="S408" t="s">
        <v>2060</v>
      </c>
      <c r="T408">
        <v>3</v>
      </c>
      <c r="U408" t="s">
        <v>26</v>
      </c>
      <c r="V408">
        <v>91</v>
      </c>
      <c r="Z408" t="s">
        <v>2619</v>
      </c>
      <c r="AA408">
        <v>36.813369999999999</v>
      </c>
      <c r="AB408">
        <v>121.62009999999999</v>
      </c>
      <c r="AC408">
        <v>91</v>
      </c>
      <c r="AO408">
        <f t="shared" ca="1" si="74"/>
        <v>4</v>
      </c>
      <c r="AP408">
        <f t="shared" ca="1" si="75"/>
        <v>1966</v>
      </c>
      <c r="AQ408">
        <f t="shared" ca="1" si="76"/>
        <v>56</v>
      </c>
      <c r="AR408" t="str">
        <f t="shared" si="77"/>
        <v>DOMINICK</v>
      </c>
      <c r="AS408" t="str">
        <f t="shared" si="78"/>
        <v>HODARI</v>
      </c>
      <c r="AT408" t="str">
        <f t="shared" si="79"/>
        <v>DOMINICK  HODARI</v>
      </c>
      <c r="AW408">
        <f t="shared" ca="1" si="72"/>
        <v>4</v>
      </c>
      <c r="AX408">
        <f t="shared" ca="1" si="73"/>
        <v>1966</v>
      </c>
      <c r="AY408" s="23"/>
      <c r="AZ408">
        <f t="shared" si="80"/>
        <v>3</v>
      </c>
      <c r="BA408" t="str">
        <f t="shared" si="81"/>
        <v>LIVE IN A POLYGAMOUS UNION</v>
      </c>
      <c r="BB408" s="23">
        <v>1</v>
      </c>
      <c r="BC408" t="str">
        <f t="shared" si="82"/>
        <v/>
      </c>
      <c r="BE408" t="str">
        <f t="shared" si="83"/>
        <v>M</v>
      </c>
    </row>
    <row r="409" spans="1:59">
      <c r="A409">
        <v>93</v>
      </c>
      <c r="B409" t="s">
        <v>954</v>
      </c>
      <c r="C409" t="s">
        <v>865</v>
      </c>
      <c r="E409" t="s">
        <v>355</v>
      </c>
      <c r="F409" t="s">
        <v>2718</v>
      </c>
      <c r="G409" t="s">
        <v>36</v>
      </c>
      <c r="H409">
        <v>31.896090000000001</v>
      </c>
      <c r="I409">
        <v>35.081780000000002</v>
      </c>
      <c r="J409">
        <v>12</v>
      </c>
      <c r="K409">
        <v>4</v>
      </c>
      <c r="L409">
        <v>1954</v>
      </c>
      <c r="M409">
        <v>68</v>
      </c>
      <c r="N409">
        <v>1</v>
      </c>
      <c r="O409" t="s">
        <v>31</v>
      </c>
      <c r="P409" t="s">
        <v>137</v>
      </c>
      <c r="Q409" t="s">
        <v>1893</v>
      </c>
      <c r="R409" t="s">
        <v>1894</v>
      </c>
      <c r="S409" t="s">
        <v>1895</v>
      </c>
      <c r="T409">
        <v>3</v>
      </c>
      <c r="U409" t="s">
        <v>26</v>
      </c>
      <c r="V409">
        <v>96</v>
      </c>
      <c r="Z409" t="s">
        <v>2614</v>
      </c>
      <c r="AA409">
        <v>6.3188029999999999</v>
      </c>
      <c r="AB409">
        <v>16.375810000000001</v>
      </c>
      <c r="AC409">
        <v>96</v>
      </c>
      <c r="AE409">
        <v>16</v>
      </c>
      <c r="AO409">
        <f t="shared" ca="1" si="74"/>
        <v>4</v>
      </c>
      <c r="AP409">
        <f t="shared" ca="1" si="75"/>
        <v>1954</v>
      </c>
      <c r="AQ409">
        <f t="shared" ca="1" si="76"/>
        <v>68</v>
      </c>
      <c r="AR409" t="str">
        <f t="shared" si="77"/>
        <v>GATETE</v>
      </c>
      <c r="AS409" t="str">
        <f t="shared" si="78"/>
        <v>NGARAMBE</v>
      </c>
      <c r="AT409" t="str">
        <f t="shared" si="79"/>
        <v>GATETE  NGARAMBE</v>
      </c>
      <c r="AW409">
        <f t="shared" ca="1" si="72"/>
        <v>4</v>
      </c>
      <c r="AX409">
        <f t="shared" ca="1" si="73"/>
        <v>1954</v>
      </c>
      <c r="AY409" s="23"/>
      <c r="AZ409">
        <f t="shared" si="80"/>
        <v>3</v>
      </c>
      <c r="BA409" t="str">
        <f t="shared" si="81"/>
        <v>LIVE IN A POLYGAMOUS UNION</v>
      </c>
      <c r="BB409" s="23"/>
      <c r="BC409">
        <f t="shared" si="82"/>
        <v>1</v>
      </c>
      <c r="BE409" t="str">
        <f t="shared" si="83"/>
        <v>M</v>
      </c>
    </row>
    <row r="410" spans="1:59">
      <c r="A410">
        <v>93</v>
      </c>
      <c r="B410" t="s">
        <v>954</v>
      </c>
      <c r="C410" t="s">
        <v>865</v>
      </c>
      <c r="E410" t="s">
        <v>355</v>
      </c>
      <c r="F410" t="s">
        <v>2718</v>
      </c>
      <c r="G410" t="s">
        <v>36</v>
      </c>
      <c r="H410">
        <v>31.896090000000001</v>
      </c>
      <c r="I410">
        <v>35.081780000000002</v>
      </c>
      <c r="J410">
        <v>12</v>
      </c>
      <c r="K410">
        <v>4</v>
      </c>
      <c r="L410">
        <v>1954</v>
      </c>
      <c r="M410">
        <v>68</v>
      </c>
      <c r="N410">
        <v>1</v>
      </c>
      <c r="O410" t="s">
        <v>37</v>
      </c>
      <c r="P410" t="s">
        <v>321</v>
      </c>
      <c r="Q410" t="s">
        <v>1556</v>
      </c>
      <c r="R410" t="s">
        <v>1557</v>
      </c>
      <c r="S410" t="s">
        <v>2719</v>
      </c>
      <c r="T410">
        <v>3</v>
      </c>
      <c r="U410" t="s">
        <v>26</v>
      </c>
      <c r="V410">
        <v>96</v>
      </c>
      <c r="Z410" t="s">
        <v>2614</v>
      </c>
      <c r="AA410">
        <v>6.3188029999999999</v>
      </c>
      <c r="AB410">
        <v>16.375810000000001</v>
      </c>
      <c r="AC410">
        <v>96</v>
      </c>
      <c r="AE410">
        <v>16</v>
      </c>
      <c r="AO410">
        <f t="shared" ca="1" si="74"/>
        <v>4</v>
      </c>
      <c r="AP410">
        <f t="shared" ca="1" si="75"/>
        <v>1954</v>
      </c>
      <c r="AQ410">
        <f t="shared" ca="1" si="76"/>
        <v>68</v>
      </c>
      <c r="AR410" t="str">
        <f t="shared" si="77"/>
        <v>GATETE</v>
      </c>
      <c r="AS410" t="str">
        <f t="shared" si="78"/>
        <v>NGARAMBE</v>
      </c>
      <c r="AT410" t="str">
        <f t="shared" si="79"/>
        <v>GATETE  NGARAMBE</v>
      </c>
      <c r="AV410">
        <v>75</v>
      </c>
      <c r="AW410">
        <f t="shared" ref="AW410:AW437" ca="1" si="84">IF(ISBLANK(AU410), AO410, "")</f>
        <v>4</v>
      </c>
      <c r="AX410" t="str">
        <f t="shared" ref="AX410:AX437" si="85">IF(ISBLANK(AV410), AP410, "")</f>
        <v/>
      </c>
      <c r="AY410" s="23"/>
      <c r="AZ410">
        <f t="shared" si="80"/>
        <v>3</v>
      </c>
      <c r="BA410" t="str">
        <f t="shared" si="81"/>
        <v>LIVE IN A POLYGAMOUS UNION</v>
      </c>
      <c r="BB410" s="23"/>
      <c r="BC410">
        <f t="shared" si="82"/>
        <v>1</v>
      </c>
      <c r="BE410" t="str">
        <f t="shared" si="83"/>
        <v>M</v>
      </c>
    </row>
    <row r="411" spans="1:59">
      <c r="A411">
        <v>123</v>
      </c>
      <c r="B411" t="s">
        <v>1201</v>
      </c>
      <c r="C411" t="s">
        <v>1202</v>
      </c>
      <c r="D411" t="s">
        <v>88</v>
      </c>
      <c r="E411" t="s">
        <v>682</v>
      </c>
      <c r="F411" t="s">
        <v>2720</v>
      </c>
      <c r="G411" t="s">
        <v>36</v>
      </c>
      <c r="H411">
        <v>-7.1504000000000003</v>
      </c>
      <c r="I411">
        <v>-34.962600000000002</v>
      </c>
      <c r="J411">
        <v>22</v>
      </c>
      <c r="K411">
        <v>12</v>
      </c>
      <c r="L411">
        <v>2005</v>
      </c>
      <c r="M411">
        <v>17</v>
      </c>
      <c r="N411">
        <v>8</v>
      </c>
      <c r="O411" t="s">
        <v>24</v>
      </c>
      <c r="P411" t="s">
        <v>160</v>
      </c>
      <c r="Q411" t="s">
        <v>2064</v>
      </c>
      <c r="R411" t="s">
        <v>2065</v>
      </c>
      <c r="S411" t="s">
        <v>2066</v>
      </c>
      <c r="T411">
        <v>6</v>
      </c>
      <c r="U411" t="s">
        <v>43</v>
      </c>
      <c r="V411">
        <v>73</v>
      </c>
      <c r="Z411" t="s">
        <v>2721</v>
      </c>
      <c r="AA411">
        <v>29.946059999999999</v>
      </c>
      <c r="AB411">
        <v>122.30329999999999</v>
      </c>
      <c r="AC411">
        <v>73</v>
      </c>
      <c r="AF411">
        <v>8</v>
      </c>
      <c r="AO411">
        <f t="shared" ca="1" si="74"/>
        <v>12</v>
      </c>
      <c r="AP411">
        <f t="shared" ca="1" si="75"/>
        <v>2005</v>
      </c>
      <c r="AQ411">
        <f t="shared" ca="1" si="76"/>
        <v>17</v>
      </c>
      <c r="AR411" t="str">
        <f t="shared" si="77"/>
        <v>FREDY</v>
      </c>
      <c r="AS411" t="str">
        <f t="shared" si="78"/>
        <v>NIYONSENGA</v>
      </c>
      <c r="AT411" t="str">
        <f t="shared" si="79"/>
        <v>FREDY BOB NIYONSENGA</v>
      </c>
      <c r="AU411">
        <v>63</v>
      </c>
      <c r="AW411" t="str">
        <f t="shared" si="84"/>
        <v/>
      </c>
      <c r="AX411">
        <f t="shared" ca="1" si="85"/>
        <v>2005</v>
      </c>
      <c r="AY411" s="23">
        <v>1</v>
      </c>
      <c r="AZ411" t="str">
        <f t="shared" si="80"/>
        <v/>
      </c>
      <c r="BA411" t="str">
        <f t="shared" si="81"/>
        <v/>
      </c>
      <c r="BB411" s="23"/>
      <c r="BC411">
        <f t="shared" si="82"/>
        <v>8</v>
      </c>
      <c r="BE411" t="str">
        <f t="shared" si="83"/>
        <v>M</v>
      </c>
    </row>
    <row r="412" spans="1:59">
      <c r="A412">
        <v>123</v>
      </c>
      <c r="B412" t="s">
        <v>1204</v>
      </c>
      <c r="C412" t="s">
        <v>1205</v>
      </c>
      <c r="E412" t="s">
        <v>2722</v>
      </c>
      <c r="F412" t="s">
        <v>2723</v>
      </c>
      <c r="G412" t="s">
        <v>36</v>
      </c>
      <c r="H412">
        <v>-12.058199999999999</v>
      </c>
      <c r="I412">
        <v>-77.105400000000003</v>
      </c>
      <c r="J412">
        <v>7</v>
      </c>
      <c r="K412">
        <v>8</v>
      </c>
      <c r="L412">
        <v>1985</v>
      </c>
      <c r="M412">
        <v>37</v>
      </c>
      <c r="N412">
        <v>4</v>
      </c>
      <c r="O412" t="s">
        <v>24</v>
      </c>
      <c r="P412" t="s">
        <v>160</v>
      </c>
      <c r="Q412" t="s">
        <v>2064</v>
      </c>
      <c r="R412" t="s">
        <v>2065</v>
      </c>
      <c r="S412" t="s">
        <v>2066</v>
      </c>
      <c r="T412">
        <v>5</v>
      </c>
      <c r="U412" t="s">
        <v>86</v>
      </c>
      <c r="V412">
        <v>73</v>
      </c>
      <c r="Z412" t="s">
        <v>2721</v>
      </c>
      <c r="AA412">
        <v>29.946059999999999</v>
      </c>
      <c r="AB412">
        <v>122.30329999999999</v>
      </c>
      <c r="AC412">
        <v>73</v>
      </c>
      <c r="AO412">
        <f t="shared" ca="1" si="74"/>
        <v>8</v>
      </c>
      <c r="AP412">
        <f t="shared" ca="1" si="75"/>
        <v>1985</v>
      </c>
      <c r="AQ412">
        <f t="shared" ca="1" si="76"/>
        <v>37</v>
      </c>
      <c r="AR412" t="str">
        <f t="shared" si="77"/>
        <v>PROSPER</v>
      </c>
      <c r="AS412" t="str">
        <f t="shared" si="78"/>
        <v>MUKASA</v>
      </c>
      <c r="AT412" t="str">
        <f t="shared" si="79"/>
        <v>PROSPER  MUKASA</v>
      </c>
      <c r="AW412">
        <f t="shared" ca="1" si="84"/>
        <v>8</v>
      </c>
      <c r="AX412">
        <f t="shared" ca="1" si="85"/>
        <v>1985</v>
      </c>
      <c r="AY412" s="23"/>
      <c r="AZ412">
        <f t="shared" si="80"/>
        <v>5</v>
      </c>
      <c r="BA412" t="str">
        <f t="shared" si="81"/>
        <v>SEPARATED</v>
      </c>
      <c r="BB412" s="23"/>
      <c r="BC412">
        <f t="shared" si="82"/>
        <v>4</v>
      </c>
      <c r="BE412" t="str">
        <f t="shared" si="83"/>
        <v>M</v>
      </c>
    </row>
    <row r="413" spans="1:59">
      <c r="A413">
        <v>123</v>
      </c>
      <c r="B413" t="s">
        <v>1207</v>
      </c>
      <c r="C413" t="s">
        <v>1208</v>
      </c>
      <c r="E413" t="s">
        <v>2724</v>
      </c>
      <c r="F413" t="s">
        <v>2721</v>
      </c>
      <c r="G413" t="s">
        <v>23</v>
      </c>
      <c r="H413">
        <v>29.946059999999999</v>
      </c>
      <c r="I413">
        <v>122.30329999999999</v>
      </c>
      <c r="J413">
        <v>27</v>
      </c>
      <c r="K413">
        <v>6</v>
      </c>
      <c r="L413">
        <v>1949</v>
      </c>
      <c r="M413">
        <v>73</v>
      </c>
      <c r="N413">
        <v>7</v>
      </c>
      <c r="O413" t="s">
        <v>24</v>
      </c>
      <c r="P413" t="s">
        <v>160</v>
      </c>
      <c r="Q413" t="s">
        <v>2064</v>
      </c>
      <c r="R413" t="s">
        <v>2065</v>
      </c>
      <c r="S413" t="s">
        <v>2066</v>
      </c>
      <c r="T413">
        <v>2</v>
      </c>
      <c r="U413" t="s">
        <v>48</v>
      </c>
      <c r="V413">
        <v>73</v>
      </c>
      <c r="W413">
        <v>9534192387</v>
      </c>
      <c r="Z413" t="s">
        <v>2721</v>
      </c>
      <c r="AA413">
        <v>29.946059999999999</v>
      </c>
      <c r="AB413">
        <v>122.30329999999999</v>
      </c>
      <c r="AC413">
        <v>73</v>
      </c>
      <c r="AG413">
        <v>4</v>
      </c>
      <c r="AJ413">
        <v>73</v>
      </c>
      <c r="AK413">
        <v>9</v>
      </c>
      <c r="AL413">
        <v>22</v>
      </c>
      <c r="AO413">
        <f t="shared" ca="1" si="74"/>
        <v>6</v>
      </c>
      <c r="AP413">
        <f t="shared" ca="1" si="75"/>
        <v>1963</v>
      </c>
      <c r="AQ413">
        <f t="shared" ca="1" si="76"/>
        <v>75</v>
      </c>
      <c r="AR413" t="str">
        <f t="shared" si="77"/>
        <v>MULEKATETE</v>
      </c>
      <c r="AS413" t="str">
        <f t="shared" si="78"/>
        <v>KAMBANDA</v>
      </c>
      <c r="AT413" t="str">
        <f t="shared" si="79"/>
        <v>MULEKATETE  KAMBANDA</v>
      </c>
      <c r="AW413">
        <f t="shared" ca="1" si="84"/>
        <v>6</v>
      </c>
      <c r="AX413">
        <f t="shared" ca="1" si="85"/>
        <v>1963</v>
      </c>
      <c r="AY413" s="23"/>
      <c r="AZ413">
        <f t="shared" si="80"/>
        <v>2</v>
      </c>
      <c r="BA413" t="str">
        <f t="shared" si="81"/>
        <v>MARRIED TO ONE WIFE/HUSBAND NOT OFFICIALLY</v>
      </c>
      <c r="BB413" s="23"/>
      <c r="BC413">
        <f t="shared" si="82"/>
        <v>7</v>
      </c>
      <c r="BE413" t="str">
        <f t="shared" si="83"/>
        <v>F</v>
      </c>
      <c r="BG413">
        <f xml:space="preserve"> IF(ISBLANK(BF413), W413, "")</f>
        <v>9534192387</v>
      </c>
    </row>
    <row r="414" spans="1:59">
      <c r="A414">
        <v>124</v>
      </c>
      <c r="B414" t="s">
        <v>1210</v>
      </c>
      <c r="C414" t="s">
        <v>900</v>
      </c>
      <c r="E414" t="s">
        <v>1211</v>
      </c>
      <c r="F414" t="s">
        <v>2069</v>
      </c>
      <c r="G414" t="s">
        <v>23</v>
      </c>
      <c r="H414">
        <v>7.7085720000000002</v>
      </c>
      <c r="I414">
        <v>122.8674</v>
      </c>
      <c r="J414">
        <v>7</v>
      </c>
      <c r="K414">
        <v>1</v>
      </c>
      <c r="L414">
        <v>1936</v>
      </c>
      <c r="M414">
        <v>86</v>
      </c>
      <c r="N414">
        <v>12</v>
      </c>
      <c r="O414" t="s">
        <v>24</v>
      </c>
      <c r="P414" t="s">
        <v>255</v>
      </c>
      <c r="Q414" t="s">
        <v>1765</v>
      </c>
      <c r="R414" t="s">
        <v>1858</v>
      </c>
      <c r="S414" t="s">
        <v>2070</v>
      </c>
      <c r="T414">
        <v>7</v>
      </c>
      <c r="U414" t="s">
        <v>78</v>
      </c>
      <c r="V414">
        <v>86</v>
      </c>
      <c r="W414">
        <v>1865430883</v>
      </c>
      <c r="Z414" t="s">
        <v>2069</v>
      </c>
      <c r="AA414">
        <v>7.7085720000000002</v>
      </c>
      <c r="AB414">
        <v>122.8674</v>
      </c>
      <c r="AC414">
        <v>86</v>
      </c>
      <c r="AO414">
        <f t="shared" ca="1" si="74"/>
        <v>1</v>
      </c>
      <c r="AP414">
        <f t="shared" ca="1" si="75"/>
        <v>1936</v>
      </c>
      <c r="AQ414">
        <f t="shared" ca="1" si="76"/>
        <v>86</v>
      </c>
      <c r="AR414" t="str">
        <f t="shared" si="77"/>
        <v>NADINE</v>
      </c>
      <c r="AS414" t="str">
        <f t="shared" si="78"/>
        <v>HITIMANA</v>
      </c>
      <c r="AT414" t="str">
        <f t="shared" si="79"/>
        <v>NADINE  HITIMANA</v>
      </c>
      <c r="AW414">
        <f t="shared" ca="1" si="84"/>
        <v>1</v>
      </c>
      <c r="AX414">
        <f t="shared" ca="1" si="85"/>
        <v>1936</v>
      </c>
      <c r="AY414" s="23"/>
      <c r="AZ414">
        <f t="shared" si="80"/>
        <v>7</v>
      </c>
      <c r="BA414" t="str">
        <f t="shared" si="81"/>
        <v>WIDOWED</v>
      </c>
      <c r="BB414" s="23"/>
      <c r="BC414">
        <f t="shared" si="82"/>
        <v>12</v>
      </c>
      <c r="BE414" t="str">
        <f t="shared" si="83"/>
        <v>F</v>
      </c>
      <c r="BG414">
        <f xml:space="preserve"> IF(ISBLANK(BF414), W414, "")</f>
        <v>1865430883</v>
      </c>
    </row>
    <row r="415" spans="1:59">
      <c r="A415">
        <v>124</v>
      </c>
      <c r="B415" t="s">
        <v>1212</v>
      </c>
      <c r="C415" t="s">
        <v>1213</v>
      </c>
      <c r="E415" t="s">
        <v>292</v>
      </c>
      <c r="F415" t="s">
        <v>2725</v>
      </c>
      <c r="G415" t="s">
        <v>36</v>
      </c>
      <c r="H415">
        <v>41.634450000000001</v>
      </c>
      <c r="I415">
        <v>22.466539999999998</v>
      </c>
      <c r="J415">
        <v>4</v>
      </c>
      <c r="K415">
        <v>3</v>
      </c>
      <c r="L415">
        <v>2002</v>
      </c>
      <c r="M415">
        <v>20</v>
      </c>
      <c r="N415">
        <v>10</v>
      </c>
      <c r="O415" t="s">
        <v>24</v>
      </c>
      <c r="P415" t="s">
        <v>255</v>
      </c>
      <c r="Q415" t="s">
        <v>1765</v>
      </c>
      <c r="R415" t="s">
        <v>1858</v>
      </c>
      <c r="S415" t="s">
        <v>2070</v>
      </c>
      <c r="T415">
        <v>6</v>
      </c>
      <c r="U415" t="s">
        <v>43</v>
      </c>
      <c r="V415">
        <v>86</v>
      </c>
      <c r="Z415" t="s">
        <v>2069</v>
      </c>
      <c r="AA415">
        <v>7.7085720000000002</v>
      </c>
      <c r="AB415">
        <v>122.8674</v>
      </c>
      <c r="AC415">
        <v>86</v>
      </c>
      <c r="AJ415">
        <v>27</v>
      </c>
      <c r="AO415">
        <f t="shared" ca="1" si="74"/>
        <v>4</v>
      </c>
      <c r="AP415">
        <f t="shared" ca="1" si="75"/>
        <v>2002</v>
      </c>
      <c r="AQ415">
        <f t="shared" ca="1" si="76"/>
        <v>20</v>
      </c>
      <c r="AR415" t="str">
        <f t="shared" si="77"/>
        <v>ALAIN</v>
      </c>
      <c r="AS415" t="str">
        <f t="shared" si="78"/>
        <v>UMUTESI</v>
      </c>
      <c r="AT415" t="str">
        <f t="shared" si="79"/>
        <v>ALAIN  UMUTESI</v>
      </c>
      <c r="AU415">
        <v>124</v>
      </c>
      <c r="AW415" t="str">
        <f t="shared" si="84"/>
        <v/>
      </c>
      <c r="AX415">
        <f t="shared" ca="1" si="85"/>
        <v>2002</v>
      </c>
      <c r="AY415" s="23"/>
      <c r="AZ415">
        <f t="shared" si="80"/>
        <v>6</v>
      </c>
      <c r="BA415" t="str">
        <f t="shared" si="81"/>
        <v>NEVER MARRIED</v>
      </c>
      <c r="BB415" s="23"/>
      <c r="BC415">
        <f t="shared" si="82"/>
        <v>10</v>
      </c>
      <c r="BE415" t="str">
        <f t="shared" si="83"/>
        <v>M</v>
      </c>
    </row>
    <row r="416" spans="1:59">
      <c r="A416">
        <v>125</v>
      </c>
      <c r="B416" t="s">
        <v>1214</v>
      </c>
      <c r="C416" t="s">
        <v>1215</v>
      </c>
      <c r="E416" t="s">
        <v>583</v>
      </c>
      <c r="F416" t="s">
        <v>2726</v>
      </c>
      <c r="G416" t="s">
        <v>36</v>
      </c>
      <c r="H416">
        <v>7.4833299999999996</v>
      </c>
      <c r="I416">
        <v>124.25</v>
      </c>
      <c r="J416">
        <v>18</v>
      </c>
      <c r="K416">
        <v>4</v>
      </c>
      <c r="L416">
        <v>1942</v>
      </c>
      <c r="M416">
        <v>80</v>
      </c>
      <c r="N416">
        <v>12</v>
      </c>
      <c r="O416" t="s">
        <v>31</v>
      </c>
      <c r="P416" t="s">
        <v>52</v>
      </c>
      <c r="Q416" t="s">
        <v>1380</v>
      </c>
      <c r="R416" t="s">
        <v>1380</v>
      </c>
      <c r="S416" t="s">
        <v>1972</v>
      </c>
      <c r="T416">
        <v>4</v>
      </c>
      <c r="U416" t="s">
        <v>93</v>
      </c>
      <c r="V416">
        <v>80</v>
      </c>
      <c r="W416">
        <v>3189628312</v>
      </c>
      <c r="Z416" t="s">
        <v>2726</v>
      </c>
      <c r="AA416">
        <v>7.4833299999999996</v>
      </c>
      <c r="AB416">
        <v>124.25</v>
      </c>
      <c r="AC416">
        <v>80</v>
      </c>
      <c r="AO416">
        <f t="shared" ca="1" si="74"/>
        <v>4</v>
      </c>
      <c r="AP416">
        <f t="shared" ca="1" si="75"/>
        <v>1942</v>
      </c>
      <c r="AQ416">
        <f t="shared" ca="1" si="76"/>
        <v>80</v>
      </c>
      <c r="AR416" t="str">
        <f t="shared" si="77"/>
        <v>PATIENT</v>
      </c>
      <c r="AS416" t="str">
        <f t="shared" si="78"/>
        <v>GATERA</v>
      </c>
      <c r="AT416" t="str">
        <f t="shared" si="79"/>
        <v>PATIENT  GATERA</v>
      </c>
      <c r="AW416">
        <f t="shared" ca="1" si="84"/>
        <v>4</v>
      </c>
      <c r="AX416">
        <f t="shared" ca="1" si="85"/>
        <v>1942</v>
      </c>
      <c r="AY416" s="23"/>
      <c r="AZ416">
        <f t="shared" si="80"/>
        <v>4</v>
      </c>
      <c r="BA416" t="str">
        <f t="shared" si="81"/>
        <v>DIVORCED</v>
      </c>
      <c r="BB416" s="23"/>
      <c r="BC416">
        <f t="shared" si="82"/>
        <v>12</v>
      </c>
      <c r="BE416" t="str">
        <f t="shared" si="83"/>
        <v>M</v>
      </c>
      <c r="BF416">
        <v>1</v>
      </c>
      <c r="BG416" t="str">
        <f xml:space="preserve"> IF(ISBLANK(BF416), W416, "")</f>
        <v/>
      </c>
    </row>
    <row r="417" spans="1:59">
      <c r="A417">
        <v>125</v>
      </c>
      <c r="B417" t="s">
        <v>1217</v>
      </c>
      <c r="C417" t="s">
        <v>1218</v>
      </c>
      <c r="E417" t="s">
        <v>435</v>
      </c>
      <c r="F417" t="s">
        <v>2727</v>
      </c>
      <c r="G417" t="s">
        <v>36</v>
      </c>
      <c r="H417">
        <v>62.58728</v>
      </c>
      <c r="I417">
        <v>40.610709999999997</v>
      </c>
      <c r="J417">
        <v>3</v>
      </c>
      <c r="K417">
        <v>1</v>
      </c>
      <c r="L417">
        <v>1977</v>
      </c>
      <c r="M417">
        <v>45</v>
      </c>
      <c r="N417">
        <v>5</v>
      </c>
      <c r="O417" t="s">
        <v>31</v>
      </c>
      <c r="P417" t="s">
        <v>52</v>
      </c>
      <c r="Q417" t="s">
        <v>1380</v>
      </c>
      <c r="R417" t="s">
        <v>1380</v>
      </c>
      <c r="S417" t="s">
        <v>1972</v>
      </c>
      <c r="T417">
        <v>1</v>
      </c>
      <c r="U417" t="s">
        <v>186</v>
      </c>
      <c r="V417">
        <v>80</v>
      </c>
      <c r="Z417" t="s">
        <v>2726</v>
      </c>
      <c r="AA417">
        <v>7.4833299999999996</v>
      </c>
      <c r="AB417">
        <v>124.25</v>
      </c>
      <c r="AC417">
        <v>80</v>
      </c>
      <c r="AK417">
        <v>74</v>
      </c>
      <c r="AO417">
        <f t="shared" ca="1" si="74"/>
        <v>1</v>
      </c>
      <c r="AP417">
        <f t="shared" ca="1" si="75"/>
        <v>1968</v>
      </c>
      <c r="AQ417">
        <f t="shared" ca="1" si="76"/>
        <v>45</v>
      </c>
      <c r="AR417" t="str">
        <f t="shared" si="77"/>
        <v>RUSANGANWA</v>
      </c>
      <c r="AS417" t="str">
        <f t="shared" si="78"/>
        <v>BUTERA</v>
      </c>
      <c r="AT417" t="str">
        <f t="shared" si="79"/>
        <v>RUSANGANWA  BUTERA</v>
      </c>
      <c r="AW417">
        <f t="shared" ca="1" si="84"/>
        <v>1</v>
      </c>
      <c r="AX417">
        <f t="shared" ca="1" si="85"/>
        <v>1968</v>
      </c>
      <c r="AY417" s="23"/>
      <c r="AZ417">
        <f t="shared" si="80"/>
        <v>1</v>
      </c>
      <c r="BA417" t="str">
        <f t="shared" si="81"/>
        <v>MARRIED TO ONE WIFE/HUSBAND OFFICIALLY</v>
      </c>
      <c r="BB417" s="23"/>
      <c r="BC417">
        <f t="shared" si="82"/>
        <v>5</v>
      </c>
      <c r="BE417" t="str">
        <f t="shared" si="83"/>
        <v>M</v>
      </c>
    </row>
    <row r="418" spans="1:59">
      <c r="A418">
        <v>125</v>
      </c>
      <c r="B418" t="s">
        <v>1220</v>
      </c>
      <c r="C418" t="s">
        <v>1101</v>
      </c>
      <c r="E418" t="s">
        <v>1052</v>
      </c>
      <c r="F418" t="s">
        <v>2728</v>
      </c>
      <c r="G418" t="s">
        <v>23</v>
      </c>
      <c r="H418">
        <v>3.8144239999999998</v>
      </c>
      <c r="I418">
        <v>-76.247900000000001</v>
      </c>
      <c r="J418">
        <v>3</v>
      </c>
      <c r="K418">
        <v>8</v>
      </c>
      <c r="L418">
        <v>2001</v>
      </c>
      <c r="M418">
        <v>21</v>
      </c>
      <c r="N418">
        <v>12</v>
      </c>
      <c r="O418" t="s">
        <v>31</v>
      </c>
      <c r="P418" t="s">
        <v>52</v>
      </c>
      <c r="Q418" t="s">
        <v>1380</v>
      </c>
      <c r="R418" t="s">
        <v>1380</v>
      </c>
      <c r="S418" t="s">
        <v>1972</v>
      </c>
      <c r="T418">
        <v>7</v>
      </c>
      <c r="U418" t="s">
        <v>78</v>
      </c>
      <c r="V418">
        <v>80</v>
      </c>
      <c r="Z418" t="s">
        <v>2726</v>
      </c>
      <c r="AA418">
        <v>7.4833299999999996</v>
      </c>
      <c r="AB418">
        <v>124.25</v>
      </c>
      <c r="AC418">
        <v>80</v>
      </c>
      <c r="AM418">
        <v>17</v>
      </c>
      <c r="AO418">
        <f t="shared" ca="1" si="74"/>
        <v>8</v>
      </c>
      <c r="AP418">
        <f t="shared" ca="1" si="75"/>
        <v>2001</v>
      </c>
      <c r="AQ418">
        <f t="shared" ca="1" si="76"/>
        <v>21</v>
      </c>
      <c r="AR418" t="str">
        <f t="shared" si="77"/>
        <v/>
      </c>
      <c r="AS418" t="str">
        <f t="shared" si="78"/>
        <v>NDAYAMBAJE</v>
      </c>
      <c r="AT418" t="str">
        <f t="shared" si="79"/>
        <v xml:space="preserve">  NDAYAMBAJE</v>
      </c>
      <c r="AW418">
        <f t="shared" ca="1" si="84"/>
        <v>8</v>
      </c>
      <c r="AX418">
        <f t="shared" ca="1" si="85"/>
        <v>2001</v>
      </c>
      <c r="AY418" s="23"/>
      <c r="AZ418">
        <f t="shared" si="80"/>
        <v>7</v>
      </c>
      <c r="BA418" t="str">
        <f t="shared" si="81"/>
        <v>WIDOWED</v>
      </c>
      <c r="BB418" s="23"/>
      <c r="BC418">
        <f t="shared" si="82"/>
        <v>12</v>
      </c>
      <c r="BE418" t="str">
        <f t="shared" si="83"/>
        <v>F</v>
      </c>
    </row>
    <row r="419" spans="1:59">
      <c r="A419">
        <v>126</v>
      </c>
      <c r="B419" t="s">
        <v>1221</v>
      </c>
      <c r="C419" t="s">
        <v>1222</v>
      </c>
      <c r="E419" t="s">
        <v>685</v>
      </c>
      <c r="F419" t="s">
        <v>2729</v>
      </c>
      <c r="G419" t="s">
        <v>36</v>
      </c>
      <c r="H419">
        <v>-20.841999999999999</v>
      </c>
      <c r="I419">
        <v>-40.735700000000001</v>
      </c>
      <c r="J419">
        <v>30</v>
      </c>
      <c r="K419">
        <v>12</v>
      </c>
      <c r="L419">
        <v>1990</v>
      </c>
      <c r="M419">
        <v>32</v>
      </c>
      <c r="N419">
        <v>3</v>
      </c>
      <c r="O419" t="s">
        <v>72</v>
      </c>
      <c r="P419" t="s">
        <v>73</v>
      </c>
      <c r="Q419" t="s">
        <v>2076</v>
      </c>
      <c r="R419" t="s">
        <v>2077</v>
      </c>
      <c r="S419" t="s">
        <v>2078</v>
      </c>
      <c r="T419">
        <v>7</v>
      </c>
      <c r="U419" t="s">
        <v>78</v>
      </c>
      <c r="V419">
        <v>37</v>
      </c>
      <c r="Z419" t="s">
        <v>2730</v>
      </c>
      <c r="AA419">
        <v>22.82929</v>
      </c>
      <c r="AB419">
        <v>107.2007</v>
      </c>
      <c r="AC419">
        <v>37</v>
      </c>
      <c r="AL419">
        <v>52</v>
      </c>
      <c r="AO419">
        <f t="shared" ca="1" si="74"/>
        <v>12</v>
      </c>
      <c r="AP419">
        <f t="shared" ca="1" si="75"/>
        <v>1990</v>
      </c>
      <c r="AQ419">
        <f t="shared" ca="1" si="76"/>
        <v>35</v>
      </c>
      <c r="AR419" t="str">
        <f t="shared" si="77"/>
        <v>FRANCK</v>
      </c>
      <c r="AS419" t="str">
        <f t="shared" si="78"/>
        <v>ERIC</v>
      </c>
      <c r="AT419" t="str">
        <f t="shared" si="79"/>
        <v>FRANCK  ERIC</v>
      </c>
      <c r="AW419">
        <f t="shared" ca="1" si="84"/>
        <v>12</v>
      </c>
      <c r="AX419">
        <f t="shared" ca="1" si="85"/>
        <v>1990</v>
      </c>
      <c r="AY419" s="23"/>
      <c r="AZ419">
        <f t="shared" si="80"/>
        <v>7</v>
      </c>
      <c r="BA419" t="str">
        <f t="shared" si="81"/>
        <v>WIDOWED</v>
      </c>
      <c r="BB419" s="23"/>
      <c r="BC419">
        <f t="shared" si="82"/>
        <v>3</v>
      </c>
      <c r="BE419" t="str">
        <f t="shared" si="83"/>
        <v>M</v>
      </c>
    </row>
    <row r="420" spans="1:59">
      <c r="A420">
        <v>126</v>
      </c>
      <c r="B420" t="s">
        <v>1224</v>
      </c>
      <c r="C420" t="s">
        <v>295</v>
      </c>
      <c r="E420" t="s">
        <v>709</v>
      </c>
      <c r="F420" t="s">
        <v>2730</v>
      </c>
      <c r="G420" t="s">
        <v>23</v>
      </c>
      <c r="H420">
        <v>22.82929</v>
      </c>
      <c r="I420">
        <v>107.2007</v>
      </c>
      <c r="J420">
        <v>26</v>
      </c>
      <c r="K420">
        <v>2</v>
      </c>
      <c r="L420">
        <v>1985</v>
      </c>
      <c r="M420">
        <v>37</v>
      </c>
      <c r="N420">
        <v>12</v>
      </c>
      <c r="O420" t="s">
        <v>72</v>
      </c>
      <c r="P420" t="s">
        <v>73</v>
      </c>
      <c r="Q420" t="s">
        <v>2076</v>
      </c>
      <c r="R420" t="s">
        <v>2077</v>
      </c>
      <c r="S420" t="s">
        <v>2078</v>
      </c>
      <c r="T420">
        <v>7</v>
      </c>
      <c r="U420" t="s">
        <v>78</v>
      </c>
      <c r="V420">
        <v>37</v>
      </c>
      <c r="W420">
        <v>4547697091</v>
      </c>
      <c r="Z420" t="s">
        <v>2730</v>
      </c>
      <c r="AA420">
        <v>22.82929</v>
      </c>
      <c r="AB420">
        <v>107.2007</v>
      </c>
      <c r="AC420">
        <v>37</v>
      </c>
      <c r="AG420">
        <v>3</v>
      </c>
      <c r="AM420">
        <v>13</v>
      </c>
      <c r="AO420">
        <f t="shared" ca="1" si="74"/>
        <v>2</v>
      </c>
      <c r="AP420">
        <f t="shared" ca="1" si="75"/>
        <v>1985</v>
      </c>
      <c r="AQ420">
        <f t="shared" ca="1" si="76"/>
        <v>37</v>
      </c>
      <c r="AR420" t="str">
        <f t="shared" si="77"/>
        <v/>
      </c>
      <c r="AS420" t="str">
        <f t="shared" si="78"/>
        <v>INGABIRE</v>
      </c>
      <c r="AT420" t="str">
        <f t="shared" si="79"/>
        <v xml:space="preserve">  INGABIRE</v>
      </c>
      <c r="AW420">
        <f t="shared" ca="1" si="84"/>
        <v>2</v>
      </c>
      <c r="AX420">
        <f t="shared" ca="1" si="85"/>
        <v>1985</v>
      </c>
      <c r="AY420" s="23"/>
      <c r="AZ420">
        <f t="shared" si="80"/>
        <v>7</v>
      </c>
      <c r="BA420" t="str">
        <f t="shared" si="81"/>
        <v>WIDOWED</v>
      </c>
      <c r="BB420" s="23"/>
      <c r="BC420">
        <f t="shared" si="82"/>
        <v>12</v>
      </c>
      <c r="BE420" t="str">
        <f t="shared" si="83"/>
        <v>F</v>
      </c>
    </row>
    <row r="421" spans="1:59">
      <c r="A421">
        <v>127</v>
      </c>
      <c r="B421" t="s">
        <v>1229</v>
      </c>
      <c r="C421" t="s">
        <v>655</v>
      </c>
      <c r="E421" t="s">
        <v>2731</v>
      </c>
      <c r="F421" t="s">
        <v>2661</v>
      </c>
      <c r="G421" t="s">
        <v>36</v>
      </c>
      <c r="H421">
        <v>23.199179999999998</v>
      </c>
      <c r="I421">
        <v>113.2564</v>
      </c>
      <c r="J421">
        <v>7</v>
      </c>
      <c r="K421">
        <v>11</v>
      </c>
      <c r="L421">
        <v>1974</v>
      </c>
      <c r="M421">
        <v>48</v>
      </c>
      <c r="N421">
        <v>1</v>
      </c>
      <c r="O421" t="s">
        <v>97</v>
      </c>
      <c r="P421" t="s">
        <v>129</v>
      </c>
      <c r="Q421" t="s">
        <v>2081</v>
      </c>
      <c r="R421" t="s">
        <v>2082</v>
      </c>
      <c r="S421" t="s">
        <v>2083</v>
      </c>
      <c r="T421">
        <v>2</v>
      </c>
      <c r="U421" t="s">
        <v>48</v>
      </c>
      <c r="V421">
        <v>48</v>
      </c>
      <c r="W421">
        <v>3544073850</v>
      </c>
      <c r="Z421" t="s">
        <v>2661</v>
      </c>
      <c r="AA421">
        <v>23.199179999999998</v>
      </c>
      <c r="AB421">
        <v>113.2564</v>
      </c>
      <c r="AC421">
        <v>48</v>
      </c>
      <c r="AO421">
        <f t="shared" ca="1" si="74"/>
        <v>11</v>
      </c>
      <c r="AP421">
        <f t="shared" ca="1" si="75"/>
        <v>1974</v>
      </c>
      <c r="AQ421">
        <f t="shared" ca="1" si="76"/>
        <v>48</v>
      </c>
      <c r="AR421" t="str">
        <f t="shared" si="77"/>
        <v>DAVID</v>
      </c>
      <c r="AS421" t="str">
        <f t="shared" si="78"/>
        <v>KAZUNGU</v>
      </c>
      <c r="AT421" t="str">
        <f t="shared" si="79"/>
        <v>DAVID  KAZUNGU</v>
      </c>
      <c r="AW421">
        <f t="shared" ca="1" si="84"/>
        <v>11</v>
      </c>
      <c r="AX421">
        <f t="shared" ca="1" si="85"/>
        <v>1974</v>
      </c>
      <c r="AY421" s="23"/>
      <c r="AZ421">
        <f t="shared" si="80"/>
        <v>2</v>
      </c>
      <c r="BA421" t="str">
        <f t="shared" si="81"/>
        <v>MARRIED TO ONE WIFE/HUSBAND NOT OFFICIALLY</v>
      </c>
      <c r="BB421" s="23"/>
      <c r="BC421">
        <f t="shared" si="82"/>
        <v>1</v>
      </c>
      <c r="BE421" t="str">
        <f t="shared" si="83"/>
        <v>M</v>
      </c>
      <c r="BG421">
        <f xml:space="preserve"> IF(ISBLANK(BF421), W421, "")</f>
        <v>3544073850</v>
      </c>
    </row>
    <row r="422" spans="1:59">
      <c r="A422">
        <v>127</v>
      </c>
      <c r="B422" t="s">
        <v>1231</v>
      </c>
      <c r="C422" t="s">
        <v>1232</v>
      </c>
      <c r="E422" t="s">
        <v>1233</v>
      </c>
      <c r="F422" t="s">
        <v>2085</v>
      </c>
      <c r="G422" t="s">
        <v>36</v>
      </c>
      <c r="H422">
        <v>41.102449999999997</v>
      </c>
      <c r="I422">
        <v>-81.499300000000005</v>
      </c>
      <c r="J422">
        <v>25</v>
      </c>
      <c r="K422">
        <v>9</v>
      </c>
      <c r="L422">
        <v>2007</v>
      </c>
      <c r="M422">
        <v>15</v>
      </c>
      <c r="N422">
        <v>9</v>
      </c>
      <c r="O422" t="s">
        <v>97</v>
      </c>
      <c r="P422" t="s">
        <v>129</v>
      </c>
      <c r="Q422" t="s">
        <v>2081</v>
      </c>
      <c r="R422" t="s">
        <v>2082</v>
      </c>
      <c r="S422" t="s">
        <v>2083</v>
      </c>
      <c r="T422">
        <v>6</v>
      </c>
      <c r="U422" t="s">
        <v>43</v>
      </c>
      <c r="V422">
        <v>48</v>
      </c>
      <c r="Z422" t="s">
        <v>2661</v>
      </c>
      <c r="AA422">
        <v>23.199179999999998</v>
      </c>
      <c r="AB422">
        <v>113.2564</v>
      </c>
      <c r="AC422">
        <v>48</v>
      </c>
      <c r="AN422">
        <v>16</v>
      </c>
      <c r="AO422">
        <f t="shared" ca="1" si="74"/>
        <v>9</v>
      </c>
      <c r="AP422">
        <f t="shared" ca="1" si="75"/>
        <v>2007</v>
      </c>
      <c r="AQ422">
        <f t="shared" ca="1" si="76"/>
        <v>15</v>
      </c>
      <c r="AR422" t="str">
        <f t="shared" si="77"/>
        <v>FABIEN</v>
      </c>
      <c r="AS422" t="str">
        <f t="shared" si="78"/>
        <v/>
      </c>
      <c r="AT422" t="str">
        <f t="shared" si="79"/>
        <v xml:space="preserve">FABIEN  </v>
      </c>
      <c r="AW422">
        <f t="shared" ca="1" si="84"/>
        <v>9</v>
      </c>
      <c r="AX422">
        <f t="shared" ca="1" si="85"/>
        <v>2007</v>
      </c>
      <c r="AY422" s="23"/>
      <c r="AZ422">
        <f t="shared" si="80"/>
        <v>6</v>
      </c>
      <c r="BA422" t="str">
        <f t="shared" si="81"/>
        <v>NEVER MARRIED</v>
      </c>
      <c r="BB422" s="23"/>
      <c r="BC422">
        <f t="shared" si="82"/>
        <v>9</v>
      </c>
      <c r="BE422" t="str">
        <f t="shared" si="83"/>
        <v>M</v>
      </c>
    </row>
    <row r="423" spans="1:59">
      <c r="A423">
        <v>42</v>
      </c>
      <c r="B423" t="s">
        <v>490</v>
      </c>
      <c r="C423" t="s">
        <v>491</v>
      </c>
      <c r="E423" t="s">
        <v>2732</v>
      </c>
      <c r="F423" t="s">
        <v>2733</v>
      </c>
      <c r="G423" t="s">
        <v>23</v>
      </c>
      <c r="H423">
        <v>59.04757</v>
      </c>
      <c r="I423">
        <v>15.002840000000001</v>
      </c>
      <c r="J423">
        <v>28</v>
      </c>
      <c r="K423">
        <v>8</v>
      </c>
      <c r="L423">
        <v>1992</v>
      </c>
      <c r="M423">
        <v>30</v>
      </c>
      <c r="N423">
        <v>3</v>
      </c>
      <c r="O423" t="s">
        <v>31</v>
      </c>
      <c r="P423" t="s">
        <v>110</v>
      </c>
      <c r="Q423" t="s">
        <v>1607</v>
      </c>
      <c r="R423" t="s">
        <v>1608</v>
      </c>
      <c r="S423" t="s">
        <v>1609</v>
      </c>
      <c r="T423">
        <v>5</v>
      </c>
      <c r="U423" t="s">
        <v>86</v>
      </c>
      <c r="V423">
        <v>96</v>
      </c>
      <c r="Z423" t="s">
        <v>2438</v>
      </c>
      <c r="AA423">
        <v>40.864319999999999</v>
      </c>
      <c r="AB423">
        <v>-73.797799999999995</v>
      </c>
      <c r="AC423">
        <v>96</v>
      </c>
      <c r="AE423">
        <v>18</v>
      </c>
      <c r="AL423">
        <v>19</v>
      </c>
      <c r="AO423">
        <f t="shared" ca="1" si="74"/>
        <v>8</v>
      </c>
      <c r="AP423">
        <f t="shared" ca="1" si="75"/>
        <v>1992</v>
      </c>
      <c r="AQ423">
        <f t="shared" ca="1" si="76"/>
        <v>32</v>
      </c>
      <c r="AR423" t="str">
        <f t="shared" si="77"/>
        <v>NEZA</v>
      </c>
      <c r="AS423" t="str">
        <f t="shared" si="78"/>
        <v>RAMAZANI</v>
      </c>
      <c r="AT423" t="str">
        <f t="shared" si="79"/>
        <v>NEZA  RAMAZANI</v>
      </c>
      <c r="AU423">
        <v>72</v>
      </c>
      <c r="AW423" t="str">
        <f t="shared" si="84"/>
        <v/>
      </c>
      <c r="AX423">
        <f t="shared" ca="1" si="85"/>
        <v>1992</v>
      </c>
      <c r="AY423" s="23"/>
      <c r="AZ423">
        <f t="shared" si="80"/>
        <v>5</v>
      </c>
      <c r="BA423" t="str">
        <f t="shared" si="81"/>
        <v>SEPARATED</v>
      </c>
      <c r="BB423" s="23">
        <v>1</v>
      </c>
      <c r="BC423" t="str">
        <f t="shared" si="82"/>
        <v/>
      </c>
      <c r="BE423" t="str">
        <f t="shared" si="83"/>
        <v>F</v>
      </c>
    </row>
    <row r="424" spans="1:59">
      <c r="A424">
        <v>42</v>
      </c>
      <c r="B424" t="s">
        <v>490</v>
      </c>
      <c r="C424" t="s">
        <v>491</v>
      </c>
      <c r="E424" t="s">
        <v>2732</v>
      </c>
      <c r="F424" t="s">
        <v>2733</v>
      </c>
      <c r="G424" t="s">
        <v>23</v>
      </c>
      <c r="H424">
        <v>59.04757</v>
      </c>
      <c r="I424">
        <v>15.002840000000001</v>
      </c>
      <c r="J424">
        <v>28</v>
      </c>
      <c r="K424">
        <v>8</v>
      </c>
      <c r="L424">
        <v>1992</v>
      </c>
      <c r="M424">
        <v>30</v>
      </c>
      <c r="N424">
        <v>3</v>
      </c>
      <c r="O424" t="s">
        <v>97</v>
      </c>
      <c r="P424" t="s">
        <v>167</v>
      </c>
      <c r="Q424" t="s">
        <v>2734</v>
      </c>
      <c r="R424" t="s">
        <v>1681</v>
      </c>
      <c r="S424" t="s">
        <v>2735</v>
      </c>
      <c r="T424">
        <v>5</v>
      </c>
      <c r="U424" t="s">
        <v>86</v>
      </c>
      <c r="V424">
        <v>96</v>
      </c>
      <c r="Z424" t="s">
        <v>2438</v>
      </c>
      <c r="AA424">
        <v>40.864319999999999</v>
      </c>
      <c r="AB424">
        <v>-73.797799999999995</v>
      </c>
      <c r="AC424">
        <v>96</v>
      </c>
      <c r="AE424">
        <v>18</v>
      </c>
      <c r="AO424">
        <f t="shared" ca="1" si="74"/>
        <v>8</v>
      </c>
      <c r="AP424">
        <f t="shared" ca="1" si="75"/>
        <v>1992</v>
      </c>
      <c r="AQ424">
        <f t="shared" ca="1" si="76"/>
        <v>30</v>
      </c>
      <c r="AR424" t="str">
        <f t="shared" si="77"/>
        <v>NEZA</v>
      </c>
      <c r="AS424" t="str">
        <f t="shared" si="78"/>
        <v>RAMAZANI</v>
      </c>
      <c r="AT424" t="str">
        <f t="shared" si="79"/>
        <v>NEZA  RAMAZANI</v>
      </c>
      <c r="AV424">
        <v>37</v>
      </c>
      <c r="AW424">
        <f t="shared" ca="1" si="84"/>
        <v>8</v>
      </c>
      <c r="AX424" t="str">
        <f t="shared" si="85"/>
        <v/>
      </c>
      <c r="AY424" s="23"/>
      <c r="AZ424">
        <f t="shared" si="80"/>
        <v>5</v>
      </c>
      <c r="BA424" t="str">
        <f t="shared" si="81"/>
        <v>SEPARATED</v>
      </c>
      <c r="BB424" s="23"/>
      <c r="BC424">
        <f t="shared" si="82"/>
        <v>3</v>
      </c>
      <c r="BE424" t="str">
        <f t="shared" si="83"/>
        <v>F</v>
      </c>
    </row>
    <row r="425" spans="1:59">
      <c r="A425">
        <v>129</v>
      </c>
      <c r="B425" t="s">
        <v>1237</v>
      </c>
      <c r="C425" t="s">
        <v>1238</v>
      </c>
      <c r="E425" t="s">
        <v>777</v>
      </c>
      <c r="F425" t="s">
        <v>2090</v>
      </c>
      <c r="G425" t="s">
        <v>36</v>
      </c>
      <c r="H425">
        <v>18.649730000000002</v>
      </c>
      <c r="I425">
        <v>-68.602800000000002</v>
      </c>
      <c r="J425">
        <v>4</v>
      </c>
      <c r="K425">
        <v>11</v>
      </c>
      <c r="L425">
        <v>1980</v>
      </c>
      <c r="M425">
        <v>42</v>
      </c>
      <c r="N425">
        <v>13</v>
      </c>
      <c r="O425" t="s">
        <v>37</v>
      </c>
      <c r="P425" t="s">
        <v>38</v>
      </c>
      <c r="Q425" t="s">
        <v>1470</v>
      </c>
      <c r="R425" t="s">
        <v>2059</v>
      </c>
      <c r="S425" t="s">
        <v>2060</v>
      </c>
      <c r="T425">
        <v>1</v>
      </c>
      <c r="U425" t="s">
        <v>186</v>
      </c>
      <c r="V425">
        <v>68</v>
      </c>
      <c r="Z425" t="s">
        <v>2736</v>
      </c>
      <c r="AA425">
        <v>-3.00298</v>
      </c>
      <c r="AB425">
        <v>115.9468</v>
      </c>
      <c r="AC425">
        <v>68</v>
      </c>
      <c r="AJ425">
        <v>90</v>
      </c>
      <c r="AO425">
        <f t="shared" ca="1" si="74"/>
        <v>10</v>
      </c>
      <c r="AP425">
        <f t="shared" ca="1" si="75"/>
        <v>1980</v>
      </c>
      <c r="AQ425">
        <f t="shared" ca="1" si="76"/>
        <v>42</v>
      </c>
      <c r="AR425" t="str">
        <f t="shared" si="77"/>
        <v>DEMETRIOUS</v>
      </c>
      <c r="AS425" t="str">
        <f t="shared" si="78"/>
        <v>BYIRINGIRO</v>
      </c>
      <c r="AT425" t="str">
        <f t="shared" si="79"/>
        <v>DEMETRIOUS  BYIRINGIRO</v>
      </c>
      <c r="AW425">
        <f t="shared" ca="1" si="84"/>
        <v>10</v>
      </c>
      <c r="AX425">
        <f t="shared" ca="1" si="85"/>
        <v>1980</v>
      </c>
      <c r="AY425" s="23"/>
      <c r="AZ425">
        <f t="shared" si="80"/>
        <v>1</v>
      </c>
      <c r="BA425" t="str">
        <f t="shared" si="81"/>
        <v>MARRIED TO ONE WIFE/HUSBAND OFFICIALLY</v>
      </c>
      <c r="BB425" s="23"/>
      <c r="BC425">
        <f t="shared" si="82"/>
        <v>13</v>
      </c>
      <c r="BE425" t="str">
        <f t="shared" si="83"/>
        <v>M</v>
      </c>
    </row>
    <row r="426" spans="1:59">
      <c r="A426">
        <v>129</v>
      </c>
      <c r="B426" t="s">
        <v>1239</v>
      </c>
      <c r="C426" t="s">
        <v>1238</v>
      </c>
      <c r="E426" t="s">
        <v>1077</v>
      </c>
      <c r="F426" t="s">
        <v>2736</v>
      </c>
      <c r="G426" t="s">
        <v>36</v>
      </c>
      <c r="H426">
        <v>-3.00298</v>
      </c>
      <c r="I426">
        <v>115.9468</v>
      </c>
      <c r="J426">
        <v>4</v>
      </c>
      <c r="K426">
        <v>4</v>
      </c>
      <c r="L426">
        <v>1954</v>
      </c>
      <c r="M426">
        <v>68</v>
      </c>
      <c r="N426">
        <v>4</v>
      </c>
      <c r="O426" t="s">
        <v>37</v>
      </c>
      <c r="P426" t="s">
        <v>38</v>
      </c>
      <c r="Q426" t="s">
        <v>1470</v>
      </c>
      <c r="R426" t="s">
        <v>2059</v>
      </c>
      <c r="S426" t="s">
        <v>2060</v>
      </c>
      <c r="T426">
        <v>3</v>
      </c>
      <c r="U426" t="s">
        <v>26</v>
      </c>
      <c r="V426">
        <v>68</v>
      </c>
      <c r="W426">
        <v>6479500165</v>
      </c>
      <c r="Z426" t="s">
        <v>2736</v>
      </c>
      <c r="AA426">
        <v>-3.00298</v>
      </c>
      <c r="AB426">
        <v>115.9468</v>
      </c>
      <c r="AC426">
        <v>68</v>
      </c>
      <c r="AJ426">
        <v>134</v>
      </c>
      <c r="AO426">
        <f t="shared" ca="1" si="74"/>
        <v>1</v>
      </c>
      <c r="AP426">
        <f t="shared" ca="1" si="75"/>
        <v>1954</v>
      </c>
      <c r="AQ426">
        <f t="shared" ca="1" si="76"/>
        <v>68</v>
      </c>
      <c r="AR426" t="str">
        <f t="shared" si="77"/>
        <v>DEMETRIOUS</v>
      </c>
      <c r="AS426" t="str">
        <f t="shared" si="78"/>
        <v>CELESTIN</v>
      </c>
      <c r="AT426" t="str">
        <f t="shared" si="79"/>
        <v>DEMETRIOUS  CELESTIN</v>
      </c>
      <c r="AU426">
        <v>42</v>
      </c>
      <c r="AW426" t="str">
        <f t="shared" si="84"/>
        <v/>
      </c>
      <c r="AX426">
        <f t="shared" ca="1" si="85"/>
        <v>1954</v>
      </c>
      <c r="AY426" s="23"/>
      <c r="AZ426">
        <f t="shared" si="80"/>
        <v>3</v>
      </c>
      <c r="BA426" t="str">
        <f t="shared" si="81"/>
        <v>LIVE IN A POLYGAMOUS UNION</v>
      </c>
      <c r="BB426" s="23"/>
      <c r="BC426">
        <f t="shared" si="82"/>
        <v>4</v>
      </c>
      <c r="BE426" t="str">
        <f t="shared" si="83"/>
        <v>M</v>
      </c>
      <c r="BG426">
        <f xml:space="preserve"> IF(ISBLANK(BF426), W426, "")</f>
        <v>6479500165</v>
      </c>
    </row>
    <row r="427" spans="1:59">
      <c r="A427">
        <v>129</v>
      </c>
      <c r="B427" t="s">
        <v>1240</v>
      </c>
      <c r="C427" t="s">
        <v>760</v>
      </c>
      <c r="E427" t="s">
        <v>1092</v>
      </c>
      <c r="F427" t="s">
        <v>2737</v>
      </c>
      <c r="G427" t="s">
        <v>23</v>
      </c>
      <c r="H427">
        <v>-2.41892</v>
      </c>
      <c r="I427">
        <v>115.44970000000001</v>
      </c>
      <c r="J427">
        <v>21</v>
      </c>
      <c r="K427">
        <v>3</v>
      </c>
      <c r="L427">
        <v>1988</v>
      </c>
      <c r="M427">
        <v>34</v>
      </c>
      <c r="N427">
        <v>11</v>
      </c>
      <c r="O427" t="s">
        <v>37</v>
      </c>
      <c r="P427" t="s">
        <v>38</v>
      </c>
      <c r="Q427" t="s">
        <v>1470</v>
      </c>
      <c r="R427" t="s">
        <v>2059</v>
      </c>
      <c r="S427" t="s">
        <v>2060</v>
      </c>
      <c r="T427">
        <v>2</v>
      </c>
      <c r="U427" t="s">
        <v>48</v>
      </c>
      <c r="V427">
        <v>68</v>
      </c>
      <c r="Z427" t="s">
        <v>2736</v>
      </c>
      <c r="AA427">
        <v>-3.00298</v>
      </c>
      <c r="AB427">
        <v>115.9468</v>
      </c>
      <c r="AC427">
        <v>68</v>
      </c>
      <c r="AI427">
        <v>7</v>
      </c>
      <c r="AJ427">
        <v>19</v>
      </c>
      <c r="AL427">
        <v>75</v>
      </c>
      <c r="AO427">
        <f t="shared" ca="1" si="74"/>
        <v>8</v>
      </c>
      <c r="AP427">
        <f t="shared" ca="1" si="75"/>
        <v>1988</v>
      </c>
      <c r="AQ427">
        <f t="shared" ca="1" si="76"/>
        <v>35</v>
      </c>
      <c r="AR427" t="str">
        <f t="shared" si="77"/>
        <v>TUYISHIME</v>
      </c>
      <c r="AS427" t="str">
        <f t="shared" si="78"/>
        <v>ERNEST</v>
      </c>
      <c r="AT427" t="str">
        <f t="shared" si="79"/>
        <v>TUYISHIME  ERNEST</v>
      </c>
      <c r="AV427">
        <v>3</v>
      </c>
      <c r="AW427">
        <f t="shared" ca="1" si="84"/>
        <v>8</v>
      </c>
      <c r="AX427" t="str">
        <f t="shared" si="85"/>
        <v/>
      </c>
      <c r="AY427" s="23"/>
      <c r="AZ427">
        <f t="shared" si="80"/>
        <v>2</v>
      </c>
      <c r="BA427" t="str">
        <f t="shared" si="81"/>
        <v>MARRIED TO ONE WIFE/HUSBAND NOT OFFICIALLY</v>
      </c>
      <c r="BB427" s="23"/>
      <c r="BC427">
        <f t="shared" si="82"/>
        <v>11</v>
      </c>
      <c r="BE427" t="str">
        <f t="shared" si="83"/>
        <v>F</v>
      </c>
    </row>
    <row r="428" spans="1:59">
      <c r="A428">
        <v>37</v>
      </c>
      <c r="B428" t="s">
        <v>441</v>
      </c>
      <c r="C428" t="s">
        <v>399</v>
      </c>
      <c r="D428" t="s">
        <v>442</v>
      </c>
      <c r="E428" t="s">
        <v>276</v>
      </c>
      <c r="F428" t="s">
        <v>1581</v>
      </c>
      <c r="G428" t="s">
        <v>23</v>
      </c>
      <c r="H428">
        <v>-6.2916299999999996</v>
      </c>
      <c r="I428">
        <v>106.9594</v>
      </c>
      <c r="J428">
        <v>31</v>
      </c>
      <c r="K428">
        <v>3</v>
      </c>
      <c r="L428">
        <v>1980</v>
      </c>
      <c r="M428">
        <v>42</v>
      </c>
      <c r="N428">
        <v>3</v>
      </c>
      <c r="O428" t="s">
        <v>97</v>
      </c>
      <c r="P428" t="s">
        <v>314</v>
      </c>
      <c r="Q428" t="s">
        <v>1578</v>
      </c>
      <c r="R428" t="s">
        <v>1579</v>
      </c>
      <c r="S428" t="s">
        <v>1580</v>
      </c>
      <c r="T428">
        <v>5</v>
      </c>
      <c r="U428" t="s">
        <v>86</v>
      </c>
      <c r="V428">
        <v>60</v>
      </c>
      <c r="W428">
        <v>2756003718</v>
      </c>
      <c r="Z428" t="s">
        <v>1582</v>
      </c>
      <c r="AA428">
        <v>9.7913370000000004</v>
      </c>
      <c r="AB428">
        <v>-74.797499999999999</v>
      </c>
      <c r="AC428">
        <v>60</v>
      </c>
      <c r="AE428">
        <v>19</v>
      </c>
      <c r="AL428">
        <v>82</v>
      </c>
      <c r="AO428">
        <f t="shared" ca="1" si="74"/>
        <v>3</v>
      </c>
      <c r="AP428">
        <f t="shared" ca="1" si="75"/>
        <v>1980</v>
      </c>
      <c r="AQ428">
        <f t="shared" ca="1" si="76"/>
        <v>44</v>
      </c>
      <c r="AR428" t="str">
        <f t="shared" si="77"/>
        <v>MARIE</v>
      </c>
      <c r="AS428" t="str">
        <f t="shared" si="78"/>
        <v>MUTABAZI</v>
      </c>
      <c r="AT428" t="str">
        <f t="shared" si="79"/>
        <v>MARIE CHANTAL MUTABAZI</v>
      </c>
      <c r="AV428">
        <v>65</v>
      </c>
      <c r="AW428">
        <f t="shared" ca="1" si="84"/>
        <v>3</v>
      </c>
      <c r="AX428" t="str">
        <f t="shared" si="85"/>
        <v/>
      </c>
      <c r="AY428" s="23">
        <v>1</v>
      </c>
      <c r="AZ428" t="str">
        <f t="shared" si="80"/>
        <v/>
      </c>
      <c r="BA428" t="str">
        <f t="shared" si="81"/>
        <v/>
      </c>
      <c r="BB428" s="23"/>
      <c r="BC428">
        <f t="shared" si="82"/>
        <v>3</v>
      </c>
      <c r="BE428" t="str">
        <f t="shared" si="83"/>
        <v>F</v>
      </c>
      <c r="BG428">
        <f xml:space="preserve"> IF(ISBLANK(BF428), W428, "")</f>
        <v>2756003718</v>
      </c>
    </row>
    <row r="429" spans="1:59">
      <c r="A429">
        <v>37</v>
      </c>
      <c r="B429" t="s">
        <v>441</v>
      </c>
      <c r="C429" t="s">
        <v>399</v>
      </c>
      <c r="D429" t="s">
        <v>442</v>
      </c>
      <c r="E429" t="s">
        <v>276</v>
      </c>
      <c r="F429" t="s">
        <v>1581</v>
      </c>
      <c r="G429" t="s">
        <v>23</v>
      </c>
      <c r="H429">
        <v>-6.2916299999999996</v>
      </c>
      <c r="I429">
        <v>106.9594</v>
      </c>
      <c r="J429">
        <v>31</v>
      </c>
      <c r="K429">
        <v>3</v>
      </c>
      <c r="L429">
        <v>1980</v>
      </c>
      <c r="M429">
        <v>42</v>
      </c>
      <c r="N429">
        <v>3</v>
      </c>
      <c r="O429" t="s">
        <v>72</v>
      </c>
      <c r="P429" t="s">
        <v>77</v>
      </c>
      <c r="Q429" t="s">
        <v>1928</v>
      </c>
      <c r="R429" t="s">
        <v>1929</v>
      </c>
      <c r="S429" t="s">
        <v>2738</v>
      </c>
      <c r="T429">
        <v>5</v>
      </c>
      <c r="U429" t="s">
        <v>86</v>
      </c>
      <c r="V429">
        <v>60</v>
      </c>
      <c r="Z429" t="s">
        <v>1582</v>
      </c>
      <c r="AA429">
        <v>9.7913370000000004</v>
      </c>
      <c r="AB429">
        <v>-74.797499999999999</v>
      </c>
      <c r="AC429">
        <v>60</v>
      </c>
      <c r="AE429">
        <v>19</v>
      </c>
      <c r="AO429">
        <f t="shared" ca="1" si="74"/>
        <v>3</v>
      </c>
      <c r="AP429">
        <f t="shared" ca="1" si="75"/>
        <v>1980</v>
      </c>
      <c r="AQ429">
        <f t="shared" ca="1" si="76"/>
        <v>42</v>
      </c>
      <c r="AR429" t="str">
        <f t="shared" si="77"/>
        <v>MARIE</v>
      </c>
      <c r="AS429" t="str">
        <f t="shared" si="78"/>
        <v>MUTABAZI</v>
      </c>
      <c r="AT429" t="str">
        <f t="shared" si="79"/>
        <v>MARIE CHANTAL MUTABAZI</v>
      </c>
      <c r="AU429">
        <v>96</v>
      </c>
      <c r="AW429" t="str">
        <f t="shared" si="84"/>
        <v/>
      </c>
      <c r="AX429">
        <f t="shared" ca="1" si="85"/>
        <v>1980</v>
      </c>
      <c r="AY429" s="23"/>
      <c r="AZ429">
        <f t="shared" si="80"/>
        <v>5</v>
      </c>
      <c r="BA429" t="str">
        <f t="shared" si="81"/>
        <v>SEPARATED</v>
      </c>
      <c r="BB429" s="23"/>
      <c r="BC429">
        <f t="shared" si="82"/>
        <v>3</v>
      </c>
      <c r="BE429" t="str">
        <f t="shared" si="83"/>
        <v>F</v>
      </c>
    </row>
    <row r="430" spans="1:59">
      <c r="A430">
        <v>132</v>
      </c>
      <c r="B430" t="s">
        <v>1262</v>
      </c>
      <c r="C430" t="s">
        <v>1263</v>
      </c>
      <c r="E430" t="s">
        <v>30</v>
      </c>
      <c r="F430" t="s">
        <v>2104</v>
      </c>
      <c r="G430" t="s">
        <v>36</v>
      </c>
      <c r="H430">
        <v>42.710680000000004</v>
      </c>
      <c r="I430">
        <v>26.978639999999999</v>
      </c>
      <c r="J430">
        <v>4</v>
      </c>
      <c r="K430">
        <v>7</v>
      </c>
      <c r="L430">
        <v>1957</v>
      </c>
      <c r="M430">
        <v>65</v>
      </c>
      <c r="N430">
        <v>10</v>
      </c>
      <c r="O430" t="s">
        <v>31</v>
      </c>
      <c r="P430" t="s">
        <v>32</v>
      </c>
      <c r="Q430" t="s">
        <v>2105</v>
      </c>
      <c r="R430" t="s">
        <v>1917</v>
      </c>
      <c r="S430" t="s">
        <v>2106</v>
      </c>
      <c r="T430">
        <v>5</v>
      </c>
      <c r="U430" t="s">
        <v>86</v>
      </c>
      <c r="V430">
        <v>94</v>
      </c>
      <c r="Z430" t="s">
        <v>2542</v>
      </c>
      <c r="AA430">
        <v>42.32217</v>
      </c>
      <c r="AB430">
        <v>21.358979999999999</v>
      </c>
      <c r="AC430">
        <v>94</v>
      </c>
      <c r="AF430">
        <v>6</v>
      </c>
      <c r="AJ430">
        <v>29</v>
      </c>
      <c r="AO430">
        <f t="shared" ca="1" si="74"/>
        <v>6</v>
      </c>
      <c r="AP430">
        <f t="shared" ca="1" si="75"/>
        <v>1957</v>
      </c>
      <c r="AQ430">
        <f t="shared" ca="1" si="76"/>
        <v>65</v>
      </c>
      <c r="AR430" t="str">
        <f t="shared" si="77"/>
        <v>DEDAN</v>
      </c>
      <c r="AS430" t="str">
        <f t="shared" si="78"/>
        <v>NIYIGENA</v>
      </c>
      <c r="AT430" t="str">
        <f t="shared" si="79"/>
        <v>DEDAN  NIYIGENA</v>
      </c>
      <c r="AW430">
        <f t="shared" ca="1" si="84"/>
        <v>6</v>
      </c>
      <c r="AX430">
        <f t="shared" ca="1" si="85"/>
        <v>1957</v>
      </c>
      <c r="AY430" s="23"/>
      <c r="AZ430">
        <f t="shared" si="80"/>
        <v>5</v>
      </c>
      <c r="BA430" t="str">
        <f t="shared" si="81"/>
        <v>SEPARATED</v>
      </c>
      <c r="BB430" s="23"/>
      <c r="BC430">
        <f t="shared" si="82"/>
        <v>10</v>
      </c>
      <c r="BE430" t="str">
        <f t="shared" si="83"/>
        <v>M</v>
      </c>
    </row>
    <row r="431" spans="1:59">
      <c r="A431">
        <v>132</v>
      </c>
      <c r="B431" t="s">
        <v>1264</v>
      </c>
      <c r="C431" t="s">
        <v>1265</v>
      </c>
      <c r="D431" t="s">
        <v>1266</v>
      </c>
      <c r="E431" t="s">
        <v>2459</v>
      </c>
      <c r="F431" t="s">
        <v>2542</v>
      </c>
      <c r="G431" t="s">
        <v>36</v>
      </c>
      <c r="H431">
        <v>42.32217</v>
      </c>
      <c r="I431">
        <v>21.358979999999999</v>
      </c>
      <c r="J431">
        <v>1</v>
      </c>
      <c r="K431">
        <v>10</v>
      </c>
      <c r="L431">
        <v>1928</v>
      </c>
      <c r="M431">
        <v>94</v>
      </c>
      <c r="N431">
        <v>3</v>
      </c>
      <c r="O431" t="s">
        <v>31</v>
      </c>
      <c r="P431" t="s">
        <v>32</v>
      </c>
      <c r="Q431" t="s">
        <v>2105</v>
      </c>
      <c r="R431" t="s">
        <v>1917</v>
      </c>
      <c r="S431" t="s">
        <v>2106</v>
      </c>
      <c r="T431">
        <v>1</v>
      </c>
      <c r="U431" t="s">
        <v>186</v>
      </c>
      <c r="V431">
        <v>94</v>
      </c>
      <c r="W431">
        <v>2601462082</v>
      </c>
      <c r="Z431" t="s">
        <v>2542</v>
      </c>
      <c r="AA431">
        <v>42.32217</v>
      </c>
      <c r="AB431">
        <v>21.358979999999999</v>
      </c>
      <c r="AC431">
        <v>94</v>
      </c>
      <c r="AO431">
        <f t="shared" ca="1" si="74"/>
        <v>10</v>
      </c>
      <c r="AP431">
        <f t="shared" ca="1" si="75"/>
        <v>1928</v>
      </c>
      <c r="AQ431">
        <f t="shared" ca="1" si="76"/>
        <v>94</v>
      </c>
      <c r="AR431" t="str">
        <f t="shared" si="77"/>
        <v>MUHUZA</v>
      </c>
      <c r="AS431" t="str">
        <f t="shared" si="78"/>
        <v>MULINDA</v>
      </c>
      <c r="AT431" t="str">
        <f t="shared" si="79"/>
        <v>MUHUZA CLEMENT MULINDA</v>
      </c>
      <c r="AU431">
        <v>132</v>
      </c>
      <c r="AV431">
        <v>72</v>
      </c>
      <c r="AW431" t="str">
        <f t="shared" si="84"/>
        <v/>
      </c>
      <c r="AX431" t="str">
        <f t="shared" si="85"/>
        <v/>
      </c>
      <c r="AY431" s="23"/>
      <c r="AZ431">
        <f t="shared" si="80"/>
        <v>1</v>
      </c>
      <c r="BA431" t="str">
        <f t="shared" si="81"/>
        <v>MARRIED TO ONE WIFE/HUSBAND OFFICIALLY</v>
      </c>
      <c r="BB431" s="23"/>
      <c r="BC431">
        <f t="shared" si="82"/>
        <v>3</v>
      </c>
      <c r="BE431" t="str">
        <f t="shared" si="83"/>
        <v>M</v>
      </c>
      <c r="BG431">
        <f xml:space="preserve"> IF(ISBLANK(BF431), W431, "")</f>
        <v>2601462082</v>
      </c>
    </row>
    <row r="432" spans="1:59">
      <c r="A432">
        <v>132</v>
      </c>
      <c r="B432" t="s">
        <v>1267</v>
      </c>
      <c r="C432" t="s">
        <v>1268</v>
      </c>
      <c r="E432" t="s">
        <v>538</v>
      </c>
      <c r="F432" t="s">
        <v>2739</v>
      </c>
      <c r="G432" t="s">
        <v>36</v>
      </c>
      <c r="H432">
        <v>8.977983</v>
      </c>
      <c r="I432">
        <v>1.144898</v>
      </c>
      <c r="J432">
        <v>21</v>
      </c>
      <c r="K432">
        <v>8</v>
      </c>
      <c r="L432">
        <v>1977</v>
      </c>
      <c r="M432">
        <v>45</v>
      </c>
      <c r="N432">
        <v>5</v>
      </c>
      <c r="O432" t="s">
        <v>31</v>
      </c>
      <c r="P432" t="s">
        <v>32</v>
      </c>
      <c r="Q432" t="s">
        <v>2105</v>
      </c>
      <c r="R432" t="s">
        <v>1917</v>
      </c>
      <c r="S432" t="s">
        <v>2106</v>
      </c>
      <c r="T432">
        <v>5</v>
      </c>
      <c r="U432" t="s">
        <v>86</v>
      </c>
      <c r="V432">
        <v>94</v>
      </c>
      <c r="Z432" t="s">
        <v>2542</v>
      </c>
      <c r="AA432">
        <v>42.32217</v>
      </c>
      <c r="AB432">
        <v>21.358979999999999</v>
      </c>
      <c r="AC432">
        <v>94</v>
      </c>
      <c r="AF432">
        <v>4</v>
      </c>
      <c r="AO432">
        <f t="shared" ca="1" si="74"/>
        <v>8</v>
      </c>
      <c r="AP432">
        <f t="shared" ca="1" si="75"/>
        <v>1977</v>
      </c>
      <c r="AQ432">
        <f t="shared" ca="1" si="76"/>
        <v>45</v>
      </c>
      <c r="AR432" t="str">
        <f t="shared" si="77"/>
        <v>CALEB</v>
      </c>
      <c r="AS432" t="str">
        <f t="shared" si="78"/>
        <v>UMULISA</v>
      </c>
      <c r="AT432" t="str">
        <f t="shared" si="79"/>
        <v>CALEB  UMULISA</v>
      </c>
      <c r="AW432">
        <f t="shared" ca="1" si="84"/>
        <v>8</v>
      </c>
      <c r="AX432">
        <f t="shared" ca="1" si="85"/>
        <v>1977</v>
      </c>
      <c r="AY432" s="23"/>
      <c r="AZ432">
        <f t="shared" si="80"/>
        <v>5</v>
      </c>
      <c r="BA432" t="str">
        <f t="shared" si="81"/>
        <v>SEPARATED</v>
      </c>
      <c r="BB432" s="23"/>
      <c r="BC432">
        <f t="shared" si="82"/>
        <v>5</v>
      </c>
      <c r="BE432" t="str">
        <f t="shared" si="83"/>
        <v>M</v>
      </c>
    </row>
    <row r="433" spans="1:59">
      <c r="A433">
        <v>132</v>
      </c>
      <c r="B433" t="s">
        <v>1269</v>
      </c>
      <c r="C433" t="s">
        <v>964</v>
      </c>
      <c r="E433" t="s">
        <v>462</v>
      </c>
      <c r="F433" t="s">
        <v>2740</v>
      </c>
      <c r="G433" t="s">
        <v>36</v>
      </c>
      <c r="H433">
        <v>30.779440000000001</v>
      </c>
      <c r="I433">
        <v>120.00920000000001</v>
      </c>
      <c r="J433">
        <v>29</v>
      </c>
      <c r="K433">
        <v>5</v>
      </c>
      <c r="L433">
        <v>1939</v>
      </c>
      <c r="M433">
        <v>83</v>
      </c>
      <c r="N433">
        <v>1</v>
      </c>
      <c r="O433" t="s">
        <v>31</v>
      </c>
      <c r="P433" t="s">
        <v>32</v>
      </c>
      <c r="Q433" t="s">
        <v>2105</v>
      </c>
      <c r="R433" t="s">
        <v>1917</v>
      </c>
      <c r="S433" t="s">
        <v>2106</v>
      </c>
      <c r="T433">
        <v>3</v>
      </c>
      <c r="U433" t="s">
        <v>26</v>
      </c>
      <c r="V433">
        <v>94</v>
      </c>
      <c r="Z433" t="s">
        <v>2542</v>
      </c>
      <c r="AA433">
        <v>42.32217</v>
      </c>
      <c r="AB433">
        <v>21.358979999999999</v>
      </c>
      <c r="AC433">
        <v>94</v>
      </c>
      <c r="AO433">
        <f t="shared" ca="1" si="74"/>
        <v>5</v>
      </c>
      <c r="AP433">
        <f t="shared" ca="1" si="75"/>
        <v>1939</v>
      </c>
      <c r="AQ433">
        <f t="shared" ca="1" si="76"/>
        <v>83</v>
      </c>
      <c r="AR433" t="str">
        <f t="shared" si="77"/>
        <v>MUGABO</v>
      </c>
      <c r="AS433" t="str">
        <f t="shared" si="78"/>
        <v>NIYIBIZI</v>
      </c>
      <c r="AT433" t="str">
        <f t="shared" si="79"/>
        <v>MUGABO  NIYIBIZI</v>
      </c>
      <c r="AW433">
        <f t="shared" ca="1" si="84"/>
        <v>5</v>
      </c>
      <c r="AX433">
        <f t="shared" ca="1" si="85"/>
        <v>1939</v>
      </c>
      <c r="AY433" s="23"/>
      <c r="AZ433">
        <f t="shared" si="80"/>
        <v>3</v>
      </c>
      <c r="BA433" t="str">
        <f t="shared" si="81"/>
        <v>LIVE IN A POLYGAMOUS UNION</v>
      </c>
      <c r="BB433" s="23"/>
      <c r="BC433">
        <f t="shared" si="82"/>
        <v>1</v>
      </c>
      <c r="BD433">
        <v>1</v>
      </c>
      <c r="BE433" t="str">
        <f t="shared" si="83"/>
        <v/>
      </c>
    </row>
    <row r="434" spans="1:59">
      <c r="A434">
        <v>133</v>
      </c>
      <c r="B434" t="s">
        <v>1272</v>
      </c>
      <c r="C434" t="s">
        <v>514</v>
      </c>
      <c r="E434" t="s">
        <v>2741</v>
      </c>
      <c r="F434" t="s">
        <v>2742</v>
      </c>
      <c r="G434" t="s">
        <v>36</v>
      </c>
      <c r="H434">
        <v>-22.732500000000002</v>
      </c>
      <c r="I434">
        <v>-48.572400000000002</v>
      </c>
      <c r="J434">
        <v>21</v>
      </c>
      <c r="K434">
        <v>2</v>
      </c>
      <c r="L434">
        <v>1984</v>
      </c>
      <c r="M434">
        <v>38</v>
      </c>
      <c r="N434">
        <v>5</v>
      </c>
      <c r="O434" t="s">
        <v>72</v>
      </c>
      <c r="P434" t="s">
        <v>73</v>
      </c>
      <c r="Q434" t="s">
        <v>2076</v>
      </c>
      <c r="R434" t="s">
        <v>2077</v>
      </c>
      <c r="S434" t="s">
        <v>2112</v>
      </c>
      <c r="T434">
        <v>4</v>
      </c>
      <c r="U434" t="s">
        <v>93</v>
      </c>
      <c r="V434">
        <v>91</v>
      </c>
      <c r="Z434" t="s">
        <v>2743</v>
      </c>
      <c r="AA434">
        <v>49.705579999999998</v>
      </c>
      <c r="AB434">
        <v>18.224360000000001</v>
      </c>
      <c r="AC434">
        <v>91</v>
      </c>
      <c r="AK434">
        <v>31</v>
      </c>
      <c r="AO434">
        <f t="shared" ca="1" si="74"/>
        <v>2</v>
      </c>
      <c r="AP434">
        <f t="shared" ca="1" si="75"/>
        <v>2018</v>
      </c>
      <c r="AQ434">
        <f t="shared" ca="1" si="76"/>
        <v>38</v>
      </c>
      <c r="AR434" t="str">
        <f t="shared" si="77"/>
        <v>MUGISHA</v>
      </c>
      <c r="AS434" t="str">
        <f t="shared" si="78"/>
        <v>BYAMUNGU</v>
      </c>
      <c r="AT434" t="str">
        <f t="shared" si="79"/>
        <v>MUGISHA  BYAMUNGU</v>
      </c>
      <c r="AW434">
        <f t="shared" ca="1" si="84"/>
        <v>2</v>
      </c>
      <c r="AX434">
        <f t="shared" ca="1" si="85"/>
        <v>2018</v>
      </c>
      <c r="AY434" s="23">
        <v>1</v>
      </c>
      <c r="AZ434" t="str">
        <f t="shared" si="80"/>
        <v/>
      </c>
      <c r="BA434" t="str">
        <f t="shared" si="81"/>
        <v/>
      </c>
      <c r="BB434" s="23"/>
      <c r="BC434">
        <f t="shared" si="82"/>
        <v>5</v>
      </c>
      <c r="BE434" t="str">
        <f t="shared" si="83"/>
        <v>M</v>
      </c>
    </row>
    <row r="435" spans="1:59">
      <c r="A435">
        <v>133</v>
      </c>
      <c r="B435" t="s">
        <v>1274</v>
      </c>
      <c r="C435" t="s">
        <v>135</v>
      </c>
      <c r="E435" t="s">
        <v>2744</v>
      </c>
      <c r="F435" t="s">
        <v>2743</v>
      </c>
      <c r="G435" t="s">
        <v>36</v>
      </c>
      <c r="H435">
        <v>49.705579999999998</v>
      </c>
      <c r="I435">
        <v>18.224360000000001</v>
      </c>
      <c r="J435">
        <v>6</v>
      </c>
      <c r="K435">
        <v>4</v>
      </c>
      <c r="L435">
        <v>1931</v>
      </c>
      <c r="M435">
        <v>91</v>
      </c>
      <c r="N435">
        <v>10</v>
      </c>
      <c r="O435" t="s">
        <v>72</v>
      </c>
      <c r="P435" t="s">
        <v>73</v>
      </c>
      <c r="Q435" t="s">
        <v>2076</v>
      </c>
      <c r="R435" t="s">
        <v>2077</v>
      </c>
      <c r="S435" t="s">
        <v>2112</v>
      </c>
      <c r="T435">
        <v>6</v>
      </c>
      <c r="U435" t="s">
        <v>43</v>
      </c>
      <c r="V435">
        <v>91</v>
      </c>
      <c r="W435">
        <v>4597299086</v>
      </c>
      <c r="Z435" t="s">
        <v>2743</v>
      </c>
      <c r="AA435">
        <v>49.705579999999998</v>
      </c>
      <c r="AB435">
        <v>18.224360000000001</v>
      </c>
      <c r="AC435">
        <v>91</v>
      </c>
      <c r="AO435">
        <f t="shared" ca="1" si="74"/>
        <v>4</v>
      </c>
      <c r="AP435">
        <f t="shared" ca="1" si="75"/>
        <v>1931</v>
      </c>
      <c r="AQ435">
        <f t="shared" ca="1" si="76"/>
        <v>91</v>
      </c>
      <c r="AR435" t="str">
        <f t="shared" si="77"/>
        <v>FRANCOIS</v>
      </c>
      <c r="AS435" t="str">
        <f t="shared" si="78"/>
        <v>ASIIMWE</v>
      </c>
      <c r="AT435" t="str">
        <f t="shared" si="79"/>
        <v>FRANCOIS  ASIIMWE</v>
      </c>
      <c r="AW435">
        <f t="shared" ca="1" si="84"/>
        <v>4</v>
      </c>
      <c r="AX435">
        <f t="shared" ca="1" si="85"/>
        <v>1931</v>
      </c>
      <c r="AY435" s="23"/>
      <c r="AZ435">
        <f t="shared" si="80"/>
        <v>6</v>
      </c>
      <c r="BA435" t="str">
        <f t="shared" si="81"/>
        <v>NEVER MARRIED</v>
      </c>
      <c r="BB435" s="23">
        <v>1</v>
      </c>
      <c r="BC435" t="str">
        <f t="shared" si="82"/>
        <v/>
      </c>
      <c r="BE435" t="str">
        <f t="shared" si="83"/>
        <v>M</v>
      </c>
    </row>
    <row r="436" spans="1:59">
      <c r="A436">
        <v>89</v>
      </c>
      <c r="B436" t="s">
        <v>922</v>
      </c>
      <c r="C436" t="s">
        <v>260</v>
      </c>
      <c r="E436" t="s">
        <v>973</v>
      </c>
      <c r="F436" t="s">
        <v>2745</v>
      </c>
      <c r="G436" t="s">
        <v>23</v>
      </c>
      <c r="H436">
        <v>43.432020000000001</v>
      </c>
      <c r="I436">
        <v>6.732939</v>
      </c>
      <c r="J436">
        <v>21</v>
      </c>
      <c r="K436">
        <v>9</v>
      </c>
      <c r="L436">
        <v>2010</v>
      </c>
      <c r="M436">
        <v>12</v>
      </c>
      <c r="N436">
        <v>1</v>
      </c>
      <c r="O436" t="s">
        <v>31</v>
      </c>
      <c r="P436" t="s">
        <v>137</v>
      </c>
      <c r="Q436" t="s">
        <v>1870</v>
      </c>
      <c r="R436" t="s">
        <v>1375</v>
      </c>
      <c r="S436" t="s">
        <v>1871</v>
      </c>
      <c r="T436">
        <v>6</v>
      </c>
      <c r="U436" t="s">
        <v>43</v>
      </c>
      <c r="V436">
        <v>78</v>
      </c>
      <c r="W436">
        <v>3593934022</v>
      </c>
      <c r="Z436" t="s">
        <v>1873</v>
      </c>
      <c r="AA436">
        <v>45.323810000000002</v>
      </c>
      <c r="AB436">
        <v>133.41139999999999</v>
      </c>
      <c r="AC436">
        <v>78</v>
      </c>
      <c r="AE436">
        <v>20</v>
      </c>
      <c r="AM436">
        <v>2</v>
      </c>
      <c r="AO436">
        <f t="shared" ca="1" si="74"/>
        <v>9</v>
      </c>
      <c r="AP436">
        <f t="shared" ca="1" si="75"/>
        <v>2010</v>
      </c>
      <c r="AQ436">
        <f t="shared" ca="1" si="76"/>
        <v>12</v>
      </c>
      <c r="AR436" t="str">
        <f t="shared" si="77"/>
        <v/>
      </c>
      <c r="AS436" t="str">
        <f t="shared" si="78"/>
        <v>NTAKIRUTIMANA</v>
      </c>
      <c r="AT436" t="str">
        <f t="shared" si="79"/>
        <v xml:space="preserve">  NTAKIRUTIMANA</v>
      </c>
      <c r="AU436">
        <v>17</v>
      </c>
      <c r="AW436" t="str">
        <f t="shared" si="84"/>
        <v/>
      </c>
      <c r="AX436">
        <f t="shared" ca="1" si="85"/>
        <v>2010</v>
      </c>
      <c r="AY436" s="23"/>
      <c r="AZ436">
        <f t="shared" si="80"/>
        <v>6</v>
      </c>
      <c r="BA436" t="str">
        <f t="shared" si="81"/>
        <v>NEVER MARRIED</v>
      </c>
      <c r="BB436" s="23"/>
      <c r="BC436">
        <f t="shared" si="82"/>
        <v>1</v>
      </c>
      <c r="BE436" t="str">
        <f t="shared" si="83"/>
        <v>F</v>
      </c>
      <c r="BG436">
        <f xml:space="preserve"> IF(ISBLANK(BF436), W436, "")</f>
        <v>3593934022</v>
      </c>
    </row>
    <row r="437" spans="1:59">
      <c r="A437">
        <v>89</v>
      </c>
      <c r="B437" t="s">
        <v>922</v>
      </c>
      <c r="C437" t="s">
        <v>260</v>
      </c>
      <c r="E437" t="s">
        <v>973</v>
      </c>
      <c r="F437" t="s">
        <v>2745</v>
      </c>
      <c r="G437" t="s">
        <v>23</v>
      </c>
      <c r="H437">
        <v>43.432020000000001</v>
      </c>
      <c r="I437">
        <v>6.732939</v>
      </c>
      <c r="J437">
        <v>21</v>
      </c>
      <c r="K437">
        <v>9</v>
      </c>
      <c r="L437">
        <v>2010</v>
      </c>
      <c r="M437">
        <v>12</v>
      </c>
      <c r="N437">
        <v>1</v>
      </c>
      <c r="O437" t="s">
        <v>31</v>
      </c>
      <c r="P437" t="s">
        <v>52</v>
      </c>
      <c r="Q437" t="s">
        <v>2746</v>
      </c>
      <c r="R437" t="s">
        <v>2747</v>
      </c>
      <c r="S437" t="s">
        <v>2748</v>
      </c>
      <c r="T437">
        <v>6</v>
      </c>
      <c r="U437" t="s">
        <v>43</v>
      </c>
      <c r="V437">
        <v>78</v>
      </c>
      <c r="Z437" t="s">
        <v>1873</v>
      </c>
      <c r="AA437">
        <v>45.323810000000002</v>
      </c>
      <c r="AB437">
        <v>133.41139999999999</v>
      </c>
      <c r="AC437">
        <v>78</v>
      </c>
      <c r="AE437">
        <v>20</v>
      </c>
      <c r="AO437">
        <f t="shared" ca="1" si="74"/>
        <v>9</v>
      </c>
      <c r="AP437">
        <f t="shared" ca="1" si="75"/>
        <v>2010</v>
      </c>
      <c r="AQ437">
        <f t="shared" ca="1" si="76"/>
        <v>12</v>
      </c>
      <c r="AR437" t="str">
        <f t="shared" si="77"/>
        <v>IMMACULEE</v>
      </c>
      <c r="AS437" t="str">
        <f t="shared" si="78"/>
        <v>NTAKIRUTIMANA</v>
      </c>
      <c r="AT437" t="str">
        <f t="shared" si="79"/>
        <v>IMMACULEE  NTAKIRUTIMANA</v>
      </c>
      <c r="AW437">
        <f t="shared" ca="1" si="84"/>
        <v>9</v>
      </c>
      <c r="AX437">
        <f t="shared" ca="1" si="85"/>
        <v>2010</v>
      </c>
      <c r="AY437" s="23">
        <v>1</v>
      </c>
      <c r="AZ437" t="str">
        <f t="shared" si="80"/>
        <v/>
      </c>
      <c r="BA437" t="str">
        <f t="shared" si="81"/>
        <v/>
      </c>
      <c r="BB437" s="23"/>
      <c r="BC437">
        <f t="shared" si="82"/>
        <v>1</v>
      </c>
      <c r="BE437" t="str">
        <f t="shared" si="83"/>
        <v>F</v>
      </c>
    </row>
    <row r="438" spans="1:59">
      <c r="A438">
        <v>134</v>
      </c>
      <c r="B438" t="s">
        <v>1277</v>
      </c>
      <c r="C438" t="s">
        <v>1278</v>
      </c>
      <c r="E438" t="s">
        <v>2749</v>
      </c>
      <c r="F438" t="s">
        <v>2750</v>
      </c>
      <c r="G438" t="s">
        <v>36</v>
      </c>
      <c r="H438">
        <v>13.943479999999999</v>
      </c>
      <c r="I438">
        <v>121.3691</v>
      </c>
      <c r="J438">
        <v>7</v>
      </c>
      <c r="K438">
        <v>7</v>
      </c>
      <c r="L438">
        <v>1990</v>
      </c>
      <c r="M438">
        <v>32</v>
      </c>
      <c r="N438">
        <v>2</v>
      </c>
      <c r="O438" t="s">
        <v>97</v>
      </c>
      <c r="P438" t="s">
        <v>125</v>
      </c>
      <c r="Q438" t="s">
        <v>125</v>
      </c>
      <c r="R438" t="s">
        <v>2046</v>
      </c>
      <c r="S438" t="s">
        <v>2047</v>
      </c>
      <c r="T438">
        <v>5</v>
      </c>
      <c r="U438" t="s">
        <v>86</v>
      </c>
      <c r="V438">
        <v>68</v>
      </c>
      <c r="Z438" t="s">
        <v>2114</v>
      </c>
      <c r="AA438">
        <v>9.9825619999999997</v>
      </c>
      <c r="AB438">
        <v>-84.168499999999995</v>
      </c>
      <c r="AC438">
        <v>68</v>
      </c>
      <c r="AO438">
        <f t="shared" ca="1" si="74"/>
        <v>7</v>
      </c>
      <c r="AP438">
        <f t="shared" ca="1" si="75"/>
        <v>1990</v>
      </c>
      <c r="AQ438">
        <f t="shared" ca="1" si="76"/>
        <v>32</v>
      </c>
      <c r="AR438" t="str">
        <f t="shared" si="77"/>
        <v>JOSUE</v>
      </c>
      <c r="AS438" t="str">
        <f t="shared" si="78"/>
        <v>GATARAYIHA</v>
      </c>
      <c r="AT438" t="str">
        <f t="shared" si="79"/>
        <v>JOSUE  GATARAYIHA</v>
      </c>
      <c r="AW438">
        <f t="shared" ref="AW438:AW450" ca="1" si="86">IF(ISBLANK(AU438), AO438, "")</f>
        <v>7</v>
      </c>
      <c r="AX438">
        <f t="shared" ref="AX438:AX450" ca="1" si="87">IF(ISBLANK(AV438), AP438, "")</f>
        <v>1990</v>
      </c>
      <c r="AY438" s="23"/>
      <c r="AZ438">
        <f t="shared" si="80"/>
        <v>5</v>
      </c>
      <c r="BA438" t="str">
        <f t="shared" si="81"/>
        <v>SEPARATED</v>
      </c>
      <c r="BB438" s="23"/>
      <c r="BC438">
        <f t="shared" si="82"/>
        <v>2</v>
      </c>
      <c r="BE438" t="str">
        <f t="shared" si="83"/>
        <v>M</v>
      </c>
    </row>
    <row r="439" spans="1:59">
      <c r="A439">
        <v>135</v>
      </c>
      <c r="B439" t="s">
        <v>1280</v>
      </c>
      <c r="C439" t="s">
        <v>1281</v>
      </c>
      <c r="D439" t="s">
        <v>1282</v>
      </c>
      <c r="E439" t="s">
        <v>364</v>
      </c>
      <c r="F439" t="s">
        <v>2751</v>
      </c>
      <c r="G439" t="s">
        <v>36</v>
      </c>
      <c r="H439">
        <v>32.94012</v>
      </c>
      <c r="I439">
        <v>50.124090000000002</v>
      </c>
      <c r="J439">
        <v>11</v>
      </c>
      <c r="K439">
        <v>5</v>
      </c>
      <c r="L439">
        <v>1973</v>
      </c>
      <c r="M439">
        <v>49</v>
      </c>
      <c r="N439">
        <v>8</v>
      </c>
      <c r="O439" t="s">
        <v>24</v>
      </c>
      <c r="P439" t="s">
        <v>255</v>
      </c>
      <c r="Q439" t="s">
        <v>2117</v>
      </c>
      <c r="R439" t="s">
        <v>2118</v>
      </c>
      <c r="S439" t="s">
        <v>2119</v>
      </c>
      <c r="T439">
        <v>1</v>
      </c>
      <c r="U439" t="s">
        <v>186</v>
      </c>
      <c r="V439">
        <v>95</v>
      </c>
      <c r="Z439" t="s">
        <v>2122</v>
      </c>
      <c r="AA439">
        <v>19.928170000000001</v>
      </c>
      <c r="AB439">
        <v>110.8837</v>
      </c>
      <c r="AC439">
        <v>95</v>
      </c>
      <c r="AJ439">
        <v>64</v>
      </c>
      <c r="AO439">
        <f t="shared" ca="1" si="74"/>
        <v>11</v>
      </c>
      <c r="AP439">
        <f t="shared" ca="1" si="75"/>
        <v>1973</v>
      </c>
      <c r="AQ439">
        <f t="shared" ca="1" si="76"/>
        <v>49</v>
      </c>
      <c r="AR439" t="str">
        <f t="shared" si="77"/>
        <v>VEDASTE</v>
      </c>
      <c r="AS439" t="str">
        <f t="shared" si="78"/>
        <v>TUYISHIMIRE</v>
      </c>
      <c r="AT439" t="str">
        <f t="shared" si="79"/>
        <v>VEDASTE LIONCEAU TUYISHIMIRE</v>
      </c>
      <c r="AW439">
        <f t="shared" ca="1" si="86"/>
        <v>11</v>
      </c>
      <c r="AX439">
        <f t="shared" ca="1" si="87"/>
        <v>1973</v>
      </c>
      <c r="AY439" s="23"/>
      <c r="AZ439">
        <f t="shared" si="80"/>
        <v>1</v>
      </c>
      <c r="BA439" t="str">
        <f t="shared" si="81"/>
        <v>MARRIED TO ONE WIFE/HUSBAND OFFICIALLY</v>
      </c>
      <c r="BB439" s="23"/>
      <c r="BC439">
        <f t="shared" si="82"/>
        <v>8</v>
      </c>
      <c r="BE439" t="str">
        <f t="shared" si="83"/>
        <v>M</v>
      </c>
    </row>
    <row r="440" spans="1:59">
      <c r="A440">
        <v>135</v>
      </c>
      <c r="B440" t="s">
        <v>1284</v>
      </c>
      <c r="C440" t="s">
        <v>1285</v>
      </c>
      <c r="E440" t="s">
        <v>788</v>
      </c>
      <c r="F440" t="s">
        <v>2752</v>
      </c>
      <c r="G440" t="s">
        <v>36</v>
      </c>
      <c r="H440">
        <v>45.817489999999999</v>
      </c>
      <c r="I440">
        <v>17.185099999999998</v>
      </c>
      <c r="J440">
        <v>28</v>
      </c>
      <c r="K440">
        <v>2</v>
      </c>
      <c r="L440">
        <v>1995</v>
      </c>
      <c r="M440">
        <v>27</v>
      </c>
      <c r="N440">
        <v>7</v>
      </c>
      <c r="O440" t="s">
        <v>24</v>
      </c>
      <c r="P440" t="s">
        <v>255</v>
      </c>
      <c r="Q440" t="s">
        <v>2117</v>
      </c>
      <c r="R440" t="s">
        <v>2118</v>
      </c>
      <c r="S440" t="s">
        <v>2119</v>
      </c>
      <c r="T440">
        <v>4</v>
      </c>
      <c r="U440" t="s">
        <v>93</v>
      </c>
      <c r="V440">
        <v>95</v>
      </c>
      <c r="Z440" t="s">
        <v>2122</v>
      </c>
      <c r="AA440">
        <v>19.928170000000001</v>
      </c>
      <c r="AB440">
        <v>110.8837</v>
      </c>
      <c r="AC440">
        <v>95</v>
      </c>
      <c r="AO440">
        <f t="shared" ca="1" si="74"/>
        <v>2</v>
      </c>
      <c r="AP440">
        <f t="shared" ca="1" si="75"/>
        <v>1995</v>
      </c>
      <c r="AQ440">
        <f t="shared" ca="1" si="76"/>
        <v>27</v>
      </c>
      <c r="AR440" t="str">
        <f t="shared" si="77"/>
        <v>BELLYCOFF</v>
      </c>
      <c r="AS440" t="str">
        <f t="shared" si="78"/>
        <v>CLAUDE</v>
      </c>
      <c r="AT440" t="str">
        <f t="shared" si="79"/>
        <v>BELLYCOFF  CLAUDE</v>
      </c>
      <c r="AW440">
        <f t="shared" ca="1" si="86"/>
        <v>2</v>
      </c>
      <c r="AX440">
        <f t="shared" ca="1" si="87"/>
        <v>1995</v>
      </c>
      <c r="AY440" s="23">
        <v>1</v>
      </c>
      <c r="AZ440" t="str">
        <f t="shared" si="80"/>
        <v/>
      </c>
      <c r="BA440" t="str">
        <f t="shared" si="81"/>
        <v/>
      </c>
      <c r="BB440" s="23"/>
      <c r="BC440">
        <f t="shared" si="82"/>
        <v>7</v>
      </c>
      <c r="BE440" t="str">
        <f t="shared" si="83"/>
        <v>M</v>
      </c>
    </row>
    <row r="441" spans="1:59">
      <c r="A441">
        <v>135</v>
      </c>
      <c r="B441" t="s">
        <v>1287</v>
      </c>
      <c r="C441" t="s">
        <v>55</v>
      </c>
      <c r="E441" t="s">
        <v>2753</v>
      </c>
      <c r="F441" t="s">
        <v>2754</v>
      </c>
      <c r="G441" t="s">
        <v>36</v>
      </c>
      <c r="H441">
        <v>17.133330000000001</v>
      </c>
      <c r="I441">
        <v>122.13330000000001</v>
      </c>
      <c r="J441">
        <v>12</v>
      </c>
      <c r="K441">
        <v>12</v>
      </c>
      <c r="L441">
        <v>2003</v>
      </c>
      <c r="M441">
        <v>19</v>
      </c>
      <c r="N441">
        <v>9</v>
      </c>
      <c r="O441" t="s">
        <v>24</v>
      </c>
      <c r="P441" t="s">
        <v>255</v>
      </c>
      <c r="Q441" t="s">
        <v>2117</v>
      </c>
      <c r="R441" t="s">
        <v>2118</v>
      </c>
      <c r="S441" t="s">
        <v>2119</v>
      </c>
      <c r="T441">
        <v>4</v>
      </c>
      <c r="U441" t="s">
        <v>93</v>
      </c>
      <c r="V441">
        <v>95</v>
      </c>
      <c r="Z441" t="s">
        <v>2122</v>
      </c>
      <c r="AA441">
        <v>19.928170000000001</v>
      </c>
      <c r="AB441">
        <v>110.8837</v>
      </c>
      <c r="AC441">
        <v>95</v>
      </c>
      <c r="AO441">
        <f t="shared" ca="1" si="74"/>
        <v>12</v>
      </c>
      <c r="AP441">
        <f t="shared" ca="1" si="75"/>
        <v>2003</v>
      </c>
      <c r="AQ441">
        <f t="shared" ca="1" si="76"/>
        <v>19</v>
      </c>
      <c r="AR441" t="str">
        <f t="shared" si="77"/>
        <v>AUGUSTIN</v>
      </c>
      <c r="AS441" t="str">
        <f t="shared" si="78"/>
        <v>STEVEN</v>
      </c>
      <c r="AT441" t="str">
        <f t="shared" si="79"/>
        <v>AUGUSTIN  STEVEN</v>
      </c>
      <c r="AW441">
        <f t="shared" ca="1" si="86"/>
        <v>12</v>
      </c>
      <c r="AX441">
        <f t="shared" ca="1" si="87"/>
        <v>2003</v>
      </c>
      <c r="AY441" s="23"/>
      <c r="AZ441">
        <f t="shared" si="80"/>
        <v>4</v>
      </c>
      <c r="BA441" t="str">
        <f t="shared" si="81"/>
        <v>DIVORCED</v>
      </c>
      <c r="BB441" s="23"/>
      <c r="BC441">
        <f t="shared" si="82"/>
        <v>9</v>
      </c>
      <c r="BE441" t="str">
        <f t="shared" si="83"/>
        <v>M</v>
      </c>
    </row>
    <row r="442" spans="1:59">
      <c r="A442">
        <v>135</v>
      </c>
      <c r="B442" t="s">
        <v>1289</v>
      </c>
      <c r="C442" t="s">
        <v>1290</v>
      </c>
      <c r="E442" t="s">
        <v>1233</v>
      </c>
      <c r="F442" t="s">
        <v>2122</v>
      </c>
      <c r="G442" t="s">
        <v>23</v>
      </c>
      <c r="H442">
        <v>19.928170000000001</v>
      </c>
      <c r="I442">
        <v>110.8837</v>
      </c>
      <c r="J442">
        <v>1</v>
      </c>
      <c r="K442">
        <v>11</v>
      </c>
      <c r="L442">
        <v>1927</v>
      </c>
      <c r="M442">
        <v>95</v>
      </c>
      <c r="N442">
        <v>11</v>
      </c>
      <c r="O442" t="s">
        <v>24</v>
      </c>
      <c r="P442" t="s">
        <v>255</v>
      </c>
      <c r="Q442" t="s">
        <v>2117</v>
      </c>
      <c r="R442" t="s">
        <v>2118</v>
      </c>
      <c r="S442" t="s">
        <v>2119</v>
      </c>
      <c r="T442">
        <v>2</v>
      </c>
      <c r="U442" t="s">
        <v>48</v>
      </c>
      <c r="V442">
        <v>95</v>
      </c>
      <c r="W442">
        <v>9624113972</v>
      </c>
      <c r="Z442" t="s">
        <v>2122</v>
      </c>
      <c r="AA442">
        <v>19.928170000000001</v>
      </c>
      <c r="AB442">
        <v>110.8837</v>
      </c>
      <c r="AC442">
        <v>95</v>
      </c>
      <c r="AF442">
        <v>1</v>
      </c>
      <c r="AH442">
        <v>7</v>
      </c>
      <c r="AK442">
        <v>36</v>
      </c>
      <c r="AO442">
        <f t="shared" ca="1" si="74"/>
        <v>11</v>
      </c>
      <c r="AP442">
        <f t="shared" ca="1" si="75"/>
        <v>2002</v>
      </c>
      <c r="AQ442">
        <f t="shared" ca="1" si="76"/>
        <v>95</v>
      </c>
      <c r="AR442" t="str">
        <f t="shared" si="77"/>
        <v>BETTY</v>
      </c>
      <c r="AS442" t="str">
        <f t="shared" si="78"/>
        <v>HABINEZA</v>
      </c>
      <c r="AT442" t="str">
        <f t="shared" si="79"/>
        <v>BETTY  HABINEZA</v>
      </c>
      <c r="AW442">
        <f t="shared" ca="1" si="86"/>
        <v>11</v>
      </c>
      <c r="AX442">
        <f t="shared" ca="1" si="87"/>
        <v>2002</v>
      </c>
      <c r="AY442" s="23"/>
      <c r="AZ442">
        <f t="shared" si="80"/>
        <v>2</v>
      </c>
      <c r="BA442" t="str">
        <f t="shared" si="81"/>
        <v>MARRIED TO ONE WIFE/HUSBAND NOT OFFICIALLY</v>
      </c>
      <c r="BB442" s="23"/>
      <c r="BC442">
        <f t="shared" si="82"/>
        <v>11</v>
      </c>
      <c r="BE442" t="str">
        <f t="shared" si="83"/>
        <v>F</v>
      </c>
      <c r="BG442">
        <f xml:space="preserve"> IF(ISBLANK(BF442), W442, "")</f>
        <v>9624113972</v>
      </c>
    </row>
    <row r="443" spans="1:59">
      <c r="A443">
        <v>136</v>
      </c>
      <c r="B443" t="s">
        <v>1291</v>
      </c>
      <c r="C443" t="s">
        <v>1292</v>
      </c>
      <c r="E443" t="s">
        <v>204</v>
      </c>
      <c r="F443" t="s">
        <v>2123</v>
      </c>
      <c r="G443" t="s">
        <v>23</v>
      </c>
      <c r="H443">
        <v>42.079279999999997</v>
      </c>
      <c r="I443">
        <v>-8.4835200000000004</v>
      </c>
      <c r="J443">
        <v>18</v>
      </c>
      <c r="K443">
        <v>7</v>
      </c>
      <c r="L443">
        <v>1930</v>
      </c>
      <c r="M443">
        <v>92</v>
      </c>
      <c r="N443">
        <v>3</v>
      </c>
      <c r="O443" t="s">
        <v>37</v>
      </c>
      <c r="P443" t="s">
        <v>68</v>
      </c>
      <c r="Q443" t="s">
        <v>1414</v>
      </c>
      <c r="R443" t="s">
        <v>1452</v>
      </c>
      <c r="S443" t="s">
        <v>2124</v>
      </c>
      <c r="T443">
        <v>4</v>
      </c>
      <c r="U443" t="s">
        <v>93</v>
      </c>
      <c r="V443">
        <v>98</v>
      </c>
      <c r="Z443" t="s">
        <v>2127</v>
      </c>
      <c r="AA443">
        <v>49.788200000000003</v>
      </c>
      <c r="AB443">
        <v>19.70598</v>
      </c>
      <c r="AC443">
        <v>98</v>
      </c>
      <c r="AO443">
        <f t="shared" ca="1" si="74"/>
        <v>7</v>
      </c>
      <c r="AP443">
        <f t="shared" ca="1" si="75"/>
        <v>1930</v>
      </c>
      <c r="AQ443">
        <f t="shared" ca="1" si="76"/>
        <v>92</v>
      </c>
      <c r="AR443" t="str">
        <f t="shared" si="77"/>
        <v>CHARITY</v>
      </c>
      <c r="AS443" t="str">
        <f t="shared" si="78"/>
        <v>KARANGWA</v>
      </c>
      <c r="AT443" t="str">
        <f t="shared" si="79"/>
        <v>CHARITY  KARANGWA</v>
      </c>
      <c r="AU443">
        <v>115</v>
      </c>
      <c r="AW443" t="str">
        <f t="shared" si="86"/>
        <v/>
      </c>
      <c r="AX443">
        <f t="shared" ca="1" si="87"/>
        <v>1930</v>
      </c>
      <c r="AY443" s="23"/>
      <c r="AZ443">
        <f t="shared" si="80"/>
        <v>4</v>
      </c>
      <c r="BA443" t="str">
        <f t="shared" si="81"/>
        <v>DIVORCED</v>
      </c>
      <c r="BB443" s="23">
        <v>1</v>
      </c>
      <c r="BC443" t="str">
        <f t="shared" si="82"/>
        <v/>
      </c>
      <c r="BE443" t="str">
        <f t="shared" si="83"/>
        <v>F</v>
      </c>
    </row>
    <row r="444" spans="1:59">
      <c r="A444">
        <v>136</v>
      </c>
      <c r="B444" t="s">
        <v>1293</v>
      </c>
      <c r="C444" t="s">
        <v>1294</v>
      </c>
      <c r="E444" t="s">
        <v>2526</v>
      </c>
      <c r="F444" t="s">
        <v>2755</v>
      </c>
      <c r="G444" t="s">
        <v>23</v>
      </c>
      <c r="H444">
        <v>28.006270000000001</v>
      </c>
      <c r="I444">
        <v>120.63549999999999</v>
      </c>
      <c r="J444">
        <v>4</v>
      </c>
      <c r="K444">
        <v>9</v>
      </c>
      <c r="L444">
        <v>1971</v>
      </c>
      <c r="M444">
        <v>51</v>
      </c>
      <c r="N444">
        <v>2</v>
      </c>
      <c r="O444" t="s">
        <v>37</v>
      </c>
      <c r="P444" t="s">
        <v>68</v>
      </c>
      <c r="Q444" t="s">
        <v>1414</v>
      </c>
      <c r="R444" t="s">
        <v>1452</v>
      </c>
      <c r="S444" t="s">
        <v>2124</v>
      </c>
      <c r="T444">
        <v>3</v>
      </c>
      <c r="U444" t="s">
        <v>26</v>
      </c>
      <c r="V444">
        <v>98</v>
      </c>
      <c r="Z444" t="s">
        <v>2127</v>
      </c>
      <c r="AA444">
        <v>49.788200000000003</v>
      </c>
      <c r="AB444">
        <v>19.70598</v>
      </c>
      <c r="AC444">
        <v>98</v>
      </c>
      <c r="AF444">
        <v>24</v>
      </c>
      <c r="AJ444">
        <v>48</v>
      </c>
      <c r="AM444">
        <v>12</v>
      </c>
      <c r="AO444">
        <f t="shared" ca="1" si="74"/>
        <v>11</v>
      </c>
      <c r="AP444">
        <f t="shared" ca="1" si="75"/>
        <v>1971</v>
      </c>
      <c r="AQ444">
        <f t="shared" ca="1" si="76"/>
        <v>51</v>
      </c>
      <c r="AR444" t="str">
        <f t="shared" si="77"/>
        <v/>
      </c>
      <c r="AS444" t="str">
        <f t="shared" si="78"/>
        <v>TUSHABE</v>
      </c>
      <c r="AT444" t="str">
        <f t="shared" si="79"/>
        <v xml:space="preserve">  TUSHABE</v>
      </c>
      <c r="AW444">
        <f t="shared" ca="1" si="86"/>
        <v>11</v>
      </c>
      <c r="AX444">
        <f t="shared" ca="1" si="87"/>
        <v>1971</v>
      </c>
      <c r="AY444" s="23"/>
      <c r="AZ444">
        <f t="shared" si="80"/>
        <v>3</v>
      </c>
      <c r="BA444" t="str">
        <f t="shared" si="81"/>
        <v>LIVE IN A POLYGAMOUS UNION</v>
      </c>
      <c r="BB444" s="23"/>
      <c r="BC444">
        <f t="shared" si="82"/>
        <v>2</v>
      </c>
      <c r="BE444" t="str">
        <f t="shared" si="83"/>
        <v>F</v>
      </c>
    </row>
    <row r="445" spans="1:59">
      <c r="A445">
        <v>136</v>
      </c>
      <c r="B445" t="s">
        <v>1295</v>
      </c>
      <c r="C445" t="s">
        <v>1296</v>
      </c>
      <c r="E445" t="s">
        <v>2756</v>
      </c>
      <c r="F445" t="s">
        <v>2757</v>
      </c>
      <c r="G445" t="s">
        <v>36</v>
      </c>
      <c r="H445">
        <v>15.25957</v>
      </c>
      <c r="I445">
        <v>-61.375</v>
      </c>
      <c r="J445">
        <v>20</v>
      </c>
      <c r="K445">
        <v>7</v>
      </c>
      <c r="L445">
        <v>1964</v>
      </c>
      <c r="M445">
        <v>58</v>
      </c>
      <c r="N445">
        <v>9</v>
      </c>
      <c r="O445" t="s">
        <v>37</v>
      </c>
      <c r="P445" t="s">
        <v>68</v>
      </c>
      <c r="Q445" t="s">
        <v>1414</v>
      </c>
      <c r="R445" t="s">
        <v>1452</v>
      </c>
      <c r="S445" t="s">
        <v>2124</v>
      </c>
      <c r="T445">
        <v>1</v>
      </c>
      <c r="U445" t="s">
        <v>186</v>
      </c>
      <c r="V445">
        <v>98</v>
      </c>
      <c r="Z445" t="s">
        <v>2127</v>
      </c>
      <c r="AA445">
        <v>49.788200000000003</v>
      </c>
      <c r="AB445">
        <v>19.70598</v>
      </c>
      <c r="AC445">
        <v>98</v>
      </c>
      <c r="AJ445">
        <v>28</v>
      </c>
      <c r="AO445">
        <f t="shared" ca="1" si="74"/>
        <v>10</v>
      </c>
      <c r="AP445">
        <f t="shared" ca="1" si="75"/>
        <v>1964</v>
      </c>
      <c r="AQ445">
        <f t="shared" ca="1" si="76"/>
        <v>58</v>
      </c>
      <c r="AR445" t="str">
        <f t="shared" si="77"/>
        <v>SAMSON</v>
      </c>
      <c r="AS445" t="str">
        <f t="shared" si="78"/>
        <v>LEE</v>
      </c>
      <c r="AT445" t="str">
        <f t="shared" si="79"/>
        <v>SAMSON  LEE</v>
      </c>
      <c r="AV445">
        <v>77</v>
      </c>
      <c r="AW445">
        <f t="shared" ca="1" si="86"/>
        <v>10</v>
      </c>
      <c r="AX445" t="str">
        <f t="shared" si="87"/>
        <v/>
      </c>
      <c r="AY445" s="23"/>
      <c r="AZ445">
        <f t="shared" si="80"/>
        <v>1</v>
      </c>
      <c r="BA445" t="str">
        <f t="shared" si="81"/>
        <v>MARRIED TO ONE WIFE/HUSBAND OFFICIALLY</v>
      </c>
      <c r="BB445" s="23"/>
      <c r="BC445">
        <f t="shared" si="82"/>
        <v>9</v>
      </c>
      <c r="BE445" t="str">
        <f t="shared" si="83"/>
        <v>M</v>
      </c>
    </row>
    <row r="446" spans="1:59">
      <c r="A446">
        <v>136</v>
      </c>
      <c r="B446" t="s">
        <v>1298</v>
      </c>
      <c r="C446" t="s">
        <v>1299</v>
      </c>
      <c r="E446" t="s">
        <v>669</v>
      </c>
      <c r="F446" t="s">
        <v>2127</v>
      </c>
      <c r="G446" t="s">
        <v>23</v>
      </c>
      <c r="H446">
        <v>49.788200000000003</v>
      </c>
      <c r="I446">
        <v>19.70598</v>
      </c>
      <c r="J446">
        <v>30</v>
      </c>
      <c r="K446">
        <v>5</v>
      </c>
      <c r="L446">
        <v>1924</v>
      </c>
      <c r="M446">
        <v>98</v>
      </c>
      <c r="N446">
        <v>3</v>
      </c>
      <c r="O446" t="s">
        <v>37</v>
      </c>
      <c r="P446" t="s">
        <v>68</v>
      </c>
      <c r="Q446" t="s">
        <v>1414</v>
      </c>
      <c r="R446" t="s">
        <v>1452</v>
      </c>
      <c r="S446" t="s">
        <v>2124</v>
      </c>
      <c r="T446">
        <v>3</v>
      </c>
      <c r="U446" t="s">
        <v>26</v>
      </c>
      <c r="V446">
        <v>98</v>
      </c>
      <c r="W446">
        <v>7873339524</v>
      </c>
      <c r="Z446" t="s">
        <v>2127</v>
      </c>
      <c r="AA446">
        <v>49.788200000000003</v>
      </c>
      <c r="AB446">
        <v>19.70598</v>
      </c>
      <c r="AC446">
        <v>98</v>
      </c>
      <c r="AK446">
        <v>4</v>
      </c>
      <c r="AO446">
        <f t="shared" ca="1" si="74"/>
        <v>5</v>
      </c>
      <c r="AP446">
        <f t="shared" ca="1" si="75"/>
        <v>1961</v>
      </c>
      <c r="AQ446">
        <f t="shared" ca="1" si="76"/>
        <v>98</v>
      </c>
      <c r="AR446" t="str">
        <f t="shared" si="77"/>
        <v>SCHIPHRA</v>
      </c>
      <c r="AS446" t="str">
        <f t="shared" si="78"/>
        <v>TUYISENGE</v>
      </c>
      <c r="AT446" t="str">
        <f t="shared" si="79"/>
        <v>SCHIPHRA  TUYISENGE</v>
      </c>
      <c r="AW446">
        <f t="shared" ca="1" si="86"/>
        <v>5</v>
      </c>
      <c r="AX446">
        <f t="shared" ca="1" si="87"/>
        <v>1961</v>
      </c>
      <c r="AY446" s="23"/>
      <c r="AZ446">
        <f t="shared" si="80"/>
        <v>3</v>
      </c>
      <c r="BA446" t="str">
        <f t="shared" si="81"/>
        <v>LIVE IN A POLYGAMOUS UNION</v>
      </c>
      <c r="BB446" s="23"/>
      <c r="BC446">
        <f t="shared" si="82"/>
        <v>3</v>
      </c>
      <c r="BE446" t="str">
        <f t="shared" si="83"/>
        <v>F</v>
      </c>
      <c r="BF446">
        <v>1</v>
      </c>
      <c r="BG446" t="str">
        <f xml:space="preserve"> IF(ISBLANK(BF446), W446, "")</f>
        <v/>
      </c>
    </row>
    <row r="447" spans="1:59">
      <c r="A447">
        <v>137</v>
      </c>
      <c r="B447" t="s">
        <v>1300</v>
      </c>
      <c r="C447" t="s">
        <v>1301</v>
      </c>
      <c r="E447" t="s">
        <v>2460</v>
      </c>
      <c r="F447" t="s">
        <v>2758</v>
      </c>
      <c r="G447" t="s">
        <v>23</v>
      </c>
      <c r="H447">
        <v>14.578620000000001</v>
      </c>
      <c r="I447">
        <v>121.0702</v>
      </c>
      <c r="J447">
        <v>29</v>
      </c>
      <c r="K447">
        <v>11</v>
      </c>
      <c r="L447">
        <v>1999</v>
      </c>
      <c r="M447">
        <v>23</v>
      </c>
      <c r="N447">
        <v>7</v>
      </c>
      <c r="O447" t="s">
        <v>72</v>
      </c>
      <c r="P447" t="s">
        <v>82</v>
      </c>
      <c r="Q447" t="s">
        <v>2054</v>
      </c>
      <c r="R447" t="s">
        <v>2129</v>
      </c>
      <c r="S447" t="s">
        <v>2130</v>
      </c>
      <c r="T447">
        <v>3</v>
      </c>
      <c r="U447" t="s">
        <v>26</v>
      </c>
      <c r="V447">
        <v>89</v>
      </c>
      <c r="Z447" t="s">
        <v>2759</v>
      </c>
      <c r="AA447">
        <v>34.420369999999998</v>
      </c>
      <c r="AB447">
        <v>73.200810000000004</v>
      </c>
      <c r="AC447">
        <v>89</v>
      </c>
      <c r="AD447">
        <v>5</v>
      </c>
      <c r="AJ447">
        <v>52</v>
      </c>
      <c r="AK447">
        <v>84</v>
      </c>
      <c r="AO447">
        <f t="shared" ca="1" si="74"/>
        <v>3</v>
      </c>
      <c r="AP447">
        <f t="shared" ca="1" si="75"/>
        <v>1984</v>
      </c>
      <c r="AQ447">
        <f t="shared" ca="1" si="76"/>
        <v>23</v>
      </c>
      <c r="AR447" t="str">
        <f t="shared" si="77"/>
        <v>KEZA</v>
      </c>
      <c r="AS447" t="str">
        <f t="shared" si="78"/>
        <v>ALOYS</v>
      </c>
      <c r="AT447" t="str">
        <f t="shared" si="79"/>
        <v>KEZA  ALOYS</v>
      </c>
      <c r="AU447">
        <v>56</v>
      </c>
      <c r="AW447" t="str">
        <f t="shared" si="86"/>
        <v/>
      </c>
      <c r="AX447">
        <f t="shared" ca="1" si="87"/>
        <v>1984</v>
      </c>
      <c r="AY447" s="23"/>
      <c r="AZ447">
        <f t="shared" si="80"/>
        <v>3</v>
      </c>
      <c r="BA447" t="str">
        <f t="shared" si="81"/>
        <v>LIVE IN A POLYGAMOUS UNION</v>
      </c>
      <c r="BB447" s="23"/>
      <c r="BC447">
        <f t="shared" si="82"/>
        <v>7</v>
      </c>
      <c r="BE447" t="str">
        <f t="shared" si="83"/>
        <v>F</v>
      </c>
    </row>
    <row r="448" spans="1:59">
      <c r="A448">
        <v>137</v>
      </c>
      <c r="B448" t="s">
        <v>1302</v>
      </c>
      <c r="C448" t="s">
        <v>1303</v>
      </c>
      <c r="E448" t="s">
        <v>63</v>
      </c>
      <c r="F448" t="s">
        <v>2759</v>
      </c>
      <c r="G448" t="s">
        <v>36</v>
      </c>
      <c r="H448">
        <v>34.420369999999998</v>
      </c>
      <c r="I448">
        <v>73.200810000000004</v>
      </c>
      <c r="J448">
        <v>22</v>
      </c>
      <c r="K448">
        <v>4</v>
      </c>
      <c r="L448">
        <v>1933</v>
      </c>
      <c r="M448">
        <v>89</v>
      </c>
      <c r="N448">
        <v>8</v>
      </c>
      <c r="O448" t="s">
        <v>72</v>
      </c>
      <c r="P448" t="s">
        <v>82</v>
      </c>
      <c r="Q448" t="s">
        <v>2054</v>
      </c>
      <c r="R448" t="s">
        <v>2129</v>
      </c>
      <c r="S448" t="s">
        <v>2130</v>
      </c>
      <c r="T448">
        <v>3</v>
      </c>
      <c r="U448" t="s">
        <v>26</v>
      </c>
      <c r="V448">
        <v>89</v>
      </c>
      <c r="W448">
        <v>1063126905</v>
      </c>
      <c r="Z448" t="s">
        <v>2759</v>
      </c>
      <c r="AA448">
        <v>34.420369999999998</v>
      </c>
      <c r="AB448">
        <v>73.200810000000004</v>
      </c>
      <c r="AC448">
        <v>89</v>
      </c>
      <c r="AD448">
        <v>5</v>
      </c>
      <c r="AO448">
        <f t="shared" ca="1" si="74"/>
        <v>4</v>
      </c>
      <c r="AP448">
        <f t="shared" ca="1" si="75"/>
        <v>1933</v>
      </c>
      <c r="AQ448">
        <f t="shared" ca="1" si="76"/>
        <v>89</v>
      </c>
      <c r="AR448" t="str">
        <f t="shared" si="77"/>
        <v>SLIM</v>
      </c>
      <c r="AS448" t="str">
        <f t="shared" si="78"/>
        <v>SHYAKA</v>
      </c>
      <c r="AT448" t="str">
        <f t="shared" si="79"/>
        <v>SLIM  SHYAKA</v>
      </c>
      <c r="AV448">
        <v>42</v>
      </c>
      <c r="AW448">
        <f t="shared" ca="1" si="86"/>
        <v>4</v>
      </c>
      <c r="AX448" t="str">
        <f t="shared" si="87"/>
        <v/>
      </c>
      <c r="AY448" s="23"/>
      <c r="AZ448">
        <f t="shared" si="80"/>
        <v>3</v>
      </c>
      <c r="BA448" t="str">
        <f t="shared" si="81"/>
        <v>LIVE IN A POLYGAMOUS UNION</v>
      </c>
      <c r="BB448" s="23">
        <v>1</v>
      </c>
      <c r="BC448" t="str">
        <f t="shared" si="82"/>
        <v/>
      </c>
      <c r="BE448" t="str">
        <f t="shared" si="83"/>
        <v>M</v>
      </c>
    </row>
    <row r="449" spans="1:59">
      <c r="A449">
        <v>137</v>
      </c>
      <c r="B449" t="s">
        <v>1304</v>
      </c>
      <c r="C449" t="s">
        <v>1305</v>
      </c>
      <c r="E449" t="s">
        <v>2627</v>
      </c>
      <c r="F449" t="s">
        <v>2760</v>
      </c>
      <c r="G449" t="s">
        <v>36</v>
      </c>
      <c r="H449">
        <v>58.310490000000001</v>
      </c>
      <c r="I449">
        <v>112.89749999999999</v>
      </c>
      <c r="J449">
        <v>12</v>
      </c>
      <c r="K449">
        <v>1</v>
      </c>
      <c r="L449">
        <v>1972</v>
      </c>
      <c r="M449">
        <v>50</v>
      </c>
      <c r="N449">
        <v>10</v>
      </c>
      <c r="O449" t="s">
        <v>72</v>
      </c>
      <c r="P449" t="s">
        <v>82</v>
      </c>
      <c r="Q449" t="s">
        <v>2054</v>
      </c>
      <c r="R449" t="s">
        <v>2129</v>
      </c>
      <c r="S449" t="s">
        <v>2130</v>
      </c>
      <c r="T449">
        <v>1</v>
      </c>
      <c r="U449" t="s">
        <v>186</v>
      </c>
      <c r="V449">
        <v>89</v>
      </c>
      <c r="Z449" t="s">
        <v>2759</v>
      </c>
      <c r="AA449">
        <v>34.420369999999998</v>
      </c>
      <c r="AB449">
        <v>73.200810000000004</v>
      </c>
      <c r="AC449">
        <v>89</v>
      </c>
      <c r="AD449">
        <v>5</v>
      </c>
      <c r="AK449">
        <v>12</v>
      </c>
      <c r="AO449">
        <f t="shared" ca="1" si="74"/>
        <v>1</v>
      </c>
      <c r="AP449">
        <f t="shared" ca="1" si="75"/>
        <v>2022</v>
      </c>
      <c r="AQ449">
        <f t="shared" ca="1" si="76"/>
        <v>50</v>
      </c>
      <c r="AR449" t="str">
        <f t="shared" si="77"/>
        <v>YUNUSU</v>
      </c>
      <c r="AS449" t="str">
        <f t="shared" si="78"/>
        <v>FIDELE</v>
      </c>
      <c r="AT449" t="str">
        <f t="shared" si="79"/>
        <v>YUNUSU  FIDELE</v>
      </c>
      <c r="AW449">
        <f t="shared" ca="1" si="86"/>
        <v>1</v>
      </c>
      <c r="AX449">
        <f t="shared" ca="1" si="87"/>
        <v>2022</v>
      </c>
      <c r="AY449" s="23">
        <v>1</v>
      </c>
      <c r="AZ449" t="str">
        <f t="shared" si="80"/>
        <v/>
      </c>
      <c r="BA449" t="str">
        <f t="shared" si="81"/>
        <v/>
      </c>
      <c r="BB449" s="23"/>
      <c r="BC449">
        <f t="shared" si="82"/>
        <v>10</v>
      </c>
      <c r="BE449" t="str">
        <f t="shared" si="83"/>
        <v>M</v>
      </c>
    </row>
    <row r="450" spans="1:59">
      <c r="A450">
        <v>137</v>
      </c>
      <c r="B450" t="s">
        <v>1306</v>
      </c>
      <c r="C450" t="s">
        <v>865</v>
      </c>
      <c r="E450" t="s">
        <v>2761</v>
      </c>
      <c r="F450" t="s">
        <v>2762</v>
      </c>
      <c r="G450" t="s">
        <v>36</v>
      </c>
      <c r="H450">
        <v>39.932450000000003</v>
      </c>
      <c r="I450">
        <v>116.431</v>
      </c>
      <c r="J450">
        <v>16</v>
      </c>
      <c r="K450">
        <v>10</v>
      </c>
      <c r="L450">
        <v>1973</v>
      </c>
      <c r="M450">
        <v>49</v>
      </c>
      <c r="N450">
        <v>1</v>
      </c>
      <c r="O450" t="s">
        <v>72</v>
      </c>
      <c r="P450" t="s">
        <v>82</v>
      </c>
      <c r="Q450" t="s">
        <v>2054</v>
      </c>
      <c r="R450" t="s">
        <v>2129</v>
      </c>
      <c r="S450" t="s">
        <v>2130</v>
      </c>
      <c r="T450">
        <v>7</v>
      </c>
      <c r="U450" t="s">
        <v>78</v>
      </c>
      <c r="V450">
        <v>89</v>
      </c>
      <c r="Z450" t="s">
        <v>2759</v>
      </c>
      <c r="AA450">
        <v>34.420369999999998</v>
      </c>
      <c r="AB450">
        <v>73.200810000000004</v>
      </c>
      <c r="AC450">
        <v>89</v>
      </c>
      <c r="AD450">
        <v>5</v>
      </c>
      <c r="AF450">
        <v>37</v>
      </c>
      <c r="AO450">
        <f t="shared" ref="AO450:AO494" ca="1" si="88" xml:space="preserve"> IF(ISBLANK(AJ450), K450, RANDBETWEEN(1,12))</f>
        <v>10</v>
      </c>
      <c r="AP450">
        <f t="shared" ref="AP450:AP494" ca="1" si="89" xml:space="preserve"> IF(ISBLANK(AK450), L450, RANDBETWEEN(1922,2022))</f>
        <v>1973</v>
      </c>
      <c r="AQ450">
        <f t="shared" ref="AQ450:AQ494" ca="1" si="90">IF(ISBLANK(AL450),M450,SUM(M450,RANDBETWEEN(1,3)))</f>
        <v>49</v>
      </c>
      <c r="AR450" t="str">
        <f t="shared" ref="AR450:AR494" si="91" xml:space="preserve"> IF(ISBLANK(AM450), C450, "")</f>
        <v>GATETE</v>
      </c>
      <c r="AS450" t="str">
        <f t="shared" ref="AS450:AS494" si="92" xml:space="preserve"> IF(ISBLANK(AN450), E450, "")</f>
        <v>NSENYUMVA</v>
      </c>
      <c r="AT450" t="str">
        <f t="shared" ref="AT450:AT494" si="93" xml:space="preserve"> _xlfn.CONCAT(AR450, " ", D450, " ", AS450)</f>
        <v>GATETE  NSENYUMVA</v>
      </c>
      <c r="AW450">
        <f t="shared" ca="1" si="86"/>
        <v>10</v>
      </c>
      <c r="AX450">
        <f t="shared" ca="1" si="87"/>
        <v>1973</v>
      </c>
      <c r="AY450" s="23"/>
      <c r="AZ450">
        <f t="shared" ref="AZ450:AZ494" si="94">IF(ISBLANK(AY450), T450, "")</f>
        <v>7</v>
      </c>
      <c r="BA450" t="str">
        <f t="shared" ref="BA450:BA494" si="95">IF(ISBLANK(AY450), U450, "")</f>
        <v>WIDOWED</v>
      </c>
      <c r="BB450" s="23"/>
      <c r="BC450">
        <f t="shared" ref="BC450:BC494" si="96">IF(ISBLANK(BB450), N450, "")</f>
        <v>1</v>
      </c>
      <c r="BE450" t="str">
        <f t="shared" ref="BE450:BE493" si="97">IF(ISBLANK(BD450), G450, "")</f>
        <v>M</v>
      </c>
    </row>
    <row r="451" spans="1:59">
      <c r="A451">
        <v>138</v>
      </c>
      <c r="B451" t="s">
        <v>1308</v>
      </c>
      <c r="C451" t="s">
        <v>696</v>
      </c>
      <c r="E451" t="s">
        <v>498</v>
      </c>
      <c r="F451" t="s">
        <v>2134</v>
      </c>
      <c r="G451" t="s">
        <v>23</v>
      </c>
      <c r="H451">
        <v>43.30706</v>
      </c>
      <c r="I451">
        <v>124.33540000000001</v>
      </c>
      <c r="J451">
        <v>5</v>
      </c>
      <c r="K451">
        <v>8</v>
      </c>
      <c r="L451">
        <v>1950</v>
      </c>
      <c r="M451">
        <v>72</v>
      </c>
      <c r="N451">
        <v>5</v>
      </c>
      <c r="O451" t="s">
        <v>37</v>
      </c>
      <c r="P451" t="s">
        <v>64</v>
      </c>
      <c r="Q451" t="s">
        <v>2087</v>
      </c>
      <c r="R451" t="s">
        <v>1425</v>
      </c>
      <c r="S451" t="s">
        <v>2088</v>
      </c>
      <c r="T451">
        <v>4</v>
      </c>
      <c r="U451" t="s">
        <v>93</v>
      </c>
      <c r="V451">
        <v>72</v>
      </c>
      <c r="W451">
        <v>8251714761</v>
      </c>
      <c r="Z451" t="s">
        <v>2134</v>
      </c>
      <c r="AA451">
        <v>43.30706</v>
      </c>
      <c r="AB451">
        <v>124.33540000000001</v>
      </c>
      <c r="AC451">
        <v>72</v>
      </c>
      <c r="AJ451">
        <v>69</v>
      </c>
      <c r="AL451">
        <v>36</v>
      </c>
      <c r="AO451">
        <f t="shared" ca="1" si="88"/>
        <v>12</v>
      </c>
      <c r="AP451">
        <f t="shared" ca="1" si="89"/>
        <v>1950</v>
      </c>
      <c r="AQ451">
        <f t="shared" ca="1" si="90"/>
        <v>73</v>
      </c>
      <c r="AR451" t="str">
        <f t="shared" si="91"/>
        <v>SHAMARIMA</v>
      </c>
      <c r="AS451" t="str">
        <f t="shared" si="92"/>
        <v>UWAMARIYA</v>
      </c>
      <c r="AT451" t="str">
        <f t="shared" si="93"/>
        <v>SHAMARIMA  UWAMARIYA</v>
      </c>
      <c r="AU451">
        <v>39</v>
      </c>
      <c r="AW451" t="str">
        <f t="shared" ref="AW451:AW493" si="98">IF(ISBLANK(AU451), AO451, "")</f>
        <v/>
      </c>
      <c r="AX451">
        <f t="shared" ref="AX451:AX493" ca="1" si="99">IF(ISBLANK(AV451), AP451, "")</f>
        <v>1950</v>
      </c>
      <c r="AY451" s="23"/>
      <c r="AZ451">
        <f t="shared" si="94"/>
        <v>4</v>
      </c>
      <c r="BA451" t="str">
        <f t="shared" si="95"/>
        <v>DIVORCED</v>
      </c>
      <c r="BB451" s="23"/>
      <c r="BC451">
        <f t="shared" si="96"/>
        <v>5</v>
      </c>
      <c r="BE451" t="str">
        <f t="shared" si="97"/>
        <v>F</v>
      </c>
      <c r="BG451">
        <f xml:space="preserve"> IF(ISBLANK(BF451), W451, "")</f>
        <v>8251714761</v>
      </c>
    </row>
    <row r="452" spans="1:59">
      <c r="A452">
        <v>138</v>
      </c>
      <c r="B452" t="s">
        <v>1309</v>
      </c>
      <c r="C452" t="s">
        <v>420</v>
      </c>
      <c r="E452" t="s">
        <v>755</v>
      </c>
      <c r="F452" t="s">
        <v>2763</v>
      </c>
      <c r="G452" t="s">
        <v>36</v>
      </c>
      <c r="H452">
        <v>45.3095</v>
      </c>
      <c r="I452">
        <v>-74.059100000000001</v>
      </c>
      <c r="J452">
        <v>10</v>
      </c>
      <c r="K452">
        <v>11</v>
      </c>
      <c r="L452">
        <v>2005</v>
      </c>
      <c r="M452">
        <v>17</v>
      </c>
      <c r="N452">
        <v>5</v>
      </c>
      <c r="O452" t="s">
        <v>37</v>
      </c>
      <c r="P452" t="s">
        <v>64</v>
      </c>
      <c r="Q452" t="s">
        <v>2087</v>
      </c>
      <c r="R452" t="s">
        <v>1425</v>
      </c>
      <c r="S452" t="s">
        <v>2088</v>
      </c>
      <c r="T452">
        <v>6</v>
      </c>
      <c r="U452" t="s">
        <v>43</v>
      </c>
      <c r="V452">
        <v>72</v>
      </c>
      <c r="Z452" t="s">
        <v>2134</v>
      </c>
      <c r="AA452">
        <v>43.30706</v>
      </c>
      <c r="AB452">
        <v>124.33540000000001</v>
      </c>
      <c r="AC452">
        <v>72</v>
      </c>
      <c r="AJ452">
        <v>116</v>
      </c>
      <c r="AO452">
        <f t="shared" ca="1" si="88"/>
        <v>5</v>
      </c>
      <c r="AP452">
        <f t="shared" ca="1" si="89"/>
        <v>2005</v>
      </c>
      <c r="AQ452">
        <f t="shared" ca="1" si="90"/>
        <v>17</v>
      </c>
      <c r="AR452" t="str">
        <f t="shared" si="91"/>
        <v>SEDHAR</v>
      </c>
      <c r="AS452" t="str">
        <f t="shared" si="92"/>
        <v>NDAYISABA</v>
      </c>
      <c r="AT452" t="str">
        <f t="shared" si="93"/>
        <v>SEDHAR  NDAYISABA</v>
      </c>
      <c r="AW452">
        <f t="shared" ca="1" si="98"/>
        <v>5</v>
      </c>
      <c r="AX452">
        <f t="shared" ca="1" si="99"/>
        <v>2005</v>
      </c>
      <c r="AY452" s="23"/>
      <c r="AZ452">
        <f t="shared" si="94"/>
        <v>6</v>
      </c>
      <c r="BA452" t="str">
        <f t="shared" si="95"/>
        <v>NEVER MARRIED</v>
      </c>
      <c r="BB452" s="23"/>
      <c r="BC452">
        <f t="shared" si="96"/>
        <v>5</v>
      </c>
      <c r="BE452" t="str">
        <f t="shared" si="97"/>
        <v>M</v>
      </c>
    </row>
    <row r="453" spans="1:59">
      <c r="A453">
        <v>139</v>
      </c>
      <c r="B453" t="s">
        <v>1310</v>
      </c>
      <c r="C453" t="s">
        <v>1311</v>
      </c>
      <c r="E453" t="s">
        <v>1312</v>
      </c>
      <c r="F453" t="s">
        <v>2136</v>
      </c>
      <c r="G453" t="s">
        <v>23</v>
      </c>
      <c r="H453">
        <v>35.315829999999998</v>
      </c>
      <c r="I453">
        <v>80.91583</v>
      </c>
      <c r="J453">
        <v>6</v>
      </c>
      <c r="K453">
        <v>10</v>
      </c>
      <c r="L453">
        <v>1992</v>
      </c>
      <c r="M453">
        <v>30</v>
      </c>
      <c r="N453">
        <v>5</v>
      </c>
      <c r="O453" t="s">
        <v>72</v>
      </c>
      <c r="P453" t="s">
        <v>77</v>
      </c>
      <c r="Q453" t="s">
        <v>2137</v>
      </c>
      <c r="R453" t="s">
        <v>1425</v>
      </c>
      <c r="S453" t="s">
        <v>2017</v>
      </c>
      <c r="T453">
        <v>1</v>
      </c>
      <c r="U453" t="s">
        <v>186</v>
      </c>
      <c r="V453">
        <v>87</v>
      </c>
      <c r="Z453" t="s">
        <v>2139</v>
      </c>
      <c r="AA453">
        <v>38.603169999999999</v>
      </c>
      <c r="AB453">
        <v>-9.0785900000000002</v>
      </c>
      <c r="AC453">
        <v>87</v>
      </c>
      <c r="AH453">
        <v>8</v>
      </c>
      <c r="AJ453">
        <v>75</v>
      </c>
      <c r="AO453">
        <f t="shared" ca="1" si="88"/>
        <v>4</v>
      </c>
      <c r="AP453">
        <f t="shared" ca="1" si="89"/>
        <v>1992</v>
      </c>
      <c r="AQ453">
        <f t="shared" ca="1" si="90"/>
        <v>30</v>
      </c>
      <c r="AR453" t="str">
        <f t="shared" si="91"/>
        <v>QUEEM</v>
      </c>
      <c r="AS453" t="str">
        <f t="shared" si="92"/>
        <v>NSHIMIYIMANA</v>
      </c>
      <c r="AT453" t="str">
        <f t="shared" si="93"/>
        <v>QUEEM  NSHIMIYIMANA</v>
      </c>
      <c r="AW453">
        <f t="shared" ca="1" si="98"/>
        <v>4</v>
      </c>
      <c r="AX453">
        <f t="shared" ca="1" si="99"/>
        <v>1992</v>
      </c>
      <c r="AY453" s="23"/>
      <c r="AZ453">
        <f t="shared" si="94"/>
        <v>1</v>
      </c>
      <c r="BA453" t="str">
        <f t="shared" si="95"/>
        <v>MARRIED TO ONE WIFE/HUSBAND OFFICIALLY</v>
      </c>
      <c r="BB453" s="23"/>
      <c r="BC453">
        <f t="shared" si="96"/>
        <v>5</v>
      </c>
      <c r="BE453" t="str">
        <f t="shared" si="97"/>
        <v>F</v>
      </c>
    </row>
    <row r="454" spans="1:59">
      <c r="A454">
        <v>139</v>
      </c>
      <c r="B454" t="s">
        <v>1313</v>
      </c>
      <c r="C454" t="s">
        <v>2764</v>
      </c>
      <c r="E454" t="s">
        <v>975</v>
      </c>
      <c r="F454" t="s">
        <v>2765</v>
      </c>
      <c r="G454" t="s">
        <v>36</v>
      </c>
      <c r="H454">
        <v>41.439990000000002</v>
      </c>
      <c r="I454">
        <v>22.795359999999999</v>
      </c>
      <c r="J454">
        <v>15</v>
      </c>
      <c r="K454">
        <v>5</v>
      </c>
      <c r="L454">
        <v>1964</v>
      </c>
      <c r="M454">
        <v>58</v>
      </c>
      <c r="N454">
        <v>9</v>
      </c>
      <c r="O454" t="s">
        <v>72</v>
      </c>
      <c r="P454" t="s">
        <v>77</v>
      </c>
      <c r="Q454" t="s">
        <v>2137</v>
      </c>
      <c r="R454" t="s">
        <v>1425</v>
      </c>
      <c r="S454" t="s">
        <v>2017</v>
      </c>
      <c r="T454">
        <v>5</v>
      </c>
      <c r="U454" t="s">
        <v>86</v>
      </c>
      <c r="V454">
        <v>87</v>
      </c>
      <c r="Z454" t="s">
        <v>2139</v>
      </c>
      <c r="AA454">
        <v>38.603169999999999</v>
      </c>
      <c r="AB454">
        <v>-9.0785900000000002</v>
      </c>
      <c r="AC454">
        <v>87</v>
      </c>
      <c r="AO454">
        <f t="shared" ca="1" si="88"/>
        <v>5</v>
      </c>
      <c r="AP454">
        <f t="shared" ca="1" si="89"/>
        <v>1964</v>
      </c>
      <c r="AQ454">
        <f t="shared" ca="1" si="90"/>
        <v>58</v>
      </c>
      <c r="AR454" t="str">
        <f t="shared" si="91"/>
        <v>LANDRE</v>
      </c>
      <c r="AS454" t="str">
        <f t="shared" si="92"/>
        <v>DIEUDONNE</v>
      </c>
      <c r="AT454" t="str">
        <f t="shared" si="93"/>
        <v>LANDRE  DIEUDONNE</v>
      </c>
      <c r="AW454">
        <f t="shared" ca="1" si="98"/>
        <v>5</v>
      </c>
      <c r="AX454">
        <f t="shared" ca="1" si="99"/>
        <v>1964</v>
      </c>
      <c r="AY454" s="23"/>
      <c r="AZ454">
        <f t="shared" si="94"/>
        <v>5</v>
      </c>
      <c r="BA454" t="str">
        <f t="shared" si="95"/>
        <v>SEPARATED</v>
      </c>
      <c r="BB454" s="23"/>
      <c r="BC454">
        <f t="shared" si="96"/>
        <v>9</v>
      </c>
      <c r="BE454" t="str">
        <f t="shared" si="97"/>
        <v>M</v>
      </c>
    </row>
    <row r="455" spans="1:59">
      <c r="A455">
        <v>139</v>
      </c>
      <c r="B455" t="s">
        <v>1315</v>
      </c>
      <c r="C455" t="s">
        <v>1316</v>
      </c>
      <c r="E455" t="s">
        <v>1317</v>
      </c>
      <c r="F455" t="s">
        <v>2139</v>
      </c>
      <c r="G455" t="s">
        <v>23</v>
      </c>
      <c r="H455">
        <v>38.603169999999999</v>
      </c>
      <c r="I455">
        <v>-9.0785900000000002</v>
      </c>
      <c r="J455">
        <v>23</v>
      </c>
      <c r="K455">
        <v>11</v>
      </c>
      <c r="L455">
        <v>1935</v>
      </c>
      <c r="M455">
        <v>87</v>
      </c>
      <c r="N455">
        <v>9</v>
      </c>
      <c r="O455" t="s">
        <v>72</v>
      </c>
      <c r="P455" t="s">
        <v>77</v>
      </c>
      <c r="Q455" t="s">
        <v>2137</v>
      </c>
      <c r="R455" t="s">
        <v>1425</v>
      </c>
      <c r="S455" t="s">
        <v>2017</v>
      </c>
      <c r="T455">
        <v>3</v>
      </c>
      <c r="U455" t="s">
        <v>26</v>
      </c>
      <c r="V455">
        <v>87</v>
      </c>
      <c r="W455">
        <v>2142433267</v>
      </c>
      <c r="Z455" t="s">
        <v>2139</v>
      </c>
      <c r="AA455">
        <v>38.603169999999999</v>
      </c>
      <c r="AB455">
        <v>-9.0785900000000002</v>
      </c>
      <c r="AC455">
        <v>87</v>
      </c>
      <c r="AK455">
        <v>29</v>
      </c>
      <c r="AM455">
        <v>8</v>
      </c>
      <c r="AO455">
        <f t="shared" ca="1" si="88"/>
        <v>11</v>
      </c>
      <c r="AP455">
        <f t="shared" ca="1" si="89"/>
        <v>1954</v>
      </c>
      <c r="AQ455">
        <f t="shared" ca="1" si="90"/>
        <v>87</v>
      </c>
      <c r="AR455" t="str">
        <f t="shared" si="91"/>
        <v/>
      </c>
      <c r="AS455" t="str">
        <f t="shared" si="92"/>
        <v>MUGIRANEZA</v>
      </c>
      <c r="AT455" t="str">
        <f t="shared" si="93"/>
        <v xml:space="preserve">  MUGIRANEZA</v>
      </c>
      <c r="AW455">
        <f t="shared" ca="1" si="98"/>
        <v>11</v>
      </c>
      <c r="AX455">
        <f t="shared" ca="1" si="99"/>
        <v>1954</v>
      </c>
      <c r="AY455" s="23"/>
      <c r="AZ455">
        <f t="shared" si="94"/>
        <v>3</v>
      </c>
      <c r="BA455" t="str">
        <f t="shared" si="95"/>
        <v>LIVE IN A POLYGAMOUS UNION</v>
      </c>
      <c r="BB455" s="23"/>
      <c r="BC455">
        <f t="shared" si="96"/>
        <v>9</v>
      </c>
      <c r="BE455" t="str">
        <f t="shared" si="97"/>
        <v>F</v>
      </c>
    </row>
    <row r="456" spans="1:59">
      <c r="A456">
        <v>139</v>
      </c>
      <c r="B456" t="s">
        <v>1318</v>
      </c>
      <c r="C456" t="s">
        <v>669</v>
      </c>
      <c r="D456" t="s">
        <v>134</v>
      </c>
      <c r="E456" t="s">
        <v>489</v>
      </c>
      <c r="F456" t="s">
        <v>2766</v>
      </c>
      <c r="G456" t="s">
        <v>36</v>
      </c>
      <c r="H456">
        <v>13.9063</v>
      </c>
      <c r="I456">
        <v>124.30410000000001</v>
      </c>
      <c r="J456">
        <v>5</v>
      </c>
      <c r="K456">
        <v>10</v>
      </c>
      <c r="L456">
        <v>1999</v>
      </c>
      <c r="M456">
        <v>23</v>
      </c>
      <c r="N456">
        <v>10</v>
      </c>
      <c r="O456" t="s">
        <v>72</v>
      </c>
      <c r="P456" t="s">
        <v>77</v>
      </c>
      <c r="Q456" t="s">
        <v>2137</v>
      </c>
      <c r="R456" t="s">
        <v>1425</v>
      </c>
      <c r="S456" t="s">
        <v>2017</v>
      </c>
      <c r="T456">
        <v>3</v>
      </c>
      <c r="U456" t="s">
        <v>26</v>
      </c>
      <c r="V456">
        <v>87</v>
      </c>
      <c r="Z456" t="s">
        <v>2139</v>
      </c>
      <c r="AA456">
        <v>38.603169999999999</v>
      </c>
      <c r="AB456">
        <v>-9.0785900000000002</v>
      </c>
      <c r="AC456">
        <v>87</v>
      </c>
      <c r="AO456">
        <f t="shared" ca="1" si="88"/>
        <v>10</v>
      </c>
      <c r="AP456">
        <f t="shared" ca="1" si="89"/>
        <v>1999</v>
      </c>
      <c r="AQ456">
        <f t="shared" ca="1" si="90"/>
        <v>23</v>
      </c>
      <c r="AR456" t="str">
        <f t="shared" si="91"/>
        <v>TUYISENGE</v>
      </c>
      <c r="AS456" t="str">
        <f t="shared" si="92"/>
        <v>GASPARD</v>
      </c>
      <c r="AT456" t="str">
        <f t="shared" si="93"/>
        <v>TUYISENGE JEAN GASPARD</v>
      </c>
      <c r="AW456">
        <f t="shared" ca="1" si="98"/>
        <v>10</v>
      </c>
      <c r="AX456">
        <f t="shared" ca="1" si="99"/>
        <v>1999</v>
      </c>
      <c r="AY456" s="23"/>
      <c r="AZ456">
        <f t="shared" si="94"/>
        <v>3</v>
      </c>
      <c r="BA456" t="str">
        <f t="shared" si="95"/>
        <v>LIVE IN A POLYGAMOUS UNION</v>
      </c>
      <c r="BB456" s="23"/>
      <c r="BC456">
        <f t="shared" si="96"/>
        <v>10</v>
      </c>
      <c r="BE456" t="str">
        <f t="shared" si="97"/>
        <v>M</v>
      </c>
    </row>
    <row r="457" spans="1:59">
      <c r="A457">
        <v>139</v>
      </c>
      <c r="B457" t="s">
        <v>1320</v>
      </c>
      <c r="C457" t="s">
        <v>1321</v>
      </c>
      <c r="E457" t="s">
        <v>895</v>
      </c>
      <c r="F457" t="s">
        <v>2141</v>
      </c>
      <c r="G457" t="s">
        <v>23</v>
      </c>
      <c r="H457">
        <v>-6.8055899999999996</v>
      </c>
      <c r="I457">
        <v>110.7629</v>
      </c>
      <c r="J457">
        <v>30</v>
      </c>
      <c r="K457">
        <v>3</v>
      </c>
      <c r="L457">
        <v>1946</v>
      </c>
      <c r="M457">
        <v>76</v>
      </c>
      <c r="N457">
        <v>2</v>
      </c>
      <c r="O457" t="s">
        <v>72</v>
      </c>
      <c r="P457" t="s">
        <v>77</v>
      </c>
      <c r="Q457" t="s">
        <v>2137</v>
      </c>
      <c r="R457" t="s">
        <v>1425</v>
      </c>
      <c r="S457" t="s">
        <v>2017</v>
      </c>
      <c r="T457">
        <v>3</v>
      </c>
      <c r="U457" t="s">
        <v>26</v>
      </c>
      <c r="V457">
        <v>87</v>
      </c>
      <c r="Z457" t="s">
        <v>2139</v>
      </c>
      <c r="AA457">
        <v>38.603169999999999</v>
      </c>
      <c r="AB457">
        <v>-9.0785900000000002</v>
      </c>
      <c r="AC457">
        <v>87</v>
      </c>
      <c r="AJ457">
        <v>109</v>
      </c>
      <c r="AO457">
        <f t="shared" ca="1" si="88"/>
        <v>3</v>
      </c>
      <c r="AP457">
        <f t="shared" ca="1" si="89"/>
        <v>1946</v>
      </c>
      <c r="AQ457">
        <f t="shared" ca="1" si="90"/>
        <v>76</v>
      </c>
      <c r="AR457" t="str">
        <f t="shared" si="91"/>
        <v>ROSE</v>
      </c>
      <c r="AS457" t="str">
        <f t="shared" si="92"/>
        <v>MURENZI</v>
      </c>
      <c r="AT457" t="str">
        <f t="shared" si="93"/>
        <v>ROSE  MURENZI</v>
      </c>
      <c r="AW457">
        <f t="shared" ca="1" si="98"/>
        <v>3</v>
      </c>
      <c r="AX457">
        <f t="shared" ca="1" si="99"/>
        <v>1946</v>
      </c>
      <c r="AY457" s="23"/>
      <c r="AZ457">
        <f t="shared" si="94"/>
        <v>3</v>
      </c>
      <c r="BA457" t="str">
        <f t="shared" si="95"/>
        <v>LIVE IN A POLYGAMOUS UNION</v>
      </c>
      <c r="BB457" s="23"/>
      <c r="BC457">
        <f t="shared" si="96"/>
        <v>2</v>
      </c>
      <c r="BE457" t="str">
        <f t="shared" si="97"/>
        <v>F</v>
      </c>
    </row>
    <row r="458" spans="1:59">
      <c r="A458">
        <v>139</v>
      </c>
      <c r="B458" t="s">
        <v>1318</v>
      </c>
      <c r="C458" t="s">
        <v>669</v>
      </c>
      <c r="D458" t="s">
        <v>134</v>
      </c>
      <c r="E458" t="s">
        <v>489</v>
      </c>
      <c r="F458" t="s">
        <v>2766</v>
      </c>
      <c r="G458" t="s">
        <v>36</v>
      </c>
      <c r="H458">
        <v>13.906295800000001</v>
      </c>
      <c r="I458">
        <v>124.30409040000001</v>
      </c>
      <c r="J458">
        <v>5</v>
      </c>
      <c r="K458">
        <v>10</v>
      </c>
      <c r="L458">
        <v>1999</v>
      </c>
      <c r="M458">
        <v>23</v>
      </c>
      <c r="N458">
        <v>10</v>
      </c>
      <c r="O458" t="s">
        <v>72</v>
      </c>
      <c r="P458" t="s">
        <v>77</v>
      </c>
      <c r="Q458" t="s">
        <v>2137</v>
      </c>
      <c r="R458" t="s">
        <v>1425</v>
      </c>
      <c r="S458" t="s">
        <v>2017</v>
      </c>
      <c r="T458">
        <v>3</v>
      </c>
      <c r="U458" t="s">
        <v>26</v>
      </c>
      <c r="V458">
        <v>87</v>
      </c>
      <c r="Z458" t="s">
        <v>2139</v>
      </c>
      <c r="AA458">
        <v>38.603166399999999</v>
      </c>
      <c r="AB458">
        <v>-9.0785921999999992</v>
      </c>
      <c r="AC458">
        <v>87</v>
      </c>
      <c r="AO458">
        <f t="shared" ca="1" si="88"/>
        <v>10</v>
      </c>
      <c r="AP458">
        <f t="shared" ca="1" si="89"/>
        <v>1999</v>
      </c>
      <c r="AQ458">
        <f t="shared" ca="1" si="90"/>
        <v>23</v>
      </c>
      <c r="AR458" t="str">
        <f t="shared" si="91"/>
        <v>TUYISENGE</v>
      </c>
      <c r="AS458" t="str">
        <f t="shared" si="92"/>
        <v>GASPARD</v>
      </c>
      <c r="AT458" t="str">
        <f t="shared" si="93"/>
        <v>TUYISENGE JEAN GASPARD</v>
      </c>
      <c r="AU458">
        <v>5</v>
      </c>
      <c r="AV458">
        <v>69</v>
      </c>
      <c r="AW458" t="str">
        <f t="shared" si="98"/>
        <v/>
      </c>
      <c r="AX458" t="str">
        <f t="shared" si="99"/>
        <v/>
      </c>
      <c r="AY458" s="23"/>
      <c r="AZ458">
        <f t="shared" si="94"/>
        <v>3</v>
      </c>
      <c r="BA458" t="str">
        <f t="shared" si="95"/>
        <v>LIVE IN A POLYGAMOUS UNION</v>
      </c>
      <c r="BB458" s="23"/>
      <c r="BC458">
        <f t="shared" si="96"/>
        <v>10</v>
      </c>
      <c r="BE458" t="str">
        <f t="shared" si="97"/>
        <v>M</v>
      </c>
    </row>
    <row r="459" spans="1:59">
      <c r="A459">
        <v>139</v>
      </c>
      <c r="B459" t="s">
        <v>1320</v>
      </c>
      <c r="C459" t="s">
        <v>1321</v>
      </c>
      <c r="E459" t="s">
        <v>895</v>
      </c>
      <c r="F459" t="s">
        <v>2141</v>
      </c>
      <c r="G459" t="s">
        <v>23</v>
      </c>
      <c r="H459">
        <v>-6.8055934000000002</v>
      </c>
      <c r="I459">
        <v>110.7629067</v>
      </c>
      <c r="J459">
        <v>30</v>
      </c>
      <c r="K459">
        <v>3</v>
      </c>
      <c r="L459">
        <v>1946</v>
      </c>
      <c r="M459">
        <v>76</v>
      </c>
      <c r="N459">
        <v>2</v>
      </c>
      <c r="O459" t="s">
        <v>72</v>
      </c>
      <c r="P459" t="s">
        <v>77</v>
      </c>
      <c r="Q459" t="s">
        <v>2137</v>
      </c>
      <c r="R459" t="s">
        <v>1425</v>
      </c>
      <c r="S459" t="s">
        <v>2017</v>
      </c>
      <c r="T459">
        <v>3</v>
      </c>
      <c r="U459" t="s">
        <v>26</v>
      </c>
      <c r="V459">
        <v>87</v>
      </c>
      <c r="Z459" t="s">
        <v>2139</v>
      </c>
      <c r="AA459">
        <v>38.603166399999999</v>
      </c>
      <c r="AB459">
        <v>-9.0785921999999992</v>
      </c>
      <c r="AC459">
        <v>87</v>
      </c>
      <c r="AO459">
        <f t="shared" ca="1" si="88"/>
        <v>3</v>
      </c>
      <c r="AP459">
        <f t="shared" ca="1" si="89"/>
        <v>1946</v>
      </c>
      <c r="AQ459">
        <f t="shared" ca="1" si="90"/>
        <v>76</v>
      </c>
      <c r="AR459" t="str">
        <f t="shared" si="91"/>
        <v>ROSE</v>
      </c>
      <c r="AS459" t="str">
        <f t="shared" si="92"/>
        <v>MURENZI</v>
      </c>
      <c r="AT459" t="str">
        <f t="shared" si="93"/>
        <v>ROSE  MURENZI</v>
      </c>
      <c r="AW459">
        <f t="shared" ca="1" si="98"/>
        <v>3</v>
      </c>
      <c r="AX459">
        <f t="shared" ca="1" si="99"/>
        <v>1946</v>
      </c>
      <c r="AY459" s="23"/>
      <c r="AZ459">
        <f t="shared" si="94"/>
        <v>3</v>
      </c>
      <c r="BA459" t="str">
        <f t="shared" si="95"/>
        <v>LIVE IN A POLYGAMOUS UNION</v>
      </c>
      <c r="BB459" s="23"/>
      <c r="BC459">
        <f t="shared" si="96"/>
        <v>2</v>
      </c>
      <c r="BE459" t="str">
        <f t="shared" si="97"/>
        <v>F</v>
      </c>
    </row>
    <row r="460" spans="1:59">
      <c r="A460">
        <v>140</v>
      </c>
      <c r="B460" t="s">
        <v>1322</v>
      </c>
      <c r="C460" t="s">
        <v>1323</v>
      </c>
      <c r="D460" t="s">
        <v>1324</v>
      </c>
      <c r="E460" t="s">
        <v>394</v>
      </c>
      <c r="F460" t="s">
        <v>2142</v>
      </c>
      <c r="G460" t="s">
        <v>36</v>
      </c>
      <c r="H460">
        <v>50.585209999999996</v>
      </c>
      <c r="I460">
        <v>3.3300920000000001</v>
      </c>
      <c r="J460">
        <v>22</v>
      </c>
      <c r="K460">
        <v>5</v>
      </c>
      <c r="L460">
        <v>1931</v>
      </c>
      <c r="M460">
        <v>91</v>
      </c>
      <c r="N460">
        <v>8</v>
      </c>
      <c r="O460" t="s">
        <v>97</v>
      </c>
      <c r="P460" t="s">
        <v>125</v>
      </c>
      <c r="Q460" t="s">
        <v>2143</v>
      </c>
      <c r="R460" t="s">
        <v>2028</v>
      </c>
      <c r="S460" t="s">
        <v>2144</v>
      </c>
      <c r="T460">
        <v>3</v>
      </c>
      <c r="U460" t="s">
        <v>26</v>
      </c>
      <c r="V460">
        <v>91</v>
      </c>
      <c r="W460">
        <v>6495405919</v>
      </c>
      <c r="Z460" t="s">
        <v>2142</v>
      </c>
      <c r="AA460">
        <v>50.585209999999996</v>
      </c>
      <c r="AB460">
        <v>3.3300920000000001</v>
      </c>
      <c r="AC460">
        <v>91</v>
      </c>
      <c r="AJ460">
        <v>32</v>
      </c>
      <c r="AK460">
        <v>70</v>
      </c>
      <c r="AO460">
        <f t="shared" ca="1" si="88"/>
        <v>3</v>
      </c>
      <c r="AP460">
        <f t="shared" ca="1" si="89"/>
        <v>2000</v>
      </c>
      <c r="AQ460">
        <f t="shared" ca="1" si="90"/>
        <v>91</v>
      </c>
      <c r="AR460" t="str">
        <f t="shared" si="91"/>
        <v>HONDA</v>
      </c>
      <c r="AS460" t="str">
        <f t="shared" si="92"/>
        <v>UWIZEYE</v>
      </c>
      <c r="AT460" t="str">
        <f t="shared" si="93"/>
        <v>HONDA MORIS UWIZEYE</v>
      </c>
      <c r="AU460">
        <v>125</v>
      </c>
      <c r="AW460" t="str">
        <f t="shared" si="98"/>
        <v/>
      </c>
      <c r="AX460">
        <f t="shared" ca="1" si="99"/>
        <v>2000</v>
      </c>
      <c r="AY460" s="23"/>
      <c r="AZ460">
        <f t="shared" si="94"/>
        <v>3</v>
      </c>
      <c r="BA460" t="str">
        <f t="shared" si="95"/>
        <v>LIVE IN A POLYGAMOUS UNION</v>
      </c>
      <c r="BB460" s="23"/>
      <c r="BC460">
        <f t="shared" si="96"/>
        <v>8</v>
      </c>
      <c r="BE460" t="str">
        <f t="shared" si="97"/>
        <v>M</v>
      </c>
      <c r="BF460">
        <v>1</v>
      </c>
      <c r="BG460" t="str">
        <f xml:space="preserve"> IF(ISBLANK(BF460), W460, "")</f>
        <v/>
      </c>
    </row>
    <row r="461" spans="1:59">
      <c r="A461">
        <v>140</v>
      </c>
      <c r="B461" t="s">
        <v>1325</v>
      </c>
      <c r="C461" t="s">
        <v>134</v>
      </c>
      <c r="D461" t="s">
        <v>438</v>
      </c>
      <c r="E461" t="s">
        <v>636</v>
      </c>
      <c r="F461" t="s">
        <v>2767</v>
      </c>
      <c r="G461" t="s">
        <v>36</v>
      </c>
      <c r="H461">
        <v>14.64888</v>
      </c>
      <c r="I461">
        <v>121.0951</v>
      </c>
      <c r="J461">
        <v>5</v>
      </c>
      <c r="K461">
        <v>3</v>
      </c>
      <c r="L461">
        <v>1987</v>
      </c>
      <c r="M461">
        <v>35</v>
      </c>
      <c r="N461">
        <v>8</v>
      </c>
      <c r="O461" t="s">
        <v>97</v>
      </c>
      <c r="P461" t="s">
        <v>125</v>
      </c>
      <c r="Q461" t="s">
        <v>2143</v>
      </c>
      <c r="R461" t="s">
        <v>2028</v>
      </c>
      <c r="S461" t="s">
        <v>2144</v>
      </c>
      <c r="T461">
        <v>1</v>
      </c>
      <c r="U461" t="s">
        <v>186</v>
      </c>
      <c r="V461">
        <v>91</v>
      </c>
      <c r="Z461" t="s">
        <v>2142</v>
      </c>
      <c r="AA461">
        <v>50.585209999999996</v>
      </c>
      <c r="AB461">
        <v>3.3300920000000001</v>
      </c>
      <c r="AC461">
        <v>91</v>
      </c>
      <c r="AL461">
        <v>56</v>
      </c>
      <c r="AO461">
        <f t="shared" ca="1" si="88"/>
        <v>3</v>
      </c>
      <c r="AP461">
        <f t="shared" ca="1" si="89"/>
        <v>1987</v>
      </c>
      <c r="AQ461">
        <f t="shared" ca="1" si="90"/>
        <v>36</v>
      </c>
      <c r="AR461" t="str">
        <f t="shared" si="91"/>
        <v>JEAN</v>
      </c>
      <c r="AS461" t="str">
        <f t="shared" si="92"/>
        <v>KUBWIMANA</v>
      </c>
      <c r="AT461" t="str">
        <f t="shared" si="93"/>
        <v>JEAN BOSCO KUBWIMANA</v>
      </c>
      <c r="AW461">
        <f t="shared" ca="1" si="98"/>
        <v>3</v>
      </c>
      <c r="AX461">
        <f t="shared" ca="1" si="99"/>
        <v>1987</v>
      </c>
      <c r="AY461" s="23">
        <v>1</v>
      </c>
      <c r="AZ461" t="str">
        <f t="shared" si="94"/>
        <v/>
      </c>
      <c r="BA461" t="str">
        <f t="shared" si="95"/>
        <v/>
      </c>
      <c r="BB461" s="23"/>
      <c r="BC461">
        <f t="shared" si="96"/>
        <v>8</v>
      </c>
      <c r="BE461" t="str">
        <f t="shared" si="97"/>
        <v>M</v>
      </c>
    </row>
    <row r="462" spans="1:59">
      <c r="A462">
        <v>140</v>
      </c>
      <c r="B462" t="s">
        <v>1326</v>
      </c>
      <c r="C462" t="s">
        <v>1327</v>
      </c>
      <c r="E462" t="s">
        <v>1017</v>
      </c>
      <c r="F462" t="s">
        <v>2146</v>
      </c>
      <c r="G462" t="s">
        <v>23</v>
      </c>
      <c r="H462">
        <v>0.556948</v>
      </c>
      <c r="I462">
        <v>109.37479999999999</v>
      </c>
      <c r="J462">
        <v>25</v>
      </c>
      <c r="K462">
        <v>6</v>
      </c>
      <c r="L462">
        <v>1934</v>
      </c>
      <c r="M462">
        <v>88</v>
      </c>
      <c r="N462">
        <v>4</v>
      </c>
      <c r="O462" t="s">
        <v>97</v>
      </c>
      <c r="P462" t="s">
        <v>125</v>
      </c>
      <c r="Q462" t="s">
        <v>2143</v>
      </c>
      <c r="R462" t="s">
        <v>2028</v>
      </c>
      <c r="S462" t="s">
        <v>2144</v>
      </c>
      <c r="T462">
        <v>4</v>
      </c>
      <c r="U462" t="s">
        <v>93</v>
      </c>
      <c r="V462">
        <v>91</v>
      </c>
      <c r="Z462" t="s">
        <v>2142</v>
      </c>
      <c r="AA462">
        <v>50.585209999999996</v>
      </c>
      <c r="AB462">
        <v>3.3300920000000001</v>
      </c>
      <c r="AC462">
        <v>91</v>
      </c>
      <c r="AO462">
        <f t="shared" ca="1" si="88"/>
        <v>6</v>
      </c>
      <c r="AP462">
        <f t="shared" ca="1" si="89"/>
        <v>1934</v>
      </c>
      <c r="AQ462">
        <f t="shared" ca="1" si="90"/>
        <v>88</v>
      </c>
      <c r="AR462" t="str">
        <f t="shared" si="91"/>
        <v>WINNY</v>
      </c>
      <c r="AS462" t="str">
        <f t="shared" si="92"/>
        <v>MUHIRWA</v>
      </c>
      <c r="AT462" t="str">
        <f t="shared" si="93"/>
        <v>WINNY  MUHIRWA</v>
      </c>
      <c r="AW462">
        <f t="shared" ca="1" si="98"/>
        <v>6</v>
      </c>
      <c r="AX462">
        <f t="shared" ca="1" si="99"/>
        <v>1934</v>
      </c>
      <c r="AY462" s="23"/>
      <c r="AZ462">
        <f t="shared" si="94"/>
        <v>4</v>
      </c>
      <c r="BA462" t="str">
        <f t="shared" si="95"/>
        <v>DIVORCED</v>
      </c>
      <c r="BB462" s="23"/>
      <c r="BC462">
        <f t="shared" si="96"/>
        <v>4</v>
      </c>
      <c r="BE462" t="str">
        <f t="shared" si="97"/>
        <v>F</v>
      </c>
    </row>
    <row r="463" spans="1:59">
      <c r="A463">
        <v>140</v>
      </c>
      <c r="B463" t="s">
        <v>1322</v>
      </c>
      <c r="C463" t="s">
        <v>1323</v>
      </c>
      <c r="D463" t="s">
        <v>1324</v>
      </c>
      <c r="E463" t="s">
        <v>394</v>
      </c>
      <c r="F463" t="s">
        <v>2142</v>
      </c>
      <c r="G463" t="s">
        <v>36</v>
      </c>
      <c r="H463">
        <v>50.585205999999999</v>
      </c>
      <c r="I463">
        <v>3.3300917999999999</v>
      </c>
      <c r="J463">
        <v>22</v>
      </c>
      <c r="K463">
        <v>5</v>
      </c>
      <c r="L463">
        <v>1931</v>
      </c>
      <c r="M463">
        <v>91</v>
      </c>
      <c r="N463">
        <v>8</v>
      </c>
      <c r="O463" t="s">
        <v>97</v>
      </c>
      <c r="P463" t="s">
        <v>125</v>
      </c>
      <c r="Q463" t="s">
        <v>2143</v>
      </c>
      <c r="R463" t="s">
        <v>2028</v>
      </c>
      <c r="S463" t="s">
        <v>2144</v>
      </c>
      <c r="T463">
        <v>3</v>
      </c>
      <c r="U463" t="s">
        <v>26</v>
      </c>
      <c r="V463">
        <v>91</v>
      </c>
      <c r="Z463" t="s">
        <v>2142</v>
      </c>
      <c r="AA463">
        <v>50.585205999999999</v>
      </c>
      <c r="AB463">
        <v>3.3300917999999999</v>
      </c>
      <c r="AC463">
        <v>91</v>
      </c>
      <c r="AO463">
        <f t="shared" ca="1" si="88"/>
        <v>5</v>
      </c>
      <c r="AP463">
        <f t="shared" ca="1" si="89"/>
        <v>1931</v>
      </c>
      <c r="AQ463">
        <f t="shared" ca="1" si="90"/>
        <v>91</v>
      </c>
      <c r="AR463" t="str">
        <f t="shared" si="91"/>
        <v>HONDA</v>
      </c>
      <c r="AS463" t="str">
        <f t="shared" si="92"/>
        <v>UWIZEYE</v>
      </c>
      <c r="AT463" t="str">
        <f t="shared" si="93"/>
        <v>HONDA MORIS UWIZEYE</v>
      </c>
      <c r="AW463">
        <f t="shared" ca="1" si="98"/>
        <v>5</v>
      </c>
      <c r="AX463">
        <f t="shared" ca="1" si="99"/>
        <v>1931</v>
      </c>
      <c r="AY463" s="23"/>
      <c r="AZ463">
        <f t="shared" si="94"/>
        <v>3</v>
      </c>
      <c r="BA463" t="str">
        <f t="shared" si="95"/>
        <v>LIVE IN A POLYGAMOUS UNION</v>
      </c>
      <c r="BB463" s="23"/>
      <c r="BC463">
        <f t="shared" si="96"/>
        <v>8</v>
      </c>
      <c r="BE463" t="str">
        <f t="shared" si="97"/>
        <v>M</v>
      </c>
    </row>
    <row r="464" spans="1:59">
      <c r="A464">
        <v>140</v>
      </c>
      <c r="B464" t="s">
        <v>1325</v>
      </c>
      <c r="C464" t="s">
        <v>134</v>
      </c>
      <c r="D464" t="s">
        <v>438</v>
      </c>
      <c r="E464" t="s">
        <v>636</v>
      </c>
      <c r="F464" t="s">
        <v>2767</v>
      </c>
      <c r="G464" t="s">
        <v>36</v>
      </c>
      <c r="H464">
        <v>14.648875</v>
      </c>
      <c r="I464">
        <v>121.095063</v>
      </c>
      <c r="J464">
        <v>5</v>
      </c>
      <c r="K464">
        <v>3</v>
      </c>
      <c r="L464">
        <v>1987</v>
      </c>
      <c r="M464">
        <v>35</v>
      </c>
      <c r="N464">
        <v>8</v>
      </c>
      <c r="O464" t="s">
        <v>97</v>
      </c>
      <c r="P464" t="s">
        <v>125</v>
      </c>
      <c r="Q464" t="s">
        <v>2143</v>
      </c>
      <c r="R464" t="s">
        <v>2028</v>
      </c>
      <c r="S464" t="s">
        <v>2144</v>
      </c>
      <c r="T464">
        <v>1</v>
      </c>
      <c r="U464" t="s">
        <v>186</v>
      </c>
      <c r="V464">
        <v>91</v>
      </c>
      <c r="Z464" t="s">
        <v>2142</v>
      </c>
      <c r="AA464">
        <v>50.585205999999999</v>
      </c>
      <c r="AB464">
        <v>3.3300917999999999</v>
      </c>
      <c r="AC464">
        <v>91</v>
      </c>
      <c r="AO464">
        <f t="shared" ca="1" si="88"/>
        <v>3</v>
      </c>
      <c r="AP464">
        <f t="shared" ca="1" si="89"/>
        <v>1987</v>
      </c>
      <c r="AQ464">
        <f t="shared" ca="1" si="90"/>
        <v>35</v>
      </c>
      <c r="AR464" t="str">
        <f t="shared" si="91"/>
        <v>JEAN</v>
      </c>
      <c r="AS464" t="str">
        <f t="shared" si="92"/>
        <v>KUBWIMANA</v>
      </c>
      <c r="AT464" t="str">
        <f t="shared" si="93"/>
        <v>JEAN BOSCO KUBWIMANA</v>
      </c>
      <c r="AU464">
        <v>99</v>
      </c>
      <c r="AW464" t="str">
        <f t="shared" si="98"/>
        <v/>
      </c>
      <c r="AX464">
        <f t="shared" ca="1" si="99"/>
        <v>1987</v>
      </c>
      <c r="AY464" s="23"/>
      <c r="AZ464">
        <f t="shared" si="94"/>
        <v>1</v>
      </c>
      <c r="BA464" t="str">
        <f t="shared" si="95"/>
        <v>MARRIED TO ONE WIFE/HUSBAND OFFICIALLY</v>
      </c>
      <c r="BB464" s="23"/>
      <c r="BC464">
        <f t="shared" si="96"/>
        <v>8</v>
      </c>
      <c r="BE464" t="str">
        <f t="shared" si="97"/>
        <v>M</v>
      </c>
    </row>
    <row r="465" spans="1:59">
      <c r="A465">
        <v>140</v>
      </c>
      <c r="B465" t="s">
        <v>1326</v>
      </c>
      <c r="C465" t="s">
        <v>1327</v>
      </c>
      <c r="E465" t="s">
        <v>1017</v>
      </c>
      <c r="F465" t="s">
        <v>2146</v>
      </c>
      <c r="G465" t="s">
        <v>23</v>
      </c>
      <c r="H465">
        <v>0.556948</v>
      </c>
      <c r="I465">
        <v>109.374802</v>
      </c>
      <c r="J465">
        <v>25</v>
      </c>
      <c r="K465">
        <v>6</v>
      </c>
      <c r="L465">
        <v>1934</v>
      </c>
      <c r="M465">
        <v>88</v>
      </c>
      <c r="N465">
        <v>4</v>
      </c>
      <c r="O465" t="s">
        <v>97</v>
      </c>
      <c r="P465" t="s">
        <v>125</v>
      </c>
      <c r="Q465" t="s">
        <v>2143</v>
      </c>
      <c r="R465" t="s">
        <v>2028</v>
      </c>
      <c r="S465" t="s">
        <v>2144</v>
      </c>
      <c r="T465">
        <v>4</v>
      </c>
      <c r="U465" t="s">
        <v>93</v>
      </c>
      <c r="V465">
        <v>91</v>
      </c>
      <c r="Z465" t="s">
        <v>2142</v>
      </c>
      <c r="AA465">
        <v>50.585205999999999</v>
      </c>
      <c r="AB465">
        <v>3.3300917999999999</v>
      </c>
      <c r="AC465">
        <v>91</v>
      </c>
      <c r="AO465">
        <f t="shared" ca="1" si="88"/>
        <v>6</v>
      </c>
      <c r="AP465">
        <f t="shared" ca="1" si="89"/>
        <v>1934</v>
      </c>
      <c r="AQ465">
        <f t="shared" ca="1" si="90"/>
        <v>88</v>
      </c>
      <c r="AR465" t="str">
        <f t="shared" si="91"/>
        <v>WINNY</v>
      </c>
      <c r="AS465" t="str">
        <f t="shared" si="92"/>
        <v>MUHIRWA</v>
      </c>
      <c r="AT465" t="str">
        <f t="shared" si="93"/>
        <v>WINNY  MUHIRWA</v>
      </c>
      <c r="AU465">
        <v>70</v>
      </c>
      <c r="AW465" t="str">
        <f t="shared" si="98"/>
        <v/>
      </c>
      <c r="AX465">
        <f t="shared" ca="1" si="99"/>
        <v>1934</v>
      </c>
      <c r="AY465" s="23"/>
      <c r="AZ465">
        <f t="shared" si="94"/>
        <v>4</v>
      </c>
      <c r="BA465" t="str">
        <f t="shared" si="95"/>
        <v>DIVORCED</v>
      </c>
      <c r="BB465" s="23"/>
      <c r="BC465">
        <f t="shared" si="96"/>
        <v>4</v>
      </c>
      <c r="BE465" t="str">
        <f t="shared" si="97"/>
        <v>F</v>
      </c>
    </row>
    <row r="466" spans="1:59">
      <c r="A466">
        <v>141</v>
      </c>
      <c r="B466" t="s">
        <v>1328</v>
      </c>
      <c r="C466" t="s">
        <v>340</v>
      </c>
      <c r="E466" t="s">
        <v>41</v>
      </c>
      <c r="F466" t="s">
        <v>2768</v>
      </c>
      <c r="G466" t="s">
        <v>36</v>
      </c>
      <c r="H466">
        <v>9.1526730000000001</v>
      </c>
      <c r="I466">
        <v>105.1961</v>
      </c>
      <c r="J466">
        <v>12</v>
      </c>
      <c r="K466">
        <v>2</v>
      </c>
      <c r="L466">
        <v>1939</v>
      </c>
      <c r="M466">
        <v>83</v>
      </c>
      <c r="N466">
        <v>11</v>
      </c>
      <c r="O466" t="s">
        <v>31</v>
      </c>
      <c r="P466" t="s">
        <v>137</v>
      </c>
      <c r="Q466" t="s">
        <v>2148</v>
      </c>
      <c r="R466" t="s">
        <v>2149</v>
      </c>
      <c r="S466" t="s">
        <v>2150</v>
      </c>
      <c r="T466">
        <v>3</v>
      </c>
      <c r="U466" t="s">
        <v>26</v>
      </c>
      <c r="V466">
        <v>83</v>
      </c>
      <c r="W466">
        <v>9103602271</v>
      </c>
      <c r="Z466" t="s">
        <v>2768</v>
      </c>
      <c r="AA466">
        <v>9.1526730000000001</v>
      </c>
      <c r="AB466">
        <v>105.1961</v>
      </c>
      <c r="AC466">
        <v>83</v>
      </c>
      <c r="AO466">
        <f t="shared" ca="1" si="88"/>
        <v>2</v>
      </c>
      <c r="AP466">
        <f t="shared" ca="1" si="89"/>
        <v>1939</v>
      </c>
      <c r="AQ466">
        <f t="shared" ca="1" si="90"/>
        <v>83</v>
      </c>
      <c r="AR466" t="str">
        <f t="shared" si="91"/>
        <v>IRADUKUNDA</v>
      </c>
      <c r="AS466" t="str">
        <f t="shared" si="92"/>
        <v>NGABONZIZA</v>
      </c>
      <c r="AT466" t="str">
        <f t="shared" si="93"/>
        <v>IRADUKUNDA  NGABONZIZA</v>
      </c>
      <c r="AV466">
        <v>43</v>
      </c>
      <c r="AW466">
        <f t="shared" ca="1" si="98"/>
        <v>2</v>
      </c>
      <c r="AX466" t="str">
        <f t="shared" si="99"/>
        <v/>
      </c>
      <c r="AY466" s="23"/>
      <c r="AZ466">
        <f t="shared" si="94"/>
        <v>3</v>
      </c>
      <c r="BA466" t="str">
        <f t="shared" si="95"/>
        <v>LIVE IN A POLYGAMOUS UNION</v>
      </c>
      <c r="BB466" s="23">
        <v>1</v>
      </c>
      <c r="BC466" t="str">
        <f t="shared" si="96"/>
        <v/>
      </c>
      <c r="BE466" t="str">
        <f t="shared" si="97"/>
        <v>M</v>
      </c>
      <c r="BG466">
        <f xml:space="preserve"> IF(ISBLANK(BF466), W466, "")</f>
        <v>9103602271</v>
      </c>
    </row>
    <row r="467" spans="1:59">
      <c r="A467">
        <v>141</v>
      </c>
      <c r="B467" t="s">
        <v>1329</v>
      </c>
      <c r="C467" t="s">
        <v>1330</v>
      </c>
      <c r="E467" t="s">
        <v>300</v>
      </c>
      <c r="F467" t="s">
        <v>2151</v>
      </c>
      <c r="G467" t="s">
        <v>23</v>
      </c>
      <c r="H467">
        <v>36.423870000000001</v>
      </c>
      <c r="I467">
        <v>98.150310000000005</v>
      </c>
      <c r="J467">
        <v>10</v>
      </c>
      <c r="K467">
        <v>2</v>
      </c>
      <c r="L467">
        <v>1993</v>
      </c>
      <c r="M467">
        <v>29</v>
      </c>
      <c r="N467">
        <v>11</v>
      </c>
      <c r="O467" t="s">
        <v>31</v>
      </c>
      <c r="P467" t="s">
        <v>137</v>
      </c>
      <c r="Q467" t="s">
        <v>2148</v>
      </c>
      <c r="R467" t="s">
        <v>2149</v>
      </c>
      <c r="S467" t="s">
        <v>2150</v>
      </c>
      <c r="T467">
        <v>5</v>
      </c>
      <c r="U467" t="s">
        <v>86</v>
      </c>
      <c r="V467">
        <v>83</v>
      </c>
      <c r="Z467" t="s">
        <v>2768</v>
      </c>
      <c r="AA467">
        <v>9.1526730000000001</v>
      </c>
      <c r="AB467">
        <v>105.1961</v>
      </c>
      <c r="AC467">
        <v>83</v>
      </c>
      <c r="AJ467">
        <v>43</v>
      </c>
      <c r="AK467">
        <v>63</v>
      </c>
      <c r="AO467">
        <f t="shared" ca="1" si="88"/>
        <v>4</v>
      </c>
      <c r="AP467">
        <f t="shared" ca="1" si="89"/>
        <v>1984</v>
      </c>
      <c r="AQ467">
        <f t="shared" ca="1" si="90"/>
        <v>29</v>
      </c>
      <c r="AR467" t="str">
        <f t="shared" si="91"/>
        <v>ELLA</v>
      </c>
      <c r="AS467" t="str">
        <f t="shared" si="92"/>
        <v>KALISA</v>
      </c>
      <c r="AT467" t="str">
        <f t="shared" si="93"/>
        <v>ELLA  KALISA</v>
      </c>
      <c r="AW467">
        <f t="shared" ca="1" si="98"/>
        <v>4</v>
      </c>
      <c r="AX467">
        <f t="shared" ca="1" si="99"/>
        <v>1984</v>
      </c>
      <c r="AY467" s="23"/>
      <c r="AZ467">
        <f t="shared" si="94"/>
        <v>5</v>
      </c>
      <c r="BA467" t="str">
        <f t="shared" si="95"/>
        <v>SEPARATED</v>
      </c>
      <c r="BB467" s="23"/>
      <c r="BC467">
        <f t="shared" si="96"/>
        <v>11</v>
      </c>
      <c r="BE467" t="str">
        <f t="shared" si="97"/>
        <v>F</v>
      </c>
    </row>
    <row r="468" spans="1:59">
      <c r="A468">
        <v>141</v>
      </c>
      <c r="B468" t="s">
        <v>1331</v>
      </c>
      <c r="C468" t="s">
        <v>1332</v>
      </c>
      <c r="E468" t="s">
        <v>1042</v>
      </c>
      <c r="F468" t="s">
        <v>2152</v>
      </c>
      <c r="G468" t="s">
        <v>23</v>
      </c>
      <c r="H468">
        <v>23.106400000000001</v>
      </c>
      <c r="I468">
        <v>113.4597</v>
      </c>
      <c r="J468">
        <v>9</v>
      </c>
      <c r="K468">
        <v>12</v>
      </c>
      <c r="L468">
        <v>1943</v>
      </c>
      <c r="M468">
        <v>79</v>
      </c>
      <c r="N468">
        <v>10</v>
      </c>
      <c r="O468" t="s">
        <v>31</v>
      </c>
      <c r="P468" t="s">
        <v>137</v>
      </c>
      <c r="Q468" t="s">
        <v>2148</v>
      </c>
      <c r="R468" t="s">
        <v>2149</v>
      </c>
      <c r="S468" t="s">
        <v>2150</v>
      </c>
      <c r="T468">
        <v>4</v>
      </c>
      <c r="U468" t="s">
        <v>93</v>
      </c>
      <c r="V468">
        <v>83</v>
      </c>
      <c r="Z468" t="s">
        <v>2768</v>
      </c>
      <c r="AA468">
        <v>9.1526730000000001</v>
      </c>
      <c r="AB468">
        <v>105.1961</v>
      </c>
      <c r="AC468">
        <v>83</v>
      </c>
      <c r="AJ468">
        <v>92</v>
      </c>
      <c r="AO468">
        <f t="shared" ca="1" si="88"/>
        <v>8</v>
      </c>
      <c r="AP468">
        <f t="shared" ca="1" si="89"/>
        <v>1943</v>
      </c>
      <c r="AQ468">
        <f t="shared" ca="1" si="90"/>
        <v>79</v>
      </c>
      <c r="AR468" t="str">
        <f t="shared" si="91"/>
        <v>HONORINE</v>
      </c>
      <c r="AS468" t="str">
        <f t="shared" si="92"/>
        <v>NSENGIYUMVA</v>
      </c>
      <c r="AT468" t="str">
        <f t="shared" si="93"/>
        <v>HONORINE  NSENGIYUMVA</v>
      </c>
      <c r="AW468">
        <f t="shared" ca="1" si="98"/>
        <v>8</v>
      </c>
      <c r="AX468">
        <f t="shared" ca="1" si="99"/>
        <v>1943</v>
      </c>
      <c r="AY468" s="23"/>
      <c r="AZ468">
        <f t="shared" si="94"/>
        <v>4</v>
      </c>
      <c r="BA468" t="str">
        <f t="shared" si="95"/>
        <v>DIVORCED</v>
      </c>
      <c r="BB468" s="23"/>
      <c r="BC468">
        <f t="shared" si="96"/>
        <v>10</v>
      </c>
      <c r="BE468" t="str">
        <f t="shared" si="97"/>
        <v>F</v>
      </c>
    </row>
    <row r="469" spans="1:59">
      <c r="A469">
        <v>141</v>
      </c>
      <c r="B469" t="s">
        <v>1333</v>
      </c>
      <c r="C469" t="s">
        <v>1334</v>
      </c>
      <c r="E469" t="s">
        <v>529</v>
      </c>
      <c r="F469" t="s">
        <v>2769</v>
      </c>
      <c r="G469" t="s">
        <v>36</v>
      </c>
      <c r="H469">
        <v>43.725099999999998</v>
      </c>
      <c r="I469">
        <v>-80.967200000000005</v>
      </c>
      <c r="J469">
        <v>29</v>
      </c>
      <c r="K469">
        <v>8</v>
      </c>
      <c r="L469">
        <v>2016</v>
      </c>
      <c r="M469">
        <v>6</v>
      </c>
      <c r="N469">
        <v>10</v>
      </c>
      <c r="O469" t="s">
        <v>31</v>
      </c>
      <c r="P469" t="s">
        <v>137</v>
      </c>
      <c r="Q469" t="s">
        <v>2148</v>
      </c>
      <c r="R469" t="s">
        <v>2149</v>
      </c>
      <c r="S469" t="s">
        <v>2150</v>
      </c>
      <c r="T469">
        <v>6</v>
      </c>
      <c r="U469" t="s">
        <v>43</v>
      </c>
      <c r="V469">
        <v>83</v>
      </c>
      <c r="Z469" t="s">
        <v>2768</v>
      </c>
      <c r="AA469">
        <v>9.1526730000000001</v>
      </c>
      <c r="AB469">
        <v>105.1961</v>
      </c>
      <c r="AC469">
        <v>83</v>
      </c>
      <c r="AK469">
        <v>26</v>
      </c>
      <c r="AN469">
        <v>2</v>
      </c>
      <c r="AO469">
        <f t="shared" ca="1" si="88"/>
        <v>8</v>
      </c>
      <c r="AP469">
        <f t="shared" ca="1" si="89"/>
        <v>2007</v>
      </c>
      <c r="AQ469">
        <f t="shared" ca="1" si="90"/>
        <v>6</v>
      </c>
      <c r="AR469" t="str">
        <f t="shared" si="91"/>
        <v>NDENGEYINGOMA</v>
      </c>
      <c r="AS469" t="str">
        <f t="shared" si="92"/>
        <v/>
      </c>
      <c r="AT469" t="str">
        <f t="shared" si="93"/>
        <v xml:space="preserve">NDENGEYINGOMA  </v>
      </c>
      <c r="AW469">
        <f t="shared" ca="1" si="98"/>
        <v>8</v>
      </c>
      <c r="AX469">
        <f t="shared" ca="1" si="99"/>
        <v>2007</v>
      </c>
      <c r="AY469" s="23"/>
      <c r="AZ469">
        <f t="shared" si="94"/>
        <v>6</v>
      </c>
      <c r="BA469" t="str">
        <f t="shared" si="95"/>
        <v>NEVER MARRIED</v>
      </c>
      <c r="BB469" s="23"/>
      <c r="BC469">
        <f t="shared" si="96"/>
        <v>10</v>
      </c>
      <c r="BE469" t="str">
        <f t="shared" si="97"/>
        <v>M</v>
      </c>
    </row>
    <row r="470" spans="1:59">
      <c r="A470">
        <v>141</v>
      </c>
      <c r="B470" t="s">
        <v>1328</v>
      </c>
      <c r="C470" t="s">
        <v>340</v>
      </c>
      <c r="E470" t="s">
        <v>41</v>
      </c>
      <c r="F470" t="s">
        <v>2768</v>
      </c>
      <c r="G470" t="s">
        <v>36</v>
      </c>
      <c r="H470">
        <v>9.1526727999999995</v>
      </c>
      <c r="I470">
        <v>105.1960795</v>
      </c>
      <c r="J470">
        <v>12</v>
      </c>
      <c r="K470">
        <v>2</v>
      </c>
      <c r="L470">
        <v>1939</v>
      </c>
      <c r="M470">
        <v>83</v>
      </c>
      <c r="N470">
        <v>11</v>
      </c>
      <c r="O470" t="s">
        <v>31</v>
      </c>
      <c r="P470" t="s">
        <v>137</v>
      </c>
      <c r="Q470" t="s">
        <v>2148</v>
      </c>
      <c r="R470" t="s">
        <v>2149</v>
      </c>
      <c r="S470" t="s">
        <v>2150</v>
      </c>
      <c r="T470">
        <v>3</v>
      </c>
      <c r="U470" t="s">
        <v>26</v>
      </c>
      <c r="V470">
        <v>83</v>
      </c>
      <c r="Z470" t="s">
        <v>2768</v>
      </c>
      <c r="AA470">
        <v>9.1526727999999995</v>
      </c>
      <c r="AB470">
        <v>105.1960795</v>
      </c>
      <c r="AC470">
        <v>83</v>
      </c>
      <c r="AO470">
        <f t="shared" ca="1" si="88"/>
        <v>2</v>
      </c>
      <c r="AP470">
        <f t="shared" ca="1" si="89"/>
        <v>1939</v>
      </c>
      <c r="AQ470">
        <f t="shared" ca="1" si="90"/>
        <v>83</v>
      </c>
      <c r="AR470" t="str">
        <f t="shared" si="91"/>
        <v>IRADUKUNDA</v>
      </c>
      <c r="AS470" t="str">
        <f t="shared" si="92"/>
        <v>NGABONZIZA</v>
      </c>
      <c r="AT470" t="str">
        <f t="shared" si="93"/>
        <v>IRADUKUNDA  NGABONZIZA</v>
      </c>
      <c r="AW470">
        <f t="shared" ca="1" si="98"/>
        <v>2</v>
      </c>
      <c r="AX470">
        <f t="shared" ca="1" si="99"/>
        <v>1939</v>
      </c>
      <c r="AY470" s="23"/>
      <c r="AZ470">
        <f t="shared" si="94"/>
        <v>3</v>
      </c>
      <c r="BA470" t="str">
        <f t="shared" si="95"/>
        <v>LIVE IN A POLYGAMOUS UNION</v>
      </c>
      <c r="BB470" s="23"/>
      <c r="BC470">
        <f t="shared" si="96"/>
        <v>11</v>
      </c>
      <c r="BE470" t="str">
        <f t="shared" si="97"/>
        <v>M</v>
      </c>
    </row>
    <row r="471" spans="1:59">
      <c r="A471">
        <v>141</v>
      </c>
      <c r="B471" t="s">
        <v>1329</v>
      </c>
      <c r="C471" t="s">
        <v>1330</v>
      </c>
      <c r="E471" t="s">
        <v>300</v>
      </c>
      <c r="F471" t="s">
        <v>2151</v>
      </c>
      <c r="G471" t="s">
        <v>23</v>
      </c>
      <c r="H471">
        <v>36.423873</v>
      </c>
      <c r="I471">
        <v>98.150312</v>
      </c>
      <c r="J471">
        <v>10</v>
      </c>
      <c r="K471">
        <v>2</v>
      </c>
      <c r="L471">
        <v>1993</v>
      </c>
      <c r="M471">
        <v>29</v>
      </c>
      <c r="N471">
        <v>11</v>
      </c>
      <c r="O471" t="s">
        <v>31</v>
      </c>
      <c r="P471" t="s">
        <v>137</v>
      </c>
      <c r="Q471" t="s">
        <v>2148</v>
      </c>
      <c r="R471" t="s">
        <v>2149</v>
      </c>
      <c r="S471" t="s">
        <v>2150</v>
      </c>
      <c r="T471">
        <v>5</v>
      </c>
      <c r="U471" t="s">
        <v>86</v>
      </c>
      <c r="V471">
        <v>83</v>
      </c>
      <c r="Z471" t="s">
        <v>2768</v>
      </c>
      <c r="AA471">
        <v>9.1526727999999995</v>
      </c>
      <c r="AB471">
        <v>105.1960795</v>
      </c>
      <c r="AC471">
        <v>83</v>
      </c>
      <c r="AO471">
        <f t="shared" ca="1" si="88"/>
        <v>2</v>
      </c>
      <c r="AP471">
        <f t="shared" ca="1" si="89"/>
        <v>1993</v>
      </c>
      <c r="AQ471">
        <f t="shared" ca="1" si="90"/>
        <v>29</v>
      </c>
      <c r="AR471" t="str">
        <f t="shared" si="91"/>
        <v>ELLA</v>
      </c>
      <c r="AS471" t="str">
        <f t="shared" si="92"/>
        <v>KALISA</v>
      </c>
      <c r="AT471" t="str">
        <f t="shared" si="93"/>
        <v>ELLA  KALISA</v>
      </c>
      <c r="AW471">
        <f t="shared" ca="1" si="98"/>
        <v>2</v>
      </c>
      <c r="AX471">
        <f t="shared" ca="1" si="99"/>
        <v>1993</v>
      </c>
      <c r="AY471" s="23"/>
      <c r="AZ471">
        <f t="shared" si="94"/>
        <v>5</v>
      </c>
      <c r="BA471" t="str">
        <f t="shared" si="95"/>
        <v>SEPARATED</v>
      </c>
      <c r="BB471" s="23">
        <v>1</v>
      </c>
      <c r="BC471" t="str">
        <f t="shared" si="96"/>
        <v/>
      </c>
      <c r="BE471" t="str">
        <f t="shared" si="97"/>
        <v>F</v>
      </c>
    </row>
    <row r="472" spans="1:59">
      <c r="A472">
        <v>141</v>
      </c>
      <c r="B472" t="s">
        <v>1331</v>
      </c>
      <c r="C472" t="s">
        <v>1332</v>
      </c>
      <c r="E472" t="s">
        <v>1042</v>
      </c>
      <c r="F472" t="s">
        <v>2152</v>
      </c>
      <c r="G472" t="s">
        <v>23</v>
      </c>
      <c r="H472">
        <v>23.106401000000002</v>
      </c>
      <c r="I472">
        <v>113.459749</v>
      </c>
      <c r="J472">
        <v>9</v>
      </c>
      <c r="K472">
        <v>12</v>
      </c>
      <c r="L472">
        <v>1943</v>
      </c>
      <c r="M472">
        <v>79</v>
      </c>
      <c r="N472">
        <v>10</v>
      </c>
      <c r="O472" t="s">
        <v>31</v>
      </c>
      <c r="P472" t="s">
        <v>137</v>
      </c>
      <c r="Q472" t="s">
        <v>2148</v>
      </c>
      <c r="R472" t="s">
        <v>2149</v>
      </c>
      <c r="S472" t="s">
        <v>2150</v>
      </c>
      <c r="T472">
        <v>4</v>
      </c>
      <c r="U472" t="s">
        <v>93</v>
      </c>
      <c r="V472">
        <v>83</v>
      </c>
      <c r="Z472" t="s">
        <v>2768</v>
      </c>
      <c r="AA472">
        <v>9.1526727999999995</v>
      </c>
      <c r="AB472">
        <v>105.1960795</v>
      </c>
      <c r="AC472">
        <v>83</v>
      </c>
      <c r="AO472">
        <f t="shared" ca="1" si="88"/>
        <v>12</v>
      </c>
      <c r="AP472">
        <f t="shared" ca="1" si="89"/>
        <v>1943</v>
      </c>
      <c r="AQ472">
        <f t="shared" ca="1" si="90"/>
        <v>79</v>
      </c>
      <c r="AR472" t="str">
        <f t="shared" si="91"/>
        <v>HONORINE</v>
      </c>
      <c r="AS472" t="str">
        <f t="shared" si="92"/>
        <v>NSENGIYUMVA</v>
      </c>
      <c r="AT472" t="str">
        <f t="shared" si="93"/>
        <v>HONORINE  NSENGIYUMVA</v>
      </c>
      <c r="AW472">
        <f t="shared" ca="1" si="98"/>
        <v>12</v>
      </c>
      <c r="AX472">
        <f t="shared" ca="1" si="99"/>
        <v>1943</v>
      </c>
      <c r="AY472" s="23"/>
      <c r="AZ472">
        <f t="shared" si="94"/>
        <v>4</v>
      </c>
      <c r="BA472" t="str">
        <f t="shared" si="95"/>
        <v>DIVORCED</v>
      </c>
      <c r="BB472" s="23"/>
      <c r="BC472">
        <f t="shared" si="96"/>
        <v>10</v>
      </c>
      <c r="BE472" t="str">
        <f t="shared" si="97"/>
        <v>F</v>
      </c>
    </row>
    <row r="473" spans="1:59">
      <c r="A473">
        <v>141</v>
      </c>
      <c r="B473" t="s">
        <v>1333</v>
      </c>
      <c r="C473" t="s">
        <v>1334</v>
      </c>
      <c r="E473" t="s">
        <v>529</v>
      </c>
      <c r="F473" t="s">
        <v>2769</v>
      </c>
      <c r="G473" t="s">
        <v>36</v>
      </c>
      <c r="H473">
        <v>43.725099999999998</v>
      </c>
      <c r="I473">
        <v>-80.967230000000001</v>
      </c>
      <c r="J473">
        <v>29</v>
      </c>
      <c r="K473">
        <v>8</v>
      </c>
      <c r="L473">
        <v>2016</v>
      </c>
      <c r="M473">
        <v>6</v>
      </c>
      <c r="N473">
        <v>10</v>
      </c>
      <c r="O473" t="s">
        <v>31</v>
      </c>
      <c r="P473" t="s">
        <v>137</v>
      </c>
      <c r="Q473" t="s">
        <v>2148</v>
      </c>
      <c r="R473" t="s">
        <v>2149</v>
      </c>
      <c r="S473" t="s">
        <v>2150</v>
      </c>
      <c r="T473">
        <v>6</v>
      </c>
      <c r="U473" t="s">
        <v>43</v>
      </c>
      <c r="V473">
        <v>83</v>
      </c>
      <c r="Z473" t="s">
        <v>2768</v>
      </c>
      <c r="AA473">
        <v>9.1526727999999995</v>
      </c>
      <c r="AB473">
        <v>105.1960795</v>
      </c>
      <c r="AC473">
        <v>83</v>
      </c>
      <c r="AO473">
        <f t="shared" ca="1" si="88"/>
        <v>8</v>
      </c>
      <c r="AP473">
        <f t="shared" ca="1" si="89"/>
        <v>2016</v>
      </c>
      <c r="AQ473">
        <f t="shared" ca="1" si="90"/>
        <v>6</v>
      </c>
      <c r="AR473" t="str">
        <f t="shared" si="91"/>
        <v>NDENGEYINGOMA</v>
      </c>
      <c r="AS473" t="str">
        <f t="shared" si="92"/>
        <v>UMUTONI</v>
      </c>
      <c r="AT473" t="str">
        <f t="shared" si="93"/>
        <v>NDENGEYINGOMA  UMUTONI</v>
      </c>
      <c r="AU473">
        <v>59</v>
      </c>
      <c r="AW473" t="str">
        <f t="shared" si="98"/>
        <v/>
      </c>
      <c r="AX473">
        <f t="shared" ca="1" si="99"/>
        <v>2016</v>
      </c>
      <c r="AY473" s="23"/>
      <c r="AZ473">
        <f t="shared" si="94"/>
        <v>6</v>
      </c>
      <c r="BA473" t="str">
        <f t="shared" si="95"/>
        <v>NEVER MARRIED</v>
      </c>
      <c r="BB473" s="23"/>
      <c r="BC473">
        <f t="shared" si="96"/>
        <v>10</v>
      </c>
      <c r="BE473" t="str">
        <f t="shared" si="97"/>
        <v>M</v>
      </c>
    </row>
    <row r="474" spans="1:59">
      <c r="A474">
        <v>142</v>
      </c>
      <c r="B474" t="s">
        <v>1336</v>
      </c>
      <c r="C474" t="s">
        <v>1337</v>
      </c>
      <c r="E474" t="s">
        <v>1002</v>
      </c>
      <c r="F474" t="s">
        <v>2770</v>
      </c>
      <c r="G474" t="s">
        <v>36</v>
      </c>
      <c r="H474">
        <v>31.697839999999999</v>
      </c>
      <c r="I474">
        <v>35.228529999999999</v>
      </c>
      <c r="J474">
        <v>28</v>
      </c>
      <c r="K474">
        <v>5</v>
      </c>
      <c r="L474">
        <v>1995</v>
      </c>
      <c r="M474">
        <v>27</v>
      </c>
      <c r="N474">
        <v>1</v>
      </c>
      <c r="O474" t="s">
        <v>24</v>
      </c>
      <c r="P474" t="s">
        <v>118</v>
      </c>
      <c r="Q474" t="s">
        <v>2018</v>
      </c>
      <c r="R474" t="s">
        <v>2155</v>
      </c>
      <c r="S474" t="s">
        <v>2156</v>
      </c>
      <c r="T474">
        <v>1</v>
      </c>
      <c r="U474" t="s">
        <v>186</v>
      </c>
      <c r="V474">
        <v>101</v>
      </c>
      <c r="Z474" t="s">
        <v>2771</v>
      </c>
      <c r="AA474">
        <v>33.022750000000002</v>
      </c>
      <c r="AB474">
        <v>-117.13800000000001</v>
      </c>
      <c r="AC474">
        <v>101</v>
      </c>
      <c r="AH474">
        <v>9</v>
      </c>
      <c r="AO474">
        <f t="shared" ca="1" si="88"/>
        <v>5</v>
      </c>
      <c r="AP474">
        <f t="shared" ca="1" si="89"/>
        <v>1995</v>
      </c>
      <c r="AQ474">
        <f t="shared" ca="1" si="90"/>
        <v>27</v>
      </c>
      <c r="AR474" t="str">
        <f t="shared" si="91"/>
        <v>FLORENTIN</v>
      </c>
      <c r="AS474" t="str">
        <f t="shared" si="92"/>
        <v>YVES</v>
      </c>
      <c r="AT474" t="str">
        <f t="shared" si="93"/>
        <v>FLORENTIN  YVES</v>
      </c>
      <c r="AW474">
        <f t="shared" ca="1" si="98"/>
        <v>5</v>
      </c>
      <c r="AX474">
        <f t="shared" ca="1" si="99"/>
        <v>1995</v>
      </c>
      <c r="AY474" s="23"/>
      <c r="AZ474">
        <f t="shared" si="94"/>
        <v>1</v>
      </c>
      <c r="BA474" t="str">
        <f t="shared" si="95"/>
        <v>MARRIED TO ONE WIFE/HUSBAND OFFICIALLY</v>
      </c>
      <c r="BB474" s="23"/>
      <c r="BC474">
        <f t="shared" si="96"/>
        <v>1</v>
      </c>
      <c r="BE474" t="str">
        <f t="shared" si="97"/>
        <v>M</v>
      </c>
    </row>
    <row r="475" spans="1:59">
      <c r="A475">
        <v>142</v>
      </c>
      <c r="B475" t="s">
        <v>1339</v>
      </c>
      <c r="C475" t="s">
        <v>814</v>
      </c>
      <c r="E475" t="s">
        <v>140</v>
      </c>
      <c r="F475" t="s">
        <v>2771</v>
      </c>
      <c r="G475" t="s">
        <v>36</v>
      </c>
      <c r="H475">
        <v>33.022750000000002</v>
      </c>
      <c r="I475">
        <v>-117.13800000000001</v>
      </c>
      <c r="J475">
        <v>2</v>
      </c>
      <c r="K475">
        <v>7</v>
      </c>
      <c r="L475">
        <v>1921</v>
      </c>
      <c r="M475">
        <v>101</v>
      </c>
      <c r="N475">
        <v>6</v>
      </c>
      <c r="O475" t="s">
        <v>24</v>
      </c>
      <c r="P475" t="s">
        <v>118</v>
      </c>
      <c r="Q475" t="s">
        <v>2018</v>
      </c>
      <c r="R475" t="s">
        <v>2155</v>
      </c>
      <c r="S475" t="s">
        <v>2156</v>
      </c>
      <c r="T475">
        <v>4</v>
      </c>
      <c r="U475" t="s">
        <v>93</v>
      </c>
      <c r="V475">
        <v>101</v>
      </c>
      <c r="W475">
        <v>7607083913</v>
      </c>
      <c r="Z475" t="s">
        <v>2771</v>
      </c>
      <c r="AA475">
        <v>33.022750000000002</v>
      </c>
      <c r="AB475">
        <v>-117.13800000000001</v>
      </c>
      <c r="AC475">
        <v>101</v>
      </c>
      <c r="AL475">
        <v>20</v>
      </c>
      <c r="AO475">
        <f t="shared" ca="1" si="88"/>
        <v>7</v>
      </c>
      <c r="AP475">
        <f t="shared" ca="1" si="89"/>
        <v>1921</v>
      </c>
      <c r="AQ475">
        <f t="shared" ca="1" si="90"/>
        <v>102</v>
      </c>
      <c r="AR475" t="str">
        <f t="shared" si="91"/>
        <v>NGABO</v>
      </c>
      <c r="AS475" t="str">
        <f t="shared" si="92"/>
        <v>HABYARIMANA</v>
      </c>
      <c r="AT475" t="str">
        <f t="shared" si="93"/>
        <v>NGABO  HABYARIMANA</v>
      </c>
      <c r="AU475">
        <v>102</v>
      </c>
      <c r="AW475" t="str">
        <f t="shared" si="98"/>
        <v/>
      </c>
      <c r="AX475">
        <f t="shared" ca="1" si="99"/>
        <v>1921</v>
      </c>
      <c r="AY475" s="23"/>
      <c r="AZ475">
        <f t="shared" si="94"/>
        <v>4</v>
      </c>
      <c r="BA475" t="str">
        <f t="shared" si="95"/>
        <v>DIVORCED</v>
      </c>
      <c r="BB475" s="23"/>
      <c r="BC475">
        <f t="shared" si="96"/>
        <v>6</v>
      </c>
      <c r="BE475" t="str">
        <f t="shared" si="97"/>
        <v>M</v>
      </c>
      <c r="BG475">
        <f xml:space="preserve"> IF(ISBLANK(BF475), W475, "")</f>
        <v>7607083913</v>
      </c>
    </row>
    <row r="476" spans="1:59">
      <c r="A476">
        <v>142</v>
      </c>
      <c r="B476" t="s">
        <v>1341</v>
      </c>
      <c r="C476" t="s">
        <v>1042</v>
      </c>
      <c r="E476" t="s">
        <v>288</v>
      </c>
      <c r="F476" t="s">
        <v>2772</v>
      </c>
      <c r="G476" t="s">
        <v>36</v>
      </c>
      <c r="H476">
        <v>56.344859999999997</v>
      </c>
      <c r="I476">
        <v>25.560320000000001</v>
      </c>
      <c r="J476">
        <v>10</v>
      </c>
      <c r="K476">
        <v>11</v>
      </c>
      <c r="L476">
        <v>1970</v>
      </c>
      <c r="M476">
        <v>52</v>
      </c>
      <c r="N476">
        <v>11</v>
      </c>
      <c r="O476" t="s">
        <v>24</v>
      </c>
      <c r="P476" t="s">
        <v>118</v>
      </c>
      <c r="Q476" t="s">
        <v>2018</v>
      </c>
      <c r="R476" t="s">
        <v>2155</v>
      </c>
      <c r="S476" t="s">
        <v>2156</v>
      </c>
      <c r="T476">
        <v>3</v>
      </c>
      <c r="U476" t="s">
        <v>26</v>
      </c>
      <c r="V476">
        <v>101</v>
      </c>
      <c r="Z476" t="s">
        <v>2771</v>
      </c>
      <c r="AA476">
        <v>33.022750000000002</v>
      </c>
      <c r="AB476">
        <v>-117.13800000000001</v>
      </c>
      <c r="AC476">
        <v>101</v>
      </c>
      <c r="AK476">
        <v>55</v>
      </c>
      <c r="AO476">
        <f t="shared" ca="1" si="88"/>
        <v>11</v>
      </c>
      <c r="AP476">
        <f t="shared" ca="1" si="89"/>
        <v>1948</v>
      </c>
      <c r="AQ476">
        <f t="shared" ca="1" si="90"/>
        <v>52</v>
      </c>
      <c r="AR476" t="str">
        <f t="shared" si="91"/>
        <v>NSENGIYUMVA</v>
      </c>
      <c r="AS476" t="str">
        <f t="shared" si="92"/>
        <v>KWIZERA</v>
      </c>
      <c r="AT476" t="str">
        <f t="shared" si="93"/>
        <v>NSENGIYUMVA  KWIZERA</v>
      </c>
      <c r="AW476">
        <f t="shared" ca="1" si="98"/>
        <v>11</v>
      </c>
      <c r="AX476">
        <f t="shared" ca="1" si="99"/>
        <v>1948</v>
      </c>
      <c r="AY476" s="23"/>
      <c r="AZ476">
        <f t="shared" si="94"/>
        <v>3</v>
      </c>
      <c r="BA476" t="str">
        <f t="shared" si="95"/>
        <v>LIVE IN A POLYGAMOUS UNION</v>
      </c>
      <c r="BB476" s="23"/>
      <c r="BC476">
        <f t="shared" si="96"/>
        <v>11</v>
      </c>
      <c r="BE476" t="str">
        <f t="shared" si="97"/>
        <v>M</v>
      </c>
    </row>
    <row r="477" spans="1:59">
      <c r="A477">
        <v>142</v>
      </c>
      <c r="B477" t="s">
        <v>1343</v>
      </c>
      <c r="C477" t="s">
        <v>1344</v>
      </c>
      <c r="E477" t="s">
        <v>390</v>
      </c>
      <c r="F477" t="s">
        <v>2773</v>
      </c>
      <c r="G477" t="s">
        <v>36</v>
      </c>
      <c r="H477">
        <v>40.889020000000002</v>
      </c>
      <c r="I477">
        <v>22.917539999999999</v>
      </c>
      <c r="J477">
        <v>24</v>
      </c>
      <c r="K477">
        <v>12</v>
      </c>
      <c r="L477">
        <v>2000</v>
      </c>
      <c r="M477">
        <v>22</v>
      </c>
      <c r="N477">
        <v>1</v>
      </c>
      <c r="O477" t="s">
        <v>24</v>
      </c>
      <c r="P477" t="s">
        <v>118</v>
      </c>
      <c r="Q477" t="s">
        <v>2018</v>
      </c>
      <c r="R477" t="s">
        <v>2155</v>
      </c>
      <c r="S477" t="s">
        <v>2156</v>
      </c>
      <c r="T477">
        <v>5</v>
      </c>
      <c r="U477" t="s">
        <v>86</v>
      </c>
      <c r="V477">
        <v>101</v>
      </c>
      <c r="Z477" t="s">
        <v>2771</v>
      </c>
      <c r="AA477">
        <v>33.022750000000002</v>
      </c>
      <c r="AB477">
        <v>-117.13800000000001</v>
      </c>
      <c r="AC477">
        <v>101</v>
      </c>
      <c r="AL477">
        <v>46</v>
      </c>
      <c r="AO477">
        <f t="shared" ca="1" si="88"/>
        <v>12</v>
      </c>
      <c r="AP477">
        <f t="shared" ca="1" si="89"/>
        <v>2000</v>
      </c>
      <c r="AQ477">
        <f t="shared" ca="1" si="90"/>
        <v>24</v>
      </c>
      <c r="AR477" t="str">
        <f t="shared" si="91"/>
        <v>BIBENTYO</v>
      </c>
      <c r="AS477" t="str">
        <f t="shared" si="92"/>
        <v>MUTONI</v>
      </c>
      <c r="AT477" t="str">
        <f t="shared" si="93"/>
        <v>BIBENTYO  MUTONI</v>
      </c>
      <c r="AW477">
        <f t="shared" ca="1" si="98"/>
        <v>12</v>
      </c>
      <c r="AX477">
        <f t="shared" ca="1" si="99"/>
        <v>2000</v>
      </c>
      <c r="AY477" s="23"/>
      <c r="AZ477">
        <f t="shared" si="94"/>
        <v>5</v>
      </c>
      <c r="BA477" t="str">
        <f t="shared" si="95"/>
        <v>SEPARATED</v>
      </c>
      <c r="BB477" s="23"/>
      <c r="BC477">
        <f t="shared" si="96"/>
        <v>1</v>
      </c>
      <c r="BE477" t="str">
        <f t="shared" si="97"/>
        <v>M</v>
      </c>
    </row>
    <row r="478" spans="1:59">
      <c r="A478">
        <v>142</v>
      </c>
      <c r="B478" t="s">
        <v>1336</v>
      </c>
      <c r="C478" t="s">
        <v>1337</v>
      </c>
      <c r="E478" t="s">
        <v>1002</v>
      </c>
      <c r="F478" t="s">
        <v>2770</v>
      </c>
      <c r="G478" t="s">
        <v>36</v>
      </c>
      <c r="H478">
        <v>31.697835999999999</v>
      </c>
      <c r="I478">
        <v>35.228529999999999</v>
      </c>
      <c r="J478">
        <v>28</v>
      </c>
      <c r="K478">
        <v>5</v>
      </c>
      <c r="L478">
        <v>1995</v>
      </c>
      <c r="M478">
        <v>27</v>
      </c>
      <c r="N478">
        <v>1</v>
      </c>
      <c r="O478" t="s">
        <v>24</v>
      </c>
      <c r="P478" t="s">
        <v>118</v>
      </c>
      <c r="Q478" t="s">
        <v>2018</v>
      </c>
      <c r="R478" t="s">
        <v>2155</v>
      </c>
      <c r="S478" t="s">
        <v>2156</v>
      </c>
      <c r="T478">
        <v>2</v>
      </c>
      <c r="U478" t="s">
        <v>48</v>
      </c>
      <c r="V478">
        <v>101</v>
      </c>
      <c r="Z478" t="s">
        <v>2771</v>
      </c>
      <c r="AA478">
        <v>33.022747600000002</v>
      </c>
      <c r="AB478">
        <v>-117.1382404</v>
      </c>
      <c r="AC478">
        <v>101</v>
      </c>
      <c r="AO478">
        <f t="shared" ca="1" si="88"/>
        <v>5</v>
      </c>
      <c r="AP478">
        <f t="shared" ca="1" si="89"/>
        <v>1995</v>
      </c>
      <c r="AQ478">
        <f t="shared" ca="1" si="90"/>
        <v>27</v>
      </c>
      <c r="AR478" t="str">
        <f t="shared" si="91"/>
        <v>FLORENTIN</v>
      </c>
      <c r="AS478" t="str">
        <f t="shared" si="92"/>
        <v>YVES</v>
      </c>
      <c r="AT478" t="str">
        <f t="shared" si="93"/>
        <v>FLORENTIN  YVES</v>
      </c>
      <c r="AW478">
        <f t="shared" ca="1" si="98"/>
        <v>5</v>
      </c>
      <c r="AX478">
        <f t="shared" ca="1" si="99"/>
        <v>1995</v>
      </c>
      <c r="AY478" s="23"/>
      <c r="AZ478">
        <f t="shared" si="94"/>
        <v>2</v>
      </c>
      <c r="BA478" t="str">
        <f t="shared" si="95"/>
        <v>MARRIED TO ONE WIFE/HUSBAND NOT OFFICIALLY</v>
      </c>
      <c r="BB478" s="23">
        <v>1</v>
      </c>
      <c r="BC478" t="str">
        <f t="shared" si="96"/>
        <v/>
      </c>
      <c r="BE478" t="str">
        <f t="shared" si="97"/>
        <v>M</v>
      </c>
    </row>
    <row r="479" spans="1:59">
      <c r="A479">
        <v>142</v>
      </c>
      <c r="B479" t="s">
        <v>1339</v>
      </c>
      <c r="C479" t="s">
        <v>814</v>
      </c>
      <c r="E479" t="s">
        <v>140</v>
      </c>
      <c r="F479" t="s">
        <v>2771</v>
      </c>
      <c r="G479" t="s">
        <v>36</v>
      </c>
      <c r="H479">
        <v>33.022747600000002</v>
      </c>
      <c r="I479">
        <v>-117.1382404</v>
      </c>
      <c r="J479">
        <v>2</v>
      </c>
      <c r="K479">
        <v>7</v>
      </c>
      <c r="L479">
        <v>1921</v>
      </c>
      <c r="M479">
        <v>101</v>
      </c>
      <c r="N479">
        <v>6</v>
      </c>
      <c r="O479" t="s">
        <v>24</v>
      </c>
      <c r="P479" t="s">
        <v>118</v>
      </c>
      <c r="Q479" t="s">
        <v>2018</v>
      </c>
      <c r="R479" t="s">
        <v>2155</v>
      </c>
      <c r="S479" t="s">
        <v>2156</v>
      </c>
      <c r="T479">
        <v>4</v>
      </c>
      <c r="U479" t="s">
        <v>93</v>
      </c>
      <c r="V479">
        <v>101</v>
      </c>
      <c r="Z479" t="s">
        <v>2771</v>
      </c>
      <c r="AA479">
        <v>33.022747600000002</v>
      </c>
      <c r="AB479">
        <v>-117.1382404</v>
      </c>
      <c r="AC479">
        <v>101</v>
      </c>
      <c r="AO479">
        <f t="shared" ca="1" si="88"/>
        <v>7</v>
      </c>
      <c r="AP479">
        <f t="shared" ca="1" si="89"/>
        <v>1921</v>
      </c>
      <c r="AQ479">
        <f t="shared" ca="1" si="90"/>
        <v>101</v>
      </c>
      <c r="AR479" t="str">
        <f t="shared" si="91"/>
        <v>NGABO</v>
      </c>
      <c r="AS479" t="str">
        <f t="shared" si="92"/>
        <v>HABYARIMANA</v>
      </c>
      <c r="AT479" t="str">
        <f t="shared" si="93"/>
        <v>NGABO  HABYARIMANA</v>
      </c>
      <c r="AW479">
        <f t="shared" ca="1" si="98"/>
        <v>7</v>
      </c>
      <c r="AX479">
        <f t="shared" ca="1" si="99"/>
        <v>1921</v>
      </c>
      <c r="AY479" s="23"/>
      <c r="AZ479">
        <f t="shared" si="94"/>
        <v>4</v>
      </c>
      <c r="BA479" t="str">
        <f t="shared" si="95"/>
        <v>DIVORCED</v>
      </c>
      <c r="BB479" s="23"/>
      <c r="BC479">
        <f t="shared" si="96"/>
        <v>6</v>
      </c>
      <c r="BE479" t="str">
        <f t="shared" si="97"/>
        <v>M</v>
      </c>
    </row>
    <row r="480" spans="1:59">
      <c r="A480">
        <v>142</v>
      </c>
      <c r="B480" t="s">
        <v>1341</v>
      </c>
      <c r="C480" t="s">
        <v>1042</v>
      </c>
      <c r="E480" t="s">
        <v>288</v>
      </c>
      <c r="F480" t="s">
        <v>2772</v>
      </c>
      <c r="G480" t="s">
        <v>36</v>
      </c>
      <c r="H480">
        <v>56.3448609</v>
      </c>
      <c r="I480">
        <v>25.560322899999999</v>
      </c>
      <c r="J480">
        <v>10</v>
      </c>
      <c r="K480">
        <v>11</v>
      </c>
      <c r="L480">
        <v>1970</v>
      </c>
      <c r="M480">
        <v>52</v>
      </c>
      <c r="N480">
        <v>11</v>
      </c>
      <c r="O480" t="s">
        <v>24</v>
      </c>
      <c r="P480" t="s">
        <v>118</v>
      </c>
      <c r="Q480" t="s">
        <v>2018</v>
      </c>
      <c r="R480" t="s">
        <v>2155</v>
      </c>
      <c r="S480" t="s">
        <v>2156</v>
      </c>
      <c r="T480">
        <v>3</v>
      </c>
      <c r="U480" t="s">
        <v>26</v>
      </c>
      <c r="V480">
        <v>101</v>
      </c>
      <c r="Z480" t="s">
        <v>2771</v>
      </c>
      <c r="AA480">
        <v>33.022747600000002</v>
      </c>
      <c r="AB480">
        <v>-117.1382404</v>
      </c>
      <c r="AC480">
        <v>101</v>
      </c>
      <c r="AO480">
        <f t="shared" ca="1" si="88"/>
        <v>11</v>
      </c>
      <c r="AP480">
        <f t="shared" ca="1" si="89"/>
        <v>1970</v>
      </c>
      <c r="AQ480">
        <f t="shared" ca="1" si="90"/>
        <v>52</v>
      </c>
      <c r="AR480" t="str">
        <f t="shared" si="91"/>
        <v>NSENGIYUMVA</v>
      </c>
      <c r="AS480" t="str">
        <f t="shared" si="92"/>
        <v>KWIZERA</v>
      </c>
      <c r="AT480" t="str">
        <f t="shared" si="93"/>
        <v>NSENGIYUMVA  KWIZERA</v>
      </c>
      <c r="AU480">
        <v>103</v>
      </c>
      <c r="AW480" t="str">
        <f t="shared" si="98"/>
        <v/>
      </c>
      <c r="AX480">
        <f t="shared" ca="1" si="99"/>
        <v>1970</v>
      </c>
      <c r="AY480" s="23"/>
      <c r="AZ480">
        <f t="shared" si="94"/>
        <v>3</v>
      </c>
      <c r="BA480" t="str">
        <f t="shared" si="95"/>
        <v>LIVE IN A POLYGAMOUS UNION</v>
      </c>
      <c r="BB480" s="23"/>
      <c r="BC480">
        <f t="shared" si="96"/>
        <v>11</v>
      </c>
      <c r="BE480" t="str">
        <f t="shared" si="97"/>
        <v>M</v>
      </c>
    </row>
    <row r="481" spans="1:59">
      <c r="A481">
        <v>142</v>
      </c>
      <c r="B481" t="s">
        <v>1343</v>
      </c>
      <c r="C481" t="s">
        <v>2774</v>
      </c>
      <c r="E481" t="s">
        <v>390</v>
      </c>
      <c r="F481" t="s">
        <v>2775</v>
      </c>
      <c r="G481" t="s">
        <v>36</v>
      </c>
      <c r="H481">
        <v>40.8890204</v>
      </c>
      <c r="I481">
        <v>22.917536900000002</v>
      </c>
      <c r="J481">
        <v>24</v>
      </c>
      <c r="K481">
        <v>12</v>
      </c>
      <c r="L481">
        <v>2000</v>
      </c>
      <c r="M481">
        <v>22</v>
      </c>
      <c r="N481">
        <v>1</v>
      </c>
      <c r="O481" t="s">
        <v>24</v>
      </c>
      <c r="P481" t="s">
        <v>118</v>
      </c>
      <c r="Q481" t="s">
        <v>2018</v>
      </c>
      <c r="R481" t="s">
        <v>2155</v>
      </c>
      <c r="S481" t="s">
        <v>2156</v>
      </c>
      <c r="T481">
        <v>5</v>
      </c>
      <c r="U481" t="s">
        <v>86</v>
      </c>
      <c r="V481">
        <v>101</v>
      </c>
      <c r="Z481" t="s">
        <v>2771</v>
      </c>
      <c r="AA481">
        <v>33.022747600000002</v>
      </c>
      <c r="AB481">
        <v>-117.1382404</v>
      </c>
      <c r="AC481">
        <v>101</v>
      </c>
      <c r="AF481">
        <v>27</v>
      </c>
      <c r="AO481">
        <f t="shared" ca="1" si="88"/>
        <v>12</v>
      </c>
      <c r="AP481">
        <f t="shared" ca="1" si="89"/>
        <v>2000</v>
      </c>
      <c r="AQ481">
        <f t="shared" ca="1" si="90"/>
        <v>22</v>
      </c>
      <c r="AR481" t="str">
        <f t="shared" si="91"/>
        <v>BIBEYO</v>
      </c>
      <c r="AS481" t="str">
        <f t="shared" si="92"/>
        <v>MUTONI</v>
      </c>
      <c r="AT481" t="str">
        <f t="shared" si="93"/>
        <v>BIBEYO  MUTONI</v>
      </c>
      <c r="AU481">
        <v>4</v>
      </c>
      <c r="AW481" t="str">
        <f t="shared" si="98"/>
        <v/>
      </c>
      <c r="AX481">
        <f t="shared" ca="1" si="99"/>
        <v>2000</v>
      </c>
      <c r="AY481" s="23"/>
      <c r="AZ481">
        <f t="shared" si="94"/>
        <v>5</v>
      </c>
      <c r="BA481" t="str">
        <f t="shared" si="95"/>
        <v>SEPARATED</v>
      </c>
      <c r="BB481" s="23"/>
      <c r="BC481">
        <f t="shared" si="96"/>
        <v>1</v>
      </c>
      <c r="BE481" t="str">
        <f t="shared" si="97"/>
        <v>M</v>
      </c>
    </row>
    <row r="482" spans="1:59">
      <c r="A482">
        <v>143</v>
      </c>
      <c r="B482" t="s">
        <v>1346</v>
      </c>
      <c r="C482" t="s">
        <v>1218</v>
      </c>
      <c r="E482" t="s">
        <v>204</v>
      </c>
      <c r="F482" t="s">
        <v>2776</v>
      </c>
      <c r="G482" t="s">
        <v>23</v>
      </c>
      <c r="H482">
        <v>0.115665</v>
      </c>
      <c r="I482">
        <v>99.936019999999999</v>
      </c>
      <c r="J482">
        <v>6</v>
      </c>
      <c r="K482">
        <v>3</v>
      </c>
      <c r="L482">
        <v>1934</v>
      </c>
      <c r="M482">
        <v>88</v>
      </c>
      <c r="N482">
        <v>9</v>
      </c>
      <c r="O482" t="s">
        <v>24</v>
      </c>
      <c r="P482" t="s">
        <v>143</v>
      </c>
      <c r="Q482" t="s">
        <v>2161</v>
      </c>
      <c r="R482" t="s">
        <v>1399</v>
      </c>
      <c r="S482" t="s">
        <v>1368</v>
      </c>
      <c r="T482">
        <v>6</v>
      </c>
      <c r="U482" t="s">
        <v>43</v>
      </c>
      <c r="V482">
        <v>88</v>
      </c>
      <c r="W482">
        <v>6042629245</v>
      </c>
      <c r="Z482" t="s">
        <v>2776</v>
      </c>
      <c r="AA482">
        <v>0.115665</v>
      </c>
      <c r="AB482">
        <v>99.936019999999999</v>
      </c>
      <c r="AC482">
        <v>88</v>
      </c>
      <c r="AI482">
        <v>11</v>
      </c>
      <c r="AJ482">
        <v>91</v>
      </c>
      <c r="AN482">
        <v>6</v>
      </c>
      <c r="AO482">
        <f t="shared" ca="1" si="88"/>
        <v>3</v>
      </c>
      <c r="AP482">
        <f t="shared" ca="1" si="89"/>
        <v>1934</v>
      </c>
      <c r="AQ482">
        <f t="shared" ca="1" si="90"/>
        <v>88</v>
      </c>
      <c r="AR482" t="str">
        <f t="shared" si="91"/>
        <v>RUSANGANWA</v>
      </c>
      <c r="AS482" t="str">
        <f t="shared" si="92"/>
        <v/>
      </c>
      <c r="AT482" t="str">
        <f t="shared" si="93"/>
        <v xml:space="preserve">RUSANGANWA  </v>
      </c>
      <c r="AV482">
        <v>20</v>
      </c>
      <c r="AW482">
        <f t="shared" ca="1" si="98"/>
        <v>3</v>
      </c>
      <c r="AX482" t="str">
        <f t="shared" si="99"/>
        <v/>
      </c>
      <c r="AY482" s="23"/>
      <c r="AZ482">
        <f t="shared" si="94"/>
        <v>6</v>
      </c>
      <c r="BA482" t="str">
        <f t="shared" si="95"/>
        <v>NEVER MARRIED</v>
      </c>
      <c r="BB482" s="23"/>
      <c r="BC482">
        <f t="shared" si="96"/>
        <v>9</v>
      </c>
      <c r="BE482" t="str">
        <f t="shared" si="97"/>
        <v>F</v>
      </c>
      <c r="BG482">
        <f xml:space="preserve"> IF(ISBLANK(BF482), W482, "")</f>
        <v>6042629245</v>
      </c>
    </row>
    <row r="483" spans="1:59">
      <c r="A483">
        <v>143</v>
      </c>
      <c r="B483" t="s">
        <v>1348</v>
      </c>
      <c r="C483" t="s">
        <v>685</v>
      </c>
      <c r="E483" t="s">
        <v>128</v>
      </c>
      <c r="F483" t="s">
        <v>2162</v>
      </c>
      <c r="G483" t="s">
        <v>36</v>
      </c>
      <c r="H483">
        <v>43.490340000000003</v>
      </c>
      <c r="I483">
        <v>5.3378160000000001</v>
      </c>
      <c r="J483">
        <v>26</v>
      </c>
      <c r="K483">
        <v>5</v>
      </c>
      <c r="L483">
        <v>1988</v>
      </c>
      <c r="M483">
        <v>34</v>
      </c>
      <c r="N483">
        <v>7</v>
      </c>
      <c r="O483" t="s">
        <v>24</v>
      </c>
      <c r="P483" t="s">
        <v>143</v>
      </c>
      <c r="Q483" t="s">
        <v>2161</v>
      </c>
      <c r="R483" t="s">
        <v>1399</v>
      </c>
      <c r="S483" t="s">
        <v>1368</v>
      </c>
      <c r="T483">
        <v>3</v>
      </c>
      <c r="U483" t="s">
        <v>26</v>
      </c>
      <c r="V483">
        <v>88</v>
      </c>
      <c r="Z483" t="s">
        <v>2776</v>
      </c>
      <c r="AA483">
        <v>0.115665</v>
      </c>
      <c r="AB483">
        <v>99.936019999999999</v>
      </c>
      <c r="AC483">
        <v>88</v>
      </c>
      <c r="AO483">
        <f t="shared" ca="1" si="88"/>
        <v>5</v>
      </c>
      <c r="AP483">
        <f t="shared" ca="1" si="89"/>
        <v>1988</v>
      </c>
      <c r="AQ483">
        <f t="shared" ca="1" si="90"/>
        <v>34</v>
      </c>
      <c r="AR483" t="str">
        <f t="shared" si="91"/>
        <v>ERIC</v>
      </c>
      <c r="AS483" t="str">
        <f t="shared" si="92"/>
        <v>KAREMERA</v>
      </c>
      <c r="AT483" t="str">
        <f t="shared" si="93"/>
        <v>ERIC  KAREMERA</v>
      </c>
      <c r="AW483">
        <f t="shared" ca="1" si="98"/>
        <v>5</v>
      </c>
      <c r="AX483">
        <f t="shared" ca="1" si="99"/>
        <v>1988</v>
      </c>
      <c r="AY483" s="23"/>
      <c r="AZ483">
        <f t="shared" si="94"/>
        <v>3</v>
      </c>
      <c r="BA483" t="str">
        <f t="shared" si="95"/>
        <v>LIVE IN A POLYGAMOUS UNION</v>
      </c>
      <c r="BB483" s="23"/>
      <c r="BC483">
        <f t="shared" si="96"/>
        <v>7</v>
      </c>
      <c r="BE483" t="str">
        <f t="shared" si="97"/>
        <v>M</v>
      </c>
    </row>
    <row r="484" spans="1:59">
      <c r="A484">
        <v>143</v>
      </c>
      <c r="B484" t="s">
        <v>1349</v>
      </c>
      <c r="C484" t="s">
        <v>1350</v>
      </c>
      <c r="E484" t="s">
        <v>2363</v>
      </c>
      <c r="F484" t="s">
        <v>2777</v>
      </c>
      <c r="G484" t="s">
        <v>36</v>
      </c>
      <c r="H484">
        <v>10.67971</v>
      </c>
      <c r="I484">
        <v>122.4164</v>
      </c>
      <c r="J484">
        <v>29</v>
      </c>
      <c r="K484">
        <v>5</v>
      </c>
      <c r="L484">
        <v>1969</v>
      </c>
      <c r="M484">
        <v>53</v>
      </c>
      <c r="N484">
        <v>13</v>
      </c>
      <c r="O484" t="s">
        <v>24</v>
      </c>
      <c r="P484" t="s">
        <v>143</v>
      </c>
      <c r="Q484" t="s">
        <v>2161</v>
      </c>
      <c r="R484" t="s">
        <v>1399</v>
      </c>
      <c r="S484" t="s">
        <v>1368</v>
      </c>
      <c r="T484">
        <v>4</v>
      </c>
      <c r="U484" t="s">
        <v>93</v>
      </c>
      <c r="V484">
        <v>88</v>
      </c>
      <c r="Z484" t="s">
        <v>2776</v>
      </c>
      <c r="AA484">
        <v>0.115665</v>
      </c>
      <c r="AB484">
        <v>99.936019999999999</v>
      </c>
      <c r="AC484">
        <v>88</v>
      </c>
      <c r="AJ484">
        <v>40</v>
      </c>
      <c r="AO484">
        <f t="shared" ca="1" si="88"/>
        <v>6</v>
      </c>
      <c r="AP484">
        <f t="shared" ca="1" si="89"/>
        <v>1969</v>
      </c>
      <c r="AQ484">
        <f t="shared" ca="1" si="90"/>
        <v>53</v>
      </c>
      <c r="AR484" t="str">
        <f t="shared" si="91"/>
        <v>NICKS</v>
      </c>
      <c r="AS484" t="str">
        <f t="shared" si="92"/>
        <v>SAM</v>
      </c>
      <c r="AT484" t="str">
        <f t="shared" si="93"/>
        <v>NICKS  SAM</v>
      </c>
      <c r="AW484">
        <f t="shared" ca="1" si="98"/>
        <v>6</v>
      </c>
      <c r="AX484">
        <f t="shared" ca="1" si="99"/>
        <v>1969</v>
      </c>
      <c r="AY484" s="23"/>
      <c r="AZ484">
        <f t="shared" si="94"/>
        <v>4</v>
      </c>
      <c r="BA484" t="str">
        <f t="shared" si="95"/>
        <v>DIVORCED</v>
      </c>
      <c r="BB484" s="23"/>
      <c r="BC484">
        <f t="shared" si="96"/>
        <v>13</v>
      </c>
      <c r="BE484" t="str">
        <f t="shared" si="97"/>
        <v>M</v>
      </c>
    </row>
    <row r="485" spans="1:59">
      <c r="A485">
        <v>143</v>
      </c>
      <c r="B485" t="s">
        <v>1346</v>
      </c>
      <c r="C485" t="s">
        <v>1218</v>
      </c>
      <c r="E485" t="s">
        <v>204</v>
      </c>
      <c r="F485" t="s">
        <v>2776</v>
      </c>
      <c r="G485" t="s">
        <v>36</v>
      </c>
      <c r="H485">
        <v>0.1156645</v>
      </c>
      <c r="I485">
        <v>99.9360207</v>
      </c>
      <c r="J485">
        <v>6</v>
      </c>
      <c r="K485">
        <v>3</v>
      </c>
      <c r="L485">
        <v>1934</v>
      </c>
      <c r="M485">
        <v>88</v>
      </c>
      <c r="N485">
        <v>9</v>
      </c>
      <c r="O485" t="s">
        <v>24</v>
      </c>
      <c r="P485" t="s">
        <v>143</v>
      </c>
      <c r="Q485" t="s">
        <v>2161</v>
      </c>
      <c r="R485" t="s">
        <v>1399</v>
      </c>
      <c r="S485" t="s">
        <v>1368</v>
      </c>
      <c r="T485">
        <v>6</v>
      </c>
      <c r="U485" t="s">
        <v>43</v>
      </c>
      <c r="V485">
        <v>88</v>
      </c>
      <c r="Z485" t="s">
        <v>2776</v>
      </c>
      <c r="AA485">
        <v>0.1156645</v>
      </c>
      <c r="AB485">
        <v>99.9360207</v>
      </c>
      <c r="AC485">
        <v>88</v>
      </c>
      <c r="AO485">
        <f t="shared" ca="1" si="88"/>
        <v>3</v>
      </c>
      <c r="AP485">
        <f t="shared" ca="1" si="89"/>
        <v>1934</v>
      </c>
      <c r="AQ485">
        <f t="shared" ca="1" si="90"/>
        <v>88</v>
      </c>
      <c r="AR485" t="str">
        <f t="shared" si="91"/>
        <v>RUSANGANWA</v>
      </c>
      <c r="AS485" t="str">
        <f t="shared" si="92"/>
        <v>KARANGWA</v>
      </c>
      <c r="AT485" t="str">
        <f t="shared" si="93"/>
        <v>RUSANGANWA  KARANGWA</v>
      </c>
      <c r="AW485">
        <f t="shared" ca="1" si="98"/>
        <v>3</v>
      </c>
      <c r="AX485">
        <f t="shared" ca="1" si="99"/>
        <v>1934</v>
      </c>
      <c r="AY485" s="23"/>
      <c r="AZ485">
        <f t="shared" si="94"/>
        <v>6</v>
      </c>
      <c r="BA485" t="str">
        <f t="shared" si="95"/>
        <v>NEVER MARRIED</v>
      </c>
      <c r="BB485" s="23">
        <v>1</v>
      </c>
      <c r="BC485" t="str">
        <f t="shared" si="96"/>
        <v/>
      </c>
      <c r="BE485" t="str">
        <f t="shared" si="97"/>
        <v>M</v>
      </c>
    </row>
    <row r="486" spans="1:59">
      <c r="A486">
        <v>143</v>
      </c>
      <c r="B486" t="s">
        <v>1348</v>
      </c>
      <c r="C486" t="s">
        <v>2778</v>
      </c>
      <c r="E486" t="s">
        <v>128</v>
      </c>
      <c r="F486" t="s">
        <v>2779</v>
      </c>
      <c r="G486" t="s">
        <v>36</v>
      </c>
      <c r="H486">
        <v>43.490342900000002</v>
      </c>
      <c r="I486">
        <v>5.3378154999999996</v>
      </c>
      <c r="J486">
        <v>26</v>
      </c>
      <c r="K486">
        <v>5</v>
      </c>
      <c r="L486">
        <v>1988</v>
      </c>
      <c r="M486">
        <v>34</v>
      </c>
      <c r="N486">
        <v>7</v>
      </c>
      <c r="O486" t="s">
        <v>24</v>
      </c>
      <c r="P486" t="s">
        <v>143</v>
      </c>
      <c r="Q486" t="s">
        <v>2161</v>
      </c>
      <c r="R486" t="s">
        <v>1399</v>
      </c>
      <c r="S486" t="s">
        <v>1368</v>
      </c>
      <c r="T486">
        <v>3</v>
      </c>
      <c r="U486" t="s">
        <v>26</v>
      </c>
      <c r="V486">
        <v>88</v>
      </c>
      <c r="Z486" t="s">
        <v>2776</v>
      </c>
      <c r="AA486">
        <v>0.1156645</v>
      </c>
      <c r="AB486">
        <v>99.9360207</v>
      </c>
      <c r="AC486">
        <v>88</v>
      </c>
      <c r="AF486">
        <v>43</v>
      </c>
      <c r="AO486">
        <f t="shared" ca="1" si="88"/>
        <v>5</v>
      </c>
      <c r="AP486">
        <f t="shared" ca="1" si="89"/>
        <v>1988</v>
      </c>
      <c r="AQ486">
        <f t="shared" ca="1" si="90"/>
        <v>34</v>
      </c>
      <c r="AR486" t="str">
        <f t="shared" si="91"/>
        <v>ERICO</v>
      </c>
      <c r="AS486" t="str">
        <f t="shared" si="92"/>
        <v>KAREMERA</v>
      </c>
      <c r="AT486" t="str">
        <f t="shared" si="93"/>
        <v>ERICO  KAREMERA</v>
      </c>
      <c r="AW486">
        <f t="shared" ca="1" si="98"/>
        <v>5</v>
      </c>
      <c r="AX486">
        <f t="shared" ca="1" si="99"/>
        <v>1988</v>
      </c>
      <c r="AY486" s="23"/>
      <c r="AZ486">
        <f t="shared" si="94"/>
        <v>3</v>
      </c>
      <c r="BA486" t="str">
        <f t="shared" si="95"/>
        <v>LIVE IN A POLYGAMOUS UNION</v>
      </c>
      <c r="BB486" s="23"/>
      <c r="BC486">
        <f t="shared" si="96"/>
        <v>7</v>
      </c>
      <c r="BE486" t="str">
        <f t="shared" si="97"/>
        <v>M</v>
      </c>
    </row>
    <row r="487" spans="1:59">
      <c r="A487">
        <v>143</v>
      </c>
      <c r="B487" t="s">
        <v>1349</v>
      </c>
      <c r="C487" t="s">
        <v>1350</v>
      </c>
      <c r="E487" t="s">
        <v>2363</v>
      </c>
      <c r="F487" t="s">
        <v>2777</v>
      </c>
      <c r="G487" t="s">
        <v>36</v>
      </c>
      <c r="H487">
        <v>10.679709900000001</v>
      </c>
      <c r="I487">
        <v>122.4163734</v>
      </c>
      <c r="J487">
        <v>29</v>
      </c>
      <c r="K487">
        <v>5</v>
      </c>
      <c r="L487">
        <v>1969</v>
      </c>
      <c r="M487">
        <v>53</v>
      </c>
      <c r="N487">
        <v>13</v>
      </c>
      <c r="O487" t="s">
        <v>24</v>
      </c>
      <c r="P487" t="s">
        <v>143</v>
      </c>
      <c r="Q487" t="s">
        <v>2161</v>
      </c>
      <c r="R487" t="s">
        <v>1399</v>
      </c>
      <c r="S487" t="s">
        <v>1368</v>
      </c>
      <c r="T487">
        <v>4</v>
      </c>
      <c r="U487" t="s">
        <v>93</v>
      </c>
      <c r="V487">
        <v>88</v>
      </c>
      <c r="Z487" t="s">
        <v>2776</v>
      </c>
      <c r="AA487">
        <v>0.1156645</v>
      </c>
      <c r="AB487">
        <v>99.9360207</v>
      </c>
      <c r="AC487">
        <v>88</v>
      </c>
      <c r="AO487">
        <f t="shared" ca="1" si="88"/>
        <v>5</v>
      </c>
      <c r="AP487">
        <f t="shared" ca="1" si="89"/>
        <v>1969</v>
      </c>
      <c r="AQ487">
        <f t="shared" ca="1" si="90"/>
        <v>53</v>
      </c>
      <c r="AR487" t="str">
        <f t="shared" si="91"/>
        <v>NICKS</v>
      </c>
      <c r="AS487" t="str">
        <f t="shared" si="92"/>
        <v>SAM</v>
      </c>
      <c r="AT487" t="str">
        <f t="shared" si="93"/>
        <v>NICKS  SAM</v>
      </c>
      <c r="AW487">
        <f t="shared" ca="1" si="98"/>
        <v>5</v>
      </c>
      <c r="AX487">
        <f t="shared" ca="1" si="99"/>
        <v>1969</v>
      </c>
      <c r="AY487" s="23"/>
      <c r="AZ487">
        <f t="shared" si="94"/>
        <v>4</v>
      </c>
      <c r="BA487" t="str">
        <f t="shared" si="95"/>
        <v>DIVORCED</v>
      </c>
      <c r="BB487" s="23"/>
      <c r="BC487">
        <f t="shared" si="96"/>
        <v>13</v>
      </c>
      <c r="BE487" t="str">
        <f t="shared" si="97"/>
        <v>M</v>
      </c>
    </row>
    <row r="488" spans="1:59">
      <c r="A488">
        <v>145</v>
      </c>
      <c r="B488" t="s">
        <v>1356</v>
      </c>
      <c r="C488" t="s">
        <v>1357</v>
      </c>
      <c r="E488" t="s">
        <v>2780</v>
      </c>
      <c r="F488" t="s">
        <v>2781</v>
      </c>
      <c r="G488" t="s">
        <v>36</v>
      </c>
      <c r="H488">
        <v>22.4636</v>
      </c>
      <c r="I488">
        <v>-79.723200000000006</v>
      </c>
      <c r="J488">
        <v>3</v>
      </c>
      <c r="K488">
        <v>11</v>
      </c>
      <c r="L488">
        <v>1947</v>
      </c>
      <c r="M488">
        <v>75</v>
      </c>
      <c r="N488">
        <v>10</v>
      </c>
      <c r="O488" t="s">
        <v>72</v>
      </c>
      <c r="P488" t="s">
        <v>77</v>
      </c>
      <c r="Q488" t="s">
        <v>2168</v>
      </c>
      <c r="R488" t="s">
        <v>2169</v>
      </c>
      <c r="S488" t="s">
        <v>2170</v>
      </c>
      <c r="T488">
        <v>5</v>
      </c>
      <c r="U488" t="s">
        <v>86</v>
      </c>
      <c r="V488">
        <v>81</v>
      </c>
      <c r="Z488" t="s">
        <v>2782</v>
      </c>
      <c r="AA488">
        <v>59.193089999999998</v>
      </c>
      <c r="AB488">
        <v>18.147539999999999</v>
      </c>
      <c r="AC488">
        <v>81</v>
      </c>
      <c r="AO488">
        <f t="shared" ca="1" si="88"/>
        <v>11</v>
      </c>
      <c r="AP488">
        <f t="shared" ca="1" si="89"/>
        <v>1947</v>
      </c>
      <c r="AQ488">
        <f t="shared" ca="1" si="90"/>
        <v>75</v>
      </c>
      <c r="AR488" t="str">
        <f t="shared" si="91"/>
        <v>METHODE</v>
      </c>
      <c r="AS488" t="str">
        <f t="shared" si="92"/>
        <v>IZABAYO</v>
      </c>
      <c r="AT488" t="str">
        <f t="shared" si="93"/>
        <v>METHODE  IZABAYO</v>
      </c>
      <c r="AW488">
        <f t="shared" ca="1" si="98"/>
        <v>11</v>
      </c>
      <c r="AX488">
        <f t="shared" ca="1" si="99"/>
        <v>1947</v>
      </c>
      <c r="AY488" s="23"/>
      <c r="AZ488">
        <f t="shared" si="94"/>
        <v>5</v>
      </c>
      <c r="BA488" t="str">
        <f t="shared" si="95"/>
        <v>SEPARATED</v>
      </c>
      <c r="BB488" s="23"/>
      <c r="BC488">
        <f t="shared" si="96"/>
        <v>10</v>
      </c>
      <c r="BE488" t="str">
        <f t="shared" si="97"/>
        <v>M</v>
      </c>
    </row>
    <row r="489" spans="1:59">
      <c r="A489">
        <v>145</v>
      </c>
      <c r="B489" t="s">
        <v>1359</v>
      </c>
      <c r="C489" t="s">
        <v>1360</v>
      </c>
      <c r="E489" t="s">
        <v>973</v>
      </c>
      <c r="F489" t="s">
        <v>2171</v>
      </c>
      <c r="G489" t="s">
        <v>23</v>
      </c>
      <c r="H489">
        <v>39.784759999999999</v>
      </c>
      <c r="I489">
        <v>-8.6496700000000004</v>
      </c>
      <c r="J489">
        <v>13</v>
      </c>
      <c r="K489">
        <v>1</v>
      </c>
      <c r="L489">
        <v>1954</v>
      </c>
      <c r="M489">
        <v>68</v>
      </c>
      <c r="N489">
        <v>11</v>
      </c>
      <c r="O489" t="s">
        <v>72</v>
      </c>
      <c r="P489" t="s">
        <v>77</v>
      </c>
      <c r="Q489" t="s">
        <v>2168</v>
      </c>
      <c r="R489" t="s">
        <v>2169</v>
      </c>
      <c r="S489" t="s">
        <v>2170</v>
      </c>
      <c r="T489">
        <v>4</v>
      </c>
      <c r="U489" t="s">
        <v>93</v>
      </c>
      <c r="V489">
        <v>81</v>
      </c>
      <c r="Z489" t="s">
        <v>2782</v>
      </c>
      <c r="AA489">
        <v>59.193089999999998</v>
      </c>
      <c r="AB489">
        <v>18.147539999999999</v>
      </c>
      <c r="AC489">
        <v>81</v>
      </c>
      <c r="AO489">
        <f t="shared" ca="1" si="88"/>
        <v>1</v>
      </c>
      <c r="AP489">
        <f t="shared" ca="1" si="89"/>
        <v>1954</v>
      </c>
      <c r="AQ489">
        <f t="shared" ca="1" si="90"/>
        <v>68</v>
      </c>
      <c r="AR489" t="str">
        <f t="shared" si="91"/>
        <v>MUTUZO</v>
      </c>
      <c r="AS489" t="str">
        <f t="shared" si="92"/>
        <v>NTAKIRUTIMANA</v>
      </c>
      <c r="AT489" t="str">
        <f t="shared" si="93"/>
        <v>MUTUZO  NTAKIRUTIMANA</v>
      </c>
      <c r="AW489">
        <f t="shared" ca="1" si="98"/>
        <v>1</v>
      </c>
      <c r="AX489">
        <f t="shared" ca="1" si="99"/>
        <v>1954</v>
      </c>
      <c r="AY489" s="23"/>
      <c r="AZ489">
        <f t="shared" si="94"/>
        <v>4</v>
      </c>
      <c r="BA489" t="str">
        <f t="shared" si="95"/>
        <v>DIVORCED</v>
      </c>
      <c r="BB489" s="23"/>
      <c r="BC489">
        <f t="shared" si="96"/>
        <v>11</v>
      </c>
      <c r="BE489" t="str">
        <f t="shared" si="97"/>
        <v>F</v>
      </c>
    </row>
    <row r="490" spans="1:59">
      <c r="A490">
        <v>145</v>
      </c>
      <c r="B490" t="s">
        <v>1361</v>
      </c>
      <c r="C490" t="s">
        <v>723</v>
      </c>
      <c r="D490" t="s">
        <v>1071</v>
      </c>
      <c r="E490" t="s">
        <v>692</v>
      </c>
      <c r="F490" t="s">
        <v>2782</v>
      </c>
      <c r="G490" t="s">
        <v>36</v>
      </c>
      <c r="H490">
        <v>59.193089999999998</v>
      </c>
      <c r="I490">
        <v>18.147539999999999</v>
      </c>
      <c r="J490">
        <v>26</v>
      </c>
      <c r="K490">
        <v>4</v>
      </c>
      <c r="L490">
        <v>1941</v>
      </c>
      <c r="M490">
        <v>81</v>
      </c>
      <c r="N490">
        <v>12</v>
      </c>
      <c r="O490" t="s">
        <v>72</v>
      </c>
      <c r="P490" t="s">
        <v>77</v>
      </c>
      <c r="Q490" t="s">
        <v>2168</v>
      </c>
      <c r="R490" t="s">
        <v>2169</v>
      </c>
      <c r="S490" t="s">
        <v>2170</v>
      </c>
      <c r="T490">
        <v>1</v>
      </c>
      <c r="U490" t="s">
        <v>186</v>
      </c>
      <c r="V490">
        <v>81</v>
      </c>
      <c r="W490">
        <v>9181213802</v>
      </c>
      <c r="Z490" t="s">
        <v>2782</v>
      </c>
      <c r="AA490">
        <v>59.193089999999998</v>
      </c>
      <c r="AB490">
        <v>18.147539999999999</v>
      </c>
      <c r="AC490">
        <v>81</v>
      </c>
      <c r="AG490">
        <v>1</v>
      </c>
      <c r="AL490">
        <v>64</v>
      </c>
      <c r="AO490">
        <f t="shared" ca="1" si="88"/>
        <v>4</v>
      </c>
      <c r="AP490">
        <f t="shared" ca="1" si="89"/>
        <v>1941</v>
      </c>
      <c r="AQ490">
        <f t="shared" ca="1" si="90"/>
        <v>83</v>
      </c>
      <c r="AR490" t="str">
        <f t="shared" si="91"/>
        <v>MANZI</v>
      </c>
      <c r="AS490" t="str">
        <f t="shared" si="92"/>
        <v>RUTAYISIRE</v>
      </c>
      <c r="AT490" t="str">
        <f t="shared" si="93"/>
        <v>MANZI CHRISTIAN RUTAYISIRE</v>
      </c>
      <c r="AW490">
        <f t="shared" ca="1" si="98"/>
        <v>4</v>
      </c>
      <c r="AX490">
        <f t="shared" ca="1" si="99"/>
        <v>1941</v>
      </c>
      <c r="AY490" s="23"/>
      <c r="AZ490">
        <f t="shared" si="94"/>
        <v>1</v>
      </c>
      <c r="BA490" t="str">
        <f t="shared" si="95"/>
        <v>MARRIED TO ONE WIFE/HUSBAND OFFICIALLY</v>
      </c>
      <c r="BB490" s="23"/>
      <c r="BC490">
        <f t="shared" si="96"/>
        <v>12</v>
      </c>
      <c r="BD490">
        <v>1</v>
      </c>
      <c r="BE490" t="str">
        <f t="shared" si="97"/>
        <v/>
      </c>
    </row>
    <row r="491" spans="1:59">
      <c r="A491">
        <v>145</v>
      </c>
      <c r="B491" t="s">
        <v>1356</v>
      </c>
      <c r="C491" t="s">
        <v>1357</v>
      </c>
      <c r="E491" t="s">
        <v>2780</v>
      </c>
      <c r="F491" t="s">
        <v>2781</v>
      </c>
      <c r="G491" t="s">
        <v>36</v>
      </c>
      <c r="H491">
        <v>22.463604</v>
      </c>
      <c r="I491">
        <v>-79.723161200000007</v>
      </c>
      <c r="J491">
        <v>3</v>
      </c>
      <c r="K491">
        <v>11</v>
      </c>
      <c r="L491">
        <v>1947</v>
      </c>
      <c r="M491">
        <v>75</v>
      </c>
      <c r="N491">
        <v>10</v>
      </c>
      <c r="O491" t="s">
        <v>72</v>
      </c>
      <c r="P491" t="s">
        <v>77</v>
      </c>
      <c r="Q491" t="s">
        <v>2168</v>
      </c>
      <c r="R491" t="s">
        <v>2169</v>
      </c>
      <c r="S491" t="s">
        <v>2170</v>
      </c>
      <c r="T491">
        <v>5</v>
      </c>
      <c r="U491" t="s">
        <v>86</v>
      </c>
      <c r="V491">
        <v>81</v>
      </c>
      <c r="Z491" t="s">
        <v>2782</v>
      </c>
      <c r="AA491">
        <v>59.193088899999999</v>
      </c>
      <c r="AB491">
        <v>18.147540599999999</v>
      </c>
      <c r="AC491">
        <v>81</v>
      </c>
      <c r="AO491">
        <f t="shared" ca="1" si="88"/>
        <v>11</v>
      </c>
      <c r="AP491">
        <f t="shared" ca="1" si="89"/>
        <v>1947</v>
      </c>
      <c r="AQ491">
        <f t="shared" ca="1" si="90"/>
        <v>75</v>
      </c>
      <c r="AR491" t="str">
        <f t="shared" si="91"/>
        <v>METHODE</v>
      </c>
      <c r="AS491" t="str">
        <f t="shared" si="92"/>
        <v>IZABAYO</v>
      </c>
      <c r="AT491" t="str">
        <f t="shared" si="93"/>
        <v>METHODE  IZABAYO</v>
      </c>
      <c r="AW491">
        <f t="shared" ca="1" si="98"/>
        <v>11</v>
      </c>
      <c r="AX491">
        <f t="shared" ca="1" si="99"/>
        <v>1947</v>
      </c>
      <c r="AY491" s="23">
        <v>1</v>
      </c>
      <c r="AZ491" t="str">
        <f t="shared" si="94"/>
        <v/>
      </c>
      <c r="BA491" t="str">
        <f t="shared" si="95"/>
        <v/>
      </c>
      <c r="BB491" s="23">
        <v>1</v>
      </c>
      <c r="BC491" t="str">
        <f t="shared" si="96"/>
        <v/>
      </c>
      <c r="BE491" t="str">
        <f t="shared" si="97"/>
        <v>M</v>
      </c>
    </row>
    <row r="492" spans="1:59">
      <c r="A492">
        <v>145</v>
      </c>
      <c r="B492" t="s">
        <v>1359</v>
      </c>
      <c r="C492" t="s">
        <v>2783</v>
      </c>
      <c r="E492" t="s">
        <v>2784</v>
      </c>
      <c r="F492" t="s">
        <v>2785</v>
      </c>
      <c r="G492" t="s">
        <v>23</v>
      </c>
      <c r="H492">
        <v>39.784756700000003</v>
      </c>
      <c r="I492">
        <v>-8.6496676000000008</v>
      </c>
      <c r="J492">
        <v>13</v>
      </c>
      <c r="K492">
        <v>1</v>
      </c>
      <c r="L492">
        <v>1954</v>
      </c>
      <c r="M492">
        <v>68</v>
      </c>
      <c r="N492">
        <v>11</v>
      </c>
      <c r="O492" t="s">
        <v>72</v>
      </c>
      <c r="P492" t="s">
        <v>77</v>
      </c>
      <c r="Q492" t="s">
        <v>2168</v>
      </c>
      <c r="R492" t="s">
        <v>2169</v>
      </c>
      <c r="S492" t="s">
        <v>2170</v>
      </c>
      <c r="T492">
        <v>4</v>
      </c>
      <c r="U492" t="s">
        <v>93</v>
      </c>
      <c r="V492">
        <v>81</v>
      </c>
      <c r="Z492" t="s">
        <v>2782</v>
      </c>
      <c r="AA492">
        <v>59.193088899999999</v>
      </c>
      <c r="AB492">
        <v>18.147540599999999</v>
      </c>
      <c r="AC492">
        <v>81</v>
      </c>
      <c r="AF492">
        <v>37</v>
      </c>
      <c r="AO492">
        <f t="shared" ca="1" si="88"/>
        <v>1</v>
      </c>
      <c r="AP492">
        <f t="shared" ca="1" si="89"/>
        <v>1954</v>
      </c>
      <c r="AQ492">
        <f t="shared" ca="1" si="90"/>
        <v>68</v>
      </c>
      <c r="AR492" t="str">
        <f t="shared" si="91"/>
        <v>NUTUZO</v>
      </c>
      <c r="AS492" t="str">
        <f t="shared" si="92"/>
        <v>NTARUTIMANA</v>
      </c>
      <c r="AT492" t="str">
        <f t="shared" si="93"/>
        <v>NUTUZO  NTARUTIMANA</v>
      </c>
      <c r="AW492">
        <f t="shared" ca="1" si="98"/>
        <v>1</v>
      </c>
      <c r="AX492">
        <f t="shared" ca="1" si="99"/>
        <v>1954</v>
      </c>
      <c r="AY492" s="23"/>
      <c r="AZ492">
        <f t="shared" si="94"/>
        <v>4</v>
      </c>
      <c r="BA492" t="str">
        <f t="shared" si="95"/>
        <v>DIVORCED</v>
      </c>
      <c r="BB492" s="23"/>
      <c r="BC492">
        <f t="shared" si="96"/>
        <v>11</v>
      </c>
      <c r="BE492" t="str">
        <f t="shared" si="97"/>
        <v>F</v>
      </c>
    </row>
    <row r="493" spans="1:59">
      <c r="A493">
        <v>145</v>
      </c>
      <c r="B493" t="s">
        <v>1361</v>
      </c>
      <c r="C493" t="s">
        <v>723</v>
      </c>
      <c r="D493" t="s">
        <v>1071</v>
      </c>
      <c r="E493" t="s">
        <v>692</v>
      </c>
      <c r="F493" t="s">
        <v>2782</v>
      </c>
      <c r="G493" t="s">
        <v>36</v>
      </c>
      <c r="H493">
        <v>59.193088899999999</v>
      </c>
      <c r="I493">
        <v>18.147540599999999</v>
      </c>
      <c r="J493">
        <v>26</v>
      </c>
      <c r="K493">
        <v>4</v>
      </c>
      <c r="L493">
        <v>1941</v>
      </c>
      <c r="M493">
        <v>81</v>
      </c>
      <c r="N493">
        <v>12</v>
      </c>
      <c r="O493" t="s">
        <v>72</v>
      </c>
      <c r="P493" t="s">
        <v>77</v>
      </c>
      <c r="Q493" t="s">
        <v>2168</v>
      </c>
      <c r="R493" t="s">
        <v>2169</v>
      </c>
      <c r="S493" t="s">
        <v>2170</v>
      </c>
      <c r="T493">
        <v>1</v>
      </c>
      <c r="U493" t="s">
        <v>186</v>
      </c>
      <c r="V493">
        <v>81</v>
      </c>
      <c r="Z493" t="s">
        <v>2782</v>
      </c>
      <c r="AA493">
        <v>59.193088899999999</v>
      </c>
      <c r="AB493">
        <v>18.147540599999999</v>
      </c>
      <c r="AC493">
        <v>81</v>
      </c>
      <c r="AJ493">
        <f>MAX(AJ2:AJ492)</f>
        <v>135</v>
      </c>
      <c r="AK493">
        <f>MAX(AK2:AK492)</f>
        <v>90</v>
      </c>
      <c r="AL493">
        <f>MAX(AL2:AL492)</f>
        <v>90</v>
      </c>
      <c r="AO493">
        <f t="shared" ca="1" si="88"/>
        <v>7</v>
      </c>
      <c r="AP493">
        <f t="shared" ca="1" si="89"/>
        <v>1971</v>
      </c>
      <c r="AQ493">
        <f t="shared" ca="1" si="90"/>
        <v>83</v>
      </c>
      <c r="AR493" t="str">
        <f t="shared" si="91"/>
        <v>MANZI</v>
      </c>
      <c r="AS493" t="str">
        <f t="shared" si="92"/>
        <v>RUTAYISIRE</v>
      </c>
      <c r="AT493" t="str">
        <f t="shared" si="93"/>
        <v>MANZI CHRISTIAN RUTAYISIRE</v>
      </c>
      <c r="AU493">
        <v>67</v>
      </c>
      <c r="AW493" t="str">
        <f t="shared" si="98"/>
        <v/>
      </c>
      <c r="AX493">
        <f t="shared" ca="1" si="99"/>
        <v>1971</v>
      </c>
      <c r="AY493" s="23"/>
      <c r="AZ493">
        <f t="shared" si="94"/>
        <v>1</v>
      </c>
      <c r="BA493" t="str">
        <f t="shared" si="95"/>
        <v>MARRIED TO ONE WIFE/HUSBAND OFFICIALLY</v>
      </c>
      <c r="BB493" s="23"/>
      <c r="BC493">
        <f t="shared" si="96"/>
        <v>12</v>
      </c>
      <c r="BE493" t="str">
        <f t="shared" si="97"/>
        <v>M</v>
      </c>
    </row>
    <row r="494" spans="1:59">
      <c r="AO494">
        <f t="shared" ca="1" si="88"/>
        <v>0</v>
      </c>
      <c r="AP494">
        <f t="shared" ca="1" si="89"/>
        <v>0</v>
      </c>
      <c r="AQ494">
        <f t="shared" ca="1" si="90"/>
        <v>0</v>
      </c>
      <c r="AR494">
        <f t="shared" si="91"/>
        <v>0</v>
      </c>
      <c r="AS494">
        <f t="shared" si="92"/>
        <v>0</v>
      </c>
      <c r="AT494" t="str">
        <f t="shared" si="93"/>
        <v>0  0</v>
      </c>
      <c r="AW494">
        <f ca="1">IF(ISBLANK(AU494), AO494, "")</f>
        <v>0</v>
      </c>
      <c r="AX494">
        <f ca="1">IF(ISBLANK(AV494), AP494, "")</f>
        <v>0</v>
      </c>
      <c r="AY494" s="23"/>
      <c r="AZ494">
        <f t="shared" si="94"/>
        <v>0</v>
      </c>
      <c r="BA494">
        <f t="shared" si="95"/>
        <v>0</v>
      </c>
      <c r="BB494" s="23"/>
      <c r="BC494">
        <f t="shared" si="96"/>
        <v>0</v>
      </c>
    </row>
    <row r="495" spans="1:59">
      <c r="AY495">
        <f>SUBTOTAL(103,Table5[missmarstat])</f>
        <v>48</v>
      </c>
      <c r="BB495">
        <f>SUBTOTAL(103,Table5[missrelationship])</f>
        <v>49</v>
      </c>
      <c r="BF495">
        <f>SUBTOTAL(103,Table5[misstele])</f>
        <v>21</v>
      </c>
    </row>
  </sheetData>
  <phoneticPr fontId="2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A924-5E96-4876-904A-5AABAA6D6EAA}">
  <dimension ref="A1:BD504"/>
  <sheetViews>
    <sheetView topLeftCell="J1" zoomScale="70" zoomScaleNormal="70" workbookViewId="0">
      <selection activeCell="X4" sqref="X4"/>
    </sheetView>
  </sheetViews>
  <sheetFormatPr defaultRowHeight="15.6"/>
  <cols>
    <col min="1" max="1" width="6.6640625" bestFit="1" customWidth="1"/>
    <col min="2" max="2" width="14.44140625" bestFit="1" customWidth="1"/>
    <col min="3" max="3" width="21.88671875" bestFit="1" customWidth="1"/>
    <col min="4" max="4" width="16.33203125" bestFit="1" customWidth="1"/>
    <col min="5" max="5" width="15.44140625" bestFit="1" customWidth="1"/>
    <col min="6" max="6" width="36.33203125" customWidth="1"/>
    <col min="7" max="7" width="7.109375" bestFit="1" customWidth="1"/>
    <col min="8" max="8" width="11.6640625" bestFit="1" customWidth="1"/>
    <col min="9" max="9" width="12.6640625" bestFit="1" customWidth="1"/>
    <col min="10" max="10" width="7.33203125" bestFit="1" customWidth="1"/>
    <col min="11" max="11" width="7" bestFit="1" customWidth="1"/>
    <col min="12" max="12" width="9.77734375" bestFit="1" customWidth="1"/>
    <col min="13" max="13" width="7.88671875" bestFit="1" customWidth="1"/>
    <col min="14" max="14" width="7.109375" customWidth="1"/>
    <col min="15" max="15" width="14.77734375" bestFit="1" customWidth="1"/>
    <col min="16" max="16" width="11.77734375" customWidth="1"/>
    <col min="17" max="17" width="13.88671875" bestFit="1" customWidth="1"/>
    <col min="18" max="18" width="24.6640625" bestFit="1" customWidth="1"/>
    <col min="19" max="19" width="15.6640625" bestFit="1" customWidth="1"/>
    <col min="20" max="20" width="15.44140625" bestFit="1" customWidth="1"/>
    <col min="21" max="21" width="15.88671875" bestFit="1" customWidth="1"/>
    <col min="22" max="22" width="47.21875" bestFit="1" customWidth="1"/>
    <col min="23" max="23" width="11.6640625" bestFit="1" customWidth="1"/>
    <col min="24" max="24" width="12.21875" style="17" customWidth="1"/>
    <col min="25" max="25" width="31.6640625" bestFit="1" customWidth="1"/>
    <col min="26" max="26" width="11.109375" bestFit="1" customWidth="1"/>
    <col min="28" max="28" width="18.109375" customWidth="1"/>
    <col min="29" max="29" width="16" customWidth="1"/>
    <col min="30" max="30" width="16.77734375" customWidth="1"/>
    <col min="31" max="31" width="14.21875" customWidth="1"/>
    <col min="32" max="32" width="15.44140625" customWidth="1"/>
    <col min="33" max="33" width="10.77734375" customWidth="1"/>
    <col min="34" max="34" width="10.88671875" customWidth="1"/>
    <col min="35" max="35" width="10.33203125" customWidth="1"/>
    <col min="36" max="36" width="15.88671875" customWidth="1"/>
    <col min="37" max="37" width="13.5546875" customWidth="1"/>
    <col min="38" max="38" width="15.44140625" bestFit="1" customWidth="1"/>
    <col min="39" max="39" width="15" bestFit="1" customWidth="1"/>
    <col min="40" max="41" width="36.33203125" bestFit="1" customWidth="1"/>
    <col min="42" max="42" width="14.21875" customWidth="1"/>
    <col min="43" max="44" width="36.33203125" bestFit="1" customWidth="1"/>
    <col min="45" max="45" width="11.77734375" bestFit="1" customWidth="1"/>
    <col min="46" max="46" width="12.88671875" customWidth="1"/>
    <col min="47" max="47" width="11.21875" customWidth="1"/>
    <col min="49" max="49" width="15.109375" bestFit="1" customWidth="1"/>
    <col min="50" max="50" width="17.21875" customWidth="1"/>
    <col min="51" max="51" width="47.21875" bestFit="1" customWidth="1"/>
    <col min="52" max="52" width="19.44140625" bestFit="1" customWidth="1"/>
    <col min="56" max="56" width="17.88671875" bestFit="1" customWidth="1"/>
  </cols>
  <sheetData>
    <row r="1" spans="1:56">
      <c r="A1" s="25" t="s">
        <v>1</v>
      </c>
      <c r="B1" s="25" t="s">
        <v>2273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5" t="s">
        <v>16</v>
      </c>
      <c r="Q1" s="25" t="s">
        <v>17</v>
      </c>
      <c r="R1" s="25" t="s">
        <v>1362</v>
      </c>
      <c r="S1" s="25" t="s">
        <v>1363</v>
      </c>
      <c r="T1" s="25" t="s">
        <v>1364</v>
      </c>
      <c r="U1" t="s">
        <v>18</v>
      </c>
      <c r="V1" t="s">
        <v>19</v>
      </c>
      <c r="W1" t="s">
        <v>2173</v>
      </c>
      <c r="X1" s="17" t="s">
        <v>2174</v>
      </c>
      <c r="Y1" s="25" t="s">
        <v>2175</v>
      </c>
      <c r="Z1" s="25" t="s">
        <v>2176</v>
      </c>
      <c r="AA1" s="25" t="s">
        <v>2177</v>
      </c>
      <c r="AB1" t="s">
        <v>2786</v>
      </c>
      <c r="AC1" t="s">
        <v>2787</v>
      </c>
      <c r="AD1" t="s">
        <v>2279</v>
      </c>
      <c r="AE1" t="s">
        <v>2788</v>
      </c>
      <c r="AF1" t="s">
        <v>2281</v>
      </c>
      <c r="AG1" t="s">
        <v>2789</v>
      </c>
      <c r="AH1" t="s">
        <v>2790</v>
      </c>
      <c r="AI1" t="s">
        <v>2791</v>
      </c>
      <c r="AJ1" t="s">
        <v>2792</v>
      </c>
      <c r="AK1" t="s">
        <v>2793</v>
      </c>
      <c r="AL1" t="s">
        <v>2794</v>
      </c>
      <c r="AM1" t="s">
        <v>2288</v>
      </c>
      <c r="AN1" t="s">
        <v>2289</v>
      </c>
      <c r="AO1" s="25" t="s">
        <v>2290</v>
      </c>
      <c r="AP1" s="25" t="s">
        <v>2291</v>
      </c>
      <c r="AQ1" s="25" t="s">
        <v>2292</v>
      </c>
      <c r="AR1" s="25" t="s">
        <v>2293</v>
      </c>
      <c r="AS1" t="s">
        <v>2294</v>
      </c>
      <c r="AT1" t="s">
        <v>2295</v>
      </c>
      <c r="AU1" s="25" t="s">
        <v>2296</v>
      </c>
      <c r="AV1" s="25" t="s">
        <v>2297</v>
      </c>
      <c r="AW1" t="s">
        <v>2298</v>
      </c>
      <c r="AX1" s="25" t="s">
        <v>2299</v>
      </c>
      <c r="AY1" s="25" t="s">
        <v>2300</v>
      </c>
      <c r="AZ1" t="s">
        <v>2301</v>
      </c>
      <c r="BA1" s="25" t="s">
        <v>2302</v>
      </c>
      <c r="BB1" t="s">
        <v>2795</v>
      </c>
      <c r="BC1" s="25" t="s">
        <v>2304</v>
      </c>
      <c r="BD1" s="25" t="s">
        <v>2306</v>
      </c>
    </row>
    <row r="2" spans="1:56">
      <c r="A2">
        <v>1</v>
      </c>
      <c r="B2" t="s">
        <v>20</v>
      </c>
      <c r="C2" t="s">
        <v>2796</v>
      </c>
      <c r="E2" t="s">
        <v>192</v>
      </c>
      <c r="F2" t="s">
        <v>2797</v>
      </c>
      <c r="G2" t="s">
        <v>23</v>
      </c>
      <c r="H2">
        <v>34.031901599999998</v>
      </c>
      <c r="I2">
        <v>131.01037120000001</v>
      </c>
      <c r="J2">
        <v>33550</v>
      </c>
      <c r="K2">
        <v>8</v>
      </c>
      <c r="L2">
        <v>11</v>
      </c>
      <c r="M2">
        <v>1991</v>
      </c>
      <c r="N2">
        <v>31</v>
      </c>
      <c r="O2">
        <v>8</v>
      </c>
      <c r="P2" s="28" t="s">
        <v>31</v>
      </c>
      <c r="Q2" t="s">
        <v>32</v>
      </c>
      <c r="R2" t="s">
        <v>1366</v>
      </c>
      <c r="S2" t="s">
        <v>1367</v>
      </c>
      <c r="T2" t="s">
        <v>1368</v>
      </c>
      <c r="U2">
        <v>3</v>
      </c>
      <c r="V2" t="s">
        <v>26</v>
      </c>
      <c r="W2">
        <v>61</v>
      </c>
      <c r="Y2" t="s">
        <v>2798</v>
      </c>
      <c r="Z2">
        <v>47.278917999999997</v>
      </c>
      <c r="AA2">
        <v>6.07097</v>
      </c>
      <c r="AB2">
        <v>9</v>
      </c>
      <c r="AD2">
        <v>9</v>
      </c>
      <c r="AI2">
        <v>32</v>
      </c>
      <c r="AM2">
        <f t="shared" ref="AM2:AM65" ca="1" si="0" xml:space="preserve"> IF(ISBLANK(AH2), L2, RANDBETWEEN(1,12))</f>
        <v>11</v>
      </c>
      <c r="AN2">
        <f t="shared" ref="AN2:AN65" ca="1" si="1" xml:space="preserve"> IF(ISBLANK(AI2), M2, RANDBETWEEN(1922,2022))</f>
        <v>1975</v>
      </c>
      <c r="AO2">
        <f t="shared" ref="AO2:AO65" ca="1" si="2">IF(ISBLANK(AJ2),N2,SUM(N2,RANDBETWEEN(1,3)))</f>
        <v>31</v>
      </c>
      <c r="AP2" t="str">
        <f t="shared" ref="AP2:AP65" si="3" xml:space="preserve"> IF(ISBLANK(AK2), C2, "")</f>
        <v>MUTERABA</v>
      </c>
      <c r="AQ2" t="str">
        <f t="shared" ref="AQ2:AQ65" si="4" xml:space="preserve"> IF(ISBLANK(AL2), E2, "")</f>
        <v>KAMANZI</v>
      </c>
      <c r="AR2" t="str">
        <f t="shared" ref="AR2:AR65" si="5" xml:space="preserve"> _xlfn.CONCAT(AP2, " ", D2, " ", AQ2)</f>
        <v>MUTERABA  KAMANZI</v>
      </c>
      <c r="AT2">
        <v>84</v>
      </c>
      <c r="AU2">
        <f t="shared" ref="AU2:AU65" ca="1" si="6">IF(ISBLANK(AS2), AM2, "")</f>
        <v>11</v>
      </c>
      <c r="AV2" t="str">
        <f t="shared" ref="AV2:AV65" si="7">IF(ISBLANK(AT2), AN2, "")</f>
        <v/>
      </c>
      <c r="AX2">
        <f t="shared" ref="AX2:AX65" si="8">IF(ISBLANK(AW2), U2, "")</f>
        <v>3</v>
      </c>
      <c r="AY2" t="str">
        <f t="shared" ref="AY2:AY65" si="9">IF(ISBLANK(AW2), V2, "")</f>
        <v>LIVE IN A POLYGAMOUS UNION</v>
      </c>
      <c r="AZ2" s="23"/>
      <c r="BA2">
        <f t="shared" ref="BA2:BA65" si="10">IF(ISBLANK(AZ2), O2, "")</f>
        <v>8</v>
      </c>
      <c r="BC2" t="str">
        <f t="shared" ref="BC2:BC65" si="11">IF(ISBLANK(BB2), G2, "")</f>
        <v>F</v>
      </c>
    </row>
    <row r="3" spans="1:56">
      <c r="A3">
        <v>1</v>
      </c>
      <c r="B3" t="s">
        <v>27</v>
      </c>
      <c r="C3" t="s">
        <v>28</v>
      </c>
      <c r="D3" t="s">
        <v>29</v>
      </c>
      <c r="E3" t="s">
        <v>2799</v>
      </c>
      <c r="F3" t="s">
        <v>1369</v>
      </c>
      <c r="G3" t="s">
        <v>23</v>
      </c>
      <c r="H3">
        <v>14.324613599999999</v>
      </c>
      <c r="I3">
        <v>120.8590469</v>
      </c>
      <c r="J3">
        <v>22705</v>
      </c>
      <c r="K3">
        <v>28</v>
      </c>
      <c r="L3">
        <v>2</v>
      </c>
      <c r="M3">
        <v>1962</v>
      </c>
      <c r="N3">
        <v>60</v>
      </c>
      <c r="O3">
        <v>13</v>
      </c>
      <c r="P3" s="28" t="s">
        <v>31</v>
      </c>
      <c r="Q3" t="s">
        <v>32</v>
      </c>
      <c r="R3" t="s">
        <v>1366</v>
      </c>
      <c r="S3" t="s">
        <v>1367</v>
      </c>
      <c r="T3" t="s">
        <v>1368</v>
      </c>
      <c r="U3">
        <v>3</v>
      </c>
      <c r="V3" t="s">
        <v>26</v>
      </c>
      <c r="W3">
        <v>61</v>
      </c>
      <c r="Y3" t="s">
        <v>2798</v>
      </c>
      <c r="Z3">
        <v>47.278917999999997</v>
      </c>
      <c r="AA3">
        <v>6.07097</v>
      </c>
      <c r="AB3">
        <v>9</v>
      </c>
      <c r="AD3">
        <v>45</v>
      </c>
      <c r="AH3">
        <v>15</v>
      </c>
      <c r="AM3">
        <f t="shared" ca="1" si="0"/>
        <v>11</v>
      </c>
      <c r="AN3">
        <f t="shared" ca="1" si="1"/>
        <v>1962</v>
      </c>
      <c r="AO3">
        <f t="shared" ca="1" si="2"/>
        <v>60</v>
      </c>
      <c r="AP3" t="str">
        <f t="shared" si="3"/>
        <v>ISHIMWE</v>
      </c>
      <c r="AQ3" t="str">
        <f t="shared" si="4"/>
        <v>GENA</v>
      </c>
      <c r="AR3" t="str">
        <f t="shared" si="5"/>
        <v>ISHIMWE DIANE GENA</v>
      </c>
      <c r="AS3">
        <v>117</v>
      </c>
      <c r="AU3" t="str">
        <f t="shared" si="6"/>
        <v/>
      </c>
      <c r="AV3">
        <f t="shared" ca="1" si="7"/>
        <v>1962</v>
      </c>
      <c r="AX3">
        <f t="shared" si="8"/>
        <v>3</v>
      </c>
      <c r="AY3" t="str">
        <f t="shared" si="9"/>
        <v>LIVE IN A POLYGAMOUS UNION</v>
      </c>
      <c r="AZ3" s="23">
        <v>1</v>
      </c>
      <c r="BA3" t="str">
        <f t="shared" si="10"/>
        <v/>
      </c>
      <c r="BC3" t="str">
        <f t="shared" si="11"/>
        <v>F</v>
      </c>
    </row>
    <row r="4" spans="1:56">
      <c r="A4">
        <v>1</v>
      </c>
      <c r="B4" t="s">
        <v>33</v>
      </c>
      <c r="C4" t="s">
        <v>34</v>
      </c>
      <c r="E4" t="s">
        <v>2800</v>
      </c>
      <c r="F4" t="s">
        <v>2798</v>
      </c>
      <c r="G4" t="s">
        <v>36</v>
      </c>
      <c r="H4">
        <v>47.278917999999997</v>
      </c>
      <c r="I4">
        <v>6.07097</v>
      </c>
      <c r="J4">
        <v>22462</v>
      </c>
      <c r="K4">
        <v>30</v>
      </c>
      <c r="L4">
        <v>6</v>
      </c>
      <c r="M4">
        <v>1961</v>
      </c>
      <c r="N4">
        <v>61</v>
      </c>
      <c r="O4">
        <v>4</v>
      </c>
      <c r="P4" s="28" t="s">
        <v>31</v>
      </c>
      <c r="Q4" t="s">
        <v>32</v>
      </c>
      <c r="R4" t="s">
        <v>1366</v>
      </c>
      <c r="S4" t="s">
        <v>1367</v>
      </c>
      <c r="T4" t="s">
        <v>1368</v>
      </c>
      <c r="U4">
        <v>3</v>
      </c>
      <c r="V4" t="s">
        <v>26</v>
      </c>
      <c r="W4">
        <v>61</v>
      </c>
      <c r="X4" s="17">
        <v>8986093136</v>
      </c>
      <c r="Y4" t="s">
        <v>2798</v>
      </c>
      <c r="Z4">
        <v>47.278917999999997</v>
      </c>
      <c r="AA4">
        <v>6.07097</v>
      </c>
      <c r="AB4">
        <v>9</v>
      </c>
      <c r="AH4">
        <v>64</v>
      </c>
      <c r="AM4">
        <f t="shared" ca="1" si="0"/>
        <v>11</v>
      </c>
      <c r="AN4">
        <f t="shared" ca="1" si="1"/>
        <v>1961</v>
      </c>
      <c r="AO4">
        <f t="shared" ca="1" si="2"/>
        <v>61</v>
      </c>
      <c r="AP4" t="str">
        <f t="shared" si="3"/>
        <v>PRINCE</v>
      </c>
      <c r="AQ4" t="str">
        <f t="shared" si="4"/>
        <v>BUSINGYE</v>
      </c>
      <c r="AR4" t="str">
        <f t="shared" si="5"/>
        <v>PRINCE  BUSINGYE</v>
      </c>
      <c r="AU4">
        <f t="shared" ca="1" si="6"/>
        <v>11</v>
      </c>
      <c r="AV4">
        <f t="shared" ca="1" si="7"/>
        <v>1961</v>
      </c>
      <c r="AX4">
        <f t="shared" si="8"/>
        <v>3</v>
      </c>
      <c r="AY4" t="str">
        <f t="shared" si="9"/>
        <v>LIVE IN A POLYGAMOUS UNION</v>
      </c>
      <c r="AZ4" s="23"/>
      <c r="BA4">
        <f t="shared" si="10"/>
        <v>4</v>
      </c>
      <c r="BC4" t="str">
        <f t="shared" si="11"/>
        <v>M</v>
      </c>
      <c r="BD4" s="17">
        <v>8986093136</v>
      </c>
    </row>
    <row r="5" spans="1:56">
      <c r="A5">
        <v>1</v>
      </c>
      <c r="B5" t="s">
        <v>39</v>
      </c>
      <c r="C5" t="s">
        <v>40</v>
      </c>
      <c r="E5" t="s">
        <v>41</v>
      </c>
      <c r="F5" t="s">
        <v>1371</v>
      </c>
      <c r="G5" t="s">
        <v>23</v>
      </c>
      <c r="H5">
        <v>-20.0877391</v>
      </c>
      <c r="I5">
        <v>-51.096606299999998</v>
      </c>
      <c r="J5">
        <v>40890</v>
      </c>
      <c r="K5">
        <v>13</v>
      </c>
      <c r="L5">
        <v>12</v>
      </c>
      <c r="M5">
        <v>2011</v>
      </c>
      <c r="N5">
        <v>11</v>
      </c>
      <c r="O5">
        <v>5</v>
      </c>
      <c r="P5" s="28" t="s">
        <v>31</v>
      </c>
      <c r="Q5" t="s">
        <v>32</v>
      </c>
      <c r="R5" t="s">
        <v>1366</v>
      </c>
      <c r="S5" t="s">
        <v>1367</v>
      </c>
      <c r="T5" t="s">
        <v>1368</v>
      </c>
      <c r="U5">
        <v>6</v>
      </c>
      <c r="V5" t="s">
        <v>43</v>
      </c>
      <c r="W5">
        <v>61</v>
      </c>
      <c r="Y5" t="s">
        <v>2798</v>
      </c>
      <c r="Z5">
        <v>47.278917999999997</v>
      </c>
      <c r="AA5">
        <v>6.07097</v>
      </c>
      <c r="AB5">
        <v>9</v>
      </c>
      <c r="AM5">
        <f t="shared" ca="1" si="0"/>
        <v>12</v>
      </c>
      <c r="AN5">
        <f t="shared" ca="1" si="1"/>
        <v>2011</v>
      </c>
      <c r="AO5">
        <f t="shared" ca="1" si="2"/>
        <v>11</v>
      </c>
      <c r="AP5" t="str">
        <f t="shared" si="3"/>
        <v>NAZOU</v>
      </c>
      <c r="AQ5" t="str">
        <f t="shared" si="4"/>
        <v>NGABONZIZA</v>
      </c>
      <c r="AR5" t="str">
        <f t="shared" si="5"/>
        <v>NAZOU  NGABONZIZA</v>
      </c>
      <c r="AU5">
        <f t="shared" ca="1" si="6"/>
        <v>12</v>
      </c>
      <c r="AV5">
        <f t="shared" ca="1" si="7"/>
        <v>2011</v>
      </c>
      <c r="AW5">
        <v>1</v>
      </c>
      <c r="AX5" t="str">
        <f t="shared" si="8"/>
        <v/>
      </c>
      <c r="AY5" t="str">
        <f t="shared" si="9"/>
        <v/>
      </c>
      <c r="AZ5" s="23"/>
      <c r="BA5">
        <f t="shared" si="10"/>
        <v>5</v>
      </c>
      <c r="BC5" t="str">
        <f t="shared" si="11"/>
        <v>F</v>
      </c>
    </row>
    <row r="6" spans="1:56" hidden="1">
      <c r="A6">
        <v>2</v>
      </c>
      <c r="B6" t="s">
        <v>44</v>
      </c>
      <c r="C6" t="s">
        <v>45</v>
      </c>
      <c r="E6" t="s">
        <v>888</v>
      </c>
      <c r="F6" t="s">
        <v>2308</v>
      </c>
      <c r="G6" t="s">
        <v>36</v>
      </c>
      <c r="H6">
        <v>13.7398825</v>
      </c>
      <c r="I6">
        <v>100.50852020000001</v>
      </c>
      <c r="J6">
        <v>22651</v>
      </c>
      <c r="K6">
        <v>5</v>
      </c>
      <c r="L6">
        <v>1</v>
      </c>
      <c r="M6">
        <v>1962</v>
      </c>
      <c r="N6">
        <v>60</v>
      </c>
      <c r="O6">
        <v>10</v>
      </c>
      <c r="P6" s="28" t="s">
        <v>24</v>
      </c>
      <c r="Q6" t="s">
        <v>47</v>
      </c>
      <c r="R6" t="s">
        <v>1373</v>
      </c>
      <c r="S6" t="s">
        <v>1374</v>
      </c>
      <c r="T6" t="s">
        <v>1375</v>
      </c>
      <c r="U6">
        <v>2</v>
      </c>
      <c r="V6" t="s">
        <v>48</v>
      </c>
      <c r="W6">
        <v>60</v>
      </c>
      <c r="X6" s="17">
        <v>6656909617</v>
      </c>
      <c r="Y6" t="s">
        <v>2308</v>
      </c>
      <c r="Z6">
        <v>13.7398825</v>
      </c>
      <c r="AA6">
        <v>100.50852020000001</v>
      </c>
      <c r="AH6">
        <v>37</v>
      </c>
      <c r="AJ6">
        <v>60</v>
      </c>
      <c r="AM6">
        <f t="shared" ca="1" si="0"/>
        <v>5</v>
      </c>
      <c r="AN6">
        <f t="shared" ca="1" si="1"/>
        <v>1962</v>
      </c>
      <c r="AO6">
        <f t="shared" ca="1" si="2"/>
        <v>61</v>
      </c>
      <c r="AP6" t="str">
        <f t="shared" si="3"/>
        <v>JEFF</v>
      </c>
      <c r="AQ6" t="str">
        <f t="shared" si="4"/>
        <v>AIMABLE</v>
      </c>
      <c r="AR6" t="str">
        <f t="shared" si="5"/>
        <v>JEFF  AIMABLE</v>
      </c>
      <c r="AT6">
        <v>90</v>
      </c>
      <c r="AU6">
        <f t="shared" ca="1" si="6"/>
        <v>5</v>
      </c>
      <c r="AV6" t="str">
        <f t="shared" si="7"/>
        <v/>
      </c>
      <c r="AX6">
        <f t="shared" si="8"/>
        <v>2</v>
      </c>
      <c r="AY6" t="str">
        <f t="shared" si="9"/>
        <v>MARRIED TO ONE WIFE/HUSBAND NOT OFFICIALLY</v>
      </c>
      <c r="AZ6" s="23"/>
      <c r="BA6">
        <f t="shared" si="10"/>
        <v>10</v>
      </c>
      <c r="BC6" t="str">
        <f t="shared" si="11"/>
        <v>M</v>
      </c>
      <c r="BD6" s="17">
        <v>6656909617</v>
      </c>
    </row>
    <row r="7" spans="1:56" hidden="1">
      <c r="A7">
        <v>2</v>
      </c>
      <c r="B7" t="s">
        <v>49</v>
      </c>
      <c r="C7" t="s">
        <v>50</v>
      </c>
      <c r="E7" t="s">
        <v>2309</v>
      </c>
      <c r="F7" t="s">
        <v>2310</v>
      </c>
      <c r="G7" t="s">
        <v>36</v>
      </c>
      <c r="H7">
        <v>-7.8748176000000001</v>
      </c>
      <c r="I7">
        <v>110.3255365</v>
      </c>
      <c r="J7">
        <v>32166</v>
      </c>
      <c r="K7">
        <v>24</v>
      </c>
      <c r="L7">
        <v>1</v>
      </c>
      <c r="M7">
        <v>1988</v>
      </c>
      <c r="N7">
        <v>34</v>
      </c>
      <c r="O7">
        <v>10</v>
      </c>
      <c r="P7" s="28" t="s">
        <v>24</v>
      </c>
      <c r="Q7" t="s">
        <v>47</v>
      </c>
      <c r="R7" t="s">
        <v>1373</v>
      </c>
      <c r="S7" t="s">
        <v>1374</v>
      </c>
      <c r="T7" t="s">
        <v>1375</v>
      </c>
      <c r="U7">
        <v>6</v>
      </c>
      <c r="V7" t="s">
        <v>43</v>
      </c>
      <c r="W7">
        <v>60</v>
      </c>
      <c r="Y7" t="s">
        <v>2308</v>
      </c>
      <c r="Z7">
        <v>13.7398825</v>
      </c>
      <c r="AA7">
        <v>100.50852020000001</v>
      </c>
      <c r="AM7">
        <f t="shared" ca="1" si="0"/>
        <v>1</v>
      </c>
      <c r="AN7">
        <f t="shared" ca="1" si="1"/>
        <v>1988</v>
      </c>
      <c r="AO7">
        <f t="shared" ca="1" si="2"/>
        <v>34</v>
      </c>
      <c r="AP7" t="str">
        <f t="shared" si="3"/>
        <v>NSENGIMANA</v>
      </c>
      <c r="AQ7" t="str">
        <f t="shared" si="4"/>
        <v>HATUNGIMANA</v>
      </c>
      <c r="AR7" t="str">
        <f t="shared" si="5"/>
        <v>NSENGIMANA  HATUNGIMANA</v>
      </c>
      <c r="AT7">
        <v>7</v>
      </c>
      <c r="AU7">
        <f t="shared" ca="1" si="6"/>
        <v>1</v>
      </c>
      <c r="AV7" t="str">
        <f t="shared" si="7"/>
        <v/>
      </c>
      <c r="AX7">
        <f t="shared" si="8"/>
        <v>6</v>
      </c>
      <c r="AY7" t="str">
        <f t="shared" si="9"/>
        <v>NEVER MARRIED</v>
      </c>
      <c r="AZ7" s="23">
        <v>1</v>
      </c>
      <c r="BA7" t="str">
        <f t="shared" si="10"/>
        <v/>
      </c>
      <c r="BC7" t="str">
        <f t="shared" si="11"/>
        <v>M</v>
      </c>
    </row>
    <row r="8" spans="1:56" hidden="1">
      <c r="A8">
        <v>2</v>
      </c>
      <c r="B8" t="s">
        <v>53</v>
      </c>
      <c r="C8" t="s">
        <v>54</v>
      </c>
      <c r="E8" t="s">
        <v>55</v>
      </c>
      <c r="F8" t="s">
        <v>1377</v>
      </c>
      <c r="G8" t="s">
        <v>23</v>
      </c>
      <c r="H8">
        <v>6.4968573999999997</v>
      </c>
      <c r="I8">
        <v>2.6288523000000001</v>
      </c>
      <c r="J8">
        <v>29974</v>
      </c>
      <c r="K8">
        <v>23</v>
      </c>
      <c r="L8">
        <v>1</v>
      </c>
      <c r="M8">
        <v>1982</v>
      </c>
      <c r="N8">
        <v>40</v>
      </c>
      <c r="O8">
        <v>9</v>
      </c>
      <c r="P8" s="28" t="s">
        <v>24</v>
      </c>
      <c r="Q8" t="s">
        <v>47</v>
      </c>
      <c r="R8" t="s">
        <v>1373</v>
      </c>
      <c r="S8" t="s">
        <v>1374</v>
      </c>
      <c r="T8" t="s">
        <v>1375</v>
      </c>
      <c r="U8">
        <v>1</v>
      </c>
      <c r="V8" t="s">
        <v>186</v>
      </c>
      <c r="W8">
        <v>60</v>
      </c>
      <c r="Y8" t="s">
        <v>2308</v>
      </c>
      <c r="Z8">
        <v>13.7398825</v>
      </c>
      <c r="AA8">
        <v>100.50852020000001</v>
      </c>
      <c r="AF8">
        <v>1</v>
      </c>
      <c r="AM8">
        <f t="shared" ca="1" si="0"/>
        <v>1</v>
      </c>
      <c r="AN8">
        <f t="shared" ca="1" si="1"/>
        <v>1982</v>
      </c>
      <c r="AO8">
        <f t="shared" ca="1" si="2"/>
        <v>40</v>
      </c>
      <c r="AP8" t="str">
        <f t="shared" si="3"/>
        <v>AIMEE</v>
      </c>
      <c r="AQ8" t="str">
        <f t="shared" si="4"/>
        <v>AUGUSTIN</v>
      </c>
      <c r="AR8" t="str">
        <f t="shared" si="5"/>
        <v>AIMEE  AUGUSTIN</v>
      </c>
      <c r="AU8">
        <f t="shared" ca="1" si="6"/>
        <v>1</v>
      </c>
      <c r="AV8">
        <f t="shared" ca="1" si="7"/>
        <v>1982</v>
      </c>
      <c r="AX8">
        <f t="shared" si="8"/>
        <v>1</v>
      </c>
      <c r="AY8" t="str">
        <f t="shared" si="9"/>
        <v>MARRIED TO ONE WIFE/HUSBAND OFFICIALLY</v>
      </c>
      <c r="AZ8" s="23"/>
      <c r="BA8">
        <f t="shared" si="10"/>
        <v>9</v>
      </c>
      <c r="BC8" t="str">
        <f t="shared" si="11"/>
        <v>F</v>
      </c>
    </row>
    <row r="9" spans="1:56" hidden="1">
      <c r="A9">
        <v>3</v>
      </c>
      <c r="B9" t="s">
        <v>57</v>
      </c>
      <c r="C9" t="s">
        <v>58</v>
      </c>
      <c r="E9" t="s">
        <v>2311</v>
      </c>
      <c r="F9" t="s">
        <v>2312</v>
      </c>
      <c r="G9" t="s">
        <v>36</v>
      </c>
      <c r="H9">
        <v>15.1614193</v>
      </c>
      <c r="I9">
        <v>100.1087187</v>
      </c>
      <c r="J9">
        <v>43612</v>
      </c>
      <c r="K9">
        <v>27</v>
      </c>
      <c r="L9">
        <v>5</v>
      </c>
      <c r="M9">
        <v>2019</v>
      </c>
      <c r="N9">
        <v>3</v>
      </c>
      <c r="O9">
        <v>4</v>
      </c>
      <c r="P9" s="28" t="s">
        <v>37</v>
      </c>
      <c r="Q9" t="s">
        <v>68</v>
      </c>
      <c r="R9" t="s">
        <v>1379</v>
      </c>
      <c r="S9" t="s">
        <v>1380</v>
      </c>
      <c r="T9" t="s">
        <v>1381</v>
      </c>
      <c r="U9">
        <v>6</v>
      </c>
      <c r="V9" t="s">
        <v>43</v>
      </c>
      <c r="W9">
        <v>84</v>
      </c>
      <c r="Y9" t="s">
        <v>1382</v>
      </c>
      <c r="Z9">
        <v>29.325600999999999</v>
      </c>
      <c r="AA9">
        <v>107.760025</v>
      </c>
      <c r="AI9">
        <v>56</v>
      </c>
      <c r="AJ9">
        <v>51</v>
      </c>
      <c r="AK9">
        <v>4</v>
      </c>
      <c r="AM9">
        <f t="shared" ca="1" si="0"/>
        <v>5</v>
      </c>
      <c r="AN9">
        <f t="shared" ca="1" si="1"/>
        <v>1941</v>
      </c>
      <c r="AO9">
        <f t="shared" ca="1" si="2"/>
        <v>4</v>
      </c>
      <c r="AP9" t="str">
        <f t="shared" si="3"/>
        <v/>
      </c>
      <c r="AQ9" t="str">
        <f t="shared" si="4"/>
        <v>NSHIMIRIMANA</v>
      </c>
      <c r="AR9" t="str">
        <f t="shared" si="5"/>
        <v xml:space="preserve">  NSHIMIRIMANA</v>
      </c>
      <c r="AU9">
        <f t="shared" ca="1" si="6"/>
        <v>5</v>
      </c>
      <c r="AV9">
        <f t="shared" ca="1" si="7"/>
        <v>1941</v>
      </c>
      <c r="AX9">
        <f t="shared" si="8"/>
        <v>6</v>
      </c>
      <c r="AY9" t="str">
        <f t="shared" si="9"/>
        <v>NEVER MARRIED</v>
      </c>
      <c r="AZ9" s="23"/>
      <c r="BA9">
        <f t="shared" si="10"/>
        <v>4</v>
      </c>
      <c r="BC9" t="str">
        <f t="shared" si="11"/>
        <v>M</v>
      </c>
    </row>
    <row r="10" spans="1:56" hidden="1">
      <c r="A10">
        <v>3</v>
      </c>
      <c r="B10" t="s">
        <v>61</v>
      </c>
      <c r="C10" t="s">
        <v>62</v>
      </c>
      <c r="E10" t="s">
        <v>63</v>
      </c>
      <c r="F10" t="s">
        <v>1382</v>
      </c>
      <c r="G10" t="s">
        <v>36</v>
      </c>
      <c r="H10">
        <v>29.325600999999999</v>
      </c>
      <c r="I10">
        <v>107.760025</v>
      </c>
      <c r="J10">
        <v>13985</v>
      </c>
      <c r="K10">
        <v>15</v>
      </c>
      <c r="L10">
        <v>4</v>
      </c>
      <c r="M10">
        <v>1938</v>
      </c>
      <c r="N10">
        <v>84</v>
      </c>
      <c r="O10">
        <v>7</v>
      </c>
      <c r="P10" s="28" t="s">
        <v>37</v>
      </c>
      <c r="Q10" t="s">
        <v>68</v>
      </c>
      <c r="R10" t="s">
        <v>1379</v>
      </c>
      <c r="S10" t="s">
        <v>1380</v>
      </c>
      <c r="T10" t="s">
        <v>1381</v>
      </c>
      <c r="U10">
        <v>3</v>
      </c>
      <c r="V10" t="s">
        <v>26</v>
      </c>
      <c r="W10">
        <v>84</v>
      </c>
      <c r="X10" s="17">
        <v>4651564254</v>
      </c>
      <c r="Y10" t="s">
        <v>1382</v>
      </c>
      <c r="Z10">
        <v>29.325600999999999</v>
      </c>
      <c r="AA10">
        <v>107.760025</v>
      </c>
      <c r="AH10">
        <v>8</v>
      </c>
      <c r="AM10">
        <f t="shared" ca="1" si="0"/>
        <v>11</v>
      </c>
      <c r="AN10">
        <f t="shared" ca="1" si="1"/>
        <v>1938</v>
      </c>
      <c r="AO10">
        <f t="shared" ca="1" si="2"/>
        <v>84</v>
      </c>
      <c r="AP10" t="str">
        <f t="shared" si="3"/>
        <v>CAPTONE</v>
      </c>
      <c r="AQ10" t="str">
        <f t="shared" si="4"/>
        <v>SHYAKA</v>
      </c>
      <c r="AR10" t="str">
        <f t="shared" si="5"/>
        <v>CAPTONE  SHYAKA</v>
      </c>
      <c r="AT10">
        <v>62</v>
      </c>
      <c r="AU10">
        <f t="shared" ca="1" si="6"/>
        <v>11</v>
      </c>
      <c r="AV10" t="str">
        <f t="shared" si="7"/>
        <v/>
      </c>
      <c r="AX10">
        <f t="shared" si="8"/>
        <v>3</v>
      </c>
      <c r="AY10" t="str">
        <f t="shared" si="9"/>
        <v>LIVE IN A POLYGAMOUS UNION</v>
      </c>
      <c r="AZ10" s="23"/>
      <c r="BA10">
        <f t="shared" si="10"/>
        <v>7</v>
      </c>
      <c r="BC10" t="str">
        <f t="shared" si="11"/>
        <v>M</v>
      </c>
      <c r="BD10" s="17"/>
    </row>
    <row r="11" spans="1:56" hidden="1">
      <c r="A11">
        <v>3</v>
      </c>
      <c r="B11" t="s">
        <v>65</v>
      </c>
      <c r="C11" t="s">
        <v>66</v>
      </c>
      <c r="E11" t="s">
        <v>2801</v>
      </c>
      <c r="F11" t="s">
        <v>2314</v>
      </c>
      <c r="G11" t="s">
        <v>36</v>
      </c>
      <c r="H11">
        <v>40.506752499999997</v>
      </c>
      <c r="I11">
        <v>47.648964100000001</v>
      </c>
      <c r="J11">
        <v>39779</v>
      </c>
      <c r="K11">
        <v>27</v>
      </c>
      <c r="L11">
        <v>11</v>
      </c>
      <c r="M11">
        <v>2008</v>
      </c>
      <c r="N11">
        <v>14</v>
      </c>
      <c r="O11">
        <v>4</v>
      </c>
      <c r="P11" s="28" t="s">
        <v>37</v>
      </c>
      <c r="Q11" t="s">
        <v>68</v>
      </c>
      <c r="R11" t="s">
        <v>1379</v>
      </c>
      <c r="S11" t="s">
        <v>1380</v>
      </c>
      <c r="T11" t="s">
        <v>1381</v>
      </c>
      <c r="U11">
        <v>6</v>
      </c>
      <c r="V11" t="s">
        <v>43</v>
      </c>
      <c r="W11">
        <v>84</v>
      </c>
      <c r="Y11" t="s">
        <v>1382</v>
      </c>
      <c r="Z11">
        <v>29.325600999999999</v>
      </c>
      <c r="AA11">
        <v>107.760025</v>
      </c>
      <c r="AM11">
        <f t="shared" ca="1" si="0"/>
        <v>11</v>
      </c>
      <c r="AN11">
        <f t="shared" ca="1" si="1"/>
        <v>2008</v>
      </c>
      <c r="AO11">
        <f t="shared" ca="1" si="2"/>
        <v>14</v>
      </c>
      <c r="AP11" t="str">
        <f t="shared" si="3"/>
        <v>ALEX</v>
      </c>
      <c r="AQ11" t="str">
        <f t="shared" si="4"/>
        <v>RAFIKI</v>
      </c>
      <c r="AR11" t="str">
        <f t="shared" si="5"/>
        <v>ALEX  RAFIKI</v>
      </c>
      <c r="AU11">
        <f t="shared" ca="1" si="6"/>
        <v>11</v>
      </c>
      <c r="AV11">
        <f t="shared" ca="1" si="7"/>
        <v>2008</v>
      </c>
      <c r="AX11">
        <f t="shared" si="8"/>
        <v>6</v>
      </c>
      <c r="AY11" t="str">
        <f t="shared" si="9"/>
        <v>NEVER MARRIED</v>
      </c>
      <c r="AZ11" s="23"/>
      <c r="BA11">
        <f t="shared" si="10"/>
        <v>4</v>
      </c>
      <c r="BC11" t="str">
        <f t="shared" si="11"/>
        <v>M</v>
      </c>
    </row>
    <row r="12" spans="1:56" hidden="1">
      <c r="A12">
        <v>3</v>
      </c>
      <c r="B12" t="s">
        <v>69</v>
      </c>
      <c r="C12" t="s">
        <v>70</v>
      </c>
      <c r="E12" t="s">
        <v>1017</v>
      </c>
      <c r="F12" t="s">
        <v>2315</v>
      </c>
      <c r="G12" t="s">
        <v>36</v>
      </c>
      <c r="H12">
        <v>14.3618606</v>
      </c>
      <c r="I12">
        <v>100.6685901</v>
      </c>
      <c r="J12">
        <v>28687</v>
      </c>
      <c r="K12">
        <v>16</v>
      </c>
      <c r="L12">
        <v>7</v>
      </c>
      <c r="M12">
        <v>1978</v>
      </c>
      <c r="N12">
        <v>44</v>
      </c>
      <c r="O12">
        <v>5</v>
      </c>
      <c r="P12" s="28" t="s">
        <v>72</v>
      </c>
      <c r="Q12" t="s">
        <v>73</v>
      </c>
      <c r="R12" t="s">
        <v>1385</v>
      </c>
      <c r="S12" t="s">
        <v>1386</v>
      </c>
      <c r="T12" t="s">
        <v>1387</v>
      </c>
      <c r="U12">
        <v>1</v>
      </c>
      <c r="V12" t="s">
        <v>186</v>
      </c>
      <c r="W12">
        <v>84</v>
      </c>
      <c r="X12"/>
      <c r="Y12" t="s">
        <v>1382</v>
      </c>
      <c r="Z12">
        <v>29.325600999999999</v>
      </c>
      <c r="AA12">
        <v>107.760025</v>
      </c>
      <c r="AF12">
        <v>13</v>
      </c>
      <c r="AH12">
        <v>130</v>
      </c>
      <c r="AJ12">
        <v>35</v>
      </c>
      <c r="AM12">
        <f t="shared" ca="1" si="0"/>
        <v>9</v>
      </c>
      <c r="AN12">
        <f t="shared" ca="1" si="1"/>
        <v>1978</v>
      </c>
      <c r="AO12">
        <f t="shared" ca="1" si="2"/>
        <v>46</v>
      </c>
      <c r="AP12" t="str">
        <f t="shared" si="3"/>
        <v>BORIS</v>
      </c>
      <c r="AQ12" t="str">
        <f t="shared" si="4"/>
        <v>MUHIRWA</v>
      </c>
      <c r="AR12" t="str">
        <f t="shared" si="5"/>
        <v>BORIS  MUHIRWA</v>
      </c>
      <c r="AU12">
        <f t="shared" ca="1" si="6"/>
        <v>9</v>
      </c>
      <c r="AV12">
        <f t="shared" ca="1" si="7"/>
        <v>1978</v>
      </c>
      <c r="AX12">
        <f t="shared" si="8"/>
        <v>1</v>
      </c>
      <c r="AY12" t="str">
        <f t="shared" si="9"/>
        <v>MARRIED TO ONE WIFE/HUSBAND OFFICIALLY</v>
      </c>
      <c r="AZ12" s="23"/>
      <c r="BA12">
        <f t="shared" si="10"/>
        <v>5</v>
      </c>
      <c r="BC12" t="str">
        <f t="shared" si="11"/>
        <v>M</v>
      </c>
    </row>
    <row r="13" spans="1:56">
      <c r="A13">
        <v>4</v>
      </c>
      <c r="B13" t="s">
        <v>74</v>
      </c>
      <c r="C13" t="s">
        <v>75</v>
      </c>
      <c r="E13" t="s">
        <v>76</v>
      </c>
      <c r="F13" t="s">
        <v>1388</v>
      </c>
      <c r="G13" t="s">
        <v>36</v>
      </c>
      <c r="H13">
        <v>31.920658</v>
      </c>
      <c r="I13">
        <v>120.284938</v>
      </c>
      <c r="J13">
        <v>10385</v>
      </c>
      <c r="K13">
        <v>6</v>
      </c>
      <c r="L13">
        <v>6</v>
      </c>
      <c r="M13">
        <v>1928</v>
      </c>
      <c r="N13">
        <v>94</v>
      </c>
      <c r="O13">
        <v>9</v>
      </c>
      <c r="P13" s="28" t="s">
        <v>72</v>
      </c>
      <c r="Q13" t="s">
        <v>73</v>
      </c>
      <c r="R13" t="s">
        <v>1385</v>
      </c>
      <c r="S13" t="s">
        <v>1386</v>
      </c>
      <c r="T13" t="s">
        <v>1387</v>
      </c>
      <c r="U13">
        <v>7</v>
      </c>
      <c r="V13" t="s">
        <v>78</v>
      </c>
      <c r="W13">
        <v>94</v>
      </c>
      <c r="X13">
        <v>4973533427</v>
      </c>
      <c r="Y13" t="s">
        <v>1388</v>
      </c>
      <c r="Z13">
        <v>31.920658</v>
      </c>
      <c r="AA13">
        <v>120.284938</v>
      </c>
      <c r="AB13">
        <v>1</v>
      </c>
      <c r="AJ13">
        <v>9</v>
      </c>
      <c r="AM13">
        <f t="shared" ca="1" si="0"/>
        <v>6</v>
      </c>
      <c r="AN13">
        <f t="shared" ca="1" si="1"/>
        <v>1928</v>
      </c>
      <c r="AO13">
        <f t="shared" ca="1" si="2"/>
        <v>95</v>
      </c>
      <c r="AP13" t="str">
        <f t="shared" si="3"/>
        <v>PACIFIC</v>
      </c>
      <c r="AQ13" t="str">
        <f t="shared" si="4"/>
        <v>NDAGIJIMANA</v>
      </c>
      <c r="AR13" t="str">
        <f t="shared" si="5"/>
        <v>PACIFIC  NDAGIJIMANA</v>
      </c>
      <c r="AS13">
        <v>10</v>
      </c>
      <c r="AT13">
        <v>71</v>
      </c>
      <c r="AU13" t="str">
        <f t="shared" si="6"/>
        <v/>
      </c>
      <c r="AV13" t="str">
        <f t="shared" si="7"/>
        <v/>
      </c>
      <c r="AX13">
        <f t="shared" si="8"/>
        <v>7</v>
      </c>
      <c r="AY13" t="str">
        <f t="shared" si="9"/>
        <v>WIDOWED</v>
      </c>
      <c r="AZ13" s="23"/>
      <c r="BA13">
        <f t="shared" si="10"/>
        <v>9</v>
      </c>
      <c r="BC13" t="str">
        <f t="shared" si="11"/>
        <v>M</v>
      </c>
      <c r="BD13">
        <v>4973533427</v>
      </c>
    </row>
    <row r="14" spans="1:56">
      <c r="A14">
        <v>4</v>
      </c>
      <c r="B14" t="s">
        <v>79</v>
      </c>
      <c r="C14" t="s">
        <v>80</v>
      </c>
      <c r="E14" t="s">
        <v>546</v>
      </c>
      <c r="F14" t="s">
        <v>2802</v>
      </c>
      <c r="G14" t="s">
        <v>36</v>
      </c>
      <c r="H14">
        <v>38.100815699999998</v>
      </c>
      <c r="I14">
        <v>115.1743446</v>
      </c>
      <c r="J14">
        <v>27348</v>
      </c>
      <c r="K14">
        <v>15</v>
      </c>
      <c r="L14">
        <v>11</v>
      </c>
      <c r="M14">
        <v>1974</v>
      </c>
      <c r="N14">
        <v>48</v>
      </c>
      <c r="O14">
        <v>3</v>
      </c>
      <c r="P14" s="28" t="s">
        <v>72</v>
      </c>
      <c r="Q14" t="s">
        <v>73</v>
      </c>
      <c r="R14" t="s">
        <v>1385</v>
      </c>
      <c r="S14" t="s">
        <v>1386</v>
      </c>
      <c r="T14" t="s">
        <v>1387</v>
      </c>
      <c r="U14">
        <v>3</v>
      </c>
      <c r="V14" t="s">
        <v>26</v>
      </c>
      <c r="W14">
        <v>94</v>
      </c>
      <c r="X14"/>
      <c r="Y14" t="s">
        <v>1388</v>
      </c>
      <c r="Z14">
        <v>31.920658</v>
      </c>
      <c r="AA14">
        <v>120.284938</v>
      </c>
      <c r="AB14">
        <v>1</v>
      </c>
      <c r="AJ14">
        <v>13</v>
      </c>
      <c r="AM14">
        <f t="shared" ca="1" si="0"/>
        <v>11</v>
      </c>
      <c r="AN14">
        <f t="shared" ca="1" si="1"/>
        <v>1974</v>
      </c>
      <c r="AO14">
        <f t="shared" ca="1" si="2"/>
        <v>51</v>
      </c>
      <c r="AP14" t="str">
        <f t="shared" si="3"/>
        <v>ARTHUR</v>
      </c>
      <c r="AQ14" t="str">
        <f t="shared" si="4"/>
        <v>IRANKUNDA</v>
      </c>
      <c r="AR14" t="str">
        <f t="shared" si="5"/>
        <v>ARTHUR  IRANKUNDA</v>
      </c>
      <c r="AU14">
        <f t="shared" ca="1" si="6"/>
        <v>11</v>
      </c>
      <c r="AV14">
        <f t="shared" ca="1" si="7"/>
        <v>1974</v>
      </c>
      <c r="AX14">
        <f t="shared" si="8"/>
        <v>3</v>
      </c>
      <c r="AY14" t="str">
        <f t="shared" si="9"/>
        <v>LIVE IN A POLYGAMOUS UNION</v>
      </c>
      <c r="AZ14" s="23"/>
      <c r="BA14">
        <f t="shared" si="10"/>
        <v>3</v>
      </c>
      <c r="BC14" t="str">
        <f t="shared" si="11"/>
        <v>M</v>
      </c>
    </row>
    <row r="15" spans="1:56">
      <c r="A15">
        <v>4</v>
      </c>
      <c r="B15" t="s">
        <v>83</v>
      </c>
      <c r="C15" t="s">
        <v>84</v>
      </c>
      <c r="E15" t="s">
        <v>403</v>
      </c>
      <c r="F15" t="s">
        <v>2803</v>
      </c>
      <c r="G15" t="s">
        <v>36</v>
      </c>
      <c r="H15">
        <v>48.676992300000002</v>
      </c>
      <c r="I15">
        <v>22.392759099999999</v>
      </c>
      <c r="J15">
        <v>24767</v>
      </c>
      <c r="K15">
        <v>22</v>
      </c>
      <c r="L15">
        <v>10</v>
      </c>
      <c r="M15">
        <v>1967</v>
      </c>
      <c r="N15">
        <v>55</v>
      </c>
      <c r="O15">
        <v>2</v>
      </c>
      <c r="P15" s="28" t="s">
        <v>72</v>
      </c>
      <c r="Q15" t="s">
        <v>73</v>
      </c>
      <c r="R15" t="s">
        <v>1385</v>
      </c>
      <c r="S15" t="s">
        <v>1386</v>
      </c>
      <c r="T15" t="s">
        <v>1387</v>
      </c>
      <c r="U15">
        <v>5</v>
      </c>
      <c r="V15" t="s">
        <v>86</v>
      </c>
      <c r="W15">
        <v>94</v>
      </c>
      <c r="X15"/>
      <c r="Y15" t="s">
        <v>1388</v>
      </c>
      <c r="Z15">
        <v>31.920658</v>
      </c>
      <c r="AA15">
        <v>120.284938</v>
      </c>
      <c r="AB15">
        <v>1</v>
      </c>
      <c r="AJ15">
        <v>17</v>
      </c>
      <c r="AM15">
        <f t="shared" ca="1" si="0"/>
        <v>10</v>
      </c>
      <c r="AN15">
        <f t="shared" ca="1" si="1"/>
        <v>1967</v>
      </c>
      <c r="AO15">
        <f t="shared" ca="1" si="2"/>
        <v>58</v>
      </c>
      <c r="AP15" t="str">
        <f t="shared" si="3"/>
        <v>ABEL</v>
      </c>
      <c r="AQ15" t="str">
        <f t="shared" si="4"/>
        <v>PIERRE</v>
      </c>
      <c r="AR15" t="str">
        <f t="shared" si="5"/>
        <v>ABEL  PIERRE</v>
      </c>
      <c r="AS15">
        <v>83</v>
      </c>
      <c r="AU15" t="str">
        <f t="shared" si="6"/>
        <v/>
      </c>
      <c r="AV15">
        <f t="shared" ca="1" si="7"/>
        <v>1967</v>
      </c>
      <c r="AX15">
        <f t="shared" si="8"/>
        <v>5</v>
      </c>
      <c r="AY15" t="str">
        <f t="shared" si="9"/>
        <v>SEPARATED</v>
      </c>
      <c r="AZ15" s="23"/>
      <c r="BA15">
        <f t="shared" si="10"/>
        <v>2</v>
      </c>
      <c r="BC15" t="str">
        <f t="shared" si="11"/>
        <v>M</v>
      </c>
    </row>
    <row r="16" spans="1:56" hidden="1">
      <c r="A16">
        <v>5</v>
      </c>
      <c r="B16" t="s">
        <v>87</v>
      </c>
      <c r="C16" t="s">
        <v>88</v>
      </c>
      <c r="E16" t="s">
        <v>2316</v>
      </c>
      <c r="F16" t="s">
        <v>2317</v>
      </c>
      <c r="G16" t="s">
        <v>36</v>
      </c>
      <c r="H16">
        <v>42.670031199999997</v>
      </c>
      <c r="I16">
        <v>23.369503600000002</v>
      </c>
      <c r="J16">
        <v>39427</v>
      </c>
      <c r="K16">
        <v>11</v>
      </c>
      <c r="L16">
        <v>12</v>
      </c>
      <c r="M16">
        <v>2007</v>
      </c>
      <c r="N16">
        <v>15</v>
      </c>
      <c r="O16">
        <v>5</v>
      </c>
      <c r="P16" s="28" t="s">
        <v>24</v>
      </c>
      <c r="Q16" t="s">
        <v>47</v>
      </c>
      <c r="R16" t="s">
        <v>1373</v>
      </c>
      <c r="S16" t="s">
        <v>1392</v>
      </c>
      <c r="T16" t="s">
        <v>1393</v>
      </c>
      <c r="U16">
        <v>6</v>
      </c>
      <c r="V16" t="s">
        <v>43</v>
      </c>
      <c r="W16">
        <v>52</v>
      </c>
      <c r="Y16" t="s">
        <v>2318</v>
      </c>
      <c r="Z16">
        <v>52.731288900000003</v>
      </c>
      <c r="AA16">
        <v>27.457205900000002</v>
      </c>
      <c r="AM16">
        <f t="shared" ca="1" si="0"/>
        <v>12</v>
      </c>
      <c r="AN16">
        <f t="shared" ca="1" si="1"/>
        <v>2007</v>
      </c>
      <c r="AO16">
        <f t="shared" ca="1" si="2"/>
        <v>15</v>
      </c>
      <c r="AP16" t="str">
        <f t="shared" si="3"/>
        <v>BOB</v>
      </c>
      <c r="AQ16" t="str">
        <f t="shared" si="4"/>
        <v>CYPRIEN</v>
      </c>
      <c r="AR16" t="str">
        <f t="shared" si="5"/>
        <v>BOB  CYPRIEN</v>
      </c>
      <c r="AU16">
        <f t="shared" ca="1" si="6"/>
        <v>12</v>
      </c>
      <c r="AV16">
        <f t="shared" ca="1" si="7"/>
        <v>2007</v>
      </c>
      <c r="AW16">
        <v>1</v>
      </c>
      <c r="AX16" t="str">
        <f t="shared" si="8"/>
        <v/>
      </c>
      <c r="AY16" t="str">
        <f t="shared" si="9"/>
        <v/>
      </c>
      <c r="AZ16" s="23"/>
      <c r="BA16">
        <f t="shared" si="10"/>
        <v>5</v>
      </c>
      <c r="BC16" t="str">
        <f t="shared" si="11"/>
        <v>M</v>
      </c>
    </row>
    <row r="17" spans="1:56" hidden="1">
      <c r="A17">
        <v>5</v>
      </c>
      <c r="B17" t="s">
        <v>90</v>
      </c>
      <c r="C17" t="s">
        <v>91</v>
      </c>
      <c r="E17" t="s">
        <v>558</v>
      </c>
      <c r="F17" t="s">
        <v>2319</v>
      </c>
      <c r="G17" t="s">
        <v>36</v>
      </c>
      <c r="H17">
        <v>57.274931500000001</v>
      </c>
      <c r="I17">
        <v>103.7420582</v>
      </c>
      <c r="J17">
        <v>36048</v>
      </c>
      <c r="K17">
        <v>10</v>
      </c>
      <c r="L17">
        <v>9</v>
      </c>
      <c r="M17">
        <v>1998</v>
      </c>
      <c r="N17">
        <v>24</v>
      </c>
      <c r="O17">
        <v>1</v>
      </c>
      <c r="P17" s="28" t="s">
        <v>24</v>
      </c>
      <c r="Q17" t="s">
        <v>47</v>
      </c>
      <c r="R17" t="s">
        <v>1373</v>
      </c>
      <c r="S17" t="s">
        <v>1392</v>
      </c>
      <c r="T17" t="s">
        <v>1393</v>
      </c>
      <c r="U17">
        <v>4</v>
      </c>
      <c r="V17" t="s">
        <v>93</v>
      </c>
      <c r="W17">
        <v>52</v>
      </c>
      <c r="Y17" t="s">
        <v>2318</v>
      </c>
      <c r="Z17">
        <v>52.731288900000003</v>
      </c>
      <c r="AA17">
        <v>27.457205900000002</v>
      </c>
      <c r="AM17">
        <f t="shared" ca="1" si="0"/>
        <v>9</v>
      </c>
      <c r="AN17">
        <f t="shared" ca="1" si="1"/>
        <v>1998</v>
      </c>
      <c r="AO17">
        <f t="shared" ca="1" si="2"/>
        <v>24</v>
      </c>
      <c r="AP17" t="str">
        <f t="shared" si="3"/>
        <v>MIHIGO</v>
      </c>
      <c r="AQ17" t="str">
        <f t="shared" si="4"/>
        <v>BIZIMANA</v>
      </c>
      <c r="AR17" t="str">
        <f t="shared" si="5"/>
        <v>MIHIGO  BIZIMANA</v>
      </c>
      <c r="AT17">
        <v>16</v>
      </c>
      <c r="AU17">
        <f t="shared" ca="1" si="6"/>
        <v>9</v>
      </c>
      <c r="AV17" t="str">
        <f t="shared" si="7"/>
        <v/>
      </c>
      <c r="AX17">
        <f t="shared" si="8"/>
        <v>4</v>
      </c>
      <c r="AY17" t="str">
        <f t="shared" si="9"/>
        <v>DIVORCED</v>
      </c>
      <c r="AZ17" s="23"/>
      <c r="BA17">
        <f t="shared" si="10"/>
        <v>1</v>
      </c>
      <c r="BC17" t="str">
        <f t="shared" si="11"/>
        <v>M</v>
      </c>
    </row>
    <row r="18" spans="1:56" hidden="1">
      <c r="A18">
        <v>5</v>
      </c>
      <c r="B18" t="s">
        <v>94</v>
      </c>
      <c r="C18" t="s">
        <v>95</v>
      </c>
      <c r="E18" t="s">
        <v>146</v>
      </c>
      <c r="F18" t="s">
        <v>2318</v>
      </c>
      <c r="G18" t="s">
        <v>36</v>
      </c>
      <c r="H18">
        <v>52.731288900000003</v>
      </c>
      <c r="I18">
        <v>27.457205900000002</v>
      </c>
      <c r="J18">
        <v>25616</v>
      </c>
      <c r="K18">
        <v>17</v>
      </c>
      <c r="L18">
        <v>2</v>
      </c>
      <c r="M18">
        <v>1970</v>
      </c>
      <c r="N18">
        <v>52</v>
      </c>
      <c r="O18">
        <v>6</v>
      </c>
      <c r="P18" s="28" t="s">
        <v>24</v>
      </c>
      <c r="Q18" t="s">
        <v>47</v>
      </c>
      <c r="R18" t="s">
        <v>1373</v>
      </c>
      <c r="S18" t="s">
        <v>1392</v>
      </c>
      <c r="T18" t="s">
        <v>1393</v>
      </c>
      <c r="U18">
        <v>7</v>
      </c>
      <c r="V18" t="s">
        <v>78</v>
      </c>
      <c r="W18">
        <v>52</v>
      </c>
      <c r="X18" s="17">
        <v>4179948675</v>
      </c>
      <c r="Y18" t="s">
        <v>2318</v>
      </c>
      <c r="Z18">
        <v>52.731288900000003</v>
      </c>
      <c r="AA18">
        <v>27.457205900000002</v>
      </c>
      <c r="AI18">
        <v>30</v>
      </c>
      <c r="AM18">
        <f t="shared" ca="1" si="0"/>
        <v>2</v>
      </c>
      <c r="AN18">
        <f t="shared" ca="1" si="1"/>
        <v>1945</v>
      </c>
      <c r="AO18">
        <f t="shared" ca="1" si="2"/>
        <v>52</v>
      </c>
      <c r="AP18" t="str">
        <f t="shared" si="3"/>
        <v>RUHUMURIZA</v>
      </c>
      <c r="AQ18" t="str">
        <f t="shared" si="4"/>
        <v>NIYONSABA</v>
      </c>
      <c r="AR18" t="str">
        <f t="shared" si="5"/>
        <v>RUHUMURIZA  NIYONSABA</v>
      </c>
      <c r="AU18">
        <f t="shared" ca="1" si="6"/>
        <v>2</v>
      </c>
      <c r="AV18">
        <f t="shared" ca="1" si="7"/>
        <v>1945</v>
      </c>
      <c r="AX18">
        <f t="shared" si="8"/>
        <v>7</v>
      </c>
      <c r="AY18" t="str">
        <f t="shared" si="9"/>
        <v>WIDOWED</v>
      </c>
      <c r="AZ18" s="23">
        <v>1</v>
      </c>
      <c r="BA18" t="str">
        <f t="shared" si="10"/>
        <v/>
      </c>
      <c r="BC18" t="str">
        <f t="shared" si="11"/>
        <v>M</v>
      </c>
      <c r="BD18" s="17">
        <v>4179948675</v>
      </c>
    </row>
    <row r="19" spans="1:56" hidden="1">
      <c r="A19">
        <v>6</v>
      </c>
      <c r="B19" t="s">
        <v>99</v>
      </c>
      <c r="C19" t="s">
        <v>100</v>
      </c>
      <c r="D19" t="s">
        <v>101</v>
      </c>
      <c r="E19" t="s">
        <v>2320</v>
      </c>
      <c r="F19" t="s">
        <v>2321</v>
      </c>
      <c r="G19" t="s">
        <v>36</v>
      </c>
      <c r="H19">
        <v>60.545949999999998</v>
      </c>
      <c r="I19">
        <v>16.284099999999999</v>
      </c>
      <c r="J19">
        <v>41476</v>
      </c>
      <c r="K19">
        <v>21</v>
      </c>
      <c r="L19">
        <v>7</v>
      </c>
      <c r="M19">
        <v>2013</v>
      </c>
      <c r="N19">
        <v>9</v>
      </c>
      <c r="O19">
        <v>10</v>
      </c>
      <c r="P19" s="28" t="s">
        <v>24</v>
      </c>
      <c r="Q19" t="s">
        <v>25</v>
      </c>
      <c r="R19" t="s">
        <v>1397</v>
      </c>
      <c r="S19" t="s">
        <v>1398</v>
      </c>
      <c r="T19" t="s">
        <v>1399</v>
      </c>
      <c r="U19">
        <v>6</v>
      </c>
      <c r="V19" t="s">
        <v>43</v>
      </c>
      <c r="W19">
        <v>84</v>
      </c>
      <c r="Y19" t="s">
        <v>2322</v>
      </c>
      <c r="Z19">
        <v>41.242677299999997</v>
      </c>
      <c r="AA19">
        <v>-7.5586321999999999</v>
      </c>
      <c r="AI19">
        <v>33</v>
      </c>
      <c r="AM19">
        <f t="shared" ca="1" si="0"/>
        <v>7</v>
      </c>
      <c r="AN19">
        <f t="shared" ca="1" si="1"/>
        <v>2010</v>
      </c>
      <c r="AO19">
        <f t="shared" ca="1" si="2"/>
        <v>9</v>
      </c>
      <c r="AP19" t="str">
        <f t="shared" si="3"/>
        <v>TRESOR</v>
      </c>
      <c r="AQ19" t="str">
        <f t="shared" si="4"/>
        <v>BIENVENU</v>
      </c>
      <c r="AR19" t="str">
        <f t="shared" si="5"/>
        <v>TRESOR HAGAI BIENVENU</v>
      </c>
      <c r="AU19">
        <f t="shared" ca="1" si="6"/>
        <v>7</v>
      </c>
      <c r="AV19">
        <f t="shared" ca="1" si="7"/>
        <v>2010</v>
      </c>
      <c r="AX19">
        <f t="shared" si="8"/>
        <v>6</v>
      </c>
      <c r="AY19" t="str">
        <f t="shared" si="9"/>
        <v>NEVER MARRIED</v>
      </c>
      <c r="AZ19" s="23"/>
      <c r="BA19">
        <f t="shared" si="10"/>
        <v>10</v>
      </c>
      <c r="BC19" t="str">
        <f t="shared" si="11"/>
        <v>M</v>
      </c>
    </row>
    <row r="20" spans="1:56" hidden="1">
      <c r="A20">
        <v>6</v>
      </c>
      <c r="B20" t="s">
        <v>103</v>
      </c>
      <c r="C20" t="s">
        <v>104</v>
      </c>
      <c r="E20" t="s">
        <v>486</v>
      </c>
      <c r="F20" t="s">
        <v>2322</v>
      </c>
      <c r="G20" t="s">
        <v>36</v>
      </c>
      <c r="H20">
        <v>41.242677299999997</v>
      </c>
      <c r="I20">
        <v>-7.5586321999999999</v>
      </c>
      <c r="J20">
        <v>13990</v>
      </c>
      <c r="K20">
        <v>20</v>
      </c>
      <c r="L20">
        <v>4</v>
      </c>
      <c r="M20">
        <v>1938</v>
      </c>
      <c r="N20">
        <v>84</v>
      </c>
      <c r="O20">
        <v>13</v>
      </c>
      <c r="P20" s="28" t="s">
        <v>24</v>
      </c>
      <c r="Q20" t="s">
        <v>25</v>
      </c>
      <c r="R20" t="s">
        <v>1397</v>
      </c>
      <c r="S20" t="s">
        <v>1398</v>
      </c>
      <c r="T20" t="s">
        <v>1399</v>
      </c>
      <c r="U20">
        <v>4</v>
      </c>
      <c r="V20" t="s">
        <v>93</v>
      </c>
      <c r="W20">
        <v>84</v>
      </c>
      <c r="X20" s="17">
        <v>8007099314</v>
      </c>
      <c r="Y20" t="s">
        <v>2322</v>
      </c>
      <c r="Z20">
        <v>41.242677299999997</v>
      </c>
      <c r="AA20">
        <v>-7.5586321999999999</v>
      </c>
      <c r="AJ20">
        <v>46</v>
      </c>
      <c r="AM20">
        <f t="shared" ca="1" si="0"/>
        <v>4</v>
      </c>
      <c r="AN20">
        <f t="shared" ca="1" si="1"/>
        <v>1938</v>
      </c>
      <c r="AO20">
        <f t="shared" ca="1" si="2"/>
        <v>85</v>
      </c>
      <c r="AP20" t="str">
        <f t="shared" si="3"/>
        <v>RODRIGUE</v>
      </c>
      <c r="AQ20" t="str">
        <f t="shared" si="4"/>
        <v>ANGE</v>
      </c>
      <c r="AR20" t="str">
        <f t="shared" si="5"/>
        <v>RODRIGUE  ANGE</v>
      </c>
      <c r="AU20">
        <f t="shared" ca="1" si="6"/>
        <v>4</v>
      </c>
      <c r="AV20">
        <f t="shared" ca="1" si="7"/>
        <v>1938</v>
      </c>
      <c r="AX20">
        <f t="shared" si="8"/>
        <v>4</v>
      </c>
      <c r="AY20" t="str">
        <f t="shared" si="9"/>
        <v>DIVORCED</v>
      </c>
      <c r="AZ20" s="23"/>
      <c r="BA20">
        <f t="shared" si="10"/>
        <v>13</v>
      </c>
      <c r="BC20" t="str">
        <f t="shared" si="11"/>
        <v>M</v>
      </c>
      <c r="BD20" s="17">
        <v>8007099314</v>
      </c>
    </row>
    <row r="21" spans="1:56" hidden="1">
      <c r="A21">
        <v>6</v>
      </c>
      <c r="B21" t="s">
        <v>106</v>
      </c>
      <c r="C21" t="s">
        <v>107</v>
      </c>
      <c r="D21" t="s">
        <v>108</v>
      </c>
      <c r="E21" t="s">
        <v>2323</v>
      </c>
      <c r="F21" t="s">
        <v>2324</v>
      </c>
      <c r="G21" t="s">
        <v>36</v>
      </c>
      <c r="H21">
        <v>57.5440489</v>
      </c>
      <c r="I21">
        <v>40.1259765</v>
      </c>
      <c r="J21">
        <v>38270</v>
      </c>
      <c r="K21">
        <v>10</v>
      </c>
      <c r="L21">
        <v>10</v>
      </c>
      <c r="M21">
        <v>2004</v>
      </c>
      <c r="N21">
        <v>18</v>
      </c>
      <c r="O21">
        <v>10</v>
      </c>
      <c r="P21" s="28" t="s">
        <v>24</v>
      </c>
      <c r="Q21" t="s">
        <v>25</v>
      </c>
      <c r="R21" t="s">
        <v>1397</v>
      </c>
      <c r="S21" t="s">
        <v>1398</v>
      </c>
      <c r="T21" t="s">
        <v>1399</v>
      </c>
      <c r="U21">
        <v>4</v>
      </c>
      <c r="V21" t="s">
        <v>93</v>
      </c>
      <c r="W21">
        <v>84</v>
      </c>
      <c r="Y21" t="s">
        <v>2322</v>
      </c>
      <c r="Z21">
        <v>41.242677299999997</v>
      </c>
      <c r="AA21">
        <v>-7.5586321999999999</v>
      </c>
      <c r="AM21">
        <f t="shared" ca="1" si="0"/>
        <v>10</v>
      </c>
      <c r="AN21">
        <f t="shared" ca="1" si="1"/>
        <v>2004</v>
      </c>
      <c r="AO21">
        <f t="shared" ca="1" si="2"/>
        <v>18</v>
      </c>
      <c r="AP21" t="str">
        <f t="shared" si="3"/>
        <v>OBED</v>
      </c>
      <c r="AQ21" t="str">
        <f t="shared" si="4"/>
        <v>GERMAIN</v>
      </c>
      <c r="AR21" t="str">
        <f t="shared" si="5"/>
        <v>OBED LOUIS GERMAIN</v>
      </c>
      <c r="AU21">
        <f t="shared" ca="1" si="6"/>
        <v>10</v>
      </c>
      <c r="AV21">
        <f t="shared" ca="1" si="7"/>
        <v>2004</v>
      </c>
      <c r="AX21">
        <f t="shared" si="8"/>
        <v>4</v>
      </c>
      <c r="AY21" t="str">
        <f t="shared" si="9"/>
        <v>DIVORCED</v>
      </c>
      <c r="AZ21" s="23"/>
      <c r="BA21">
        <f t="shared" si="10"/>
        <v>10</v>
      </c>
      <c r="BC21" t="str">
        <f t="shared" si="11"/>
        <v>M</v>
      </c>
    </row>
    <row r="22" spans="1:56" hidden="1">
      <c r="A22">
        <v>6</v>
      </c>
      <c r="B22" t="s">
        <v>111</v>
      </c>
      <c r="C22" t="s">
        <v>112</v>
      </c>
      <c r="E22" t="s">
        <v>63</v>
      </c>
      <c r="F22" t="s">
        <v>1402</v>
      </c>
      <c r="G22" t="s">
        <v>23</v>
      </c>
      <c r="H22">
        <v>13.521866899999999</v>
      </c>
      <c r="I22">
        <v>120.96179480000001</v>
      </c>
      <c r="J22">
        <v>39143</v>
      </c>
      <c r="K22">
        <v>2</v>
      </c>
      <c r="L22">
        <v>3</v>
      </c>
      <c r="M22">
        <v>2007</v>
      </c>
      <c r="N22">
        <v>15</v>
      </c>
      <c r="O22">
        <v>3</v>
      </c>
      <c r="P22" s="28" t="s">
        <v>24</v>
      </c>
      <c r="Q22" t="s">
        <v>25</v>
      </c>
      <c r="R22" t="s">
        <v>1397</v>
      </c>
      <c r="S22" t="s">
        <v>1398</v>
      </c>
      <c r="T22" t="s">
        <v>1399</v>
      </c>
      <c r="U22">
        <v>6</v>
      </c>
      <c r="V22" t="s">
        <v>43</v>
      </c>
      <c r="W22">
        <v>84</v>
      </c>
      <c r="Y22" t="s">
        <v>2322</v>
      </c>
      <c r="Z22">
        <v>41.242677299999997</v>
      </c>
      <c r="AA22">
        <v>-7.5586321999999999</v>
      </c>
      <c r="AI22">
        <v>53</v>
      </c>
      <c r="AM22">
        <f t="shared" ca="1" si="0"/>
        <v>3</v>
      </c>
      <c r="AN22">
        <f t="shared" ca="1" si="1"/>
        <v>1930</v>
      </c>
      <c r="AO22">
        <f t="shared" ca="1" si="2"/>
        <v>15</v>
      </c>
      <c r="AP22" t="str">
        <f t="shared" si="3"/>
        <v>ROSINE</v>
      </c>
      <c r="AQ22" t="str">
        <f t="shared" si="4"/>
        <v>SHYAKA</v>
      </c>
      <c r="AR22" t="str">
        <f t="shared" si="5"/>
        <v>ROSINE  SHYAKA</v>
      </c>
      <c r="AU22">
        <f t="shared" ca="1" si="6"/>
        <v>3</v>
      </c>
      <c r="AV22">
        <f t="shared" ca="1" si="7"/>
        <v>1930</v>
      </c>
      <c r="AX22">
        <f t="shared" si="8"/>
        <v>6</v>
      </c>
      <c r="AY22" t="str">
        <f t="shared" si="9"/>
        <v>NEVER MARRIED</v>
      </c>
      <c r="AZ22" s="23"/>
      <c r="BA22">
        <f t="shared" si="10"/>
        <v>3</v>
      </c>
      <c r="BC22" t="str">
        <f t="shared" si="11"/>
        <v>F</v>
      </c>
    </row>
    <row r="23" spans="1:56" hidden="1">
      <c r="A23">
        <v>6</v>
      </c>
      <c r="B23" t="s">
        <v>114</v>
      </c>
      <c r="C23" t="s">
        <v>115</v>
      </c>
      <c r="D23" t="s">
        <v>116</v>
      </c>
      <c r="E23" t="s">
        <v>117</v>
      </c>
      <c r="F23" t="s">
        <v>1403</v>
      </c>
      <c r="G23" t="s">
        <v>23</v>
      </c>
      <c r="H23">
        <v>37.933843000000003</v>
      </c>
      <c r="I23">
        <v>106.33707200000001</v>
      </c>
      <c r="J23">
        <v>22905</v>
      </c>
      <c r="K23">
        <v>16</v>
      </c>
      <c r="L23">
        <v>9</v>
      </c>
      <c r="M23">
        <v>1962</v>
      </c>
      <c r="N23">
        <v>60</v>
      </c>
      <c r="O23">
        <v>2</v>
      </c>
      <c r="P23" s="28" t="s">
        <v>24</v>
      </c>
      <c r="Q23" t="s">
        <v>25</v>
      </c>
      <c r="R23" t="s">
        <v>1397</v>
      </c>
      <c r="S23" t="s">
        <v>1398</v>
      </c>
      <c r="T23" t="s">
        <v>1399</v>
      </c>
      <c r="U23">
        <v>6</v>
      </c>
      <c r="V23" t="s">
        <v>43</v>
      </c>
      <c r="W23">
        <v>84</v>
      </c>
      <c r="Y23" t="s">
        <v>2322</v>
      </c>
      <c r="Z23">
        <v>41.242677299999997</v>
      </c>
      <c r="AA23">
        <v>-7.5586321999999999</v>
      </c>
      <c r="AM23">
        <f t="shared" ca="1" si="0"/>
        <v>9</v>
      </c>
      <c r="AN23">
        <f t="shared" ca="1" si="1"/>
        <v>1962</v>
      </c>
      <c r="AO23">
        <f t="shared" ca="1" si="2"/>
        <v>60</v>
      </c>
      <c r="AP23" t="str">
        <f t="shared" si="3"/>
        <v>JOSEE</v>
      </c>
      <c r="AQ23" t="str">
        <f t="shared" si="4"/>
        <v>UWIZEYIMANA</v>
      </c>
      <c r="AR23" t="str">
        <f t="shared" si="5"/>
        <v>JOSEE BAKHITA UWIZEYIMANA</v>
      </c>
      <c r="AU23">
        <f t="shared" ca="1" si="6"/>
        <v>9</v>
      </c>
      <c r="AV23">
        <f t="shared" ca="1" si="7"/>
        <v>1962</v>
      </c>
      <c r="AX23">
        <f t="shared" si="8"/>
        <v>6</v>
      </c>
      <c r="AY23" t="str">
        <f t="shared" si="9"/>
        <v>NEVER MARRIED</v>
      </c>
      <c r="AZ23" s="23"/>
      <c r="BA23">
        <f t="shared" si="10"/>
        <v>2</v>
      </c>
      <c r="BC23" t="str">
        <f t="shared" si="11"/>
        <v>F</v>
      </c>
    </row>
    <row r="24" spans="1:56" hidden="1">
      <c r="A24">
        <v>6</v>
      </c>
      <c r="B24" t="s">
        <v>119</v>
      </c>
      <c r="C24" t="s">
        <v>120</v>
      </c>
      <c r="E24" t="s">
        <v>975</v>
      </c>
      <c r="F24" t="s">
        <v>2325</v>
      </c>
      <c r="G24" t="s">
        <v>36</v>
      </c>
      <c r="H24">
        <v>26.82808</v>
      </c>
      <c r="I24">
        <v>114.83577699999999</v>
      </c>
      <c r="J24">
        <v>39887</v>
      </c>
      <c r="K24">
        <v>15</v>
      </c>
      <c r="L24">
        <v>3</v>
      </c>
      <c r="M24">
        <v>2009</v>
      </c>
      <c r="N24">
        <v>13</v>
      </c>
      <c r="O24">
        <v>3</v>
      </c>
      <c r="P24" s="28" t="s">
        <v>24</v>
      </c>
      <c r="Q24" t="s">
        <v>25</v>
      </c>
      <c r="R24" t="s">
        <v>1397</v>
      </c>
      <c r="S24" t="s">
        <v>1398</v>
      </c>
      <c r="T24" t="s">
        <v>1399</v>
      </c>
      <c r="U24">
        <v>6</v>
      </c>
      <c r="V24" t="s">
        <v>43</v>
      </c>
      <c r="W24">
        <v>84</v>
      </c>
      <c r="Y24" t="s">
        <v>2322</v>
      </c>
      <c r="Z24">
        <v>41.242677299999997</v>
      </c>
      <c r="AA24">
        <v>-7.5586321999999999</v>
      </c>
      <c r="AH24">
        <v>21</v>
      </c>
      <c r="AL24">
        <v>14</v>
      </c>
      <c r="AM24">
        <f t="shared" ca="1" si="0"/>
        <v>12</v>
      </c>
      <c r="AN24">
        <f t="shared" ca="1" si="1"/>
        <v>2009</v>
      </c>
      <c r="AO24">
        <f t="shared" ca="1" si="2"/>
        <v>13</v>
      </c>
      <c r="AP24" t="str">
        <f t="shared" si="3"/>
        <v>GAEL</v>
      </c>
      <c r="AQ24" t="str">
        <f t="shared" si="4"/>
        <v/>
      </c>
      <c r="AR24" t="str">
        <f t="shared" si="5"/>
        <v xml:space="preserve">GAEL  </v>
      </c>
      <c r="AU24">
        <f t="shared" ca="1" si="6"/>
        <v>12</v>
      </c>
      <c r="AV24">
        <f t="shared" ca="1" si="7"/>
        <v>2009</v>
      </c>
      <c r="AX24">
        <f t="shared" si="8"/>
        <v>6</v>
      </c>
      <c r="AY24" t="str">
        <f t="shared" si="9"/>
        <v>NEVER MARRIED</v>
      </c>
      <c r="AZ24" s="23"/>
      <c r="BA24">
        <f t="shared" si="10"/>
        <v>3</v>
      </c>
      <c r="BC24" t="str">
        <f t="shared" si="11"/>
        <v>M</v>
      </c>
    </row>
    <row r="25" spans="1:56" hidden="1">
      <c r="A25">
        <v>7</v>
      </c>
      <c r="B25" t="s">
        <v>122</v>
      </c>
      <c r="C25" t="s">
        <v>123</v>
      </c>
      <c r="E25" t="s">
        <v>124</v>
      </c>
      <c r="F25" t="s">
        <v>1405</v>
      </c>
      <c r="G25" t="s">
        <v>23</v>
      </c>
      <c r="H25">
        <v>18.6967739</v>
      </c>
      <c r="I25">
        <v>105.2662931</v>
      </c>
      <c r="J25">
        <v>14236</v>
      </c>
      <c r="K25">
        <v>22</v>
      </c>
      <c r="L25">
        <v>12</v>
      </c>
      <c r="M25">
        <v>1938</v>
      </c>
      <c r="N25">
        <v>84</v>
      </c>
      <c r="O25">
        <v>9</v>
      </c>
      <c r="P25" s="28" t="s">
        <v>97</v>
      </c>
      <c r="Q25" t="s">
        <v>125</v>
      </c>
      <c r="R25" t="s">
        <v>1406</v>
      </c>
      <c r="S25" t="s">
        <v>1407</v>
      </c>
      <c r="T25" t="s">
        <v>1408</v>
      </c>
      <c r="U25">
        <v>7</v>
      </c>
      <c r="V25" t="s">
        <v>78</v>
      </c>
      <c r="W25">
        <v>98</v>
      </c>
      <c r="X25" s="17">
        <v>1579654132</v>
      </c>
      <c r="Y25" t="s">
        <v>2326</v>
      </c>
      <c r="Z25">
        <v>43.444912000000002</v>
      </c>
      <c r="AA25">
        <v>3.7587280000000001</v>
      </c>
      <c r="AJ25">
        <v>52</v>
      </c>
      <c r="AM25">
        <f t="shared" ca="1" si="0"/>
        <v>12</v>
      </c>
      <c r="AN25">
        <f t="shared" ca="1" si="1"/>
        <v>1938</v>
      </c>
      <c r="AO25">
        <f t="shared" ca="1" si="2"/>
        <v>87</v>
      </c>
      <c r="AP25" t="str">
        <f t="shared" si="3"/>
        <v>ANITHA</v>
      </c>
      <c r="AQ25" t="str">
        <f t="shared" si="4"/>
        <v>KAYITARE</v>
      </c>
      <c r="AR25" t="str">
        <f t="shared" si="5"/>
        <v>ANITHA  KAYITARE</v>
      </c>
      <c r="AU25">
        <f t="shared" ca="1" si="6"/>
        <v>12</v>
      </c>
      <c r="AV25">
        <f t="shared" ca="1" si="7"/>
        <v>1938</v>
      </c>
      <c r="AX25">
        <f t="shared" si="8"/>
        <v>7</v>
      </c>
      <c r="AY25" t="str">
        <f t="shared" si="9"/>
        <v>WIDOWED</v>
      </c>
      <c r="AZ25" s="23"/>
      <c r="BA25">
        <f t="shared" si="10"/>
        <v>9</v>
      </c>
      <c r="BC25" t="str">
        <f t="shared" si="11"/>
        <v>F</v>
      </c>
      <c r="BD25" s="17">
        <v>1579654132</v>
      </c>
    </row>
    <row r="26" spans="1:56" hidden="1">
      <c r="A26">
        <v>7</v>
      </c>
      <c r="B26" t="s">
        <v>126</v>
      </c>
      <c r="C26" t="s">
        <v>127</v>
      </c>
      <c r="E26" t="s">
        <v>128</v>
      </c>
      <c r="F26" t="s">
        <v>1409</v>
      </c>
      <c r="G26" t="s">
        <v>36</v>
      </c>
      <c r="H26">
        <v>40.7165064</v>
      </c>
      <c r="I26">
        <v>22.7279233</v>
      </c>
      <c r="J26">
        <v>9690</v>
      </c>
      <c r="K26">
        <v>12</v>
      </c>
      <c r="L26">
        <v>7</v>
      </c>
      <c r="M26">
        <v>1926</v>
      </c>
      <c r="N26">
        <v>96</v>
      </c>
      <c r="O26">
        <v>11</v>
      </c>
      <c r="P26" s="28" t="s">
        <v>97</v>
      </c>
      <c r="Q26" t="s">
        <v>125</v>
      </c>
      <c r="R26" t="s">
        <v>1406</v>
      </c>
      <c r="S26" t="s">
        <v>1407</v>
      </c>
      <c r="T26" t="s">
        <v>1408</v>
      </c>
      <c r="U26">
        <v>5</v>
      </c>
      <c r="V26" t="s">
        <v>86</v>
      </c>
      <c r="W26">
        <v>98</v>
      </c>
      <c r="Y26" t="s">
        <v>2326</v>
      </c>
      <c r="Z26">
        <v>43.444912000000002</v>
      </c>
      <c r="AA26">
        <v>3.7587280000000001</v>
      </c>
      <c r="AM26">
        <f t="shared" ca="1" si="0"/>
        <v>7</v>
      </c>
      <c r="AN26">
        <f t="shared" ca="1" si="1"/>
        <v>1926</v>
      </c>
      <c r="AO26">
        <f t="shared" ca="1" si="2"/>
        <v>96</v>
      </c>
      <c r="AP26" t="str">
        <f t="shared" si="3"/>
        <v>GABLIEL</v>
      </c>
      <c r="AQ26" t="str">
        <f t="shared" si="4"/>
        <v>KAREMERA</v>
      </c>
      <c r="AR26" t="str">
        <f t="shared" si="5"/>
        <v>GABLIEL  KAREMERA</v>
      </c>
      <c r="AU26">
        <f t="shared" ca="1" si="6"/>
        <v>7</v>
      </c>
      <c r="AV26">
        <f t="shared" ca="1" si="7"/>
        <v>1926</v>
      </c>
      <c r="AX26">
        <f t="shared" si="8"/>
        <v>5</v>
      </c>
      <c r="AY26" t="str">
        <f t="shared" si="9"/>
        <v>SEPARATED</v>
      </c>
      <c r="AZ26" s="23"/>
      <c r="BA26">
        <f t="shared" si="10"/>
        <v>11</v>
      </c>
      <c r="BC26" t="str">
        <f t="shared" si="11"/>
        <v>M</v>
      </c>
    </row>
    <row r="27" spans="1:56" hidden="1">
      <c r="A27">
        <v>7</v>
      </c>
      <c r="B27" t="s">
        <v>130</v>
      </c>
      <c r="C27" t="s">
        <v>131</v>
      </c>
      <c r="E27" t="s">
        <v>1250</v>
      </c>
      <c r="F27" t="s">
        <v>2326</v>
      </c>
      <c r="G27" t="s">
        <v>36</v>
      </c>
      <c r="H27">
        <v>43.444912000000002</v>
      </c>
      <c r="I27">
        <v>3.7587280000000001</v>
      </c>
      <c r="J27">
        <v>8820</v>
      </c>
      <c r="K27">
        <v>23</v>
      </c>
      <c r="L27">
        <v>2</v>
      </c>
      <c r="M27">
        <v>1924</v>
      </c>
      <c r="N27">
        <v>98</v>
      </c>
      <c r="O27">
        <v>3</v>
      </c>
      <c r="P27" s="28" t="s">
        <v>97</v>
      </c>
      <c r="Q27" t="s">
        <v>125</v>
      </c>
      <c r="R27" t="s">
        <v>1406</v>
      </c>
      <c r="S27" t="s">
        <v>1407</v>
      </c>
      <c r="T27" t="s">
        <v>1408</v>
      </c>
      <c r="U27">
        <v>3</v>
      </c>
      <c r="V27" t="s">
        <v>26</v>
      </c>
      <c r="W27">
        <v>98</v>
      </c>
      <c r="Y27" t="s">
        <v>2326</v>
      </c>
      <c r="Z27">
        <v>43.444912000000002</v>
      </c>
      <c r="AA27">
        <v>3.7587280000000001</v>
      </c>
      <c r="AH27">
        <v>68</v>
      </c>
      <c r="AM27">
        <f t="shared" ca="1" si="0"/>
        <v>12</v>
      </c>
      <c r="AN27">
        <f t="shared" ca="1" si="1"/>
        <v>1924</v>
      </c>
      <c r="AO27">
        <f t="shared" ca="1" si="2"/>
        <v>98</v>
      </c>
      <c r="AP27" t="str">
        <f t="shared" si="3"/>
        <v>DERRICK</v>
      </c>
      <c r="AQ27" t="str">
        <f t="shared" si="4"/>
        <v>SYLVESTRE</v>
      </c>
      <c r="AR27" t="str">
        <f t="shared" si="5"/>
        <v>DERRICK  SYLVESTRE</v>
      </c>
      <c r="AS27">
        <v>107</v>
      </c>
      <c r="AU27" t="str">
        <f t="shared" si="6"/>
        <v/>
      </c>
      <c r="AV27">
        <f t="shared" ca="1" si="7"/>
        <v>1924</v>
      </c>
      <c r="AX27">
        <f t="shared" si="8"/>
        <v>3</v>
      </c>
      <c r="AY27" t="str">
        <f t="shared" si="9"/>
        <v>LIVE IN A POLYGAMOUS UNION</v>
      </c>
      <c r="AZ27" s="23"/>
      <c r="BA27">
        <f t="shared" si="10"/>
        <v>3</v>
      </c>
      <c r="BC27" t="str">
        <f t="shared" si="11"/>
        <v>M</v>
      </c>
    </row>
    <row r="28" spans="1:56" hidden="1">
      <c r="A28">
        <v>7</v>
      </c>
      <c r="B28" t="s">
        <v>133</v>
      </c>
      <c r="C28" t="s">
        <v>134</v>
      </c>
      <c r="D28" t="s">
        <v>135</v>
      </c>
      <c r="E28" t="s">
        <v>2327</v>
      </c>
      <c r="F28" t="s">
        <v>2328</v>
      </c>
      <c r="G28" t="s">
        <v>36</v>
      </c>
      <c r="H28">
        <v>57.953692099999998</v>
      </c>
      <c r="I28">
        <v>102.74452479999999</v>
      </c>
      <c r="J28">
        <v>28493</v>
      </c>
      <c r="K28">
        <v>3</v>
      </c>
      <c r="L28">
        <v>1</v>
      </c>
      <c r="M28">
        <v>1978</v>
      </c>
      <c r="N28">
        <v>44</v>
      </c>
      <c r="O28">
        <v>4</v>
      </c>
      <c r="P28" s="28" t="s">
        <v>97</v>
      </c>
      <c r="Q28" t="s">
        <v>125</v>
      </c>
      <c r="R28" t="s">
        <v>1406</v>
      </c>
      <c r="S28" t="s">
        <v>1407</v>
      </c>
      <c r="T28" t="s">
        <v>1408</v>
      </c>
      <c r="U28">
        <v>5</v>
      </c>
      <c r="V28" t="s">
        <v>86</v>
      </c>
      <c r="W28">
        <v>98</v>
      </c>
      <c r="Y28" t="s">
        <v>2326</v>
      </c>
      <c r="Z28">
        <v>43.444912000000002</v>
      </c>
      <c r="AA28">
        <v>3.7587280000000001</v>
      </c>
      <c r="AJ28">
        <v>39</v>
      </c>
      <c r="AM28">
        <f t="shared" ca="1" si="0"/>
        <v>1</v>
      </c>
      <c r="AN28">
        <f t="shared" ca="1" si="1"/>
        <v>1978</v>
      </c>
      <c r="AO28">
        <f t="shared" ca="1" si="2"/>
        <v>45</v>
      </c>
      <c r="AP28" t="str">
        <f t="shared" si="3"/>
        <v>JEAN</v>
      </c>
      <c r="AQ28" t="str">
        <f t="shared" si="4"/>
        <v>ELIAS</v>
      </c>
      <c r="AR28" t="str">
        <f t="shared" si="5"/>
        <v>JEAN FRANCOIS ELIAS</v>
      </c>
      <c r="AU28">
        <f t="shared" ca="1" si="6"/>
        <v>1</v>
      </c>
      <c r="AV28">
        <f t="shared" ca="1" si="7"/>
        <v>1978</v>
      </c>
      <c r="AX28">
        <f t="shared" si="8"/>
        <v>5</v>
      </c>
      <c r="AY28" t="str">
        <f t="shared" si="9"/>
        <v>SEPARATED</v>
      </c>
      <c r="AZ28" s="23"/>
      <c r="BA28">
        <f t="shared" si="10"/>
        <v>4</v>
      </c>
      <c r="BC28" t="str">
        <f t="shared" si="11"/>
        <v>M</v>
      </c>
    </row>
    <row r="29" spans="1:56" hidden="1">
      <c r="A29">
        <v>8</v>
      </c>
      <c r="B29" t="s">
        <v>138</v>
      </c>
      <c r="C29" t="s">
        <v>139</v>
      </c>
      <c r="E29" t="s">
        <v>140</v>
      </c>
      <c r="F29" t="s">
        <v>1412</v>
      </c>
      <c r="G29" t="s">
        <v>23</v>
      </c>
      <c r="H29">
        <v>46.533307299999997</v>
      </c>
      <c r="I29">
        <v>39.040515900000003</v>
      </c>
      <c r="J29">
        <v>32838</v>
      </c>
      <c r="K29">
        <v>26</v>
      </c>
      <c r="L29">
        <v>11</v>
      </c>
      <c r="M29">
        <v>1989</v>
      </c>
      <c r="N29">
        <v>33</v>
      </c>
      <c r="O29">
        <v>10</v>
      </c>
      <c r="P29" s="28" t="s">
        <v>37</v>
      </c>
      <c r="Q29" t="s">
        <v>38</v>
      </c>
      <c r="R29" t="s">
        <v>1413</v>
      </c>
      <c r="S29" t="s">
        <v>1414</v>
      </c>
      <c r="T29" t="s">
        <v>1415</v>
      </c>
      <c r="U29">
        <v>5</v>
      </c>
      <c r="V29" t="s">
        <v>86</v>
      </c>
      <c r="W29">
        <v>53</v>
      </c>
      <c r="Y29" t="s">
        <v>1417</v>
      </c>
      <c r="Z29">
        <v>25.710001999999999</v>
      </c>
      <c r="AA29">
        <v>104.471535</v>
      </c>
      <c r="AM29">
        <f t="shared" ca="1" si="0"/>
        <v>11</v>
      </c>
      <c r="AN29">
        <f t="shared" ca="1" si="1"/>
        <v>1989</v>
      </c>
      <c r="AO29">
        <f t="shared" ca="1" si="2"/>
        <v>33</v>
      </c>
      <c r="AP29" t="str">
        <f t="shared" si="3"/>
        <v>CLAUDINE</v>
      </c>
      <c r="AQ29" t="str">
        <f t="shared" si="4"/>
        <v>HABYARIMANA</v>
      </c>
      <c r="AR29" t="str">
        <f t="shared" si="5"/>
        <v>CLAUDINE  HABYARIMANA</v>
      </c>
      <c r="AU29">
        <f t="shared" ca="1" si="6"/>
        <v>11</v>
      </c>
      <c r="AV29">
        <f t="shared" ca="1" si="7"/>
        <v>1989</v>
      </c>
      <c r="AX29">
        <f t="shared" si="8"/>
        <v>5</v>
      </c>
      <c r="AY29" t="str">
        <f t="shared" si="9"/>
        <v>SEPARATED</v>
      </c>
      <c r="AZ29" s="23"/>
      <c r="BA29">
        <f t="shared" si="10"/>
        <v>10</v>
      </c>
      <c r="BC29" t="str">
        <f t="shared" si="11"/>
        <v>F</v>
      </c>
    </row>
    <row r="30" spans="1:56" hidden="1">
      <c r="A30">
        <v>8</v>
      </c>
      <c r="B30" t="s">
        <v>141</v>
      </c>
      <c r="C30" t="s">
        <v>115</v>
      </c>
      <c r="E30" t="s">
        <v>331</v>
      </c>
      <c r="F30" t="s">
        <v>2329</v>
      </c>
      <c r="G30" t="s">
        <v>23</v>
      </c>
      <c r="H30">
        <v>-17.2884329</v>
      </c>
      <c r="I30">
        <v>-70.3643395</v>
      </c>
      <c r="J30">
        <v>33767</v>
      </c>
      <c r="K30">
        <v>12</v>
      </c>
      <c r="L30">
        <v>6</v>
      </c>
      <c r="M30">
        <v>1992</v>
      </c>
      <c r="N30">
        <v>30</v>
      </c>
      <c r="O30">
        <v>11</v>
      </c>
      <c r="P30" s="28" t="s">
        <v>37</v>
      </c>
      <c r="Q30" t="s">
        <v>38</v>
      </c>
      <c r="R30" t="s">
        <v>1413</v>
      </c>
      <c r="S30" t="s">
        <v>1414</v>
      </c>
      <c r="T30" t="s">
        <v>1415</v>
      </c>
      <c r="U30">
        <v>3</v>
      </c>
      <c r="V30" t="s">
        <v>26</v>
      </c>
      <c r="W30">
        <v>53</v>
      </c>
      <c r="Y30" t="s">
        <v>1417</v>
      </c>
      <c r="Z30">
        <v>25.710001999999999</v>
      </c>
      <c r="AA30">
        <v>104.471535</v>
      </c>
      <c r="AC30">
        <v>16</v>
      </c>
      <c r="AM30">
        <f t="shared" ca="1" si="0"/>
        <v>6</v>
      </c>
      <c r="AN30">
        <f t="shared" ca="1" si="1"/>
        <v>1992</v>
      </c>
      <c r="AO30">
        <f t="shared" ca="1" si="2"/>
        <v>30</v>
      </c>
      <c r="AP30" t="str">
        <f t="shared" si="3"/>
        <v>JOSEE</v>
      </c>
      <c r="AQ30" t="str">
        <f t="shared" si="4"/>
        <v>NKUSI</v>
      </c>
      <c r="AR30" t="str">
        <f t="shared" si="5"/>
        <v>JOSEE  NKUSI</v>
      </c>
      <c r="AU30">
        <f t="shared" ca="1" si="6"/>
        <v>6</v>
      </c>
      <c r="AV30">
        <f t="shared" ca="1" si="7"/>
        <v>1992</v>
      </c>
      <c r="AX30">
        <f t="shared" si="8"/>
        <v>3</v>
      </c>
      <c r="AY30" t="str">
        <f t="shared" si="9"/>
        <v>LIVE IN A POLYGAMOUS UNION</v>
      </c>
      <c r="AZ30" s="23"/>
      <c r="BA30">
        <f t="shared" si="10"/>
        <v>11</v>
      </c>
      <c r="BC30" t="str">
        <f t="shared" si="11"/>
        <v>F</v>
      </c>
    </row>
    <row r="31" spans="1:56" hidden="1">
      <c r="A31">
        <v>8</v>
      </c>
      <c r="B31" t="s">
        <v>141</v>
      </c>
      <c r="C31" t="s">
        <v>115</v>
      </c>
      <c r="E31" t="s">
        <v>331</v>
      </c>
      <c r="F31" t="s">
        <v>2329</v>
      </c>
      <c r="G31" t="s">
        <v>23</v>
      </c>
      <c r="H31">
        <v>-17.2884329</v>
      </c>
      <c r="I31">
        <v>-70.3643395</v>
      </c>
      <c r="J31">
        <v>33767</v>
      </c>
      <c r="K31">
        <v>12</v>
      </c>
      <c r="L31">
        <v>6</v>
      </c>
      <c r="M31">
        <v>1992</v>
      </c>
      <c r="N31">
        <v>30</v>
      </c>
      <c r="O31">
        <v>11</v>
      </c>
      <c r="P31" s="28" t="s">
        <v>24</v>
      </c>
      <c r="Q31" t="s">
        <v>113</v>
      </c>
      <c r="R31" t="s">
        <v>2804</v>
      </c>
      <c r="S31" t="s">
        <v>2805</v>
      </c>
      <c r="T31" t="s">
        <v>2806</v>
      </c>
      <c r="U31">
        <v>3</v>
      </c>
      <c r="V31" t="s">
        <v>26</v>
      </c>
      <c r="W31">
        <v>53</v>
      </c>
      <c r="Y31" t="s">
        <v>1417</v>
      </c>
      <c r="Z31">
        <v>25.710001999999999</v>
      </c>
      <c r="AA31">
        <v>104.471535</v>
      </c>
      <c r="AC31">
        <v>16</v>
      </c>
      <c r="AM31">
        <f t="shared" ca="1" si="0"/>
        <v>6</v>
      </c>
      <c r="AN31">
        <f t="shared" ca="1" si="1"/>
        <v>1992</v>
      </c>
      <c r="AO31">
        <f t="shared" ca="1" si="2"/>
        <v>30</v>
      </c>
      <c r="AP31" t="str">
        <f t="shared" si="3"/>
        <v>JOSEE</v>
      </c>
      <c r="AQ31" t="str">
        <f t="shared" si="4"/>
        <v>NKUSI</v>
      </c>
      <c r="AR31" t="str">
        <f t="shared" si="5"/>
        <v>JOSEE  NKUSI</v>
      </c>
      <c r="AS31">
        <v>30</v>
      </c>
      <c r="AU31" t="str">
        <f t="shared" si="6"/>
        <v/>
      </c>
      <c r="AV31">
        <f t="shared" ca="1" si="7"/>
        <v>1992</v>
      </c>
      <c r="AW31">
        <v>1</v>
      </c>
      <c r="AX31" t="str">
        <f t="shared" si="8"/>
        <v/>
      </c>
      <c r="AY31" t="str">
        <f t="shared" si="9"/>
        <v/>
      </c>
      <c r="AZ31" s="23"/>
      <c r="BA31">
        <f t="shared" si="10"/>
        <v>11</v>
      </c>
      <c r="BC31" t="str">
        <f t="shared" si="11"/>
        <v>F</v>
      </c>
    </row>
    <row r="32" spans="1:56" hidden="1">
      <c r="A32">
        <v>8</v>
      </c>
      <c r="B32" t="s">
        <v>144</v>
      </c>
      <c r="C32" t="s">
        <v>145</v>
      </c>
      <c r="E32" t="s">
        <v>146</v>
      </c>
      <c r="F32" t="s">
        <v>1417</v>
      </c>
      <c r="G32" t="s">
        <v>23</v>
      </c>
      <c r="H32">
        <v>25.710001999999999</v>
      </c>
      <c r="I32">
        <v>104.471535</v>
      </c>
      <c r="J32">
        <v>25527</v>
      </c>
      <c r="K32">
        <v>20</v>
      </c>
      <c r="L32">
        <v>11</v>
      </c>
      <c r="M32">
        <v>1969</v>
      </c>
      <c r="N32">
        <v>53</v>
      </c>
      <c r="O32">
        <v>13</v>
      </c>
      <c r="P32" s="28" t="s">
        <v>37</v>
      </c>
      <c r="Q32" t="s">
        <v>38</v>
      </c>
      <c r="R32" t="s">
        <v>1413</v>
      </c>
      <c r="S32" t="s">
        <v>1414</v>
      </c>
      <c r="T32" t="s">
        <v>1415</v>
      </c>
      <c r="U32">
        <v>5</v>
      </c>
      <c r="V32" t="s">
        <v>86</v>
      </c>
      <c r="W32">
        <v>53</v>
      </c>
      <c r="X32" s="17">
        <v>6496777626</v>
      </c>
      <c r="Y32" t="s">
        <v>1417</v>
      </c>
      <c r="Z32">
        <v>25.710001999999999</v>
      </c>
      <c r="AA32">
        <v>104.471535</v>
      </c>
      <c r="AC32">
        <v>11</v>
      </c>
      <c r="AH32">
        <v>16</v>
      </c>
      <c r="AJ32">
        <v>16</v>
      </c>
      <c r="AM32">
        <f t="shared" ca="1" si="0"/>
        <v>8</v>
      </c>
      <c r="AN32">
        <f t="shared" ca="1" si="1"/>
        <v>1969</v>
      </c>
      <c r="AO32">
        <f t="shared" ca="1" si="2"/>
        <v>56</v>
      </c>
      <c r="AP32" t="str">
        <f t="shared" si="3"/>
        <v>DIVINE</v>
      </c>
      <c r="AQ32" t="str">
        <f t="shared" si="4"/>
        <v>NIYONSABA</v>
      </c>
      <c r="AR32" t="str">
        <f t="shared" si="5"/>
        <v>DIVINE  NIYONSABA</v>
      </c>
      <c r="AU32">
        <f t="shared" ca="1" si="6"/>
        <v>8</v>
      </c>
      <c r="AV32">
        <f t="shared" ca="1" si="7"/>
        <v>1969</v>
      </c>
      <c r="AX32">
        <f t="shared" si="8"/>
        <v>5</v>
      </c>
      <c r="AY32" t="str">
        <f t="shared" si="9"/>
        <v>SEPARATED</v>
      </c>
      <c r="AZ32" s="23"/>
      <c r="BA32">
        <f t="shared" si="10"/>
        <v>13</v>
      </c>
      <c r="BC32" t="str">
        <f t="shared" si="11"/>
        <v>F</v>
      </c>
      <c r="BD32" s="17"/>
    </row>
    <row r="33" spans="1:56" hidden="1">
      <c r="A33">
        <v>8</v>
      </c>
      <c r="B33" t="s">
        <v>144</v>
      </c>
      <c r="C33" t="s">
        <v>145</v>
      </c>
      <c r="E33" t="s">
        <v>146</v>
      </c>
      <c r="F33" t="s">
        <v>1417</v>
      </c>
      <c r="G33" t="s">
        <v>23</v>
      </c>
      <c r="H33">
        <v>25.710001999999999</v>
      </c>
      <c r="I33">
        <v>104.471535</v>
      </c>
      <c r="J33">
        <v>25527</v>
      </c>
      <c r="K33">
        <v>20</v>
      </c>
      <c r="L33">
        <v>11</v>
      </c>
      <c r="M33">
        <v>1969</v>
      </c>
      <c r="N33">
        <v>53</v>
      </c>
      <c r="O33">
        <v>13</v>
      </c>
      <c r="P33" s="28" t="s">
        <v>72</v>
      </c>
      <c r="Q33" t="s">
        <v>82</v>
      </c>
      <c r="R33" t="s">
        <v>1934</v>
      </c>
      <c r="S33" t="s">
        <v>2601</v>
      </c>
      <c r="T33" t="s">
        <v>2544</v>
      </c>
      <c r="U33">
        <v>5</v>
      </c>
      <c r="V33" t="s">
        <v>86</v>
      </c>
      <c r="W33">
        <v>53</v>
      </c>
      <c r="X33" s="17">
        <v>6496777626</v>
      </c>
      <c r="Y33" t="s">
        <v>1417</v>
      </c>
      <c r="Z33">
        <v>25.710001999999999</v>
      </c>
      <c r="AA33">
        <v>104.471535</v>
      </c>
      <c r="AC33">
        <v>11</v>
      </c>
      <c r="AM33">
        <f t="shared" ca="1" si="0"/>
        <v>11</v>
      </c>
      <c r="AN33">
        <f t="shared" ca="1" si="1"/>
        <v>1969</v>
      </c>
      <c r="AO33">
        <f t="shared" ca="1" si="2"/>
        <v>53</v>
      </c>
      <c r="AP33" t="str">
        <f t="shared" si="3"/>
        <v>DIVINE</v>
      </c>
      <c r="AQ33" t="str">
        <f t="shared" si="4"/>
        <v>NIYONSABA</v>
      </c>
      <c r="AR33" t="str">
        <f t="shared" si="5"/>
        <v>DIVINE  NIYONSABA</v>
      </c>
      <c r="AS33">
        <v>3</v>
      </c>
      <c r="AU33" t="str">
        <f t="shared" si="6"/>
        <v/>
      </c>
      <c r="AV33">
        <f t="shared" ca="1" si="7"/>
        <v>1969</v>
      </c>
      <c r="AX33">
        <f t="shared" si="8"/>
        <v>5</v>
      </c>
      <c r="AY33" t="str">
        <f t="shared" si="9"/>
        <v>SEPARATED</v>
      </c>
      <c r="AZ33" s="23">
        <v>1</v>
      </c>
      <c r="BA33" t="str">
        <f t="shared" si="10"/>
        <v/>
      </c>
      <c r="BC33" t="str">
        <f t="shared" si="11"/>
        <v>F</v>
      </c>
      <c r="BD33" s="17">
        <v>6496777626</v>
      </c>
    </row>
    <row r="34" spans="1:56" hidden="1">
      <c r="A34">
        <v>9</v>
      </c>
      <c r="B34" t="s">
        <v>147</v>
      </c>
      <c r="C34" t="s">
        <v>148</v>
      </c>
      <c r="E34" t="s">
        <v>149</v>
      </c>
      <c r="F34" t="s">
        <v>1418</v>
      </c>
      <c r="G34" t="s">
        <v>36</v>
      </c>
      <c r="H34">
        <v>28.650072000000002</v>
      </c>
      <c r="I34">
        <v>121.261886</v>
      </c>
      <c r="J34">
        <v>21080</v>
      </c>
      <c r="K34">
        <v>17</v>
      </c>
      <c r="L34">
        <v>9</v>
      </c>
      <c r="M34">
        <v>1957</v>
      </c>
      <c r="N34">
        <v>65</v>
      </c>
      <c r="O34">
        <v>9</v>
      </c>
      <c r="P34" s="28" t="s">
        <v>72</v>
      </c>
      <c r="Q34" t="s">
        <v>77</v>
      </c>
      <c r="R34" t="s">
        <v>1419</v>
      </c>
      <c r="S34" t="s">
        <v>1420</v>
      </c>
      <c r="T34" t="s">
        <v>1421</v>
      </c>
      <c r="U34">
        <v>4</v>
      </c>
      <c r="V34" t="s">
        <v>93</v>
      </c>
      <c r="W34">
        <v>65</v>
      </c>
      <c r="X34">
        <v>1749166998</v>
      </c>
      <c r="Y34" t="s">
        <v>1418</v>
      </c>
      <c r="Z34">
        <v>28.650072000000002</v>
      </c>
      <c r="AA34">
        <v>121.261886</v>
      </c>
      <c r="AE34">
        <v>1</v>
      </c>
      <c r="AH34">
        <v>114</v>
      </c>
      <c r="AM34">
        <f t="shared" ca="1" si="0"/>
        <v>12</v>
      </c>
      <c r="AN34">
        <f t="shared" ca="1" si="1"/>
        <v>1957</v>
      </c>
      <c r="AO34">
        <f t="shared" ca="1" si="2"/>
        <v>65</v>
      </c>
      <c r="AP34" t="str">
        <f t="shared" si="3"/>
        <v>HABY</v>
      </c>
      <c r="AQ34" t="str">
        <f t="shared" si="4"/>
        <v>MUNYANEZA</v>
      </c>
      <c r="AR34" t="str">
        <f t="shared" si="5"/>
        <v>HABY  MUNYANEZA</v>
      </c>
      <c r="AU34">
        <f t="shared" ca="1" si="6"/>
        <v>12</v>
      </c>
      <c r="AV34">
        <f t="shared" ca="1" si="7"/>
        <v>1957</v>
      </c>
      <c r="AX34">
        <f t="shared" si="8"/>
        <v>4</v>
      </c>
      <c r="AY34" t="str">
        <f t="shared" si="9"/>
        <v>DIVORCED</v>
      </c>
      <c r="AZ34" s="23"/>
      <c r="BA34">
        <f t="shared" si="10"/>
        <v>9</v>
      </c>
      <c r="BC34" t="str">
        <f t="shared" si="11"/>
        <v>M</v>
      </c>
      <c r="BD34">
        <v>1749166998</v>
      </c>
    </row>
    <row r="35" spans="1:56" hidden="1">
      <c r="A35">
        <v>12</v>
      </c>
      <c r="B35" t="s">
        <v>180</v>
      </c>
      <c r="C35" t="s">
        <v>2807</v>
      </c>
      <c r="E35" t="s">
        <v>2340</v>
      </c>
      <c r="F35" t="s">
        <v>2341</v>
      </c>
      <c r="G35" t="s">
        <v>23</v>
      </c>
      <c r="H35">
        <v>36.067107999999998</v>
      </c>
      <c r="I35">
        <v>120.382609</v>
      </c>
      <c r="J35">
        <v>27390</v>
      </c>
      <c r="K35">
        <v>27</v>
      </c>
      <c r="L35">
        <v>12</v>
      </c>
      <c r="M35">
        <v>1974</v>
      </c>
      <c r="N35">
        <v>48</v>
      </c>
      <c r="O35">
        <v>1</v>
      </c>
      <c r="P35" s="28" t="s">
        <v>24</v>
      </c>
      <c r="Q35" t="s">
        <v>113</v>
      </c>
      <c r="R35" t="s">
        <v>1436</v>
      </c>
      <c r="S35" t="s">
        <v>1437</v>
      </c>
      <c r="T35" t="s">
        <v>1438</v>
      </c>
      <c r="U35">
        <v>4</v>
      </c>
      <c r="V35" t="s">
        <v>93</v>
      </c>
      <c r="W35">
        <v>96</v>
      </c>
      <c r="Y35" t="s">
        <v>1441</v>
      </c>
      <c r="Z35">
        <v>48.970675800000002</v>
      </c>
      <c r="AA35">
        <v>89.967838200000003</v>
      </c>
      <c r="AD35">
        <v>21</v>
      </c>
      <c r="AM35">
        <f t="shared" ca="1" si="0"/>
        <v>12</v>
      </c>
      <c r="AN35">
        <f t="shared" ca="1" si="1"/>
        <v>1974</v>
      </c>
      <c r="AO35">
        <f t="shared" ca="1" si="2"/>
        <v>48</v>
      </c>
      <c r="AP35" t="str">
        <f t="shared" si="3"/>
        <v>AMAH</v>
      </c>
      <c r="AQ35" t="str">
        <f t="shared" si="4"/>
        <v>GATO</v>
      </c>
      <c r="AR35" t="str">
        <f t="shared" si="5"/>
        <v>AMAH  GATO</v>
      </c>
      <c r="AU35">
        <f t="shared" ca="1" si="6"/>
        <v>12</v>
      </c>
      <c r="AV35">
        <f t="shared" ca="1" si="7"/>
        <v>1974</v>
      </c>
      <c r="AX35">
        <f t="shared" si="8"/>
        <v>4</v>
      </c>
      <c r="AY35" t="str">
        <f t="shared" si="9"/>
        <v>DIVORCED</v>
      </c>
      <c r="AZ35" s="23"/>
      <c r="BA35">
        <f t="shared" si="10"/>
        <v>1</v>
      </c>
      <c r="BC35" t="str">
        <f t="shared" si="11"/>
        <v>F</v>
      </c>
    </row>
    <row r="36" spans="1:56" hidden="1">
      <c r="A36">
        <v>12</v>
      </c>
      <c r="B36" t="s">
        <v>183</v>
      </c>
      <c r="C36" t="s">
        <v>184</v>
      </c>
      <c r="E36" t="s">
        <v>982</v>
      </c>
      <c r="F36" t="s">
        <v>2342</v>
      </c>
      <c r="G36" t="s">
        <v>36</v>
      </c>
      <c r="H36">
        <v>47.507219999999997</v>
      </c>
      <c r="I36">
        <v>28.27694</v>
      </c>
      <c r="J36">
        <v>37572</v>
      </c>
      <c r="K36">
        <v>12</v>
      </c>
      <c r="L36">
        <v>11</v>
      </c>
      <c r="M36">
        <v>2002</v>
      </c>
      <c r="N36">
        <v>20</v>
      </c>
      <c r="O36">
        <v>3</v>
      </c>
      <c r="P36" s="28" t="s">
        <v>24</v>
      </c>
      <c r="Q36" t="s">
        <v>113</v>
      </c>
      <c r="R36" t="s">
        <v>1436</v>
      </c>
      <c r="S36" t="s">
        <v>1437</v>
      </c>
      <c r="T36" t="s">
        <v>1438</v>
      </c>
      <c r="U36">
        <v>1</v>
      </c>
      <c r="V36" t="s">
        <v>186</v>
      </c>
      <c r="W36">
        <v>96</v>
      </c>
      <c r="Y36" t="s">
        <v>1441</v>
      </c>
      <c r="Z36">
        <v>48.970675800000002</v>
      </c>
      <c r="AA36">
        <v>89.967838200000003</v>
      </c>
      <c r="AH36">
        <v>91</v>
      </c>
      <c r="AM36">
        <f t="shared" ca="1" si="0"/>
        <v>10</v>
      </c>
      <c r="AN36">
        <f t="shared" ca="1" si="1"/>
        <v>2002</v>
      </c>
      <c r="AO36">
        <f t="shared" ca="1" si="2"/>
        <v>20</v>
      </c>
      <c r="AP36" t="str">
        <f t="shared" si="3"/>
        <v>DIMER</v>
      </c>
      <c r="AQ36" t="str">
        <f t="shared" si="4"/>
        <v>THEOPHILE</v>
      </c>
      <c r="AR36" t="str">
        <f t="shared" si="5"/>
        <v>DIMER  THEOPHILE</v>
      </c>
      <c r="AT36">
        <v>44</v>
      </c>
      <c r="AU36">
        <f t="shared" ca="1" si="6"/>
        <v>10</v>
      </c>
      <c r="AV36" t="str">
        <f t="shared" si="7"/>
        <v/>
      </c>
      <c r="AX36">
        <f t="shared" si="8"/>
        <v>1</v>
      </c>
      <c r="AY36" t="str">
        <f t="shared" si="9"/>
        <v>MARRIED TO ONE WIFE/HUSBAND OFFICIALLY</v>
      </c>
      <c r="AZ36" s="23"/>
      <c r="BA36">
        <f t="shared" si="10"/>
        <v>3</v>
      </c>
      <c r="BC36" t="str">
        <f t="shared" si="11"/>
        <v>M</v>
      </c>
    </row>
    <row r="37" spans="1:56" hidden="1">
      <c r="A37">
        <v>12</v>
      </c>
      <c r="B37" t="s">
        <v>187</v>
      </c>
      <c r="C37" t="s">
        <v>188</v>
      </c>
      <c r="E37" t="s">
        <v>2343</v>
      </c>
      <c r="F37" t="s">
        <v>2344</v>
      </c>
      <c r="G37" t="s">
        <v>36</v>
      </c>
      <c r="H37">
        <v>19.141486199999999</v>
      </c>
      <c r="I37">
        <v>105.6257432</v>
      </c>
      <c r="J37">
        <v>36263</v>
      </c>
      <c r="K37">
        <v>13</v>
      </c>
      <c r="L37">
        <v>4</v>
      </c>
      <c r="M37">
        <v>1999</v>
      </c>
      <c r="N37">
        <v>23</v>
      </c>
      <c r="O37">
        <v>5</v>
      </c>
      <c r="P37" s="28" t="s">
        <v>24</v>
      </c>
      <c r="Q37" t="s">
        <v>113</v>
      </c>
      <c r="R37" t="s">
        <v>1436</v>
      </c>
      <c r="S37" t="s">
        <v>1437</v>
      </c>
      <c r="T37" t="s">
        <v>1438</v>
      </c>
      <c r="U37">
        <v>1</v>
      </c>
      <c r="V37" t="s">
        <v>186</v>
      </c>
      <c r="W37">
        <v>96</v>
      </c>
      <c r="Y37" t="s">
        <v>1441</v>
      </c>
      <c r="Z37">
        <v>48.970675800000002</v>
      </c>
      <c r="AA37">
        <v>89.967838200000003</v>
      </c>
      <c r="AM37">
        <f t="shared" ca="1" si="0"/>
        <v>4</v>
      </c>
      <c r="AN37">
        <f t="shared" ca="1" si="1"/>
        <v>1999</v>
      </c>
      <c r="AO37">
        <f t="shared" ca="1" si="2"/>
        <v>23</v>
      </c>
      <c r="AP37" t="str">
        <f t="shared" si="3"/>
        <v>JAMES</v>
      </c>
      <c r="AQ37" t="str">
        <f t="shared" si="4"/>
        <v>SONGA</v>
      </c>
      <c r="AR37" t="str">
        <f t="shared" si="5"/>
        <v>JAMES  SONGA</v>
      </c>
      <c r="AU37">
        <f t="shared" ca="1" si="6"/>
        <v>4</v>
      </c>
      <c r="AV37">
        <f t="shared" ca="1" si="7"/>
        <v>1999</v>
      </c>
      <c r="AW37">
        <v>1</v>
      </c>
      <c r="AX37" t="str">
        <f t="shared" si="8"/>
        <v/>
      </c>
      <c r="AY37" t="str">
        <f t="shared" si="9"/>
        <v/>
      </c>
      <c r="AZ37" s="23"/>
      <c r="BA37">
        <f t="shared" si="10"/>
        <v>5</v>
      </c>
      <c r="BC37" t="str">
        <f t="shared" si="11"/>
        <v>M</v>
      </c>
    </row>
    <row r="38" spans="1:56" hidden="1">
      <c r="A38">
        <v>12</v>
      </c>
      <c r="B38" t="s">
        <v>190</v>
      </c>
      <c r="C38" t="s">
        <v>191</v>
      </c>
      <c r="E38" t="s">
        <v>192</v>
      </c>
      <c r="F38" t="s">
        <v>1441</v>
      </c>
      <c r="G38" t="s">
        <v>36</v>
      </c>
      <c r="H38">
        <v>48.970675800000002</v>
      </c>
      <c r="I38">
        <v>89.967838200000003</v>
      </c>
      <c r="J38">
        <v>9821</v>
      </c>
      <c r="K38">
        <v>20</v>
      </c>
      <c r="L38">
        <v>11</v>
      </c>
      <c r="M38">
        <v>1926</v>
      </c>
      <c r="N38">
        <v>96</v>
      </c>
      <c r="O38">
        <v>10</v>
      </c>
      <c r="P38" s="28" t="s">
        <v>24</v>
      </c>
      <c r="Q38" t="s">
        <v>113</v>
      </c>
      <c r="R38" t="s">
        <v>1436</v>
      </c>
      <c r="S38" t="s">
        <v>1437</v>
      </c>
      <c r="T38" t="s">
        <v>1438</v>
      </c>
      <c r="U38">
        <v>4</v>
      </c>
      <c r="V38" t="s">
        <v>93</v>
      </c>
      <c r="W38">
        <v>96</v>
      </c>
      <c r="X38" s="17">
        <v>4513594260</v>
      </c>
      <c r="Y38" t="s">
        <v>1441</v>
      </c>
      <c r="Z38">
        <v>48.970675800000002</v>
      </c>
      <c r="AA38">
        <v>89.967838200000003</v>
      </c>
      <c r="AJ38">
        <v>63</v>
      </c>
      <c r="AM38">
        <f t="shared" ca="1" si="0"/>
        <v>11</v>
      </c>
      <c r="AN38">
        <f t="shared" ca="1" si="1"/>
        <v>1926</v>
      </c>
      <c r="AO38">
        <f t="shared" ca="1" si="2"/>
        <v>98</v>
      </c>
      <c r="AP38" t="str">
        <f t="shared" si="3"/>
        <v>MUSHIMIYIMANA</v>
      </c>
      <c r="AQ38" t="str">
        <f t="shared" si="4"/>
        <v>KAMANZI</v>
      </c>
      <c r="AR38" t="str">
        <f t="shared" si="5"/>
        <v>MUSHIMIYIMANA  KAMANZI</v>
      </c>
      <c r="AU38">
        <f t="shared" ca="1" si="6"/>
        <v>11</v>
      </c>
      <c r="AV38">
        <f t="shared" ca="1" si="7"/>
        <v>1926</v>
      </c>
      <c r="AX38">
        <f t="shared" si="8"/>
        <v>4</v>
      </c>
      <c r="AY38" t="str">
        <f t="shared" si="9"/>
        <v>DIVORCED</v>
      </c>
      <c r="AZ38" s="23"/>
      <c r="BA38">
        <f t="shared" si="10"/>
        <v>10</v>
      </c>
      <c r="BC38" t="str">
        <f t="shared" si="11"/>
        <v>M</v>
      </c>
      <c r="BD38" s="17">
        <v>4513594260</v>
      </c>
    </row>
    <row r="39" spans="1:56" hidden="1">
      <c r="A39">
        <v>13</v>
      </c>
      <c r="B39" t="s">
        <v>193</v>
      </c>
      <c r="C39" t="s">
        <v>194</v>
      </c>
      <c r="E39" t="s">
        <v>2345</v>
      </c>
      <c r="F39" t="s">
        <v>2346</v>
      </c>
      <c r="G39" t="s">
        <v>36</v>
      </c>
      <c r="H39">
        <v>10.790051699999999</v>
      </c>
      <c r="I39">
        <v>106.6281901</v>
      </c>
      <c r="J39">
        <v>31697</v>
      </c>
      <c r="K39">
        <v>12</v>
      </c>
      <c r="L39">
        <v>10</v>
      </c>
      <c r="M39">
        <v>1986</v>
      </c>
      <c r="N39">
        <v>36</v>
      </c>
      <c r="O39">
        <v>2</v>
      </c>
      <c r="P39" s="28" t="s">
        <v>97</v>
      </c>
      <c r="Q39" t="s">
        <v>167</v>
      </c>
      <c r="R39" t="s">
        <v>1443</v>
      </c>
      <c r="S39" t="s">
        <v>1444</v>
      </c>
      <c r="T39" t="s">
        <v>1445</v>
      </c>
      <c r="U39">
        <v>2</v>
      </c>
      <c r="V39" t="s">
        <v>48</v>
      </c>
      <c r="W39">
        <v>46</v>
      </c>
      <c r="Y39" t="s">
        <v>1448</v>
      </c>
      <c r="Z39">
        <v>50.161731799999998</v>
      </c>
      <c r="AA39">
        <v>16.9473457</v>
      </c>
      <c r="AM39">
        <f t="shared" ca="1" si="0"/>
        <v>10</v>
      </c>
      <c r="AN39">
        <f t="shared" ca="1" si="1"/>
        <v>1986</v>
      </c>
      <c r="AO39">
        <f t="shared" ca="1" si="2"/>
        <v>36</v>
      </c>
      <c r="AP39" t="str">
        <f t="shared" si="3"/>
        <v>KEVIN</v>
      </c>
      <c r="AQ39" t="str">
        <f t="shared" si="4"/>
        <v>OLIVIER</v>
      </c>
      <c r="AR39" t="str">
        <f t="shared" si="5"/>
        <v>KEVIN  OLIVIER</v>
      </c>
      <c r="AU39">
        <f t="shared" ca="1" si="6"/>
        <v>10</v>
      </c>
      <c r="AV39">
        <f t="shared" ca="1" si="7"/>
        <v>1986</v>
      </c>
      <c r="AX39">
        <f t="shared" si="8"/>
        <v>2</v>
      </c>
      <c r="AY39" t="str">
        <f t="shared" si="9"/>
        <v>MARRIED TO ONE WIFE/HUSBAND NOT OFFICIALLY</v>
      </c>
      <c r="AZ39" s="23"/>
      <c r="BA39">
        <f t="shared" si="10"/>
        <v>2</v>
      </c>
      <c r="BB39">
        <v>1</v>
      </c>
      <c r="BC39" t="str">
        <f t="shared" si="11"/>
        <v/>
      </c>
    </row>
    <row r="40" spans="1:56" hidden="1">
      <c r="A40">
        <v>13</v>
      </c>
      <c r="B40" t="s">
        <v>196</v>
      </c>
      <c r="C40" t="s">
        <v>197</v>
      </c>
      <c r="E40" t="s">
        <v>755</v>
      </c>
      <c r="F40" t="s">
        <v>2347</v>
      </c>
      <c r="G40" t="s">
        <v>36</v>
      </c>
      <c r="H40">
        <v>32.833572199999999</v>
      </c>
      <c r="I40">
        <v>35.964221500000001</v>
      </c>
      <c r="J40">
        <v>28306</v>
      </c>
      <c r="K40">
        <v>30</v>
      </c>
      <c r="L40">
        <v>6</v>
      </c>
      <c r="M40">
        <v>1977</v>
      </c>
      <c r="N40">
        <v>45</v>
      </c>
      <c r="O40">
        <v>9</v>
      </c>
      <c r="P40" s="28" t="s">
        <v>97</v>
      </c>
      <c r="Q40" t="s">
        <v>167</v>
      </c>
      <c r="R40" t="s">
        <v>1443</v>
      </c>
      <c r="S40" t="s">
        <v>1444</v>
      </c>
      <c r="T40" t="s">
        <v>1445</v>
      </c>
      <c r="U40">
        <v>7</v>
      </c>
      <c r="V40" t="s">
        <v>78</v>
      </c>
      <c r="W40">
        <v>46</v>
      </c>
      <c r="Y40" t="s">
        <v>1448</v>
      </c>
      <c r="Z40">
        <v>50.161731799999998</v>
      </c>
      <c r="AA40">
        <v>16.9473457</v>
      </c>
      <c r="AM40">
        <f t="shared" ca="1" si="0"/>
        <v>6</v>
      </c>
      <c r="AN40">
        <f t="shared" ca="1" si="1"/>
        <v>1977</v>
      </c>
      <c r="AO40">
        <f t="shared" ca="1" si="2"/>
        <v>45</v>
      </c>
      <c r="AP40" t="str">
        <f t="shared" si="3"/>
        <v>PACY</v>
      </c>
      <c r="AQ40" t="str">
        <f t="shared" si="4"/>
        <v>NDAYISABA</v>
      </c>
      <c r="AR40" t="str">
        <f t="shared" si="5"/>
        <v>PACY  NDAYISABA</v>
      </c>
      <c r="AU40">
        <f t="shared" ca="1" si="6"/>
        <v>6</v>
      </c>
      <c r="AV40">
        <f t="shared" ca="1" si="7"/>
        <v>1977</v>
      </c>
      <c r="AX40">
        <f t="shared" si="8"/>
        <v>7</v>
      </c>
      <c r="AY40" t="str">
        <f t="shared" si="9"/>
        <v>WIDOWED</v>
      </c>
      <c r="AZ40" s="23">
        <v>1</v>
      </c>
      <c r="BA40" t="str">
        <f t="shared" si="10"/>
        <v/>
      </c>
      <c r="BC40" t="str">
        <f t="shared" si="11"/>
        <v>M</v>
      </c>
    </row>
    <row r="41" spans="1:56" hidden="1">
      <c r="A41">
        <v>13</v>
      </c>
      <c r="B41" t="s">
        <v>199</v>
      </c>
      <c r="C41" t="s">
        <v>200</v>
      </c>
      <c r="E41" t="s">
        <v>135</v>
      </c>
      <c r="F41" t="s">
        <v>2348</v>
      </c>
      <c r="G41" t="s">
        <v>36</v>
      </c>
      <c r="H41">
        <v>21.664044000000001</v>
      </c>
      <c r="I41">
        <v>110.63956899999999</v>
      </c>
      <c r="J41">
        <v>40218</v>
      </c>
      <c r="K41">
        <v>9</v>
      </c>
      <c r="L41">
        <v>2</v>
      </c>
      <c r="M41">
        <v>2010</v>
      </c>
      <c r="N41">
        <v>12</v>
      </c>
      <c r="O41">
        <v>5</v>
      </c>
      <c r="P41" s="28" t="s">
        <v>97</v>
      </c>
      <c r="Q41" t="s">
        <v>167</v>
      </c>
      <c r="R41" t="s">
        <v>1443</v>
      </c>
      <c r="S41" t="s">
        <v>1444</v>
      </c>
      <c r="T41" t="s">
        <v>1445</v>
      </c>
      <c r="U41">
        <v>6</v>
      </c>
      <c r="V41" t="s">
        <v>43</v>
      </c>
      <c r="W41">
        <v>46</v>
      </c>
      <c r="Y41" t="s">
        <v>1448</v>
      </c>
      <c r="Z41">
        <v>50.161731799999998</v>
      </c>
      <c r="AA41">
        <v>16.9473457</v>
      </c>
      <c r="AM41">
        <f t="shared" ca="1" si="0"/>
        <v>2</v>
      </c>
      <c r="AN41">
        <f t="shared" ca="1" si="1"/>
        <v>2010</v>
      </c>
      <c r="AO41">
        <f t="shared" ca="1" si="2"/>
        <v>12</v>
      </c>
      <c r="AP41" t="str">
        <f t="shared" si="3"/>
        <v>NDABARINZE</v>
      </c>
      <c r="AQ41" t="str">
        <f t="shared" si="4"/>
        <v>FRANCOIS</v>
      </c>
      <c r="AR41" t="str">
        <f t="shared" si="5"/>
        <v>NDABARINZE  FRANCOIS</v>
      </c>
      <c r="AS41">
        <v>66</v>
      </c>
      <c r="AU41" t="str">
        <f t="shared" si="6"/>
        <v/>
      </c>
      <c r="AV41">
        <f t="shared" ca="1" si="7"/>
        <v>2010</v>
      </c>
      <c r="AX41">
        <f t="shared" si="8"/>
        <v>6</v>
      </c>
      <c r="AY41" t="str">
        <f t="shared" si="9"/>
        <v>NEVER MARRIED</v>
      </c>
      <c r="AZ41" s="23"/>
      <c r="BA41">
        <f t="shared" si="10"/>
        <v>5</v>
      </c>
      <c r="BC41" t="str">
        <f t="shared" si="11"/>
        <v>M</v>
      </c>
    </row>
    <row r="42" spans="1:56" hidden="1">
      <c r="A42">
        <v>13</v>
      </c>
      <c r="B42" t="s">
        <v>202</v>
      </c>
      <c r="C42" t="s">
        <v>203</v>
      </c>
      <c r="E42" t="s">
        <v>204</v>
      </c>
      <c r="F42" t="s">
        <v>1448</v>
      </c>
      <c r="G42" t="s">
        <v>36</v>
      </c>
      <c r="H42">
        <v>50.161731799999998</v>
      </c>
      <c r="I42">
        <v>16.9473457</v>
      </c>
      <c r="J42">
        <v>28046</v>
      </c>
      <c r="K42">
        <v>13</v>
      </c>
      <c r="L42">
        <v>10</v>
      </c>
      <c r="M42">
        <v>1976</v>
      </c>
      <c r="N42">
        <v>46</v>
      </c>
      <c r="O42">
        <v>3</v>
      </c>
      <c r="P42" s="28" t="s">
        <v>97</v>
      </c>
      <c r="Q42" t="s">
        <v>167</v>
      </c>
      <c r="R42" t="s">
        <v>1443</v>
      </c>
      <c r="S42" t="s">
        <v>1444</v>
      </c>
      <c r="T42" t="s">
        <v>1445</v>
      </c>
      <c r="U42">
        <v>1</v>
      </c>
      <c r="V42" t="s">
        <v>186</v>
      </c>
      <c r="W42">
        <v>46</v>
      </c>
      <c r="X42" s="17">
        <v>8737499840</v>
      </c>
      <c r="Y42" t="s">
        <v>1448</v>
      </c>
      <c r="Z42">
        <v>50.161731799999998</v>
      </c>
      <c r="AA42">
        <v>16.9473457</v>
      </c>
      <c r="AM42">
        <f t="shared" ca="1" si="0"/>
        <v>10</v>
      </c>
      <c r="AN42">
        <f t="shared" ca="1" si="1"/>
        <v>1976</v>
      </c>
      <c r="AO42">
        <f t="shared" ca="1" si="2"/>
        <v>46</v>
      </c>
      <c r="AP42" t="str">
        <f t="shared" si="3"/>
        <v>NKURUNZIZA</v>
      </c>
      <c r="AQ42" t="str">
        <f t="shared" si="4"/>
        <v>KARANGWA</v>
      </c>
      <c r="AR42" t="str">
        <f t="shared" si="5"/>
        <v>NKURUNZIZA  KARANGWA</v>
      </c>
      <c r="AU42">
        <f t="shared" ca="1" si="6"/>
        <v>10</v>
      </c>
      <c r="AV42">
        <f t="shared" ca="1" si="7"/>
        <v>1976</v>
      </c>
      <c r="AX42">
        <f t="shared" si="8"/>
        <v>1</v>
      </c>
      <c r="AY42" t="str">
        <f t="shared" si="9"/>
        <v>MARRIED TO ONE WIFE/HUSBAND OFFICIALLY</v>
      </c>
      <c r="AZ42" s="23"/>
      <c r="BA42">
        <f t="shared" si="10"/>
        <v>3</v>
      </c>
      <c r="BC42" t="str">
        <f t="shared" si="11"/>
        <v>M</v>
      </c>
      <c r="BD42" s="17">
        <v>8737499840</v>
      </c>
    </row>
    <row r="43" spans="1:56" hidden="1">
      <c r="A43">
        <v>15</v>
      </c>
      <c r="B43" t="s">
        <v>217</v>
      </c>
      <c r="C43" t="s">
        <v>218</v>
      </c>
      <c r="E43" t="s">
        <v>219</v>
      </c>
      <c r="F43" t="s">
        <v>1456</v>
      </c>
      <c r="G43" t="s">
        <v>23</v>
      </c>
      <c r="H43">
        <v>57.8197659</v>
      </c>
      <c r="I43">
        <v>12.9376332</v>
      </c>
      <c r="J43">
        <v>40170</v>
      </c>
      <c r="K43">
        <v>23</v>
      </c>
      <c r="L43">
        <v>12</v>
      </c>
      <c r="M43">
        <v>2009</v>
      </c>
      <c r="N43">
        <v>13</v>
      </c>
      <c r="O43">
        <v>12</v>
      </c>
      <c r="P43" s="28" t="s">
        <v>72</v>
      </c>
      <c r="Q43" t="s">
        <v>82</v>
      </c>
      <c r="R43" t="s">
        <v>1429</v>
      </c>
      <c r="S43" t="s">
        <v>1429</v>
      </c>
      <c r="T43" t="s">
        <v>1430</v>
      </c>
      <c r="U43">
        <v>6</v>
      </c>
      <c r="V43" t="s">
        <v>43</v>
      </c>
      <c r="W43">
        <v>29</v>
      </c>
      <c r="X43"/>
      <c r="Y43" t="s">
        <v>2356</v>
      </c>
      <c r="Z43">
        <v>-20.536044100000002</v>
      </c>
      <c r="AA43">
        <v>29.281468700000001</v>
      </c>
      <c r="AM43">
        <f t="shared" ca="1" si="0"/>
        <v>12</v>
      </c>
      <c r="AN43">
        <f t="shared" ca="1" si="1"/>
        <v>2009</v>
      </c>
      <c r="AO43">
        <f t="shared" ca="1" si="2"/>
        <v>13</v>
      </c>
      <c r="AP43" t="str">
        <f t="shared" si="3"/>
        <v>GLORIA</v>
      </c>
      <c r="AQ43" t="str">
        <f t="shared" si="4"/>
        <v>MUHIRE</v>
      </c>
      <c r="AR43" t="str">
        <f t="shared" si="5"/>
        <v>GLORIA  MUHIRE</v>
      </c>
      <c r="AU43">
        <f t="shared" ca="1" si="6"/>
        <v>12</v>
      </c>
      <c r="AV43">
        <f t="shared" ca="1" si="7"/>
        <v>2009</v>
      </c>
      <c r="AX43">
        <f t="shared" si="8"/>
        <v>6</v>
      </c>
      <c r="AY43" t="str">
        <f t="shared" si="9"/>
        <v>NEVER MARRIED</v>
      </c>
      <c r="AZ43" s="23"/>
      <c r="BA43">
        <f t="shared" si="10"/>
        <v>12</v>
      </c>
      <c r="BC43" t="str">
        <f t="shared" si="11"/>
        <v>F</v>
      </c>
    </row>
    <row r="44" spans="1:56" hidden="1">
      <c r="A44">
        <v>15</v>
      </c>
      <c r="B44" t="s">
        <v>220</v>
      </c>
      <c r="C44" t="s">
        <v>221</v>
      </c>
      <c r="E44" t="s">
        <v>300</v>
      </c>
      <c r="F44" t="s">
        <v>2356</v>
      </c>
      <c r="G44" t="s">
        <v>36</v>
      </c>
      <c r="H44">
        <v>-20.536044100000002</v>
      </c>
      <c r="I44">
        <v>29.281468700000001</v>
      </c>
      <c r="J44">
        <v>34269</v>
      </c>
      <c r="K44">
        <v>27</v>
      </c>
      <c r="L44">
        <v>10</v>
      </c>
      <c r="M44">
        <v>1993</v>
      </c>
      <c r="N44">
        <v>29</v>
      </c>
      <c r="O44">
        <v>4</v>
      </c>
      <c r="P44" s="28" t="s">
        <v>72</v>
      </c>
      <c r="Q44" t="s">
        <v>82</v>
      </c>
      <c r="R44" t="s">
        <v>1429</v>
      </c>
      <c r="S44" t="s">
        <v>1429</v>
      </c>
      <c r="T44" t="s">
        <v>1430</v>
      </c>
      <c r="U44">
        <v>5</v>
      </c>
      <c r="V44" t="s">
        <v>86</v>
      </c>
      <c r="W44">
        <v>29</v>
      </c>
      <c r="X44">
        <v>3978297179</v>
      </c>
      <c r="Y44" t="s">
        <v>2356</v>
      </c>
      <c r="Z44">
        <v>-20.536044100000002</v>
      </c>
      <c r="AA44">
        <v>29.281468700000001</v>
      </c>
      <c r="AH44">
        <v>86</v>
      </c>
      <c r="AI44">
        <v>49</v>
      </c>
      <c r="AM44">
        <f t="shared" ca="1" si="0"/>
        <v>6</v>
      </c>
      <c r="AN44">
        <f t="shared" ca="1" si="1"/>
        <v>1971</v>
      </c>
      <c r="AO44">
        <f t="shared" ca="1" si="2"/>
        <v>29</v>
      </c>
      <c r="AP44" t="str">
        <f t="shared" si="3"/>
        <v>MUNEZERO</v>
      </c>
      <c r="AQ44" t="str">
        <f t="shared" si="4"/>
        <v>KALISA</v>
      </c>
      <c r="AR44" t="str">
        <f t="shared" si="5"/>
        <v>MUNEZERO  KALISA</v>
      </c>
      <c r="AS44">
        <v>51</v>
      </c>
      <c r="AU44" t="str">
        <f t="shared" si="6"/>
        <v/>
      </c>
      <c r="AV44">
        <f t="shared" ca="1" si="7"/>
        <v>1971</v>
      </c>
      <c r="AX44">
        <f t="shared" si="8"/>
        <v>5</v>
      </c>
      <c r="AY44" t="str">
        <f t="shared" si="9"/>
        <v>SEPARATED</v>
      </c>
      <c r="AZ44" s="23"/>
      <c r="BA44">
        <f t="shared" si="10"/>
        <v>4</v>
      </c>
      <c r="BC44" t="str">
        <f t="shared" si="11"/>
        <v>M</v>
      </c>
      <c r="BD44">
        <v>3978297179</v>
      </c>
    </row>
    <row r="45" spans="1:56" hidden="1">
      <c r="A45">
        <v>15</v>
      </c>
      <c r="B45" t="s">
        <v>223</v>
      </c>
      <c r="C45" t="s">
        <v>224</v>
      </c>
      <c r="E45" t="s">
        <v>934</v>
      </c>
      <c r="F45" t="s">
        <v>2358</v>
      </c>
      <c r="G45" t="s">
        <v>36</v>
      </c>
      <c r="H45">
        <v>-3.6964443999999999</v>
      </c>
      <c r="I45">
        <v>103.3876116</v>
      </c>
      <c r="J45">
        <v>35946</v>
      </c>
      <c r="K45">
        <v>31</v>
      </c>
      <c r="L45">
        <v>5</v>
      </c>
      <c r="M45">
        <v>1998</v>
      </c>
      <c r="N45">
        <v>24</v>
      </c>
      <c r="O45">
        <v>6</v>
      </c>
      <c r="P45" s="28" t="s">
        <v>72</v>
      </c>
      <c r="Q45" t="s">
        <v>82</v>
      </c>
      <c r="R45" t="s">
        <v>1429</v>
      </c>
      <c r="S45" t="s">
        <v>1429</v>
      </c>
      <c r="T45" t="s">
        <v>1430</v>
      </c>
      <c r="U45">
        <v>5</v>
      </c>
      <c r="V45" t="s">
        <v>86</v>
      </c>
      <c r="W45">
        <v>29</v>
      </c>
      <c r="X45"/>
      <c r="Y45" t="s">
        <v>2356</v>
      </c>
      <c r="Z45">
        <v>-20.536044100000002</v>
      </c>
      <c r="AA45">
        <v>29.281468700000001</v>
      </c>
      <c r="AJ45">
        <v>84</v>
      </c>
      <c r="AM45">
        <f t="shared" ca="1" si="0"/>
        <v>5</v>
      </c>
      <c r="AN45">
        <f t="shared" ca="1" si="1"/>
        <v>1998</v>
      </c>
      <c r="AO45">
        <f t="shared" ca="1" si="2"/>
        <v>27</v>
      </c>
      <c r="AP45" t="str">
        <f t="shared" si="3"/>
        <v>JULIUS</v>
      </c>
      <c r="AQ45" t="str">
        <f t="shared" si="4"/>
        <v>ETIENNE</v>
      </c>
      <c r="AR45" t="str">
        <f t="shared" si="5"/>
        <v>JULIUS  ETIENNE</v>
      </c>
      <c r="AS45">
        <v>78</v>
      </c>
      <c r="AU45" t="str">
        <f t="shared" si="6"/>
        <v/>
      </c>
      <c r="AV45">
        <f t="shared" ca="1" si="7"/>
        <v>1998</v>
      </c>
      <c r="AX45">
        <f t="shared" si="8"/>
        <v>5</v>
      </c>
      <c r="AY45" t="str">
        <f t="shared" si="9"/>
        <v>SEPARATED</v>
      </c>
      <c r="AZ45" s="23"/>
      <c r="BA45">
        <f t="shared" si="10"/>
        <v>6</v>
      </c>
      <c r="BC45" t="str">
        <f t="shared" si="11"/>
        <v>M</v>
      </c>
    </row>
    <row r="46" spans="1:56" hidden="1">
      <c r="A46">
        <v>16</v>
      </c>
      <c r="B46" t="s">
        <v>226</v>
      </c>
      <c r="C46" t="s">
        <v>227</v>
      </c>
      <c r="E46" t="s">
        <v>1233</v>
      </c>
      <c r="F46" t="s">
        <v>2359</v>
      </c>
      <c r="G46" t="s">
        <v>36</v>
      </c>
      <c r="H46">
        <v>36.507226299999999</v>
      </c>
      <c r="I46">
        <v>8.7756556000000003</v>
      </c>
      <c r="J46">
        <v>44539</v>
      </c>
      <c r="K46">
        <v>9</v>
      </c>
      <c r="L46">
        <v>12</v>
      </c>
      <c r="M46">
        <v>2021</v>
      </c>
      <c r="N46">
        <v>1</v>
      </c>
      <c r="O46">
        <v>5</v>
      </c>
      <c r="P46" s="28" t="s">
        <v>24</v>
      </c>
      <c r="Q46" t="s">
        <v>160</v>
      </c>
      <c r="R46" t="s">
        <v>1460</v>
      </c>
      <c r="S46" t="s">
        <v>1461</v>
      </c>
      <c r="T46" t="s">
        <v>1462</v>
      </c>
      <c r="U46">
        <v>6</v>
      </c>
      <c r="V46" t="s">
        <v>43</v>
      </c>
      <c r="W46">
        <v>56</v>
      </c>
      <c r="Y46" t="s">
        <v>2360</v>
      </c>
      <c r="Z46">
        <v>42.9203458</v>
      </c>
      <c r="AA46">
        <v>21.742191099999999</v>
      </c>
      <c r="AJ46">
        <v>88</v>
      </c>
      <c r="AM46">
        <f t="shared" ca="1" si="0"/>
        <v>12</v>
      </c>
      <c r="AN46">
        <f t="shared" ca="1" si="1"/>
        <v>2021</v>
      </c>
      <c r="AO46">
        <f t="shared" ca="1" si="2"/>
        <v>3</v>
      </c>
      <c r="AP46" t="str">
        <f t="shared" si="3"/>
        <v>MBONYINSHUTI</v>
      </c>
      <c r="AQ46" t="str">
        <f t="shared" si="4"/>
        <v>HABINEZA</v>
      </c>
      <c r="AR46" t="str">
        <f t="shared" si="5"/>
        <v>MBONYINSHUTI  HABINEZA</v>
      </c>
      <c r="AS46">
        <v>81</v>
      </c>
      <c r="AU46" t="str">
        <f t="shared" si="6"/>
        <v/>
      </c>
      <c r="AV46">
        <f t="shared" ca="1" si="7"/>
        <v>2021</v>
      </c>
      <c r="AX46">
        <f t="shared" si="8"/>
        <v>6</v>
      </c>
      <c r="AY46" t="str">
        <f t="shared" si="9"/>
        <v>NEVER MARRIED</v>
      </c>
      <c r="AZ46" s="23"/>
      <c r="BA46">
        <f t="shared" si="10"/>
        <v>5</v>
      </c>
      <c r="BC46" t="str">
        <f t="shared" si="11"/>
        <v>M</v>
      </c>
    </row>
    <row r="47" spans="1:56" hidden="1">
      <c r="A47">
        <v>16</v>
      </c>
      <c r="B47" t="s">
        <v>229</v>
      </c>
      <c r="C47" t="s">
        <v>230</v>
      </c>
      <c r="E47" t="s">
        <v>616</v>
      </c>
      <c r="F47" t="s">
        <v>2360</v>
      </c>
      <c r="G47" t="s">
        <v>36</v>
      </c>
      <c r="H47">
        <v>42.9203458</v>
      </c>
      <c r="I47">
        <v>21.742191099999999</v>
      </c>
      <c r="J47">
        <v>24163</v>
      </c>
      <c r="K47">
        <v>25</v>
      </c>
      <c r="L47">
        <v>2</v>
      </c>
      <c r="M47">
        <v>1966</v>
      </c>
      <c r="N47">
        <v>56</v>
      </c>
      <c r="O47">
        <v>7</v>
      </c>
      <c r="P47" s="28" t="s">
        <v>24</v>
      </c>
      <c r="Q47" t="s">
        <v>160</v>
      </c>
      <c r="R47" t="s">
        <v>1460</v>
      </c>
      <c r="S47" t="s">
        <v>1461</v>
      </c>
      <c r="T47" t="s">
        <v>1462</v>
      </c>
      <c r="U47">
        <v>7</v>
      </c>
      <c r="V47" t="s">
        <v>78</v>
      </c>
      <c r="W47">
        <v>56</v>
      </c>
      <c r="Y47" t="s">
        <v>2360</v>
      </c>
      <c r="Z47">
        <v>42.9203458</v>
      </c>
      <c r="AA47">
        <v>21.742191099999999</v>
      </c>
      <c r="AH47">
        <v>116</v>
      </c>
      <c r="AK47">
        <v>12</v>
      </c>
      <c r="AM47">
        <f t="shared" ca="1" si="0"/>
        <v>3</v>
      </c>
      <c r="AN47">
        <f t="shared" ca="1" si="1"/>
        <v>1966</v>
      </c>
      <c r="AO47">
        <f t="shared" ca="1" si="2"/>
        <v>56</v>
      </c>
      <c r="AP47" t="str">
        <f t="shared" si="3"/>
        <v/>
      </c>
      <c r="AQ47" t="str">
        <f t="shared" si="4"/>
        <v>MUREKATETE</v>
      </c>
      <c r="AR47" t="str">
        <f t="shared" si="5"/>
        <v xml:space="preserve">  MUREKATETE</v>
      </c>
      <c r="AS47">
        <v>101</v>
      </c>
      <c r="AT47">
        <v>58</v>
      </c>
      <c r="AU47" t="str">
        <f t="shared" si="6"/>
        <v/>
      </c>
      <c r="AV47" t="str">
        <f t="shared" si="7"/>
        <v/>
      </c>
      <c r="AX47">
        <f t="shared" si="8"/>
        <v>7</v>
      </c>
      <c r="AY47" t="str">
        <f t="shared" si="9"/>
        <v>WIDOWED</v>
      </c>
      <c r="AZ47" s="23"/>
      <c r="BA47">
        <f t="shared" si="10"/>
        <v>7</v>
      </c>
      <c r="BC47" t="str">
        <f t="shared" si="11"/>
        <v>M</v>
      </c>
    </row>
    <row r="48" spans="1:56" hidden="1">
      <c r="A48">
        <v>16</v>
      </c>
      <c r="B48" t="s">
        <v>232</v>
      </c>
      <c r="C48" t="s">
        <v>233</v>
      </c>
      <c r="D48" t="s">
        <v>234</v>
      </c>
      <c r="E48" t="s">
        <v>2361</v>
      </c>
      <c r="F48" t="s">
        <v>2362</v>
      </c>
      <c r="G48" t="s">
        <v>36</v>
      </c>
      <c r="H48">
        <v>22.5341348</v>
      </c>
      <c r="I48">
        <v>114.1162219</v>
      </c>
      <c r="J48">
        <v>27100</v>
      </c>
      <c r="K48">
        <v>12</v>
      </c>
      <c r="L48">
        <v>3</v>
      </c>
      <c r="M48">
        <v>1974</v>
      </c>
      <c r="N48">
        <v>48</v>
      </c>
      <c r="O48">
        <v>3</v>
      </c>
      <c r="P48" s="28" t="s">
        <v>24</v>
      </c>
      <c r="Q48" t="s">
        <v>160</v>
      </c>
      <c r="R48" t="s">
        <v>1460</v>
      </c>
      <c r="S48" t="s">
        <v>1461</v>
      </c>
      <c r="T48" t="s">
        <v>1462</v>
      </c>
      <c r="U48">
        <v>1</v>
      </c>
      <c r="V48" t="s">
        <v>186</v>
      </c>
      <c r="W48">
        <v>56</v>
      </c>
      <c r="X48" s="17">
        <v>5862489732</v>
      </c>
      <c r="Y48" t="s">
        <v>2360</v>
      </c>
      <c r="Z48">
        <v>42.9203458</v>
      </c>
      <c r="AA48">
        <v>21.742191099999999</v>
      </c>
      <c r="AH48">
        <v>74</v>
      </c>
      <c r="AM48">
        <f t="shared" ca="1" si="0"/>
        <v>11</v>
      </c>
      <c r="AN48">
        <f t="shared" ca="1" si="1"/>
        <v>1974</v>
      </c>
      <c r="AO48">
        <f t="shared" ca="1" si="2"/>
        <v>48</v>
      </c>
      <c r="AP48" t="str">
        <f t="shared" si="3"/>
        <v>ETE</v>
      </c>
      <c r="AQ48" t="str">
        <f t="shared" si="4"/>
        <v>GRACE</v>
      </c>
      <c r="AR48" t="str">
        <f t="shared" si="5"/>
        <v>ETE ELE GRACE</v>
      </c>
      <c r="AU48">
        <f t="shared" ca="1" si="6"/>
        <v>11</v>
      </c>
      <c r="AV48">
        <f t="shared" ca="1" si="7"/>
        <v>1974</v>
      </c>
      <c r="AX48">
        <f t="shared" si="8"/>
        <v>1</v>
      </c>
      <c r="AY48" t="str">
        <f t="shared" si="9"/>
        <v>MARRIED TO ONE WIFE/HUSBAND OFFICIALLY</v>
      </c>
      <c r="AZ48" s="23"/>
      <c r="BA48">
        <f t="shared" si="10"/>
        <v>3</v>
      </c>
      <c r="BC48" t="str">
        <f t="shared" si="11"/>
        <v>M</v>
      </c>
      <c r="BD48" s="17">
        <v>5862489732</v>
      </c>
    </row>
    <row r="49" spans="1:56" hidden="1">
      <c r="A49">
        <v>16</v>
      </c>
      <c r="B49" t="s">
        <v>236</v>
      </c>
      <c r="C49" t="s">
        <v>237</v>
      </c>
      <c r="E49" t="s">
        <v>2363</v>
      </c>
      <c r="F49" t="s">
        <v>2364</v>
      </c>
      <c r="G49" t="s">
        <v>36</v>
      </c>
      <c r="H49">
        <v>-6.8081500999999998</v>
      </c>
      <c r="I49">
        <v>106.6645007</v>
      </c>
      <c r="J49">
        <v>39419</v>
      </c>
      <c r="K49">
        <v>3</v>
      </c>
      <c r="L49">
        <v>12</v>
      </c>
      <c r="M49">
        <v>2007</v>
      </c>
      <c r="N49">
        <v>15</v>
      </c>
      <c r="O49">
        <v>4</v>
      </c>
      <c r="P49" s="28" t="s">
        <v>24</v>
      </c>
      <c r="Q49" t="s">
        <v>160</v>
      </c>
      <c r="R49" t="s">
        <v>1460</v>
      </c>
      <c r="S49" t="s">
        <v>1461</v>
      </c>
      <c r="T49" t="s">
        <v>1462</v>
      </c>
      <c r="U49">
        <v>6</v>
      </c>
      <c r="V49" t="s">
        <v>43</v>
      </c>
      <c r="W49">
        <v>56</v>
      </c>
      <c r="Y49" t="s">
        <v>2360</v>
      </c>
      <c r="Z49">
        <v>42.9203458</v>
      </c>
      <c r="AA49">
        <v>21.742191099999999</v>
      </c>
      <c r="AH49">
        <v>28</v>
      </c>
      <c r="AM49">
        <f t="shared" ca="1" si="0"/>
        <v>1</v>
      </c>
      <c r="AN49">
        <f t="shared" ca="1" si="1"/>
        <v>2007</v>
      </c>
      <c r="AO49">
        <f t="shared" ca="1" si="2"/>
        <v>15</v>
      </c>
      <c r="AP49" t="str">
        <f t="shared" si="3"/>
        <v>DIOCLES</v>
      </c>
      <c r="AQ49" t="str">
        <f t="shared" si="4"/>
        <v>SAM</v>
      </c>
      <c r="AR49" t="str">
        <f t="shared" si="5"/>
        <v>DIOCLES  SAM</v>
      </c>
      <c r="AS49">
        <v>36</v>
      </c>
      <c r="AT49">
        <v>37</v>
      </c>
      <c r="AU49" t="str">
        <f t="shared" si="6"/>
        <v/>
      </c>
      <c r="AV49" t="str">
        <f t="shared" si="7"/>
        <v/>
      </c>
      <c r="AX49">
        <f t="shared" si="8"/>
        <v>6</v>
      </c>
      <c r="AY49" t="str">
        <f t="shared" si="9"/>
        <v>NEVER MARRIED</v>
      </c>
      <c r="AZ49" s="23"/>
      <c r="BA49">
        <f t="shared" si="10"/>
        <v>4</v>
      </c>
      <c r="BC49" t="str">
        <f t="shared" si="11"/>
        <v>M</v>
      </c>
    </row>
    <row r="50" spans="1:56" hidden="1">
      <c r="A50">
        <v>17</v>
      </c>
      <c r="B50" t="s">
        <v>239</v>
      </c>
      <c r="C50" t="s">
        <v>240</v>
      </c>
      <c r="D50" t="s">
        <v>241</v>
      </c>
      <c r="E50" t="s">
        <v>242</v>
      </c>
      <c r="F50" t="s">
        <v>1466</v>
      </c>
      <c r="G50" t="s">
        <v>36</v>
      </c>
      <c r="H50">
        <v>8.2260556999999999</v>
      </c>
      <c r="I50">
        <v>124.2518415</v>
      </c>
      <c r="J50">
        <v>22507</v>
      </c>
      <c r="K50">
        <v>14</v>
      </c>
      <c r="L50">
        <v>8</v>
      </c>
      <c r="M50">
        <v>1961</v>
      </c>
      <c r="N50">
        <v>61</v>
      </c>
      <c r="O50">
        <v>2</v>
      </c>
      <c r="P50" s="28" t="s">
        <v>72</v>
      </c>
      <c r="Q50" t="s">
        <v>77</v>
      </c>
      <c r="R50" t="s">
        <v>1419</v>
      </c>
      <c r="S50" t="s">
        <v>1420</v>
      </c>
      <c r="T50" t="s">
        <v>1421</v>
      </c>
      <c r="U50">
        <v>3</v>
      </c>
      <c r="V50" t="s">
        <v>26</v>
      </c>
      <c r="W50">
        <v>88</v>
      </c>
      <c r="X50"/>
      <c r="Y50" t="s">
        <v>1468</v>
      </c>
      <c r="Z50">
        <v>0.54718109999999998</v>
      </c>
      <c r="AA50">
        <v>-76.1319953</v>
      </c>
      <c r="AM50">
        <f t="shared" ca="1" si="0"/>
        <v>8</v>
      </c>
      <c r="AN50">
        <f t="shared" ca="1" si="1"/>
        <v>1961</v>
      </c>
      <c r="AO50">
        <f t="shared" ca="1" si="2"/>
        <v>61</v>
      </c>
      <c r="AP50" t="str">
        <f t="shared" si="3"/>
        <v>CHRITE</v>
      </c>
      <c r="AQ50" t="str">
        <f t="shared" si="4"/>
        <v>MUHOZA</v>
      </c>
      <c r="AR50" t="str">
        <f t="shared" si="5"/>
        <v>CHRITE CLAUD MUHOZA</v>
      </c>
      <c r="AU50">
        <f t="shared" ca="1" si="6"/>
        <v>8</v>
      </c>
      <c r="AV50">
        <f t="shared" ca="1" si="7"/>
        <v>1961</v>
      </c>
      <c r="AX50">
        <f t="shared" si="8"/>
        <v>3</v>
      </c>
      <c r="AY50" t="str">
        <f t="shared" si="9"/>
        <v>LIVE IN A POLYGAMOUS UNION</v>
      </c>
      <c r="AZ50" s="23"/>
      <c r="BA50">
        <f t="shared" si="10"/>
        <v>2</v>
      </c>
      <c r="BC50" t="str">
        <f t="shared" si="11"/>
        <v>M</v>
      </c>
    </row>
    <row r="51" spans="1:56" hidden="1">
      <c r="A51">
        <v>17</v>
      </c>
      <c r="B51" t="s">
        <v>243</v>
      </c>
      <c r="C51" t="s">
        <v>244</v>
      </c>
      <c r="E51" t="s">
        <v>245</v>
      </c>
      <c r="F51" t="s">
        <v>1467</v>
      </c>
      <c r="G51" t="s">
        <v>36</v>
      </c>
      <c r="H51">
        <v>8.6450352000000006</v>
      </c>
      <c r="I51">
        <v>10.7718025</v>
      </c>
      <c r="J51">
        <v>24937</v>
      </c>
      <c r="K51">
        <v>9</v>
      </c>
      <c r="L51">
        <v>4</v>
      </c>
      <c r="M51">
        <v>1968</v>
      </c>
      <c r="N51">
        <v>54</v>
      </c>
      <c r="O51">
        <v>4</v>
      </c>
      <c r="P51" s="28" t="s">
        <v>72</v>
      </c>
      <c r="Q51" t="s">
        <v>77</v>
      </c>
      <c r="R51" t="s">
        <v>1419</v>
      </c>
      <c r="S51" t="s">
        <v>1420</v>
      </c>
      <c r="T51" t="s">
        <v>1421</v>
      </c>
      <c r="U51">
        <v>4</v>
      </c>
      <c r="V51" t="s">
        <v>93</v>
      </c>
      <c r="W51">
        <v>88</v>
      </c>
      <c r="X51"/>
      <c r="Y51" t="s">
        <v>1468</v>
      </c>
      <c r="Z51">
        <v>0.54718109999999998</v>
      </c>
      <c r="AA51">
        <v>-76.1319953</v>
      </c>
      <c r="AG51">
        <v>10</v>
      </c>
      <c r="AH51">
        <v>23</v>
      </c>
      <c r="AM51">
        <f t="shared" ca="1" si="0"/>
        <v>5</v>
      </c>
      <c r="AN51">
        <f t="shared" ca="1" si="1"/>
        <v>1968</v>
      </c>
      <c r="AO51">
        <f t="shared" ca="1" si="2"/>
        <v>54</v>
      </c>
      <c r="AP51" t="str">
        <f t="shared" si="3"/>
        <v>SONIA</v>
      </c>
      <c r="AQ51" t="str">
        <f t="shared" si="4"/>
        <v>MUKESHIMANA</v>
      </c>
      <c r="AR51" t="str">
        <f t="shared" si="5"/>
        <v>SONIA  MUKESHIMANA</v>
      </c>
      <c r="AU51">
        <f t="shared" ca="1" si="6"/>
        <v>5</v>
      </c>
      <c r="AV51">
        <f t="shared" ca="1" si="7"/>
        <v>1968</v>
      </c>
      <c r="AX51">
        <f t="shared" si="8"/>
        <v>4</v>
      </c>
      <c r="AY51" t="str">
        <f t="shared" si="9"/>
        <v>DIVORCED</v>
      </c>
      <c r="AZ51" s="23">
        <v>1</v>
      </c>
      <c r="BA51" t="str">
        <f t="shared" si="10"/>
        <v/>
      </c>
      <c r="BC51" t="str">
        <f t="shared" si="11"/>
        <v>M</v>
      </c>
    </row>
    <row r="52" spans="1:56" hidden="1">
      <c r="A52">
        <v>17</v>
      </c>
      <c r="B52" t="s">
        <v>246</v>
      </c>
      <c r="C52" t="s">
        <v>247</v>
      </c>
      <c r="E52" t="s">
        <v>248</v>
      </c>
      <c r="F52" t="s">
        <v>1468</v>
      </c>
      <c r="G52" t="s">
        <v>23</v>
      </c>
      <c r="H52">
        <v>0.54718109999999998</v>
      </c>
      <c r="I52">
        <v>-76.1319953</v>
      </c>
      <c r="J52">
        <v>12581</v>
      </c>
      <c r="K52">
        <v>11</v>
      </c>
      <c r="L52">
        <v>6</v>
      </c>
      <c r="M52">
        <v>1934</v>
      </c>
      <c r="N52">
        <v>88</v>
      </c>
      <c r="O52">
        <v>4</v>
      </c>
      <c r="P52" s="28" t="s">
        <v>72</v>
      </c>
      <c r="Q52" t="s">
        <v>77</v>
      </c>
      <c r="R52" t="s">
        <v>1419</v>
      </c>
      <c r="S52" t="s">
        <v>1420</v>
      </c>
      <c r="T52" t="s">
        <v>1421</v>
      </c>
      <c r="U52">
        <v>1</v>
      </c>
      <c r="V52" t="s">
        <v>186</v>
      </c>
      <c r="W52">
        <v>88</v>
      </c>
      <c r="X52">
        <v>5619141549</v>
      </c>
      <c r="Y52" t="s">
        <v>1468</v>
      </c>
      <c r="Z52">
        <v>0.54718109999999998</v>
      </c>
      <c r="AA52">
        <v>-76.1319953</v>
      </c>
      <c r="AF52">
        <v>2</v>
      </c>
      <c r="AH52">
        <v>95</v>
      </c>
      <c r="AI52">
        <v>2</v>
      </c>
      <c r="AM52">
        <f t="shared" ca="1" si="0"/>
        <v>2</v>
      </c>
      <c r="AN52">
        <f t="shared" ca="1" si="1"/>
        <v>1934</v>
      </c>
      <c r="AO52">
        <f t="shared" ca="1" si="2"/>
        <v>88</v>
      </c>
      <c r="AP52" t="str">
        <f t="shared" si="3"/>
        <v>ALICE</v>
      </c>
      <c r="AQ52" t="str">
        <f t="shared" si="4"/>
        <v>MUGABE</v>
      </c>
      <c r="AR52" t="str">
        <f t="shared" si="5"/>
        <v>ALICE  MUGABE</v>
      </c>
      <c r="AU52">
        <f t="shared" ca="1" si="6"/>
        <v>2</v>
      </c>
      <c r="AV52">
        <f t="shared" ca="1" si="7"/>
        <v>1934</v>
      </c>
      <c r="AX52">
        <f t="shared" si="8"/>
        <v>1</v>
      </c>
      <c r="AY52" t="str">
        <f t="shared" si="9"/>
        <v>MARRIED TO ONE WIFE/HUSBAND OFFICIALLY</v>
      </c>
      <c r="AZ52" s="23"/>
      <c r="BA52">
        <f t="shared" si="10"/>
        <v>4</v>
      </c>
      <c r="BC52" t="str">
        <f t="shared" si="11"/>
        <v>F</v>
      </c>
    </row>
    <row r="53" spans="1:56" hidden="1">
      <c r="A53">
        <v>18</v>
      </c>
      <c r="B53" t="s">
        <v>249</v>
      </c>
      <c r="C53" t="s">
        <v>250</v>
      </c>
      <c r="E53" t="s">
        <v>2366</v>
      </c>
      <c r="F53" t="s">
        <v>2367</v>
      </c>
      <c r="G53" t="s">
        <v>36</v>
      </c>
      <c r="H53">
        <v>-23.500009200000001</v>
      </c>
      <c r="I53">
        <v>-46.434475999999997</v>
      </c>
      <c r="J53">
        <v>23393</v>
      </c>
      <c r="K53">
        <v>17</v>
      </c>
      <c r="L53">
        <v>1</v>
      </c>
      <c r="M53">
        <v>1964</v>
      </c>
      <c r="N53">
        <v>58</v>
      </c>
      <c r="O53">
        <v>13</v>
      </c>
      <c r="P53" s="28" t="s">
        <v>24</v>
      </c>
      <c r="Q53" t="s">
        <v>47</v>
      </c>
      <c r="R53" t="s">
        <v>1470</v>
      </c>
      <c r="S53" t="s">
        <v>1471</v>
      </c>
      <c r="T53" t="s">
        <v>1472</v>
      </c>
      <c r="U53">
        <v>2</v>
      </c>
      <c r="V53" t="s">
        <v>48</v>
      </c>
      <c r="W53">
        <v>62</v>
      </c>
      <c r="X53" s="17">
        <v>9832478796</v>
      </c>
      <c r="Y53" t="s">
        <v>2368</v>
      </c>
      <c r="Z53">
        <v>-8.5437712999999995</v>
      </c>
      <c r="AA53">
        <v>120.6749301</v>
      </c>
      <c r="AH53">
        <v>26</v>
      </c>
      <c r="AJ53">
        <v>66</v>
      </c>
      <c r="AM53">
        <f t="shared" ca="1" si="0"/>
        <v>6</v>
      </c>
      <c r="AN53">
        <f t="shared" ca="1" si="1"/>
        <v>1964</v>
      </c>
      <c r="AO53">
        <f t="shared" ca="1" si="2"/>
        <v>60</v>
      </c>
      <c r="AP53" t="str">
        <f t="shared" si="3"/>
        <v>FABRICE</v>
      </c>
      <c r="AQ53" t="str">
        <f t="shared" si="4"/>
        <v>ERASTE</v>
      </c>
      <c r="AR53" t="str">
        <f t="shared" si="5"/>
        <v>FABRICE  ERASTE</v>
      </c>
      <c r="AT53">
        <v>26</v>
      </c>
      <c r="AU53">
        <f t="shared" ca="1" si="6"/>
        <v>6</v>
      </c>
      <c r="AV53" t="str">
        <f t="shared" si="7"/>
        <v/>
      </c>
      <c r="AX53">
        <f t="shared" si="8"/>
        <v>2</v>
      </c>
      <c r="AY53" t="str">
        <f t="shared" si="9"/>
        <v>MARRIED TO ONE WIFE/HUSBAND NOT OFFICIALLY</v>
      </c>
      <c r="AZ53" s="23"/>
      <c r="BA53">
        <f t="shared" si="10"/>
        <v>13</v>
      </c>
      <c r="BC53" t="str">
        <f t="shared" si="11"/>
        <v>M</v>
      </c>
      <c r="BD53" s="17">
        <v>9832478796</v>
      </c>
    </row>
    <row r="54" spans="1:56" hidden="1">
      <c r="A54">
        <v>18</v>
      </c>
      <c r="B54" t="s">
        <v>252</v>
      </c>
      <c r="C54" t="s">
        <v>253</v>
      </c>
      <c r="E54" t="s">
        <v>2369</v>
      </c>
      <c r="F54" t="s">
        <v>2368</v>
      </c>
      <c r="G54" t="s">
        <v>23</v>
      </c>
      <c r="H54">
        <v>-8.5437712999999995</v>
      </c>
      <c r="I54">
        <v>120.6749301</v>
      </c>
      <c r="J54">
        <v>22152</v>
      </c>
      <c r="K54">
        <v>24</v>
      </c>
      <c r="L54">
        <v>8</v>
      </c>
      <c r="M54">
        <v>1960</v>
      </c>
      <c r="N54">
        <v>62</v>
      </c>
      <c r="O54">
        <v>12</v>
      </c>
      <c r="P54" s="28" t="s">
        <v>24</v>
      </c>
      <c r="Q54" t="s">
        <v>47</v>
      </c>
      <c r="R54" t="s">
        <v>1470</v>
      </c>
      <c r="S54" t="s">
        <v>1471</v>
      </c>
      <c r="T54" t="s">
        <v>1472</v>
      </c>
      <c r="U54">
        <v>2</v>
      </c>
      <c r="V54" t="s">
        <v>48</v>
      </c>
      <c r="W54">
        <v>62</v>
      </c>
      <c r="Y54" t="s">
        <v>2368</v>
      </c>
      <c r="Z54">
        <v>-8.5437712999999995</v>
      </c>
      <c r="AA54">
        <v>120.6749301</v>
      </c>
      <c r="AF54">
        <v>12</v>
      </c>
      <c r="AG54">
        <v>3</v>
      </c>
      <c r="AI54">
        <v>27</v>
      </c>
      <c r="AJ54">
        <v>55</v>
      </c>
      <c r="AM54">
        <f t="shared" ca="1" si="0"/>
        <v>8</v>
      </c>
      <c r="AN54">
        <f t="shared" ca="1" si="1"/>
        <v>1974</v>
      </c>
      <c r="AO54">
        <f t="shared" ca="1" si="2"/>
        <v>63</v>
      </c>
      <c r="AP54" t="str">
        <f t="shared" si="3"/>
        <v>JOSE</v>
      </c>
      <c r="AQ54" t="str">
        <f t="shared" si="4"/>
        <v>MOHAMED</v>
      </c>
      <c r="AR54" t="str">
        <f t="shared" si="5"/>
        <v>JOSE  MOHAMED</v>
      </c>
      <c r="AU54">
        <f t="shared" ca="1" si="6"/>
        <v>8</v>
      </c>
      <c r="AV54">
        <f t="shared" ca="1" si="7"/>
        <v>1974</v>
      </c>
      <c r="AX54">
        <f t="shared" si="8"/>
        <v>2</v>
      </c>
      <c r="AY54" t="str">
        <f t="shared" si="9"/>
        <v>MARRIED TO ONE WIFE/HUSBAND NOT OFFICIALLY</v>
      </c>
      <c r="AZ54" s="23"/>
      <c r="BA54">
        <f t="shared" si="10"/>
        <v>12</v>
      </c>
      <c r="BC54" t="str">
        <f t="shared" si="11"/>
        <v>F</v>
      </c>
    </row>
    <row r="55" spans="1:56" hidden="1">
      <c r="A55">
        <v>18</v>
      </c>
      <c r="B55" t="s">
        <v>256</v>
      </c>
      <c r="C55" t="s">
        <v>257</v>
      </c>
      <c r="E55" t="s">
        <v>2808</v>
      </c>
      <c r="F55" t="s">
        <v>2371</v>
      </c>
      <c r="G55" t="s">
        <v>36</v>
      </c>
      <c r="H55">
        <v>49.144975799999997</v>
      </c>
      <c r="I55">
        <v>13.2297698</v>
      </c>
      <c r="J55">
        <v>25334</v>
      </c>
      <c r="K55">
        <v>11</v>
      </c>
      <c r="L55">
        <v>5</v>
      </c>
      <c r="M55">
        <v>1969</v>
      </c>
      <c r="N55">
        <v>53</v>
      </c>
      <c r="O55">
        <v>12</v>
      </c>
      <c r="P55" s="28" t="s">
        <v>24</v>
      </c>
      <c r="Q55" t="s">
        <v>47</v>
      </c>
      <c r="R55" t="s">
        <v>1470</v>
      </c>
      <c r="S55" t="s">
        <v>1471</v>
      </c>
      <c r="T55" t="s">
        <v>1472</v>
      </c>
      <c r="U55">
        <v>6</v>
      </c>
      <c r="V55" t="s">
        <v>43</v>
      </c>
      <c r="W55">
        <v>62</v>
      </c>
      <c r="Y55" t="s">
        <v>2368</v>
      </c>
      <c r="Z55">
        <v>-8.5437712999999995</v>
      </c>
      <c r="AA55">
        <v>120.6749301</v>
      </c>
      <c r="AD55">
        <v>19</v>
      </c>
      <c r="AI55">
        <v>83</v>
      </c>
      <c r="AL55">
        <v>10</v>
      </c>
      <c r="AM55">
        <f t="shared" ca="1" si="0"/>
        <v>5</v>
      </c>
      <c r="AN55">
        <f t="shared" ca="1" si="1"/>
        <v>1955</v>
      </c>
      <c r="AO55">
        <f t="shared" ca="1" si="2"/>
        <v>53</v>
      </c>
      <c r="AP55" t="str">
        <f t="shared" si="3"/>
        <v>KARAHA</v>
      </c>
      <c r="AQ55" t="str">
        <f t="shared" si="4"/>
        <v/>
      </c>
      <c r="AR55" t="str">
        <f t="shared" si="5"/>
        <v xml:space="preserve">KARAHA  </v>
      </c>
      <c r="AS55">
        <v>9</v>
      </c>
      <c r="AU55" t="str">
        <f t="shared" si="6"/>
        <v/>
      </c>
      <c r="AV55">
        <f t="shared" ca="1" si="7"/>
        <v>1955</v>
      </c>
      <c r="AX55">
        <f t="shared" si="8"/>
        <v>6</v>
      </c>
      <c r="AY55" t="str">
        <f t="shared" si="9"/>
        <v>NEVER MARRIED</v>
      </c>
      <c r="AZ55" s="23"/>
      <c r="BA55">
        <f t="shared" si="10"/>
        <v>12</v>
      </c>
      <c r="BC55" t="str">
        <f t="shared" si="11"/>
        <v>M</v>
      </c>
    </row>
    <row r="56" spans="1:56" hidden="1">
      <c r="A56">
        <v>18</v>
      </c>
      <c r="B56" t="s">
        <v>259</v>
      </c>
      <c r="C56" t="s">
        <v>260</v>
      </c>
      <c r="E56" t="s">
        <v>209</v>
      </c>
      <c r="F56" t="s">
        <v>1475</v>
      </c>
      <c r="G56" t="s">
        <v>23</v>
      </c>
      <c r="H56">
        <v>57.504011900000002</v>
      </c>
      <c r="I56">
        <v>12.680175800000001</v>
      </c>
      <c r="J56">
        <v>38916</v>
      </c>
      <c r="K56">
        <v>18</v>
      </c>
      <c r="L56">
        <v>7</v>
      </c>
      <c r="M56">
        <v>2006</v>
      </c>
      <c r="N56">
        <v>16</v>
      </c>
      <c r="O56">
        <v>8</v>
      </c>
      <c r="P56" s="28" t="s">
        <v>24</v>
      </c>
      <c r="Q56" t="s">
        <v>47</v>
      </c>
      <c r="R56" t="s">
        <v>1470</v>
      </c>
      <c r="S56" t="s">
        <v>1471</v>
      </c>
      <c r="T56" t="s">
        <v>1472</v>
      </c>
      <c r="U56">
        <v>6</v>
      </c>
      <c r="V56" t="s">
        <v>43</v>
      </c>
      <c r="W56">
        <v>62</v>
      </c>
      <c r="Y56" t="s">
        <v>2368</v>
      </c>
      <c r="Z56">
        <v>-8.5437712999999995</v>
      </c>
      <c r="AA56">
        <v>120.6749301</v>
      </c>
      <c r="AC56">
        <v>4</v>
      </c>
      <c r="AL56">
        <v>5</v>
      </c>
      <c r="AM56">
        <f t="shared" ca="1" si="0"/>
        <v>7</v>
      </c>
      <c r="AN56">
        <f t="shared" ca="1" si="1"/>
        <v>2006</v>
      </c>
      <c r="AO56">
        <f t="shared" ca="1" si="2"/>
        <v>16</v>
      </c>
      <c r="AP56" t="str">
        <f t="shared" si="3"/>
        <v>IMMACULEE</v>
      </c>
      <c r="AQ56" t="str">
        <f t="shared" si="4"/>
        <v/>
      </c>
      <c r="AR56" t="str">
        <f t="shared" si="5"/>
        <v xml:space="preserve">IMMACULEE  </v>
      </c>
      <c r="AS56">
        <v>42</v>
      </c>
      <c r="AU56" t="str">
        <f t="shared" si="6"/>
        <v/>
      </c>
      <c r="AV56">
        <f t="shared" ca="1" si="7"/>
        <v>2006</v>
      </c>
      <c r="AX56">
        <f t="shared" si="8"/>
        <v>6</v>
      </c>
      <c r="AY56" t="str">
        <f t="shared" si="9"/>
        <v>NEVER MARRIED</v>
      </c>
      <c r="AZ56" s="23"/>
      <c r="BA56">
        <f t="shared" si="10"/>
        <v>8</v>
      </c>
      <c r="BC56" t="str">
        <f t="shared" si="11"/>
        <v>F</v>
      </c>
    </row>
    <row r="57" spans="1:56" hidden="1">
      <c r="A57">
        <v>18</v>
      </c>
      <c r="B57" t="s">
        <v>259</v>
      </c>
      <c r="C57" t="s">
        <v>260</v>
      </c>
      <c r="E57" t="s">
        <v>209</v>
      </c>
      <c r="F57" t="s">
        <v>1475</v>
      </c>
      <c r="G57" t="s">
        <v>23</v>
      </c>
      <c r="H57">
        <v>57.504011900000002</v>
      </c>
      <c r="I57">
        <v>12.680175800000001</v>
      </c>
      <c r="J57">
        <v>38916</v>
      </c>
      <c r="K57">
        <v>18</v>
      </c>
      <c r="L57">
        <v>7</v>
      </c>
      <c r="M57">
        <v>2006</v>
      </c>
      <c r="N57">
        <v>16</v>
      </c>
      <c r="O57">
        <v>8</v>
      </c>
      <c r="P57" s="28" t="s">
        <v>37</v>
      </c>
      <c r="Q57" t="s">
        <v>321</v>
      </c>
      <c r="R57" t="s">
        <v>1745</v>
      </c>
      <c r="S57" t="s">
        <v>1367</v>
      </c>
      <c r="T57" t="s">
        <v>2719</v>
      </c>
      <c r="U57">
        <v>6</v>
      </c>
      <c r="V57" t="s">
        <v>43</v>
      </c>
      <c r="W57">
        <v>62</v>
      </c>
      <c r="Y57" t="s">
        <v>2368</v>
      </c>
      <c r="Z57">
        <v>-8.5437712999999995</v>
      </c>
      <c r="AA57">
        <v>120.6749301</v>
      </c>
      <c r="AC57">
        <v>4</v>
      </c>
      <c r="AM57">
        <f t="shared" ca="1" si="0"/>
        <v>7</v>
      </c>
      <c r="AN57">
        <f t="shared" ca="1" si="1"/>
        <v>2006</v>
      </c>
      <c r="AO57">
        <f t="shared" ca="1" si="2"/>
        <v>16</v>
      </c>
      <c r="AP57" t="str">
        <f t="shared" si="3"/>
        <v>IMMACULEE</v>
      </c>
      <c r="AQ57" t="str">
        <f t="shared" si="4"/>
        <v>MUVUNYI</v>
      </c>
      <c r="AR57" t="str">
        <f t="shared" si="5"/>
        <v>IMMACULEE  MUVUNYI</v>
      </c>
      <c r="AS57">
        <v>4</v>
      </c>
      <c r="AT57">
        <v>80</v>
      </c>
      <c r="AU57" t="str">
        <f t="shared" si="6"/>
        <v/>
      </c>
      <c r="AV57" t="str">
        <f t="shared" si="7"/>
        <v/>
      </c>
      <c r="AX57">
        <f t="shared" si="8"/>
        <v>6</v>
      </c>
      <c r="AY57" t="str">
        <f t="shared" si="9"/>
        <v>NEVER MARRIED</v>
      </c>
      <c r="AZ57" s="23"/>
      <c r="BA57">
        <f t="shared" si="10"/>
        <v>8</v>
      </c>
      <c r="BC57" t="str">
        <f t="shared" si="11"/>
        <v>F</v>
      </c>
    </row>
    <row r="58" spans="1:56" hidden="1">
      <c r="A58">
        <v>19</v>
      </c>
      <c r="B58" t="s">
        <v>261</v>
      </c>
      <c r="C58" t="s">
        <v>151</v>
      </c>
      <c r="E58" t="s">
        <v>2373</v>
      </c>
      <c r="F58" t="s">
        <v>2374</v>
      </c>
      <c r="G58" t="s">
        <v>23</v>
      </c>
      <c r="H58">
        <v>45.093449100000001</v>
      </c>
      <c r="I58">
        <v>-73.976428299999995</v>
      </c>
      <c r="J58">
        <v>15119</v>
      </c>
      <c r="K58">
        <v>23</v>
      </c>
      <c r="L58">
        <v>5</v>
      </c>
      <c r="M58">
        <v>1941</v>
      </c>
      <c r="N58">
        <v>81</v>
      </c>
      <c r="O58">
        <v>3</v>
      </c>
      <c r="P58" s="28" t="s">
        <v>97</v>
      </c>
      <c r="Q58" t="s">
        <v>176</v>
      </c>
      <c r="R58" t="s">
        <v>1477</v>
      </c>
      <c r="S58" t="s">
        <v>1478</v>
      </c>
      <c r="T58" t="s">
        <v>1479</v>
      </c>
      <c r="U58">
        <v>7</v>
      </c>
      <c r="V58" t="s">
        <v>78</v>
      </c>
      <c r="W58">
        <v>99</v>
      </c>
      <c r="Y58" t="s">
        <v>1481</v>
      </c>
      <c r="Z58">
        <v>61.750154000000002</v>
      </c>
      <c r="AA58">
        <v>30.667695599999998</v>
      </c>
      <c r="AJ58">
        <v>1</v>
      </c>
      <c r="AM58">
        <f t="shared" ca="1" si="0"/>
        <v>5</v>
      </c>
      <c r="AN58">
        <f t="shared" ca="1" si="1"/>
        <v>1941</v>
      </c>
      <c r="AO58">
        <f t="shared" ca="1" si="2"/>
        <v>84</v>
      </c>
      <c r="AP58" t="str">
        <f t="shared" si="3"/>
        <v>NIYONYUGURA</v>
      </c>
      <c r="AQ58" t="str">
        <f t="shared" si="4"/>
        <v>JUDITH</v>
      </c>
      <c r="AR58" t="str">
        <f t="shared" si="5"/>
        <v>NIYONYUGURA  JUDITH</v>
      </c>
      <c r="AS58">
        <v>53</v>
      </c>
      <c r="AU58" t="str">
        <f t="shared" si="6"/>
        <v/>
      </c>
      <c r="AV58">
        <f t="shared" ca="1" si="7"/>
        <v>1941</v>
      </c>
      <c r="AX58">
        <f t="shared" si="8"/>
        <v>7</v>
      </c>
      <c r="AY58" t="str">
        <f t="shared" si="9"/>
        <v>WIDOWED</v>
      </c>
      <c r="AZ58" s="23"/>
      <c r="BA58">
        <f t="shared" si="10"/>
        <v>3</v>
      </c>
      <c r="BC58" t="str">
        <f t="shared" si="11"/>
        <v>F</v>
      </c>
    </row>
    <row r="59" spans="1:56" hidden="1">
      <c r="A59">
        <v>19</v>
      </c>
      <c r="B59" t="s">
        <v>263</v>
      </c>
      <c r="C59" t="s">
        <v>2375</v>
      </c>
      <c r="D59" t="s">
        <v>265</v>
      </c>
      <c r="E59" t="s">
        <v>146</v>
      </c>
      <c r="F59" t="s">
        <v>2376</v>
      </c>
      <c r="G59" t="s">
        <v>36</v>
      </c>
      <c r="H59">
        <v>-21.556052099999999</v>
      </c>
      <c r="I59">
        <v>-45.4368421</v>
      </c>
      <c r="J59">
        <v>43918</v>
      </c>
      <c r="K59">
        <v>28</v>
      </c>
      <c r="L59">
        <v>3</v>
      </c>
      <c r="M59">
        <v>2020</v>
      </c>
      <c r="N59">
        <v>2</v>
      </c>
      <c r="O59">
        <v>5</v>
      </c>
      <c r="P59" s="28" t="s">
        <v>97</v>
      </c>
      <c r="Q59" t="s">
        <v>176</v>
      </c>
      <c r="R59" t="s">
        <v>1477</v>
      </c>
      <c r="S59" t="s">
        <v>1478</v>
      </c>
      <c r="T59" t="s">
        <v>1479</v>
      </c>
      <c r="U59">
        <v>6</v>
      </c>
      <c r="V59" t="s">
        <v>43</v>
      </c>
      <c r="W59">
        <v>99</v>
      </c>
      <c r="Y59" t="s">
        <v>1481</v>
      </c>
      <c r="Z59">
        <v>61.750154000000002</v>
      </c>
      <c r="AA59">
        <v>30.667695599999998</v>
      </c>
      <c r="AM59">
        <f t="shared" ca="1" si="0"/>
        <v>3</v>
      </c>
      <c r="AN59">
        <f t="shared" ca="1" si="1"/>
        <v>2020</v>
      </c>
      <c r="AO59">
        <f t="shared" ca="1" si="2"/>
        <v>2</v>
      </c>
      <c r="AP59" t="str">
        <f t="shared" si="3"/>
        <v>NHMIE</v>
      </c>
      <c r="AQ59" t="str">
        <f t="shared" si="4"/>
        <v>NIYONSABA</v>
      </c>
      <c r="AR59" t="str">
        <f t="shared" si="5"/>
        <v>NHMIE SAMUE NIYONSABA</v>
      </c>
      <c r="AU59">
        <f t="shared" ca="1" si="6"/>
        <v>3</v>
      </c>
      <c r="AV59">
        <f t="shared" ca="1" si="7"/>
        <v>2020</v>
      </c>
      <c r="AX59">
        <f t="shared" si="8"/>
        <v>6</v>
      </c>
      <c r="AY59" t="str">
        <f t="shared" si="9"/>
        <v>NEVER MARRIED</v>
      </c>
      <c r="AZ59" s="23"/>
      <c r="BA59">
        <f t="shared" si="10"/>
        <v>5</v>
      </c>
      <c r="BC59" t="str">
        <f t="shared" si="11"/>
        <v>M</v>
      </c>
    </row>
    <row r="60" spans="1:56" hidden="1">
      <c r="A60">
        <v>19</v>
      </c>
      <c r="B60" t="s">
        <v>266</v>
      </c>
      <c r="C60" t="s">
        <v>267</v>
      </c>
      <c r="E60" t="s">
        <v>268</v>
      </c>
      <c r="F60" t="s">
        <v>1481</v>
      </c>
      <c r="G60" t="s">
        <v>23</v>
      </c>
      <c r="H60">
        <v>61.750154000000002</v>
      </c>
      <c r="I60">
        <v>30.667695599999998</v>
      </c>
      <c r="J60">
        <v>8562</v>
      </c>
      <c r="K60">
        <v>10</v>
      </c>
      <c r="L60">
        <v>6</v>
      </c>
      <c r="M60">
        <v>1923</v>
      </c>
      <c r="N60">
        <v>99</v>
      </c>
      <c r="O60">
        <v>12</v>
      </c>
      <c r="P60" s="28" t="s">
        <v>97</v>
      </c>
      <c r="Q60" t="s">
        <v>176</v>
      </c>
      <c r="R60" t="s">
        <v>1477</v>
      </c>
      <c r="S60" t="s">
        <v>1478</v>
      </c>
      <c r="T60" t="s">
        <v>1479</v>
      </c>
      <c r="U60">
        <v>3</v>
      </c>
      <c r="V60" t="s">
        <v>26</v>
      </c>
      <c r="W60">
        <v>99</v>
      </c>
      <c r="X60" s="17">
        <v>1316636107</v>
      </c>
      <c r="Y60" t="s">
        <v>1481</v>
      </c>
      <c r="Z60">
        <v>61.750154000000002</v>
      </c>
      <c r="AA60">
        <v>30.667695599999998</v>
      </c>
      <c r="AE60">
        <v>2</v>
      </c>
      <c r="AM60">
        <f t="shared" ca="1" si="0"/>
        <v>6</v>
      </c>
      <c r="AN60">
        <f t="shared" ca="1" si="1"/>
        <v>1923</v>
      </c>
      <c r="AO60">
        <f t="shared" ca="1" si="2"/>
        <v>99</v>
      </c>
      <c r="AP60" t="str">
        <f t="shared" si="3"/>
        <v>NADEGE</v>
      </c>
      <c r="AQ60" t="str">
        <f t="shared" si="4"/>
        <v>HAKIZIMANA</v>
      </c>
      <c r="AR60" t="str">
        <f t="shared" si="5"/>
        <v>NADEGE  HAKIZIMANA</v>
      </c>
      <c r="AU60">
        <f t="shared" ca="1" si="6"/>
        <v>6</v>
      </c>
      <c r="AV60">
        <f t="shared" ca="1" si="7"/>
        <v>1923</v>
      </c>
      <c r="AW60">
        <v>1</v>
      </c>
      <c r="AX60" t="str">
        <f t="shared" si="8"/>
        <v/>
      </c>
      <c r="AY60" t="str">
        <f t="shared" si="9"/>
        <v/>
      </c>
      <c r="AZ60" s="23">
        <v>1</v>
      </c>
      <c r="BA60" t="str">
        <f t="shared" si="10"/>
        <v/>
      </c>
      <c r="BC60" t="str">
        <f t="shared" si="11"/>
        <v>F</v>
      </c>
      <c r="BD60" s="17">
        <v>1316636107</v>
      </c>
    </row>
    <row r="61" spans="1:56" hidden="1">
      <c r="A61">
        <v>19</v>
      </c>
      <c r="B61" t="s">
        <v>269</v>
      </c>
      <c r="C61" t="s">
        <v>270</v>
      </c>
      <c r="D61" t="s">
        <v>271</v>
      </c>
      <c r="E61" t="s">
        <v>331</v>
      </c>
      <c r="F61" t="s">
        <v>2377</v>
      </c>
      <c r="G61" t="s">
        <v>36</v>
      </c>
      <c r="H61">
        <v>-16.5030766</v>
      </c>
      <c r="I61">
        <v>-68.134659400000004</v>
      </c>
      <c r="J61">
        <v>15811</v>
      </c>
      <c r="K61">
        <v>15</v>
      </c>
      <c r="L61">
        <v>4</v>
      </c>
      <c r="M61">
        <v>1943</v>
      </c>
      <c r="N61">
        <v>79</v>
      </c>
      <c r="O61">
        <v>6</v>
      </c>
      <c r="P61" s="28" t="s">
        <v>97</v>
      </c>
      <c r="Q61" t="s">
        <v>176</v>
      </c>
      <c r="R61" t="s">
        <v>1477</v>
      </c>
      <c r="S61" t="s">
        <v>1478</v>
      </c>
      <c r="T61" t="s">
        <v>1479</v>
      </c>
      <c r="U61">
        <v>7</v>
      </c>
      <c r="V61" t="s">
        <v>78</v>
      </c>
      <c r="W61">
        <v>99</v>
      </c>
      <c r="Y61" t="s">
        <v>1481</v>
      </c>
      <c r="Z61">
        <v>61.750154000000002</v>
      </c>
      <c r="AA61">
        <v>30.667695599999998</v>
      </c>
      <c r="AM61">
        <f t="shared" ca="1" si="0"/>
        <v>4</v>
      </c>
      <c r="AN61">
        <f t="shared" ca="1" si="1"/>
        <v>1943</v>
      </c>
      <c r="AO61">
        <f t="shared" ca="1" si="2"/>
        <v>79</v>
      </c>
      <c r="AP61" t="str">
        <f t="shared" si="3"/>
        <v>TOM</v>
      </c>
      <c r="AQ61" t="str">
        <f t="shared" si="4"/>
        <v>NKUSI</v>
      </c>
      <c r="AR61" t="str">
        <f t="shared" si="5"/>
        <v>TOM RICHAR NKUSI</v>
      </c>
      <c r="AS61">
        <v>68</v>
      </c>
      <c r="AT61">
        <v>78</v>
      </c>
      <c r="AU61" t="str">
        <f t="shared" si="6"/>
        <v/>
      </c>
      <c r="AV61" t="str">
        <f t="shared" si="7"/>
        <v/>
      </c>
      <c r="AX61">
        <f t="shared" si="8"/>
        <v>7</v>
      </c>
      <c r="AY61" t="str">
        <f t="shared" si="9"/>
        <v>WIDOWED</v>
      </c>
      <c r="AZ61" s="23"/>
      <c r="BA61">
        <f t="shared" si="10"/>
        <v>6</v>
      </c>
      <c r="BC61" t="str">
        <f t="shared" si="11"/>
        <v>M</v>
      </c>
    </row>
    <row r="62" spans="1:56" hidden="1">
      <c r="A62">
        <v>20</v>
      </c>
      <c r="B62" t="s">
        <v>272</v>
      </c>
      <c r="C62" t="s">
        <v>2809</v>
      </c>
      <c r="E62" t="s">
        <v>245</v>
      </c>
      <c r="F62" t="s">
        <v>2378</v>
      </c>
      <c r="G62" t="s">
        <v>36</v>
      </c>
      <c r="H62">
        <v>45.271697000000003</v>
      </c>
      <c r="I62">
        <v>-66.054946700000002</v>
      </c>
      <c r="J62">
        <v>34308</v>
      </c>
      <c r="K62">
        <v>5</v>
      </c>
      <c r="L62">
        <v>12</v>
      </c>
      <c r="M62">
        <v>1993</v>
      </c>
      <c r="N62">
        <v>29</v>
      </c>
      <c r="O62">
        <v>11</v>
      </c>
      <c r="P62" s="28" t="s">
        <v>72</v>
      </c>
      <c r="Q62" t="s">
        <v>82</v>
      </c>
      <c r="R62" t="s">
        <v>1429</v>
      </c>
      <c r="S62" t="s">
        <v>1484</v>
      </c>
      <c r="T62" t="s">
        <v>1485</v>
      </c>
      <c r="U62">
        <v>1</v>
      </c>
      <c r="V62" t="s">
        <v>186</v>
      </c>
      <c r="W62">
        <v>54</v>
      </c>
      <c r="X62"/>
      <c r="Y62" t="s">
        <v>1487</v>
      </c>
      <c r="Z62">
        <v>21.303985900000001</v>
      </c>
      <c r="AA62">
        <v>-157.86256739999999</v>
      </c>
      <c r="AD62">
        <v>27</v>
      </c>
      <c r="AH62">
        <v>89</v>
      </c>
      <c r="AM62">
        <f t="shared" ca="1" si="0"/>
        <v>12</v>
      </c>
      <c r="AN62">
        <f t="shared" ca="1" si="1"/>
        <v>1993</v>
      </c>
      <c r="AO62">
        <f t="shared" ca="1" si="2"/>
        <v>29</v>
      </c>
      <c r="AP62" t="str">
        <f t="shared" si="3"/>
        <v>EVO</v>
      </c>
      <c r="AQ62" t="str">
        <f t="shared" si="4"/>
        <v>MUKESHIMANA</v>
      </c>
      <c r="AR62" t="str">
        <f t="shared" si="5"/>
        <v>EVO  MUKESHIMANA</v>
      </c>
      <c r="AS62">
        <v>124</v>
      </c>
      <c r="AU62" t="str">
        <f t="shared" si="6"/>
        <v/>
      </c>
      <c r="AV62">
        <f t="shared" ca="1" si="7"/>
        <v>1993</v>
      </c>
      <c r="AX62">
        <f t="shared" si="8"/>
        <v>1</v>
      </c>
      <c r="AY62" t="str">
        <f t="shared" si="9"/>
        <v>MARRIED TO ONE WIFE/HUSBAND OFFICIALLY</v>
      </c>
      <c r="AZ62" s="23"/>
      <c r="BA62">
        <f t="shared" si="10"/>
        <v>11</v>
      </c>
      <c r="BC62" t="str">
        <f t="shared" si="11"/>
        <v>M</v>
      </c>
    </row>
    <row r="63" spans="1:56" hidden="1">
      <c r="A63">
        <v>20</v>
      </c>
      <c r="B63" t="s">
        <v>275</v>
      </c>
      <c r="C63" t="s">
        <v>276</v>
      </c>
      <c r="E63" t="s">
        <v>174</v>
      </c>
      <c r="F63" t="s">
        <v>2379</v>
      </c>
      <c r="G63" t="s">
        <v>36</v>
      </c>
      <c r="H63">
        <v>10.332444000000001</v>
      </c>
      <c r="I63">
        <v>4.4643980000000001</v>
      </c>
      <c r="J63">
        <v>40523</v>
      </c>
      <c r="K63">
        <v>11</v>
      </c>
      <c r="L63">
        <v>12</v>
      </c>
      <c r="M63">
        <v>2010</v>
      </c>
      <c r="N63">
        <v>12</v>
      </c>
      <c r="O63">
        <v>10</v>
      </c>
      <c r="P63" s="28" t="s">
        <v>72</v>
      </c>
      <c r="Q63" t="s">
        <v>82</v>
      </c>
      <c r="R63" t="s">
        <v>1429</v>
      </c>
      <c r="S63" t="s">
        <v>1484</v>
      </c>
      <c r="T63" t="s">
        <v>1485</v>
      </c>
      <c r="U63">
        <v>6</v>
      </c>
      <c r="V63" t="s">
        <v>43</v>
      </c>
      <c r="W63">
        <v>54</v>
      </c>
      <c r="X63"/>
      <c r="Y63" t="s">
        <v>1487</v>
      </c>
      <c r="Z63">
        <v>21.303985900000001</v>
      </c>
      <c r="AA63">
        <v>-157.86256739999999</v>
      </c>
      <c r="AM63">
        <f t="shared" ca="1" si="0"/>
        <v>12</v>
      </c>
      <c r="AN63">
        <f t="shared" ca="1" si="1"/>
        <v>2010</v>
      </c>
      <c r="AO63">
        <f t="shared" ca="1" si="2"/>
        <v>12</v>
      </c>
      <c r="AP63" t="str">
        <f t="shared" si="3"/>
        <v>MUTABAZI</v>
      </c>
      <c r="AQ63" t="str">
        <f t="shared" si="4"/>
        <v>MATABARO</v>
      </c>
      <c r="AR63" t="str">
        <f t="shared" si="5"/>
        <v>MUTABAZI  MATABARO</v>
      </c>
      <c r="AS63">
        <v>128</v>
      </c>
      <c r="AU63" t="str">
        <f t="shared" si="6"/>
        <v/>
      </c>
      <c r="AV63">
        <f t="shared" ca="1" si="7"/>
        <v>2010</v>
      </c>
      <c r="AX63">
        <f t="shared" si="8"/>
        <v>6</v>
      </c>
      <c r="AY63" t="str">
        <f t="shared" si="9"/>
        <v>NEVER MARRIED</v>
      </c>
      <c r="AZ63" s="23"/>
      <c r="BA63">
        <f t="shared" si="10"/>
        <v>10</v>
      </c>
      <c r="BC63" t="str">
        <f t="shared" si="11"/>
        <v>M</v>
      </c>
    </row>
    <row r="64" spans="1:56" hidden="1">
      <c r="A64">
        <v>20</v>
      </c>
      <c r="B64" t="s">
        <v>278</v>
      </c>
      <c r="C64" t="s">
        <v>279</v>
      </c>
      <c r="E64" t="s">
        <v>280</v>
      </c>
      <c r="F64" t="s">
        <v>1487</v>
      </c>
      <c r="G64" t="s">
        <v>23</v>
      </c>
      <c r="H64">
        <v>21.303985900000001</v>
      </c>
      <c r="I64">
        <v>-157.86256739999999</v>
      </c>
      <c r="J64">
        <v>24854</v>
      </c>
      <c r="K64">
        <v>17</v>
      </c>
      <c r="L64">
        <v>1</v>
      </c>
      <c r="M64">
        <v>1968</v>
      </c>
      <c r="N64">
        <v>54</v>
      </c>
      <c r="O64">
        <v>9</v>
      </c>
      <c r="P64" s="28" t="s">
        <v>72</v>
      </c>
      <c r="Q64" t="s">
        <v>82</v>
      </c>
      <c r="R64" t="s">
        <v>1429</v>
      </c>
      <c r="S64" t="s">
        <v>1484</v>
      </c>
      <c r="T64" t="s">
        <v>1485</v>
      </c>
      <c r="U64">
        <v>3</v>
      </c>
      <c r="V64" t="s">
        <v>26</v>
      </c>
      <c r="W64">
        <v>54</v>
      </c>
      <c r="X64">
        <v>8082130004</v>
      </c>
      <c r="Y64" t="s">
        <v>1487</v>
      </c>
      <c r="Z64">
        <v>21.303985900000001</v>
      </c>
      <c r="AA64">
        <v>-157.86256739999999</v>
      </c>
      <c r="AH64">
        <v>122</v>
      </c>
      <c r="AI64">
        <v>3</v>
      </c>
      <c r="AM64">
        <f t="shared" ca="1" si="0"/>
        <v>4</v>
      </c>
      <c r="AN64">
        <f t="shared" ca="1" si="1"/>
        <v>1937</v>
      </c>
      <c r="AO64">
        <f t="shared" ca="1" si="2"/>
        <v>54</v>
      </c>
      <c r="AP64" t="str">
        <f t="shared" si="3"/>
        <v>GLADYS</v>
      </c>
      <c r="AQ64" t="str">
        <f t="shared" si="4"/>
        <v>RUKUNDO</v>
      </c>
      <c r="AR64" t="str">
        <f t="shared" si="5"/>
        <v>GLADYS  RUKUNDO</v>
      </c>
      <c r="AU64">
        <f t="shared" ca="1" si="6"/>
        <v>4</v>
      </c>
      <c r="AV64">
        <f t="shared" ca="1" si="7"/>
        <v>1937</v>
      </c>
      <c r="AX64">
        <f t="shared" si="8"/>
        <v>3</v>
      </c>
      <c r="AY64" t="str">
        <f t="shared" si="9"/>
        <v>LIVE IN A POLYGAMOUS UNION</v>
      </c>
      <c r="AZ64" s="23"/>
      <c r="BA64">
        <f t="shared" si="10"/>
        <v>9</v>
      </c>
      <c r="BC64" t="str">
        <f t="shared" si="11"/>
        <v>F</v>
      </c>
      <c r="BD64">
        <v>8082130004</v>
      </c>
    </row>
    <row r="65" spans="1:56" hidden="1">
      <c r="A65">
        <v>20</v>
      </c>
      <c r="B65" t="s">
        <v>281</v>
      </c>
      <c r="C65" t="s">
        <v>230</v>
      </c>
      <c r="E65" t="s">
        <v>117</v>
      </c>
      <c r="F65" t="s">
        <v>2381</v>
      </c>
      <c r="G65" t="s">
        <v>36</v>
      </c>
      <c r="H65">
        <v>56.341900000000003</v>
      </c>
      <c r="I65">
        <v>46.56353</v>
      </c>
      <c r="J65">
        <v>35775</v>
      </c>
      <c r="K65">
        <v>11</v>
      </c>
      <c r="L65">
        <v>12</v>
      </c>
      <c r="M65">
        <v>1997</v>
      </c>
      <c r="N65">
        <v>25</v>
      </c>
      <c r="O65">
        <v>6</v>
      </c>
      <c r="P65" s="28" t="s">
        <v>72</v>
      </c>
      <c r="Q65" t="s">
        <v>82</v>
      </c>
      <c r="R65" t="s">
        <v>1429</v>
      </c>
      <c r="S65" t="s">
        <v>1484</v>
      </c>
      <c r="T65" t="s">
        <v>1485</v>
      </c>
      <c r="U65">
        <v>7</v>
      </c>
      <c r="V65" t="s">
        <v>78</v>
      </c>
      <c r="W65">
        <v>54</v>
      </c>
      <c r="X65"/>
      <c r="Y65" t="s">
        <v>1487</v>
      </c>
      <c r="Z65">
        <v>21.303985900000001</v>
      </c>
      <c r="AA65">
        <v>-157.86256739999999</v>
      </c>
      <c r="AI65">
        <v>37</v>
      </c>
      <c r="AM65">
        <f t="shared" ca="1" si="0"/>
        <v>12</v>
      </c>
      <c r="AN65">
        <f t="shared" ca="1" si="1"/>
        <v>1993</v>
      </c>
      <c r="AO65">
        <f t="shared" ca="1" si="2"/>
        <v>25</v>
      </c>
      <c r="AP65" t="str">
        <f t="shared" si="3"/>
        <v>VINCENT</v>
      </c>
      <c r="AQ65" t="str">
        <f t="shared" si="4"/>
        <v>UWIZEYIMANA</v>
      </c>
      <c r="AR65" t="str">
        <f t="shared" si="5"/>
        <v>VINCENT  UWIZEYIMANA</v>
      </c>
      <c r="AS65">
        <v>95</v>
      </c>
      <c r="AU65" t="str">
        <f t="shared" si="6"/>
        <v/>
      </c>
      <c r="AV65">
        <f t="shared" ca="1" si="7"/>
        <v>1993</v>
      </c>
      <c r="AX65">
        <f t="shared" si="8"/>
        <v>7</v>
      </c>
      <c r="AY65" t="str">
        <f t="shared" si="9"/>
        <v>WIDOWED</v>
      </c>
      <c r="AZ65" s="23"/>
      <c r="BA65">
        <f t="shared" si="10"/>
        <v>6</v>
      </c>
      <c r="BC65" t="str">
        <f t="shared" si="11"/>
        <v>M</v>
      </c>
    </row>
    <row r="66" spans="1:56">
      <c r="A66">
        <v>21</v>
      </c>
      <c r="B66" t="s">
        <v>283</v>
      </c>
      <c r="C66" t="s">
        <v>284</v>
      </c>
      <c r="E66" t="s">
        <v>926</v>
      </c>
      <c r="F66" t="s">
        <v>2810</v>
      </c>
      <c r="G66" t="s">
        <v>36</v>
      </c>
      <c r="H66">
        <v>11.348909000000001</v>
      </c>
      <c r="I66">
        <v>106.46414590000001</v>
      </c>
      <c r="J66">
        <v>37927</v>
      </c>
      <c r="K66">
        <v>2</v>
      </c>
      <c r="L66">
        <v>11</v>
      </c>
      <c r="M66">
        <v>2003</v>
      </c>
      <c r="N66">
        <v>19</v>
      </c>
      <c r="O66">
        <v>3</v>
      </c>
      <c r="P66" s="28" t="s">
        <v>31</v>
      </c>
      <c r="Q66" t="s">
        <v>52</v>
      </c>
      <c r="R66" t="s">
        <v>1490</v>
      </c>
      <c r="S66" t="s">
        <v>1491</v>
      </c>
      <c r="T66" t="s">
        <v>1492</v>
      </c>
      <c r="U66">
        <v>3</v>
      </c>
      <c r="V66" t="s">
        <v>26</v>
      </c>
      <c r="W66">
        <v>44</v>
      </c>
      <c r="Y66" t="s">
        <v>1494</v>
      </c>
      <c r="Z66">
        <v>44.812910000000002</v>
      </c>
      <c r="AA66">
        <v>123.088238</v>
      </c>
      <c r="AB66">
        <v>10</v>
      </c>
      <c r="AM66">
        <f t="shared" ref="AM66:AM129" ca="1" si="12" xml:space="preserve"> IF(ISBLANK(AH66), L66, RANDBETWEEN(1,12))</f>
        <v>11</v>
      </c>
      <c r="AN66">
        <f t="shared" ref="AN66:AN129" ca="1" si="13" xml:space="preserve"> IF(ISBLANK(AI66), M66, RANDBETWEEN(1922,2022))</f>
        <v>2003</v>
      </c>
      <c r="AO66">
        <f t="shared" ref="AO66:AO129" ca="1" si="14">IF(ISBLANK(AJ66),N66,SUM(N66,RANDBETWEEN(1,3)))</f>
        <v>19</v>
      </c>
      <c r="AP66" t="str">
        <f t="shared" ref="AP66:AP129" si="15" xml:space="preserve"> IF(ISBLANK(AK66), C66, "")</f>
        <v>NTWALI</v>
      </c>
      <c r="AQ66" t="str">
        <f t="shared" ref="AQ66:AQ129" si="16" xml:space="preserve"> IF(ISBLANK(AL66), E66, "")</f>
        <v>MBABAZI</v>
      </c>
      <c r="AR66" t="str">
        <f t="shared" ref="AR66:AR129" si="17" xml:space="preserve"> _xlfn.CONCAT(AP66, " ", D66, " ", AQ66)</f>
        <v>NTWALI  MBABAZI</v>
      </c>
      <c r="AS66">
        <v>6</v>
      </c>
      <c r="AU66" t="str">
        <f t="shared" ref="AU66:AU129" si="18">IF(ISBLANK(AS66), AM66, "")</f>
        <v/>
      </c>
      <c r="AV66">
        <f t="shared" ref="AV66:AV129" ca="1" si="19">IF(ISBLANK(AT66), AN66, "")</f>
        <v>2003</v>
      </c>
      <c r="AX66">
        <f t="shared" ref="AX66:AX129" si="20">IF(ISBLANK(AW66), U66, "")</f>
        <v>3</v>
      </c>
      <c r="AY66" t="str">
        <f t="shared" ref="AY66:AY129" si="21">IF(ISBLANK(AW66), V66, "")</f>
        <v>LIVE IN A POLYGAMOUS UNION</v>
      </c>
      <c r="AZ66" s="23"/>
      <c r="BA66">
        <f t="shared" ref="BA66:BA129" si="22">IF(ISBLANK(AZ66), O66, "")</f>
        <v>3</v>
      </c>
      <c r="BC66" t="str">
        <f t="shared" ref="BC66:BC129" si="23">IF(ISBLANK(BB66), G66, "")</f>
        <v>M</v>
      </c>
    </row>
    <row r="67" spans="1:56">
      <c r="A67">
        <v>21</v>
      </c>
      <c r="B67" t="s">
        <v>286</v>
      </c>
      <c r="C67" t="s">
        <v>287</v>
      </c>
      <c r="E67" t="s">
        <v>288</v>
      </c>
      <c r="F67" t="s">
        <v>1493</v>
      </c>
      <c r="G67" t="s">
        <v>23</v>
      </c>
      <c r="H67">
        <v>-37.964184299999999</v>
      </c>
      <c r="I67">
        <v>-57.589734499999999</v>
      </c>
      <c r="J67">
        <v>42210</v>
      </c>
      <c r="K67">
        <v>25</v>
      </c>
      <c r="L67">
        <v>7</v>
      </c>
      <c r="M67">
        <v>2015</v>
      </c>
      <c r="N67">
        <v>7</v>
      </c>
      <c r="O67">
        <v>5</v>
      </c>
      <c r="P67" s="28" t="s">
        <v>31</v>
      </c>
      <c r="Q67" t="s">
        <v>52</v>
      </c>
      <c r="R67" t="s">
        <v>1490</v>
      </c>
      <c r="S67" t="s">
        <v>1491</v>
      </c>
      <c r="T67" t="s">
        <v>1492</v>
      </c>
      <c r="U67">
        <v>6</v>
      </c>
      <c r="V67" t="s">
        <v>43</v>
      </c>
      <c r="W67">
        <v>44</v>
      </c>
      <c r="Y67" t="s">
        <v>1494</v>
      </c>
      <c r="Z67">
        <v>44.812910000000002</v>
      </c>
      <c r="AA67">
        <v>123.088238</v>
      </c>
      <c r="AB67">
        <v>10</v>
      </c>
      <c r="AJ67">
        <v>38</v>
      </c>
      <c r="AM67">
        <f t="shared" ca="1" si="12"/>
        <v>7</v>
      </c>
      <c r="AN67">
        <f t="shared" ca="1" si="13"/>
        <v>2015</v>
      </c>
      <c r="AO67">
        <f t="shared" ca="1" si="14"/>
        <v>10</v>
      </c>
      <c r="AP67" t="str">
        <f t="shared" si="15"/>
        <v>THACIENNE</v>
      </c>
      <c r="AQ67" t="str">
        <f t="shared" si="16"/>
        <v>KWIZERA</v>
      </c>
      <c r="AR67" t="str">
        <f t="shared" si="17"/>
        <v>THACIENNE  KWIZERA</v>
      </c>
      <c r="AU67">
        <f t="shared" ca="1" si="18"/>
        <v>7</v>
      </c>
      <c r="AV67">
        <f t="shared" ca="1" si="19"/>
        <v>2015</v>
      </c>
      <c r="AX67">
        <f t="shared" si="20"/>
        <v>6</v>
      </c>
      <c r="AY67" t="str">
        <f t="shared" si="21"/>
        <v>NEVER MARRIED</v>
      </c>
      <c r="AZ67" s="23"/>
      <c r="BA67">
        <f t="shared" si="22"/>
        <v>5</v>
      </c>
      <c r="BC67" t="str">
        <f t="shared" si="23"/>
        <v>F</v>
      </c>
    </row>
    <row r="68" spans="1:56">
      <c r="A68">
        <v>21</v>
      </c>
      <c r="B68" t="s">
        <v>290</v>
      </c>
      <c r="C68" t="s">
        <v>291</v>
      </c>
      <c r="E68" t="s">
        <v>292</v>
      </c>
      <c r="F68" t="s">
        <v>1494</v>
      </c>
      <c r="G68" t="s">
        <v>36</v>
      </c>
      <c r="H68">
        <v>44.812910000000002</v>
      </c>
      <c r="I68">
        <v>123.088238</v>
      </c>
      <c r="J68">
        <v>28666</v>
      </c>
      <c r="K68">
        <v>25</v>
      </c>
      <c r="L68">
        <v>6</v>
      </c>
      <c r="M68">
        <v>1978</v>
      </c>
      <c r="N68">
        <v>44</v>
      </c>
      <c r="O68">
        <v>4</v>
      </c>
      <c r="P68" s="28" t="s">
        <v>31</v>
      </c>
      <c r="Q68" t="s">
        <v>52</v>
      </c>
      <c r="R68" t="s">
        <v>1490</v>
      </c>
      <c r="S68" t="s">
        <v>1491</v>
      </c>
      <c r="T68" t="s">
        <v>1492</v>
      </c>
      <c r="U68">
        <v>3</v>
      </c>
      <c r="V68" t="s">
        <v>26</v>
      </c>
      <c r="W68">
        <v>44</v>
      </c>
      <c r="X68" s="17">
        <v>9199909382</v>
      </c>
      <c r="Y68" t="s">
        <v>1494</v>
      </c>
      <c r="Z68">
        <v>44.812910000000002</v>
      </c>
      <c r="AA68">
        <v>123.088238</v>
      </c>
      <c r="AB68">
        <v>10</v>
      </c>
      <c r="AE68">
        <v>3</v>
      </c>
      <c r="AI68">
        <v>1</v>
      </c>
      <c r="AJ68">
        <v>47</v>
      </c>
      <c r="AM68">
        <f t="shared" ca="1" si="12"/>
        <v>6</v>
      </c>
      <c r="AN68">
        <f t="shared" ca="1" si="13"/>
        <v>1994</v>
      </c>
      <c r="AO68">
        <f t="shared" ca="1" si="14"/>
        <v>45</v>
      </c>
      <c r="AP68" t="str">
        <f t="shared" si="15"/>
        <v>AMANI</v>
      </c>
      <c r="AQ68" t="str">
        <f t="shared" si="16"/>
        <v>UMUTESI</v>
      </c>
      <c r="AR68" t="str">
        <f t="shared" si="17"/>
        <v>AMANI  UMUTESI</v>
      </c>
      <c r="AT68">
        <v>55</v>
      </c>
      <c r="AU68">
        <f t="shared" ca="1" si="18"/>
        <v>6</v>
      </c>
      <c r="AV68" t="str">
        <f t="shared" si="19"/>
        <v/>
      </c>
      <c r="AW68">
        <v>1</v>
      </c>
      <c r="AX68" t="str">
        <f t="shared" si="20"/>
        <v/>
      </c>
      <c r="AY68" t="str">
        <f t="shared" si="21"/>
        <v/>
      </c>
      <c r="AZ68" s="23">
        <v>1</v>
      </c>
      <c r="BA68" t="str">
        <f t="shared" si="22"/>
        <v/>
      </c>
      <c r="BC68" t="str">
        <f t="shared" si="23"/>
        <v>M</v>
      </c>
      <c r="BD68" s="17">
        <v>9199909382</v>
      </c>
    </row>
    <row r="69" spans="1:56" hidden="1">
      <c r="A69">
        <v>22</v>
      </c>
      <c r="B69" t="s">
        <v>293</v>
      </c>
      <c r="C69" t="s">
        <v>294</v>
      </c>
      <c r="E69" t="s">
        <v>295</v>
      </c>
      <c r="F69" t="s">
        <v>1495</v>
      </c>
      <c r="G69" t="s">
        <v>23</v>
      </c>
      <c r="H69">
        <v>31.129097999999999</v>
      </c>
      <c r="I69">
        <v>120.839842</v>
      </c>
      <c r="J69">
        <v>26944</v>
      </c>
      <c r="K69">
        <v>7</v>
      </c>
      <c r="L69">
        <v>10</v>
      </c>
      <c r="M69">
        <v>1973</v>
      </c>
      <c r="N69">
        <v>49</v>
      </c>
      <c r="O69">
        <v>5</v>
      </c>
      <c r="P69" s="28" t="s">
        <v>72</v>
      </c>
      <c r="Q69" t="s">
        <v>82</v>
      </c>
      <c r="R69" t="s">
        <v>1429</v>
      </c>
      <c r="S69" t="s">
        <v>1484</v>
      </c>
      <c r="T69" t="s">
        <v>1496</v>
      </c>
      <c r="U69">
        <v>2</v>
      </c>
      <c r="V69" t="s">
        <v>48</v>
      </c>
      <c r="W69">
        <v>97</v>
      </c>
      <c r="X69"/>
      <c r="Y69" t="s">
        <v>1499</v>
      </c>
      <c r="Z69">
        <v>47.016830900000002</v>
      </c>
      <c r="AA69">
        <v>-68.143016799999998</v>
      </c>
      <c r="AM69">
        <f t="shared" ca="1" si="12"/>
        <v>10</v>
      </c>
      <c r="AN69">
        <f t="shared" ca="1" si="13"/>
        <v>1973</v>
      </c>
      <c r="AO69">
        <f t="shared" ca="1" si="14"/>
        <v>49</v>
      </c>
      <c r="AP69" t="str">
        <f t="shared" si="15"/>
        <v>GIANNA</v>
      </c>
      <c r="AQ69" t="str">
        <f t="shared" si="16"/>
        <v>UWASE</v>
      </c>
      <c r="AR69" t="str">
        <f t="shared" si="17"/>
        <v>GIANNA  UWASE</v>
      </c>
      <c r="AS69">
        <v>97</v>
      </c>
      <c r="AU69" t="str">
        <f t="shared" si="18"/>
        <v/>
      </c>
      <c r="AV69">
        <f t="shared" ca="1" si="19"/>
        <v>1973</v>
      </c>
      <c r="AX69">
        <f t="shared" si="20"/>
        <v>2</v>
      </c>
      <c r="AY69" t="str">
        <f t="shared" si="21"/>
        <v>MARRIED TO ONE WIFE/HUSBAND NOT OFFICIALLY</v>
      </c>
      <c r="AZ69" s="23"/>
      <c r="BA69">
        <f t="shared" si="22"/>
        <v>5</v>
      </c>
      <c r="BC69" t="str">
        <f t="shared" si="23"/>
        <v>F</v>
      </c>
    </row>
    <row r="70" spans="1:56" hidden="1">
      <c r="A70">
        <v>22</v>
      </c>
      <c r="B70" t="s">
        <v>296</v>
      </c>
      <c r="C70" t="s">
        <v>297</v>
      </c>
      <c r="E70" t="s">
        <v>298</v>
      </c>
      <c r="F70" t="s">
        <v>1497</v>
      </c>
      <c r="G70" t="s">
        <v>23</v>
      </c>
      <c r="H70">
        <v>57.766217400000002</v>
      </c>
      <c r="I70">
        <v>16.598376200000001</v>
      </c>
      <c r="J70">
        <v>37219</v>
      </c>
      <c r="K70">
        <v>24</v>
      </c>
      <c r="L70">
        <v>11</v>
      </c>
      <c r="M70">
        <v>2001</v>
      </c>
      <c r="N70">
        <v>21</v>
      </c>
      <c r="O70">
        <v>11</v>
      </c>
      <c r="P70" s="28" t="s">
        <v>72</v>
      </c>
      <c r="Q70" t="s">
        <v>82</v>
      </c>
      <c r="R70" t="s">
        <v>1429</v>
      </c>
      <c r="S70" t="s">
        <v>1484</v>
      </c>
      <c r="T70" t="s">
        <v>1496</v>
      </c>
      <c r="U70">
        <v>2</v>
      </c>
      <c r="V70" t="s">
        <v>48</v>
      </c>
      <c r="W70">
        <v>97</v>
      </c>
      <c r="X70"/>
      <c r="Y70" t="s">
        <v>1499</v>
      </c>
      <c r="Z70">
        <v>47.016830900000002</v>
      </c>
      <c r="AA70">
        <v>-68.143016799999998</v>
      </c>
      <c r="AM70">
        <f t="shared" ca="1" si="12"/>
        <v>11</v>
      </c>
      <c r="AN70">
        <f t="shared" ca="1" si="13"/>
        <v>2001</v>
      </c>
      <c r="AO70">
        <f t="shared" ca="1" si="14"/>
        <v>21</v>
      </c>
      <c r="AP70" t="str">
        <f t="shared" si="15"/>
        <v>BENITHA</v>
      </c>
      <c r="AQ70" t="str">
        <f t="shared" si="16"/>
        <v>DUSABE</v>
      </c>
      <c r="AR70" t="str">
        <f t="shared" si="17"/>
        <v>BENITHA  DUSABE</v>
      </c>
      <c r="AT70">
        <v>73</v>
      </c>
      <c r="AU70">
        <f t="shared" ca="1" si="18"/>
        <v>11</v>
      </c>
      <c r="AV70" t="str">
        <f t="shared" si="19"/>
        <v/>
      </c>
      <c r="AX70">
        <f t="shared" si="20"/>
        <v>2</v>
      </c>
      <c r="AY70" t="str">
        <f t="shared" si="21"/>
        <v>MARRIED TO ONE WIFE/HUSBAND NOT OFFICIALLY</v>
      </c>
      <c r="AZ70" s="23"/>
      <c r="BA70">
        <f t="shared" si="22"/>
        <v>11</v>
      </c>
      <c r="BC70" t="str">
        <f t="shared" si="23"/>
        <v>F</v>
      </c>
    </row>
    <row r="71" spans="1:56" hidden="1">
      <c r="A71">
        <v>22</v>
      </c>
      <c r="B71" t="s">
        <v>299</v>
      </c>
      <c r="C71" t="s">
        <v>300</v>
      </c>
      <c r="E71" t="s">
        <v>301</v>
      </c>
      <c r="F71" t="s">
        <v>1498</v>
      </c>
      <c r="G71" t="s">
        <v>23</v>
      </c>
      <c r="H71">
        <v>19.677512199999999</v>
      </c>
      <c r="I71">
        <v>-99.032959399999996</v>
      </c>
      <c r="J71">
        <v>43499</v>
      </c>
      <c r="K71">
        <v>3</v>
      </c>
      <c r="L71">
        <v>2</v>
      </c>
      <c r="M71">
        <v>2019</v>
      </c>
      <c r="N71">
        <v>3</v>
      </c>
      <c r="O71">
        <v>1</v>
      </c>
      <c r="P71" s="28" t="s">
        <v>72</v>
      </c>
      <c r="Q71" t="s">
        <v>82</v>
      </c>
      <c r="R71" t="s">
        <v>1429</v>
      </c>
      <c r="S71" t="s">
        <v>1484</v>
      </c>
      <c r="T71" t="s">
        <v>1496</v>
      </c>
      <c r="U71">
        <v>6</v>
      </c>
      <c r="V71" t="s">
        <v>43</v>
      </c>
      <c r="W71">
        <v>97</v>
      </c>
      <c r="X71"/>
      <c r="Y71" t="s">
        <v>1499</v>
      </c>
      <c r="Z71">
        <v>47.016830900000002</v>
      </c>
      <c r="AA71">
        <v>-68.143016799999998</v>
      </c>
      <c r="AM71">
        <f t="shared" ca="1" si="12"/>
        <v>2</v>
      </c>
      <c r="AN71">
        <f t="shared" ca="1" si="13"/>
        <v>2019</v>
      </c>
      <c r="AO71">
        <f t="shared" ca="1" si="14"/>
        <v>3</v>
      </c>
      <c r="AP71" t="str">
        <f t="shared" si="15"/>
        <v>KALISA</v>
      </c>
      <c r="AQ71" t="str">
        <f t="shared" si="16"/>
        <v>HATEGEKIMANA</v>
      </c>
      <c r="AR71" t="str">
        <f t="shared" si="17"/>
        <v>KALISA  HATEGEKIMANA</v>
      </c>
      <c r="AU71">
        <f t="shared" ca="1" si="18"/>
        <v>2</v>
      </c>
      <c r="AV71">
        <f t="shared" ca="1" si="19"/>
        <v>2019</v>
      </c>
      <c r="AX71">
        <f t="shared" si="20"/>
        <v>6</v>
      </c>
      <c r="AY71" t="str">
        <f t="shared" si="21"/>
        <v>NEVER MARRIED</v>
      </c>
      <c r="AZ71" s="23">
        <v>1</v>
      </c>
      <c r="BA71" t="str">
        <f t="shared" si="22"/>
        <v/>
      </c>
      <c r="BC71" t="str">
        <f t="shared" si="23"/>
        <v>F</v>
      </c>
    </row>
    <row r="72" spans="1:56" hidden="1">
      <c r="A72">
        <v>22</v>
      </c>
      <c r="B72" t="s">
        <v>302</v>
      </c>
      <c r="C72" t="s">
        <v>303</v>
      </c>
      <c r="E72" t="s">
        <v>304</v>
      </c>
      <c r="F72" t="s">
        <v>1499</v>
      </c>
      <c r="G72" t="s">
        <v>36</v>
      </c>
      <c r="H72">
        <v>47.016830900000002</v>
      </c>
      <c r="I72">
        <v>-68.143016799999998</v>
      </c>
      <c r="J72">
        <v>9317</v>
      </c>
      <c r="K72">
        <v>4</v>
      </c>
      <c r="L72">
        <v>7</v>
      </c>
      <c r="M72">
        <v>1925</v>
      </c>
      <c r="N72">
        <v>97</v>
      </c>
      <c r="O72">
        <v>8</v>
      </c>
      <c r="P72" s="28" t="s">
        <v>72</v>
      </c>
      <c r="Q72" t="s">
        <v>82</v>
      </c>
      <c r="R72" t="s">
        <v>1429</v>
      </c>
      <c r="S72" t="s">
        <v>1484</v>
      </c>
      <c r="T72" t="s">
        <v>1496</v>
      </c>
      <c r="U72">
        <v>7</v>
      </c>
      <c r="V72" t="s">
        <v>78</v>
      </c>
      <c r="W72">
        <v>97</v>
      </c>
      <c r="X72">
        <v>1781879139</v>
      </c>
      <c r="Y72" t="s">
        <v>1499</v>
      </c>
      <c r="Z72">
        <v>47.016830900000002</v>
      </c>
      <c r="AA72">
        <v>-68.143016799999998</v>
      </c>
      <c r="AM72">
        <f t="shared" ca="1" si="12"/>
        <v>7</v>
      </c>
      <c r="AN72">
        <f t="shared" ca="1" si="13"/>
        <v>1925</v>
      </c>
      <c r="AO72">
        <f t="shared" ca="1" si="14"/>
        <v>97</v>
      </c>
      <c r="AP72" t="str">
        <f t="shared" si="15"/>
        <v>AKIMA</v>
      </c>
      <c r="AQ72" t="str">
        <f t="shared" si="16"/>
        <v>KAYITESI</v>
      </c>
      <c r="AR72" t="str">
        <f t="shared" si="17"/>
        <v>AKIMA  KAYITESI</v>
      </c>
      <c r="AU72">
        <f t="shared" ca="1" si="18"/>
        <v>7</v>
      </c>
      <c r="AV72">
        <f t="shared" ca="1" si="19"/>
        <v>1925</v>
      </c>
      <c r="AX72">
        <f t="shared" si="20"/>
        <v>7</v>
      </c>
      <c r="AY72" t="str">
        <f t="shared" si="21"/>
        <v>WIDOWED</v>
      </c>
      <c r="AZ72" s="23"/>
      <c r="BA72">
        <f t="shared" si="22"/>
        <v>8</v>
      </c>
      <c r="BC72" t="str">
        <f t="shared" si="23"/>
        <v>M</v>
      </c>
      <c r="BD72">
        <v>1781879139</v>
      </c>
    </row>
    <row r="73" spans="1:56" hidden="1">
      <c r="A73">
        <v>23</v>
      </c>
      <c r="B73" t="s">
        <v>305</v>
      </c>
      <c r="C73" t="s">
        <v>306</v>
      </c>
      <c r="E73" t="s">
        <v>307</v>
      </c>
      <c r="F73" t="s">
        <v>1500</v>
      </c>
      <c r="G73" t="s">
        <v>23</v>
      </c>
      <c r="H73">
        <v>30.728746000000001</v>
      </c>
      <c r="I73">
        <v>112.382644</v>
      </c>
      <c r="J73">
        <v>28694</v>
      </c>
      <c r="K73">
        <v>23</v>
      </c>
      <c r="L73">
        <v>7</v>
      </c>
      <c r="M73">
        <v>1978</v>
      </c>
      <c r="N73">
        <v>44</v>
      </c>
      <c r="O73">
        <v>8</v>
      </c>
      <c r="P73" s="28" t="s">
        <v>31</v>
      </c>
      <c r="Q73" t="s">
        <v>110</v>
      </c>
      <c r="R73" t="s">
        <v>1501</v>
      </c>
      <c r="S73" t="s">
        <v>1501</v>
      </c>
      <c r="T73" t="s">
        <v>1502</v>
      </c>
      <c r="U73">
        <v>6</v>
      </c>
      <c r="V73" t="s">
        <v>43</v>
      </c>
      <c r="W73">
        <v>76</v>
      </c>
      <c r="Y73" t="s">
        <v>2383</v>
      </c>
      <c r="Z73">
        <v>41.260992700000003</v>
      </c>
      <c r="AA73">
        <v>-8.3135858000000002</v>
      </c>
      <c r="AG73">
        <v>20</v>
      </c>
      <c r="AI73">
        <v>22</v>
      </c>
      <c r="AM73">
        <f t="shared" ca="1" si="12"/>
        <v>7</v>
      </c>
      <c r="AN73">
        <f t="shared" ca="1" si="13"/>
        <v>1949</v>
      </c>
      <c r="AO73">
        <f t="shared" ca="1" si="14"/>
        <v>44</v>
      </c>
      <c r="AP73" t="str">
        <f t="shared" si="15"/>
        <v>ELVIN</v>
      </c>
      <c r="AQ73" t="str">
        <f t="shared" si="16"/>
        <v>UWINEZA</v>
      </c>
      <c r="AR73" t="str">
        <f t="shared" si="17"/>
        <v>ELVIN  UWINEZA</v>
      </c>
      <c r="AT73">
        <v>13</v>
      </c>
      <c r="AU73">
        <f t="shared" ca="1" si="18"/>
        <v>7</v>
      </c>
      <c r="AV73" t="str">
        <f t="shared" si="19"/>
        <v/>
      </c>
      <c r="AX73">
        <f t="shared" si="20"/>
        <v>6</v>
      </c>
      <c r="AY73" t="str">
        <f t="shared" si="21"/>
        <v>NEVER MARRIED</v>
      </c>
      <c r="AZ73" s="23"/>
      <c r="BA73">
        <f t="shared" si="22"/>
        <v>8</v>
      </c>
      <c r="BC73" t="str">
        <f t="shared" si="23"/>
        <v>F</v>
      </c>
    </row>
    <row r="74" spans="1:56" hidden="1">
      <c r="A74">
        <v>23</v>
      </c>
      <c r="B74" t="s">
        <v>308</v>
      </c>
      <c r="C74" t="s">
        <v>2384</v>
      </c>
      <c r="D74" t="s">
        <v>230</v>
      </c>
      <c r="E74" t="s">
        <v>2385</v>
      </c>
      <c r="F74" t="s">
        <v>2386</v>
      </c>
      <c r="G74" t="s">
        <v>36</v>
      </c>
      <c r="H74">
        <v>30.415838300000001</v>
      </c>
      <c r="I74">
        <v>31.562118399999999</v>
      </c>
      <c r="J74">
        <v>37500</v>
      </c>
      <c r="K74">
        <v>1</v>
      </c>
      <c r="L74">
        <v>9</v>
      </c>
      <c r="M74">
        <v>2002</v>
      </c>
      <c r="N74">
        <v>20</v>
      </c>
      <c r="O74">
        <v>5</v>
      </c>
      <c r="P74" s="28" t="s">
        <v>31</v>
      </c>
      <c r="Q74" t="s">
        <v>110</v>
      </c>
      <c r="R74" t="s">
        <v>1501</v>
      </c>
      <c r="S74" t="s">
        <v>1501</v>
      </c>
      <c r="T74" t="s">
        <v>1502</v>
      </c>
      <c r="U74">
        <v>5</v>
      </c>
      <c r="V74" t="s">
        <v>86</v>
      </c>
      <c r="W74">
        <v>76</v>
      </c>
      <c r="Y74" t="s">
        <v>2383</v>
      </c>
      <c r="Z74">
        <v>41.260992700000003</v>
      </c>
      <c r="AA74">
        <v>-8.3135858000000002</v>
      </c>
      <c r="AJ74">
        <v>54</v>
      </c>
      <c r="AM74">
        <f t="shared" ca="1" si="12"/>
        <v>9</v>
      </c>
      <c r="AN74">
        <f t="shared" ca="1" si="13"/>
        <v>2002</v>
      </c>
      <c r="AO74">
        <f t="shared" ca="1" si="14"/>
        <v>21</v>
      </c>
      <c r="AP74" t="str">
        <f t="shared" si="15"/>
        <v>DOGRATIAS</v>
      </c>
      <c r="AQ74" t="str">
        <f t="shared" si="16"/>
        <v>MICHEL</v>
      </c>
      <c r="AR74" t="str">
        <f t="shared" si="17"/>
        <v>DOGRATIAS VINCENT MICHEL</v>
      </c>
      <c r="AU74">
        <f t="shared" ca="1" si="18"/>
        <v>9</v>
      </c>
      <c r="AV74">
        <f t="shared" ca="1" si="19"/>
        <v>2002</v>
      </c>
      <c r="AX74">
        <f t="shared" si="20"/>
        <v>5</v>
      </c>
      <c r="AY74" t="str">
        <f t="shared" si="21"/>
        <v>SEPARATED</v>
      </c>
      <c r="AZ74" s="23"/>
      <c r="BA74">
        <f t="shared" si="22"/>
        <v>5</v>
      </c>
      <c r="BC74" t="str">
        <f t="shared" si="23"/>
        <v>M</v>
      </c>
    </row>
    <row r="75" spans="1:56" hidden="1">
      <c r="A75">
        <v>23</v>
      </c>
      <c r="B75" t="s">
        <v>311</v>
      </c>
      <c r="C75" t="s">
        <v>312</v>
      </c>
      <c r="E75" t="s">
        <v>909</v>
      </c>
      <c r="F75" t="s">
        <v>2383</v>
      </c>
      <c r="G75" t="s">
        <v>36</v>
      </c>
      <c r="H75">
        <v>41.260992700000003</v>
      </c>
      <c r="I75">
        <v>-8.3135858000000002</v>
      </c>
      <c r="J75">
        <v>16891</v>
      </c>
      <c r="K75">
        <v>30</v>
      </c>
      <c r="L75">
        <v>3</v>
      </c>
      <c r="M75">
        <v>1946</v>
      </c>
      <c r="N75">
        <v>76</v>
      </c>
      <c r="O75">
        <v>11</v>
      </c>
      <c r="P75" s="28" t="s">
        <v>31</v>
      </c>
      <c r="Q75" t="s">
        <v>110</v>
      </c>
      <c r="R75" t="s">
        <v>1501</v>
      </c>
      <c r="S75" t="s">
        <v>1501</v>
      </c>
      <c r="T75" t="s">
        <v>1502</v>
      </c>
      <c r="U75">
        <v>5</v>
      </c>
      <c r="V75" t="s">
        <v>86</v>
      </c>
      <c r="W75">
        <v>76</v>
      </c>
      <c r="X75" s="17">
        <v>8502045069</v>
      </c>
      <c r="Y75" t="s">
        <v>2383</v>
      </c>
      <c r="Z75">
        <v>41.260992700000003</v>
      </c>
      <c r="AA75">
        <v>-8.3135858000000002</v>
      </c>
      <c r="AI75">
        <v>35</v>
      </c>
      <c r="AM75">
        <f t="shared" ca="1" si="12"/>
        <v>3</v>
      </c>
      <c r="AN75">
        <f t="shared" ca="1" si="13"/>
        <v>2015</v>
      </c>
      <c r="AO75">
        <f t="shared" ca="1" si="14"/>
        <v>76</v>
      </c>
      <c r="AP75" t="str">
        <f t="shared" si="15"/>
        <v>HUNGURIMANA</v>
      </c>
      <c r="AQ75" t="str">
        <f t="shared" si="16"/>
        <v>MAURICE</v>
      </c>
      <c r="AR75" t="str">
        <f t="shared" si="17"/>
        <v>HUNGURIMANA  MAURICE</v>
      </c>
      <c r="AS75">
        <v>1</v>
      </c>
      <c r="AU75" t="str">
        <f t="shared" si="18"/>
        <v/>
      </c>
      <c r="AV75">
        <f t="shared" ca="1" si="19"/>
        <v>2015</v>
      </c>
      <c r="AX75">
        <f t="shared" si="20"/>
        <v>5</v>
      </c>
      <c r="AY75" t="str">
        <f t="shared" si="21"/>
        <v>SEPARATED</v>
      </c>
      <c r="AZ75" s="23"/>
      <c r="BA75">
        <f t="shared" si="22"/>
        <v>11</v>
      </c>
      <c r="BC75" t="str">
        <f t="shared" si="23"/>
        <v>M</v>
      </c>
      <c r="BD75" s="17">
        <v>8502045069</v>
      </c>
    </row>
    <row r="76" spans="1:56" hidden="1">
      <c r="A76">
        <v>24</v>
      </c>
      <c r="B76" t="s">
        <v>315</v>
      </c>
      <c r="C76" t="s">
        <v>316</v>
      </c>
      <c r="E76" t="s">
        <v>317</v>
      </c>
      <c r="F76" t="s">
        <v>1505</v>
      </c>
      <c r="G76" t="s">
        <v>23</v>
      </c>
      <c r="H76">
        <v>31.44415</v>
      </c>
      <c r="I76">
        <v>35.090105000000001</v>
      </c>
      <c r="J76">
        <v>20563</v>
      </c>
      <c r="K76">
        <v>18</v>
      </c>
      <c r="L76">
        <v>4</v>
      </c>
      <c r="M76">
        <v>1956</v>
      </c>
      <c r="N76">
        <v>66</v>
      </c>
      <c r="O76">
        <v>7</v>
      </c>
      <c r="P76" s="28" t="s">
        <v>37</v>
      </c>
      <c r="Q76" t="s">
        <v>38</v>
      </c>
      <c r="R76" t="s">
        <v>1413</v>
      </c>
      <c r="S76" t="s">
        <v>1506</v>
      </c>
      <c r="T76" t="s">
        <v>1507</v>
      </c>
      <c r="U76">
        <v>1</v>
      </c>
      <c r="V76" t="s">
        <v>186</v>
      </c>
      <c r="W76">
        <v>77</v>
      </c>
      <c r="Y76" t="s">
        <v>1509</v>
      </c>
      <c r="Z76">
        <v>10.142761999999999</v>
      </c>
      <c r="AA76">
        <v>-85.454982999999999</v>
      </c>
      <c r="AM76">
        <f t="shared" ca="1" si="12"/>
        <v>4</v>
      </c>
      <c r="AN76">
        <f t="shared" ca="1" si="13"/>
        <v>1956</v>
      </c>
      <c r="AO76">
        <f t="shared" ca="1" si="14"/>
        <v>66</v>
      </c>
      <c r="AP76" t="str">
        <f t="shared" si="15"/>
        <v>RITA</v>
      </c>
      <c r="AQ76" t="str">
        <f t="shared" si="16"/>
        <v>TWAGIRAYEZU</v>
      </c>
      <c r="AR76" t="str">
        <f t="shared" si="17"/>
        <v>RITA  TWAGIRAYEZU</v>
      </c>
      <c r="AU76">
        <f t="shared" ca="1" si="18"/>
        <v>4</v>
      </c>
      <c r="AV76">
        <f t="shared" ca="1" si="19"/>
        <v>1956</v>
      </c>
      <c r="AX76">
        <f t="shared" si="20"/>
        <v>1</v>
      </c>
      <c r="AY76" t="str">
        <f t="shared" si="21"/>
        <v>MARRIED TO ONE WIFE/HUSBAND OFFICIALLY</v>
      </c>
      <c r="AZ76" s="23"/>
      <c r="BA76">
        <f t="shared" si="22"/>
        <v>7</v>
      </c>
      <c r="BC76" t="str">
        <f t="shared" si="23"/>
        <v>F</v>
      </c>
    </row>
    <row r="77" spans="1:56" hidden="1">
      <c r="A77">
        <v>24</v>
      </c>
      <c r="B77" t="s">
        <v>318</v>
      </c>
      <c r="C77" t="s">
        <v>319</v>
      </c>
      <c r="E77" t="s">
        <v>139</v>
      </c>
      <c r="F77" t="s">
        <v>2387</v>
      </c>
      <c r="G77" t="s">
        <v>36</v>
      </c>
      <c r="H77">
        <v>45.239759900000003</v>
      </c>
      <c r="I77">
        <v>13.9373092</v>
      </c>
      <c r="J77">
        <v>17343</v>
      </c>
      <c r="K77">
        <v>25</v>
      </c>
      <c r="L77">
        <v>6</v>
      </c>
      <c r="M77">
        <v>1947</v>
      </c>
      <c r="N77">
        <v>75</v>
      </c>
      <c r="O77">
        <v>1</v>
      </c>
      <c r="P77" s="28" t="s">
        <v>37</v>
      </c>
      <c r="Q77" t="s">
        <v>38</v>
      </c>
      <c r="R77" t="s">
        <v>1413</v>
      </c>
      <c r="S77" t="s">
        <v>1506</v>
      </c>
      <c r="T77" t="s">
        <v>1507</v>
      </c>
      <c r="U77">
        <v>3</v>
      </c>
      <c r="V77" t="s">
        <v>26</v>
      </c>
      <c r="W77">
        <v>77</v>
      </c>
      <c r="Y77" t="s">
        <v>1509</v>
      </c>
      <c r="Z77">
        <v>10.142761999999999</v>
      </c>
      <c r="AA77">
        <v>-85.454982999999999</v>
      </c>
      <c r="AC77">
        <v>18</v>
      </c>
      <c r="AI77">
        <v>18</v>
      </c>
      <c r="AJ77">
        <v>78</v>
      </c>
      <c r="AM77">
        <f t="shared" ca="1" si="12"/>
        <v>6</v>
      </c>
      <c r="AN77">
        <f t="shared" ca="1" si="13"/>
        <v>2011</v>
      </c>
      <c r="AO77">
        <f t="shared" ca="1" si="14"/>
        <v>76</v>
      </c>
      <c r="AP77" t="str">
        <f t="shared" si="15"/>
        <v>QUDDUS</v>
      </c>
      <c r="AQ77" t="str">
        <f t="shared" si="16"/>
        <v>CLAUDINE</v>
      </c>
      <c r="AR77" t="str">
        <f t="shared" si="17"/>
        <v>QUDDUS  CLAUDINE</v>
      </c>
      <c r="AU77">
        <f t="shared" ca="1" si="18"/>
        <v>6</v>
      </c>
      <c r="AV77">
        <f t="shared" ca="1" si="19"/>
        <v>2011</v>
      </c>
      <c r="AX77">
        <f t="shared" si="20"/>
        <v>3</v>
      </c>
      <c r="AY77" t="str">
        <f t="shared" si="21"/>
        <v>LIVE IN A POLYGAMOUS UNION</v>
      </c>
      <c r="AZ77" s="23"/>
      <c r="BA77">
        <f t="shared" si="22"/>
        <v>1</v>
      </c>
      <c r="BC77" t="str">
        <f t="shared" si="23"/>
        <v>M</v>
      </c>
    </row>
    <row r="78" spans="1:56" hidden="1">
      <c r="A78">
        <v>24</v>
      </c>
      <c r="B78" t="s">
        <v>318</v>
      </c>
      <c r="C78" t="s">
        <v>319</v>
      </c>
      <c r="E78" t="s">
        <v>139</v>
      </c>
      <c r="F78" t="s">
        <v>2387</v>
      </c>
      <c r="G78" t="s">
        <v>36</v>
      </c>
      <c r="H78">
        <v>45.239759900000003</v>
      </c>
      <c r="I78">
        <v>13.9373092</v>
      </c>
      <c r="J78">
        <v>17343</v>
      </c>
      <c r="K78">
        <v>25</v>
      </c>
      <c r="L78">
        <v>6</v>
      </c>
      <c r="M78">
        <v>1947</v>
      </c>
      <c r="N78">
        <v>75</v>
      </c>
      <c r="O78">
        <v>1</v>
      </c>
      <c r="P78" s="28" t="s">
        <v>24</v>
      </c>
      <c r="Q78" t="s">
        <v>113</v>
      </c>
      <c r="R78" t="s">
        <v>129</v>
      </c>
      <c r="S78" t="s">
        <v>1755</v>
      </c>
      <c r="T78" t="s">
        <v>1375</v>
      </c>
      <c r="U78">
        <v>3</v>
      </c>
      <c r="V78" t="s">
        <v>26</v>
      </c>
      <c r="W78">
        <v>77</v>
      </c>
      <c r="Y78" t="s">
        <v>1509</v>
      </c>
      <c r="Z78">
        <v>10.142761999999999</v>
      </c>
      <c r="AA78">
        <v>-85.454982999999999</v>
      </c>
      <c r="AC78">
        <v>18</v>
      </c>
      <c r="AM78">
        <f t="shared" ca="1" si="12"/>
        <v>6</v>
      </c>
      <c r="AN78">
        <f t="shared" ca="1" si="13"/>
        <v>1947</v>
      </c>
      <c r="AO78">
        <f t="shared" ca="1" si="14"/>
        <v>75</v>
      </c>
      <c r="AP78" t="str">
        <f t="shared" si="15"/>
        <v>QUDDUS</v>
      </c>
      <c r="AQ78" t="str">
        <f t="shared" si="16"/>
        <v>CLAUDINE</v>
      </c>
      <c r="AR78" t="str">
        <f t="shared" si="17"/>
        <v>QUDDUS  CLAUDINE</v>
      </c>
      <c r="AU78">
        <f t="shared" ca="1" si="18"/>
        <v>6</v>
      </c>
      <c r="AV78">
        <f t="shared" ca="1" si="19"/>
        <v>1947</v>
      </c>
      <c r="AX78">
        <f t="shared" si="20"/>
        <v>3</v>
      </c>
      <c r="AY78" t="str">
        <f t="shared" si="21"/>
        <v>LIVE IN A POLYGAMOUS UNION</v>
      </c>
      <c r="AZ78" s="23">
        <v>1</v>
      </c>
      <c r="BA78" t="str">
        <f t="shared" si="22"/>
        <v/>
      </c>
      <c r="BC78" t="str">
        <f t="shared" si="23"/>
        <v>M</v>
      </c>
    </row>
    <row r="79" spans="1:56" hidden="1">
      <c r="A79">
        <v>24</v>
      </c>
      <c r="B79" t="s">
        <v>322</v>
      </c>
      <c r="C79" t="s">
        <v>323</v>
      </c>
      <c r="E79" t="s">
        <v>324</v>
      </c>
      <c r="F79" t="s">
        <v>1509</v>
      </c>
      <c r="G79" t="s">
        <v>23</v>
      </c>
      <c r="H79">
        <v>10.142761999999999</v>
      </c>
      <c r="I79">
        <v>-85.454982999999999</v>
      </c>
      <c r="J79">
        <v>16799</v>
      </c>
      <c r="K79">
        <v>28</v>
      </c>
      <c r="L79">
        <v>12</v>
      </c>
      <c r="M79">
        <v>1945</v>
      </c>
      <c r="N79">
        <v>77</v>
      </c>
      <c r="O79">
        <v>8</v>
      </c>
      <c r="P79" s="28" t="s">
        <v>37</v>
      </c>
      <c r="Q79" t="s">
        <v>38</v>
      </c>
      <c r="R79" t="s">
        <v>1413</v>
      </c>
      <c r="S79" t="s">
        <v>1506</v>
      </c>
      <c r="T79" t="s">
        <v>1507</v>
      </c>
      <c r="U79">
        <v>6</v>
      </c>
      <c r="V79" t="s">
        <v>43</v>
      </c>
      <c r="W79">
        <v>77</v>
      </c>
      <c r="X79" s="17">
        <v>5982579619</v>
      </c>
      <c r="Y79" t="s">
        <v>1509</v>
      </c>
      <c r="Z79">
        <v>10.142761999999999</v>
      </c>
      <c r="AA79">
        <v>-85.454982999999999</v>
      </c>
      <c r="AM79">
        <f t="shared" ca="1" si="12"/>
        <v>12</v>
      </c>
      <c r="AN79">
        <f t="shared" ca="1" si="13"/>
        <v>1945</v>
      </c>
      <c r="AO79">
        <f t="shared" ca="1" si="14"/>
        <v>77</v>
      </c>
      <c r="AP79" t="str">
        <f t="shared" si="15"/>
        <v>SAMANTHA</v>
      </c>
      <c r="AQ79" t="str">
        <f t="shared" si="16"/>
        <v>MAHORO</v>
      </c>
      <c r="AR79" t="str">
        <f t="shared" si="17"/>
        <v>SAMANTHA  MAHORO</v>
      </c>
      <c r="AS79">
        <v>33</v>
      </c>
      <c r="AU79" t="str">
        <f t="shared" si="18"/>
        <v/>
      </c>
      <c r="AV79">
        <f t="shared" ca="1" si="19"/>
        <v>1945</v>
      </c>
      <c r="AX79">
        <f t="shared" si="20"/>
        <v>6</v>
      </c>
      <c r="AY79" t="str">
        <f t="shared" si="21"/>
        <v>NEVER MARRIED</v>
      </c>
      <c r="AZ79" s="23"/>
      <c r="BA79">
        <f t="shared" si="22"/>
        <v>8</v>
      </c>
      <c r="BC79" t="str">
        <f t="shared" si="23"/>
        <v>F</v>
      </c>
      <c r="BD79" s="17">
        <v>5982579619</v>
      </c>
    </row>
    <row r="80" spans="1:56" hidden="1">
      <c r="A80">
        <v>24</v>
      </c>
      <c r="B80" t="s">
        <v>325</v>
      </c>
      <c r="C80" t="s">
        <v>326</v>
      </c>
      <c r="E80" t="s">
        <v>2561</v>
      </c>
      <c r="F80" t="s">
        <v>2562</v>
      </c>
      <c r="G80" t="s">
        <v>36</v>
      </c>
      <c r="H80">
        <v>53.721795200000003</v>
      </c>
      <c r="I80">
        <v>40.030573400000002</v>
      </c>
      <c r="J80">
        <v>29177</v>
      </c>
      <c r="K80">
        <v>18</v>
      </c>
      <c r="L80">
        <v>11</v>
      </c>
      <c r="M80">
        <v>1979</v>
      </c>
      <c r="N80">
        <v>43</v>
      </c>
      <c r="O80">
        <v>7</v>
      </c>
      <c r="P80" s="28" t="s">
        <v>37</v>
      </c>
      <c r="Q80" t="s">
        <v>38</v>
      </c>
      <c r="R80" t="s">
        <v>1413</v>
      </c>
      <c r="S80" t="s">
        <v>1506</v>
      </c>
      <c r="T80" t="s">
        <v>1507</v>
      </c>
      <c r="U80">
        <v>6</v>
      </c>
      <c r="V80" t="s">
        <v>43</v>
      </c>
      <c r="W80">
        <v>77</v>
      </c>
      <c r="Y80" t="s">
        <v>1509</v>
      </c>
      <c r="Z80">
        <v>10.142761999999999</v>
      </c>
      <c r="AA80">
        <v>-85.454982999999999</v>
      </c>
      <c r="AH80">
        <v>97</v>
      </c>
      <c r="AM80">
        <f t="shared" ca="1" si="12"/>
        <v>1</v>
      </c>
      <c r="AN80">
        <f t="shared" ca="1" si="13"/>
        <v>1979</v>
      </c>
      <c r="AO80">
        <f t="shared" ca="1" si="14"/>
        <v>43</v>
      </c>
      <c r="AP80" t="str">
        <f t="shared" si="15"/>
        <v>JOSH</v>
      </c>
      <c r="AQ80" t="str">
        <f t="shared" si="16"/>
        <v>MUGARURA</v>
      </c>
      <c r="AR80" t="str">
        <f t="shared" si="17"/>
        <v>JOSH  MUGARURA</v>
      </c>
      <c r="AU80">
        <f t="shared" ca="1" si="18"/>
        <v>1</v>
      </c>
      <c r="AV80">
        <f t="shared" ca="1" si="19"/>
        <v>1979</v>
      </c>
      <c r="AX80">
        <f t="shared" si="20"/>
        <v>6</v>
      </c>
      <c r="AY80" t="str">
        <f t="shared" si="21"/>
        <v>NEVER MARRIED</v>
      </c>
      <c r="AZ80" s="23"/>
      <c r="BA80">
        <f t="shared" si="22"/>
        <v>7</v>
      </c>
      <c r="BC80" t="str">
        <f t="shared" si="23"/>
        <v>M</v>
      </c>
    </row>
    <row r="81" spans="1:56">
      <c r="A81">
        <v>26</v>
      </c>
      <c r="B81" t="s">
        <v>342</v>
      </c>
      <c r="C81" t="s">
        <v>343</v>
      </c>
      <c r="E81" t="s">
        <v>2340</v>
      </c>
      <c r="F81" t="s">
        <v>2811</v>
      </c>
      <c r="G81" t="s">
        <v>36</v>
      </c>
      <c r="H81">
        <v>53.678516899999998</v>
      </c>
      <c r="I81">
        <v>-7.2979911</v>
      </c>
      <c r="J81">
        <v>8371</v>
      </c>
      <c r="K81">
        <v>1</v>
      </c>
      <c r="L81">
        <v>12</v>
      </c>
      <c r="M81">
        <v>1922</v>
      </c>
      <c r="N81">
        <v>100</v>
      </c>
      <c r="O81">
        <v>7</v>
      </c>
      <c r="P81" s="28" t="s">
        <v>31</v>
      </c>
      <c r="Q81" t="s">
        <v>52</v>
      </c>
      <c r="R81" t="s">
        <v>1519</v>
      </c>
      <c r="S81" t="s">
        <v>1520</v>
      </c>
      <c r="T81" t="s">
        <v>1521</v>
      </c>
      <c r="U81">
        <v>2</v>
      </c>
      <c r="V81" t="s">
        <v>48</v>
      </c>
      <c r="W81">
        <v>100</v>
      </c>
      <c r="X81" s="17">
        <v>2199052804</v>
      </c>
      <c r="Y81" t="s">
        <v>2811</v>
      </c>
      <c r="Z81">
        <v>53.678516899999998</v>
      </c>
      <c r="AA81">
        <v>-7.2979911</v>
      </c>
      <c r="AB81">
        <v>2</v>
      </c>
      <c r="AC81">
        <v>13</v>
      </c>
      <c r="AE81">
        <v>4</v>
      </c>
      <c r="AH81">
        <v>94</v>
      </c>
      <c r="AM81">
        <f t="shared" ca="1" si="12"/>
        <v>2</v>
      </c>
      <c r="AN81">
        <f t="shared" ca="1" si="13"/>
        <v>1922</v>
      </c>
      <c r="AO81">
        <f t="shared" ca="1" si="14"/>
        <v>100</v>
      </c>
      <c r="AP81" t="str">
        <f t="shared" si="15"/>
        <v>GAKURU</v>
      </c>
      <c r="AQ81" t="str">
        <f t="shared" si="16"/>
        <v>GATO</v>
      </c>
      <c r="AR81" t="str">
        <f t="shared" si="17"/>
        <v>GAKURU  GATO</v>
      </c>
      <c r="AU81">
        <f t="shared" ca="1" si="18"/>
        <v>2</v>
      </c>
      <c r="AV81">
        <f t="shared" ca="1" si="19"/>
        <v>1922</v>
      </c>
      <c r="AX81">
        <f t="shared" si="20"/>
        <v>2</v>
      </c>
      <c r="AY81" t="str">
        <f t="shared" si="21"/>
        <v>MARRIED TO ONE WIFE/HUSBAND NOT OFFICIALLY</v>
      </c>
      <c r="AZ81" s="23"/>
      <c r="BA81">
        <f t="shared" si="22"/>
        <v>7</v>
      </c>
      <c r="BC81" t="str">
        <f t="shared" si="23"/>
        <v>M</v>
      </c>
      <c r="BD81" s="17">
        <v>2199052804</v>
      </c>
    </row>
    <row r="82" spans="1:56">
      <c r="A82">
        <v>26</v>
      </c>
      <c r="B82" t="s">
        <v>342</v>
      </c>
      <c r="C82" t="s">
        <v>343</v>
      </c>
      <c r="E82" t="s">
        <v>2340</v>
      </c>
      <c r="F82" t="s">
        <v>2811</v>
      </c>
      <c r="G82" t="s">
        <v>36</v>
      </c>
      <c r="H82">
        <v>53.678516899999998</v>
      </c>
      <c r="I82">
        <v>-7.2979911</v>
      </c>
      <c r="J82">
        <v>8371</v>
      </c>
      <c r="K82">
        <v>1</v>
      </c>
      <c r="L82">
        <v>12</v>
      </c>
      <c r="M82">
        <v>1922</v>
      </c>
      <c r="N82">
        <v>100</v>
      </c>
      <c r="O82">
        <v>7</v>
      </c>
      <c r="P82" s="28" t="s">
        <v>31</v>
      </c>
      <c r="Q82" t="s">
        <v>52</v>
      </c>
      <c r="R82" t="s">
        <v>1519</v>
      </c>
      <c r="S82" t="s">
        <v>1520</v>
      </c>
      <c r="T82" t="s">
        <v>1521</v>
      </c>
      <c r="U82">
        <v>2</v>
      </c>
      <c r="V82" t="s">
        <v>48</v>
      </c>
      <c r="W82">
        <v>100</v>
      </c>
      <c r="X82" s="17">
        <v>2199052704</v>
      </c>
      <c r="Y82" t="s">
        <v>2811</v>
      </c>
      <c r="Z82">
        <v>53.678516899999998</v>
      </c>
      <c r="AA82">
        <v>-7.2979911</v>
      </c>
      <c r="AB82">
        <v>2</v>
      </c>
      <c r="AC82">
        <v>13</v>
      </c>
      <c r="AM82">
        <f t="shared" ca="1" si="12"/>
        <v>12</v>
      </c>
      <c r="AN82">
        <f t="shared" ca="1" si="13"/>
        <v>1922</v>
      </c>
      <c r="AO82">
        <f t="shared" ca="1" si="14"/>
        <v>100</v>
      </c>
      <c r="AP82" t="str">
        <f t="shared" si="15"/>
        <v>GAKURU</v>
      </c>
      <c r="AQ82" t="str">
        <f t="shared" si="16"/>
        <v>GATO</v>
      </c>
      <c r="AR82" t="str">
        <f t="shared" si="17"/>
        <v>GAKURU  GATO</v>
      </c>
      <c r="AT82">
        <v>5</v>
      </c>
      <c r="AU82">
        <f t="shared" ca="1" si="18"/>
        <v>12</v>
      </c>
      <c r="AV82" t="str">
        <f t="shared" si="19"/>
        <v/>
      </c>
      <c r="AW82">
        <v>1</v>
      </c>
      <c r="AX82" t="str">
        <f t="shared" si="20"/>
        <v/>
      </c>
      <c r="AY82" t="str">
        <f t="shared" si="21"/>
        <v/>
      </c>
      <c r="AZ82" s="23">
        <v>1</v>
      </c>
      <c r="BA82" t="str">
        <f t="shared" si="22"/>
        <v/>
      </c>
      <c r="BC82" t="str">
        <f t="shared" si="23"/>
        <v>M</v>
      </c>
      <c r="BD82" s="17">
        <v>2199052704</v>
      </c>
    </row>
    <row r="83" spans="1:56">
      <c r="A83">
        <v>26</v>
      </c>
      <c r="B83" t="s">
        <v>344</v>
      </c>
      <c r="C83" t="s">
        <v>345</v>
      </c>
      <c r="E83" t="s">
        <v>2812</v>
      </c>
      <c r="F83" t="s">
        <v>2813</v>
      </c>
      <c r="G83" t="s">
        <v>23</v>
      </c>
      <c r="H83">
        <v>10.4451778</v>
      </c>
      <c r="I83">
        <v>9.2446093000000005</v>
      </c>
      <c r="J83">
        <v>22956</v>
      </c>
      <c r="K83">
        <v>6</v>
      </c>
      <c r="L83">
        <v>11</v>
      </c>
      <c r="M83">
        <v>1962</v>
      </c>
      <c r="N83">
        <v>60</v>
      </c>
      <c r="O83">
        <v>8</v>
      </c>
      <c r="P83" s="28" t="s">
        <v>31</v>
      </c>
      <c r="Q83" t="s">
        <v>52</v>
      </c>
      <c r="R83" t="s">
        <v>1519</v>
      </c>
      <c r="S83" t="s">
        <v>1520</v>
      </c>
      <c r="T83" t="s">
        <v>1521</v>
      </c>
      <c r="U83">
        <v>4</v>
      </c>
      <c r="V83" t="s">
        <v>93</v>
      </c>
      <c r="W83">
        <v>100</v>
      </c>
      <c r="Y83" t="s">
        <v>2811</v>
      </c>
      <c r="Z83">
        <v>53.678516899999998</v>
      </c>
      <c r="AA83">
        <v>-7.2979911</v>
      </c>
      <c r="AB83">
        <v>2</v>
      </c>
      <c r="AM83">
        <f t="shared" ca="1" si="12"/>
        <v>11</v>
      </c>
      <c r="AN83">
        <f t="shared" ca="1" si="13"/>
        <v>1962</v>
      </c>
      <c r="AO83">
        <f t="shared" ca="1" si="14"/>
        <v>60</v>
      </c>
      <c r="AP83" t="str">
        <f t="shared" si="15"/>
        <v>AKALIZA</v>
      </c>
      <c r="AQ83" t="str">
        <f t="shared" si="16"/>
        <v>JOEL</v>
      </c>
      <c r="AR83" t="str">
        <f t="shared" si="17"/>
        <v>AKALIZA  JOEL</v>
      </c>
      <c r="AU83">
        <f t="shared" ca="1" si="18"/>
        <v>11</v>
      </c>
      <c r="AV83">
        <f t="shared" ca="1" si="19"/>
        <v>1962</v>
      </c>
      <c r="AX83">
        <f t="shared" si="20"/>
        <v>4</v>
      </c>
      <c r="AY83" t="str">
        <f t="shared" si="21"/>
        <v>DIVORCED</v>
      </c>
      <c r="AZ83" s="23"/>
      <c r="BA83">
        <f t="shared" si="22"/>
        <v>8</v>
      </c>
      <c r="BC83" t="str">
        <f t="shared" si="23"/>
        <v>F</v>
      </c>
    </row>
    <row r="84" spans="1:56">
      <c r="A84">
        <v>26</v>
      </c>
      <c r="B84" t="s">
        <v>347</v>
      </c>
      <c r="C84" t="s">
        <v>348</v>
      </c>
      <c r="E84" t="s">
        <v>30</v>
      </c>
      <c r="F84" t="s">
        <v>2814</v>
      </c>
      <c r="G84" t="s">
        <v>36</v>
      </c>
      <c r="H84">
        <v>41.1039283</v>
      </c>
      <c r="I84">
        <v>-8.2107063</v>
      </c>
      <c r="J84">
        <v>37760</v>
      </c>
      <c r="K84">
        <v>19</v>
      </c>
      <c r="L84">
        <v>5</v>
      </c>
      <c r="M84">
        <v>2003</v>
      </c>
      <c r="N84">
        <v>19</v>
      </c>
      <c r="O84">
        <v>4</v>
      </c>
      <c r="P84" s="28" t="s">
        <v>31</v>
      </c>
      <c r="Q84" t="s">
        <v>52</v>
      </c>
      <c r="R84" t="s">
        <v>1519</v>
      </c>
      <c r="S84" t="s">
        <v>1520</v>
      </c>
      <c r="T84" t="s">
        <v>1521</v>
      </c>
      <c r="U84">
        <v>3</v>
      </c>
      <c r="V84" t="s">
        <v>26</v>
      </c>
      <c r="W84">
        <v>100</v>
      </c>
      <c r="Y84" t="s">
        <v>2811</v>
      </c>
      <c r="Z84">
        <v>53.678516899999998</v>
      </c>
      <c r="AA84">
        <v>-7.2979911</v>
      </c>
      <c r="AB84">
        <v>2</v>
      </c>
      <c r="AH84">
        <v>12</v>
      </c>
      <c r="AM84">
        <f t="shared" ca="1" si="12"/>
        <v>10</v>
      </c>
      <c r="AN84">
        <f t="shared" ca="1" si="13"/>
        <v>2003</v>
      </c>
      <c r="AO84">
        <f t="shared" ca="1" si="14"/>
        <v>19</v>
      </c>
      <c r="AP84" t="str">
        <f t="shared" si="15"/>
        <v>ANGELOTI</v>
      </c>
      <c r="AQ84" t="str">
        <f t="shared" si="16"/>
        <v>NIYIGENA</v>
      </c>
      <c r="AR84" t="str">
        <f t="shared" si="17"/>
        <v>ANGELOTI  NIYIGENA</v>
      </c>
      <c r="AU84">
        <f t="shared" ca="1" si="18"/>
        <v>10</v>
      </c>
      <c r="AV84">
        <f t="shared" ca="1" si="19"/>
        <v>2003</v>
      </c>
      <c r="AX84">
        <f t="shared" si="20"/>
        <v>3</v>
      </c>
      <c r="AY84" t="str">
        <f t="shared" si="21"/>
        <v>LIVE IN A POLYGAMOUS UNION</v>
      </c>
      <c r="AZ84" s="23"/>
      <c r="BA84">
        <f t="shared" si="22"/>
        <v>4</v>
      </c>
      <c r="BC84" t="str">
        <f t="shared" si="23"/>
        <v>M</v>
      </c>
    </row>
    <row r="85" spans="1:56">
      <c r="A85">
        <v>26</v>
      </c>
      <c r="B85" t="s">
        <v>350</v>
      </c>
      <c r="C85" t="s">
        <v>2815</v>
      </c>
      <c r="E85" t="s">
        <v>352</v>
      </c>
      <c r="F85" t="s">
        <v>2816</v>
      </c>
      <c r="G85" t="s">
        <v>36</v>
      </c>
      <c r="H85">
        <v>-8.2919427999999993</v>
      </c>
      <c r="I85">
        <v>123.2254725</v>
      </c>
      <c r="J85">
        <v>10183</v>
      </c>
      <c r="K85">
        <v>17</v>
      </c>
      <c r="L85">
        <v>11</v>
      </c>
      <c r="M85">
        <v>1927</v>
      </c>
      <c r="N85">
        <v>95</v>
      </c>
      <c r="O85">
        <v>13</v>
      </c>
      <c r="P85" s="28" t="s">
        <v>31</v>
      </c>
      <c r="Q85" t="s">
        <v>52</v>
      </c>
      <c r="R85" t="s">
        <v>1519</v>
      </c>
      <c r="S85" t="s">
        <v>1520</v>
      </c>
      <c r="T85" t="s">
        <v>1521</v>
      </c>
      <c r="U85">
        <v>6</v>
      </c>
      <c r="V85" t="s">
        <v>43</v>
      </c>
      <c r="W85">
        <v>100</v>
      </c>
      <c r="Y85" t="s">
        <v>2811</v>
      </c>
      <c r="Z85">
        <v>53.678516899999998</v>
      </c>
      <c r="AA85">
        <v>-7.2979911</v>
      </c>
      <c r="AB85">
        <v>2</v>
      </c>
      <c r="AM85">
        <f t="shared" ca="1" si="12"/>
        <v>11</v>
      </c>
      <c r="AN85">
        <f t="shared" ca="1" si="13"/>
        <v>1927</v>
      </c>
      <c r="AO85">
        <f t="shared" ca="1" si="14"/>
        <v>95</v>
      </c>
      <c r="AP85" t="str">
        <f t="shared" si="15"/>
        <v>SRAPHIN</v>
      </c>
      <c r="AQ85" t="str">
        <f t="shared" si="16"/>
        <v>NSABIMANA</v>
      </c>
      <c r="AR85" t="str">
        <f t="shared" si="17"/>
        <v>SRAPHIN  NSABIMANA</v>
      </c>
      <c r="AS85">
        <v>31</v>
      </c>
      <c r="AT85">
        <v>14</v>
      </c>
      <c r="AU85" t="str">
        <f t="shared" si="18"/>
        <v/>
      </c>
      <c r="AV85" t="str">
        <f t="shared" si="19"/>
        <v/>
      </c>
      <c r="AX85">
        <f t="shared" si="20"/>
        <v>6</v>
      </c>
      <c r="AY85" t="str">
        <f t="shared" si="21"/>
        <v>NEVER MARRIED</v>
      </c>
      <c r="AZ85" s="23"/>
      <c r="BA85">
        <f t="shared" si="22"/>
        <v>13</v>
      </c>
      <c r="BC85" t="str">
        <f t="shared" si="23"/>
        <v>M</v>
      </c>
    </row>
    <row r="86" spans="1:56">
      <c r="A86">
        <v>27</v>
      </c>
      <c r="B86" t="s">
        <v>353</v>
      </c>
      <c r="C86" t="s">
        <v>2817</v>
      </c>
      <c r="E86" t="s">
        <v>355</v>
      </c>
      <c r="F86" t="s">
        <v>1525</v>
      </c>
      <c r="G86" t="s">
        <v>23</v>
      </c>
      <c r="H86">
        <v>6.9280156000000002</v>
      </c>
      <c r="I86">
        <v>79.890830800000003</v>
      </c>
      <c r="J86">
        <v>39868</v>
      </c>
      <c r="K86">
        <v>24</v>
      </c>
      <c r="L86">
        <v>2</v>
      </c>
      <c r="M86">
        <v>2009</v>
      </c>
      <c r="N86">
        <v>13</v>
      </c>
      <c r="O86">
        <v>7</v>
      </c>
      <c r="P86" s="28" t="s">
        <v>97</v>
      </c>
      <c r="Q86" t="s">
        <v>98</v>
      </c>
      <c r="R86" t="s">
        <v>1526</v>
      </c>
      <c r="S86" t="s">
        <v>1527</v>
      </c>
      <c r="T86" t="s">
        <v>1528</v>
      </c>
      <c r="U86">
        <v>6</v>
      </c>
      <c r="V86" t="s">
        <v>43</v>
      </c>
      <c r="W86">
        <v>80</v>
      </c>
      <c r="Y86" t="s">
        <v>2818</v>
      </c>
      <c r="Z86">
        <v>14.565668000000001</v>
      </c>
      <c r="AA86">
        <v>121.0317737</v>
      </c>
      <c r="AB86">
        <v>7</v>
      </c>
      <c r="AD86">
        <v>28</v>
      </c>
      <c r="AJ86">
        <v>85</v>
      </c>
      <c r="AM86">
        <f t="shared" ca="1" si="12"/>
        <v>2</v>
      </c>
      <c r="AN86">
        <f t="shared" ca="1" si="13"/>
        <v>2009</v>
      </c>
      <c r="AO86">
        <f t="shared" ca="1" si="14"/>
        <v>15</v>
      </c>
      <c r="AP86" t="str">
        <f t="shared" si="15"/>
        <v>SHEMASA</v>
      </c>
      <c r="AQ86" t="str">
        <f t="shared" si="16"/>
        <v>NGARAMBE</v>
      </c>
      <c r="AR86" t="str">
        <f t="shared" si="17"/>
        <v>SHEMASA  NGARAMBE</v>
      </c>
      <c r="AU86">
        <f t="shared" ca="1" si="18"/>
        <v>2</v>
      </c>
      <c r="AV86">
        <f t="shared" ca="1" si="19"/>
        <v>2009</v>
      </c>
      <c r="AX86">
        <f t="shared" si="20"/>
        <v>6</v>
      </c>
      <c r="AY86" t="str">
        <f t="shared" si="21"/>
        <v>NEVER MARRIED</v>
      </c>
      <c r="AZ86" s="23"/>
      <c r="BA86">
        <f t="shared" si="22"/>
        <v>7</v>
      </c>
      <c r="BC86" t="str">
        <f t="shared" si="23"/>
        <v>F</v>
      </c>
    </row>
    <row r="87" spans="1:56">
      <c r="A87">
        <v>27</v>
      </c>
      <c r="B87" t="s">
        <v>356</v>
      </c>
      <c r="C87" t="s">
        <v>357</v>
      </c>
      <c r="E87" t="s">
        <v>307</v>
      </c>
      <c r="F87" t="s">
        <v>1529</v>
      </c>
      <c r="G87" t="s">
        <v>23</v>
      </c>
      <c r="H87">
        <v>22.453799499999999</v>
      </c>
      <c r="I87">
        <v>112.9340394</v>
      </c>
      <c r="J87">
        <v>33262</v>
      </c>
      <c r="K87">
        <v>24</v>
      </c>
      <c r="L87">
        <v>1</v>
      </c>
      <c r="M87">
        <v>1991</v>
      </c>
      <c r="N87">
        <v>31</v>
      </c>
      <c r="O87">
        <v>6</v>
      </c>
      <c r="P87" s="28" t="s">
        <v>97</v>
      </c>
      <c r="Q87" t="s">
        <v>98</v>
      </c>
      <c r="R87" t="s">
        <v>1526</v>
      </c>
      <c r="S87" t="s">
        <v>1527</v>
      </c>
      <c r="T87" t="s">
        <v>1528</v>
      </c>
      <c r="U87">
        <v>1</v>
      </c>
      <c r="V87" t="s">
        <v>186</v>
      </c>
      <c r="W87">
        <v>80</v>
      </c>
      <c r="Y87" t="s">
        <v>2818</v>
      </c>
      <c r="Z87">
        <v>14.565668000000001</v>
      </c>
      <c r="AA87">
        <v>121.0317737</v>
      </c>
      <c r="AB87">
        <v>7</v>
      </c>
      <c r="AH87">
        <v>112</v>
      </c>
      <c r="AM87">
        <f t="shared" ca="1" si="12"/>
        <v>11</v>
      </c>
      <c r="AN87">
        <f t="shared" ca="1" si="13"/>
        <v>1991</v>
      </c>
      <c r="AO87">
        <f t="shared" ca="1" si="14"/>
        <v>31</v>
      </c>
      <c r="AP87" t="str">
        <f t="shared" si="15"/>
        <v>BOLIVE</v>
      </c>
      <c r="AQ87" t="str">
        <f t="shared" si="16"/>
        <v>UWINEZA</v>
      </c>
      <c r="AR87" t="str">
        <f t="shared" si="17"/>
        <v>BOLIVE  UWINEZA</v>
      </c>
      <c r="AT87">
        <v>76</v>
      </c>
      <c r="AU87">
        <f t="shared" ca="1" si="18"/>
        <v>11</v>
      </c>
      <c r="AV87" t="str">
        <f t="shared" si="19"/>
        <v/>
      </c>
      <c r="AX87">
        <f t="shared" si="20"/>
        <v>1</v>
      </c>
      <c r="AY87" t="str">
        <f t="shared" si="21"/>
        <v>MARRIED TO ONE WIFE/HUSBAND OFFICIALLY</v>
      </c>
      <c r="AZ87" s="23"/>
      <c r="BA87">
        <f t="shared" si="22"/>
        <v>6</v>
      </c>
      <c r="BC87" t="str">
        <f t="shared" si="23"/>
        <v>F</v>
      </c>
    </row>
    <row r="88" spans="1:56">
      <c r="A88">
        <v>27</v>
      </c>
      <c r="B88" t="s">
        <v>358</v>
      </c>
      <c r="C88" t="s">
        <v>359</v>
      </c>
      <c r="E88" t="s">
        <v>557</v>
      </c>
      <c r="F88" t="s">
        <v>2818</v>
      </c>
      <c r="G88" t="s">
        <v>23</v>
      </c>
      <c r="H88">
        <v>14.565668000000001</v>
      </c>
      <c r="I88">
        <v>121.0317737</v>
      </c>
      <c r="J88">
        <v>15667</v>
      </c>
      <c r="K88">
        <v>22</v>
      </c>
      <c r="L88">
        <v>11</v>
      </c>
      <c r="M88">
        <v>1942</v>
      </c>
      <c r="N88">
        <v>80</v>
      </c>
      <c r="O88">
        <v>13</v>
      </c>
      <c r="P88" s="28" t="s">
        <v>97</v>
      </c>
      <c r="Q88" t="s">
        <v>98</v>
      </c>
      <c r="R88" t="s">
        <v>1526</v>
      </c>
      <c r="S88" t="s">
        <v>1527</v>
      </c>
      <c r="T88" t="s">
        <v>1528</v>
      </c>
      <c r="U88">
        <v>4</v>
      </c>
      <c r="V88" t="s">
        <v>93</v>
      </c>
      <c r="W88">
        <v>80</v>
      </c>
      <c r="X88" s="17">
        <v>2048488568</v>
      </c>
      <c r="Y88" t="s">
        <v>2818</v>
      </c>
      <c r="Z88">
        <v>14.565668000000001</v>
      </c>
      <c r="AA88">
        <v>121.0317737</v>
      </c>
      <c r="AB88">
        <v>7</v>
      </c>
      <c r="AK88">
        <v>6</v>
      </c>
      <c r="AM88">
        <f t="shared" ca="1" si="12"/>
        <v>11</v>
      </c>
      <c r="AN88">
        <f t="shared" ca="1" si="13"/>
        <v>1942</v>
      </c>
      <c r="AO88">
        <f t="shared" ca="1" si="14"/>
        <v>80</v>
      </c>
      <c r="AP88" t="str">
        <f t="shared" si="15"/>
        <v/>
      </c>
      <c r="AQ88" t="str">
        <f t="shared" si="16"/>
        <v>SOLANGE</v>
      </c>
      <c r="AR88" t="str">
        <f t="shared" si="17"/>
        <v xml:space="preserve">  SOLANGE</v>
      </c>
      <c r="AT88">
        <v>40</v>
      </c>
      <c r="AU88">
        <f t="shared" ca="1" si="18"/>
        <v>11</v>
      </c>
      <c r="AV88" t="str">
        <f t="shared" si="19"/>
        <v/>
      </c>
      <c r="AW88">
        <v>1</v>
      </c>
      <c r="AX88" t="str">
        <f t="shared" si="20"/>
        <v/>
      </c>
      <c r="AY88" t="str">
        <f t="shared" si="21"/>
        <v/>
      </c>
      <c r="AZ88" s="23"/>
      <c r="BA88">
        <f t="shared" si="22"/>
        <v>13</v>
      </c>
      <c r="BC88" t="str">
        <f t="shared" si="23"/>
        <v>F</v>
      </c>
      <c r="BD88" s="17"/>
    </row>
    <row r="89" spans="1:56" hidden="1">
      <c r="A89">
        <v>29</v>
      </c>
      <c r="B89" t="s">
        <v>369</v>
      </c>
      <c r="C89" t="s">
        <v>370</v>
      </c>
      <c r="E89" t="s">
        <v>371</v>
      </c>
      <c r="F89" t="s">
        <v>1537</v>
      </c>
      <c r="G89" t="s">
        <v>23</v>
      </c>
      <c r="H89">
        <v>37.742306800000001</v>
      </c>
      <c r="I89">
        <v>-25.6594762</v>
      </c>
      <c r="J89">
        <v>24633</v>
      </c>
      <c r="K89">
        <v>10</v>
      </c>
      <c r="L89">
        <v>6</v>
      </c>
      <c r="M89">
        <v>1967</v>
      </c>
      <c r="N89">
        <v>55</v>
      </c>
      <c r="O89">
        <v>9</v>
      </c>
      <c r="P89" s="28" t="s">
        <v>37</v>
      </c>
      <c r="Q89" t="s">
        <v>56</v>
      </c>
      <c r="R89" t="s">
        <v>1538</v>
      </c>
      <c r="S89" t="s">
        <v>1539</v>
      </c>
      <c r="T89" t="s">
        <v>1540</v>
      </c>
      <c r="U89">
        <v>4</v>
      </c>
      <c r="V89" t="s">
        <v>93</v>
      </c>
      <c r="W89">
        <v>55</v>
      </c>
      <c r="Y89" t="s">
        <v>1537</v>
      </c>
      <c r="Z89">
        <v>37.742306800000001</v>
      </c>
      <c r="AA89">
        <v>-25.6594762</v>
      </c>
      <c r="AH89">
        <v>3</v>
      </c>
      <c r="AM89">
        <f t="shared" ca="1" si="12"/>
        <v>7</v>
      </c>
      <c r="AN89">
        <f t="shared" ca="1" si="13"/>
        <v>1967</v>
      </c>
      <c r="AO89">
        <f t="shared" ca="1" si="14"/>
        <v>55</v>
      </c>
      <c r="AP89" t="str">
        <f t="shared" si="15"/>
        <v>CHANISE</v>
      </c>
      <c r="AQ89" t="str">
        <f t="shared" si="16"/>
        <v>JANVIER</v>
      </c>
      <c r="AR89" t="str">
        <f t="shared" si="17"/>
        <v>CHANISE  JANVIER</v>
      </c>
      <c r="AS89">
        <v>35</v>
      </c>
      <c r="AU89" t="str">
        <f t="shared" si="18"/>
        <v/>
      </c>
      <c r="AV89">
        <f t="shared" ca="1" si="19"/>
        <v>1967</v>
      </c>
      <c r="AX89">
        <f t="shared" si="20"/>
        <v>4</v>
      </c>
      <c r="AY89" t="str">
        <f t="shared" si="21"/>
        <v>DIVORCED</v>
      </c>
      <c r="AZ89" s="23"/>
      <c r="BA89">
        <f t="shared" si="22"/>
        <v>9</v>
      </c>
      <c r="BC89" t="str">
        <f t="shared" si="23"/>
        <v>F</v>
      </c>
    </row>
    <row r="90" spans="1:56" hidden="1">
      <c r="A90">
        <v>29</v>
      </c>
      <c r="B90" t="s">
        <v>372</v>
      </c>
      <c r="C90" t="s">
        <v>134</v>
      </c>
      <c r="E90" t="s">
        <v>373</v>
      </c>
      <c r="F90" t="s">
        <v>1541</v>
      </c>
      <c r="G90" t="s">
        <v>36</v>
      </c>
      <c r="H90">
        <v>38.407753</v>
      </c>
      <c r="I90">
        <v>114.01553199999999</v>
      </c>
      <c r="J90">
        <v>27727</v>
      </c>
      <c r="K90">
        <v>29</v>
      </c>
      <c r="L90">
        <v>11</v>
      </c>
      <c r="M90">
        <v>1975</v>
      </c>
      <c r="N90">
        <v>47</v>
      </c>
      <c r="O90">
        <v>9</v>
      </c>
      <c r="P90" s="28" t="s">
        <v>37</v>
      </c>
      <c r="Q90" t="s">
        <v>56</v>
      </c>
      <c r="R90" t="s">
        <v>1538</v>
      </c>
      <c r="S90" t="s">
        <v>1539</v>
      </c>
      <c r="T90" t="s">
        <v>1540</v>
      </c>
      <c r="U90">
        <v>4</v>
      </c>
      <c r="V90" t="s">
        <v>93</v>
      </c>
      <c r="W90">
        <v>55</v>
      </c>
      <c r="X90" s="17">
        <v>8535658894</v>
      </c>
      <c r="Y90" t="s">
        <v>1537</v>
      </c>
      <c r="Z90">
        <v>37.742306800000001</v>
      </c>
      <c r="AA90">
        <v>-25.6594762</v>
      </c>
      <c r="AM90">
        <f t="shared" ca="1" si="12"/>
        <v>11</v>
      </c>
      <c r="AN90">
        <f t="shared" ca="1" si="13"/>
        <v>1975</v>
      </c>
      <c r="AO90">
        <f t="shared" ca="1" si="14"/>
        <v>47</v>
      </c>
      <c r="AP90" t="str">
        <f t="shared" si="15"/>
        <v>JEAN</v>
      </c>
      <c r="AQ90" t="str">
        <f t="shared" si="16"/>
        <v>UWIMANA</v>
      </c>
      <c r="AR90" t="str">
        <f t="shared" si="17"/>
        <v>JEAN  UWIMANA</v>
      </c>
      <c r="AS90">
        <v>70</v>
      </c>
      <c r="AU90" t="str">
        <f t="shared" si="18"/>
        <v/>
      </c>
      <c r="AV90">
        <f t="shared" ca="1" si="19"/>
        <v>1975</v>
      </c>
      <c r="AX90">
        <f t="shared" si="20"/>
        <v>4</v>
      </c>
      <c r="AY90" t="str">
        <f t="shared" si="21"/>
        <v>DIVORCED</v>
      </c>
      <c r="AZ90" s="23"/>
      <c r="BA90">
        <f t="shared" si="22"/>
        <v>9</v>
      </c>
      <c r="BC90" t="str">
        <f t="shared" si="23"/>
        <v>M</v>
      </c>
      <c r="BD90" s="17">
        <v>8535658894</v>
      </c>
    </row>
    <row r="91" spans="1:56" hidden="1">
      <c r="A91">
        <v>29</v>
      </c>
      <c r="B91" t="s">
        <v>374</v>
      </c>
      <c r="C91" t="s">
        <v>375</v>
      </c>
      <c r="E91" t="s">
        <v>2396</v>
      </c>
      <c r="F91" t="s">
        <v>2397</v>
      </c>
      <c r="G91" t="s">
        <v>36</v>
      </c>
      <c r="H91">
        <v>56.947079000000002</v>
      </c>
      <c r="I91">
        <v>23.6168485</v>
      </c>
      <c r="J91">
        <v>32872</v>
      </c>
      <c r="K91">
        <v>30</v>
      </c>
      <c r="L91">
        <v>12</v>
      </c>
      <c r="M91">
        <v>1989</v>
      </c>
      <c r="N91">
        <v>33</v>
      </c>
      <c r="O91">
        <v>13</v>
      </c>
      <c r="P91" s="28" t="s">
        <v>37</v>
      </c>
      <c r="Q91" t="s">
        <v>56</v>
      </c>
      <c r="R91" t="s">
        <v>1538</v>
      </c>
      <c r="S91" t="s">
        <v>1539</v>
      </c>
      <c r="T91" t="s">
        <v>1540</v>
      </c>
      <c r="U91">
        <v>7</v>
      </c>
      <c r="V91" t="s">
        <v>78</v>
      </c>
      <c r="W91">
        <v>55</v>
      </c>
      <c r="Y91" t="s">
        <v>1537</v>
      </c>
      <c r="Z91">
        <v>37.742306800000001</v>
      </c>
      <c r="AA91">
        <v>-25.6594762</v>
      </c>
      <c r="AM91">
        <f t="shared" ca="1" si="12"/>
        <v>12</v>
      </c>
      <c r="AN91">
        <f t="shared" ca="1" si="13"/>
        <v>1989</v>
      </c>
      <c r="AO91">
        <f t="shared" ca="1" si="14"/>
        <v>33</v>
      </c>
      <c r="AP91" t="str">
        <f t="shared" si="15"/>
        <v>KARENZI</v>
      </c>
      <c r="AQ91" t="str">
        <f t="shared" si="16"/>
        <v>BEATRICE</v>
      </c>
      <c r="AR91" t="str">
        <f t="shared" si="17"/>
        <v>KARENZI  BEATRICE</v>
      </c>
      <c r="AS91">
        <v>126</v>
      </c>
      <c r="AU91" t="str">
        <f t="shared" si="18"/>
        <v/>
      </c>
      <c r="AV91">
        <f t="shared" ca="1" si="19"/>
        <v>1989</v>
      </c>
      <c r="AX91">
        <f t="shared" si="20"/>
        <v>7</v>
      </c>
      <c r="AY91" t="str">
        <f t="shared" si="21"/>
        <v>WIDOWED</v>
      </c>
      <c r="AZ91" s="23"/>
      <c r="BA91">
        <f t="shared" si="22"/>
        <v>13</v>
      </c>
      <c r="BC91" t="str">
        <f t="shared" si="23"/>
        <v>M</v>
      </c>
    </row>
    <row r="92" spans="1:56" hidden="1">
      <c r="A92">
        <v>29</v>
      </c>
      <c r="B92" t="s">
        <v>377</v>
      </c>
      <c r="C92" t="s">
        <v>378</v>
      </c>
      <c r="E92" t="s">
        <v>2398</v>
      </c>
      <c r="F92" t="s">
        <v>2399</v>
      </c>
      <c r="G92" t="s">
        <v>36</v>
      </c>
      <c r="H92">
        <v>-7.1944717999999996</v>
      </c>
      <c r="I92">
        <v>107.88948860000001</v>
      </c>
      <c r="J92">
        <v>35544</v>
      </c>
      <c r="K92">
        <v>24</v>
      </c>
      <c r="L92">
        <v>4</v>
      </c>
      <c r="M92">
        <v>1997</v>
      </c>
      <c r="N92">
        <v>25</v>
      </c>
      <c r="O92">
        <v>5</v>
      </c>
      <c r="P92" s="28" t="s">
        <v>37</v>
      </c>
      <c r="Q92" t="s">
        <v>56</v>
      </c>
      <c r="R92" t="s">
        <v>1538</v>
      </c>
      <c r="S92" t="s">
        <v>1539</v>
      </c>
      <c r="T92" t="s">
        <v>1540</v>
      </c>
      <c r="U92">
        <v>7</v>
      </c>
      <c r="V92" t="s">
        <v>78</v>
      </c>
      <c r="W92">
        <v>55</v>
      </c>
      <c r="Y92" t="s">
        <v>1537</v>
      </c>
      <c r="Z92">
        <v>37.742306800000001</v>
      </c>
      <c r="AA92">
        <v>-25.6594762</v>
      </c>
      <c r="AH92">
        <v>22</v>
      </c>
      <c r="AM92">
        <f t="shared" ca="1" si="12"/>
        <v>5</v>
      </c>
      <c r="AN92">
        <f t="shared" ca="1" si="13"/>
        <v>1997</v>
      </c>
      <c r="AO92">
        <f t="shared" ca="1" si="14"/>
        <v>25</v>
      </c>
      <c r="AP92" t="str">
        <f t="shared" si="15"/>
        <v>DAVY</v>
      </c>
      <c r="AQ92" t="str">
        <f t="shared" si="16"/>
        <v>MWESIGYE</v>
      </c>
      <c r="AR92" t="str">
        <f t="shared" si="17"/>
        <v>DAVY  MWESIGYE</v>
      </c>
      <c r="AT92">
        <v>33</v>
      </c>
      <c r="AU92">
        <f t="shared" ca="1" si="18"/>
        <v>5</v>
      </c>
      <c r="AV92" t="str">
        <f t="shared" si="19"/>
        <v/>
      </c>
      <c r="AX92">
        <f t="shared" si="20"/>
        <v>7</v>
      </c>
      <c r="AY92" t="str">
        <f t="shared" si="21"/>
        <v>WIDOWED</v>
      </c>
      <c r="AZ92" s="23"/>
      <c r="BA92">
        <f t="shared" si="22"/>
        <v>5</v>
      </c>
      <c r="BC92" t="str">
        <f t="shared" si="23"/>
        <v>M</v>
      </c>
    </row>
    <row r="93" spans="1:56" hidden="1">
      <c r="A93">
        <v>30</v>
      </c>
      <c r="B93" t="s">
        <v>380</v>
      </c>
      <c r="C93" t="s">
        <v>381</v>
      </c>
      <c r="E93" t="s">
        <v>382</v>
      </c>
      <c r="F93" t="s">
        <v>1544</v>
      </c>
      <c r="G93" t="s">
        <v>36</v>
      </c>
      <c r="H93">
        <v>-23.469746600000001</v>
      </c>
      <c r="I93">
        <v>-57.263511399999999</v>
      </c>
      <c r="J93">
        <v>36387</v>
      </c>
      <c r="K93">
        <v>15</v>
      </c>
      <c r="L93">
        <v>8</v>
      </c>
      <c r="M93">
        <v>1999</v>
      </c>
      <c r="N93">
        <v>23</v>
      </c>
      <c r="O93">
        <v>7</v>
      </c>
      <c r="P93" s="28" t="s">
        <v>72</v>
      </c>
      <c r="Q93" t="s">
        <v>82</v>
      </c>
      <c r="R93" t="s">
        <v>1545</v>
      </c>
      <c r="S93" t="s">
        <v>1546</v>
      </c>
      <c r="T93" t="s">
        <v>1415</v>
      </c>
      <c r="U93">
        <v>6</v>
      </c>
      <c r="V93" t="s">
        <v>43</v>
      </c>
      <c r="W93">
        <v>77</v>
      </c>
      <c r="X93"/>
      <c r="Y93" t="s">
        <v>1547</v>
      </c>
      <c r="Z93">
        <v>-7.9908055999999998</v>
      </c>
      <c r="AA93">
        <v>-34.841628999999998</v>
      </c>
      <c r="AM93">
        <f t="shared" ca="1" si="12"/>
        <v>8</v>
      </c>
      <c r="AN93">
        <f t="shared" ca="1" si="13"/>
        <v>1999</v>
      </c>
      <c r="AO93">
        <f t="shared" ca="1" si="14"/>
        <v>23</v>
      </c>
      <c r="AP93" t="str">
        <f t="shared" si="15"/>
        <v>INNOCENT</v>
      </c>
      <c r="AQ93" t="str">
        <f t="shared" si="16"/>
        <v>UMURERWA</v>
      </c>
      <c r="AR93" t="str">
        <f t="shared" si="17"/>
        <v>INNOCENT  UMURERWA</v>
      </c>
      <c r="AU93">
        <f t="shared" ca="1" si="18"/>
        <v>8</v>
      </c>
      <c r="AV93">
        <f t="shared" ca="1" si="19"/>
        <v>1999</v>
      </c>
      <c r="AX93">
        <f t="shared" si="20"/>
        <v>6</v>
      </c>
      <c r="AY93" t="str">
        <f t="shared" si="21"/>
        <v>NEVER MARRIED</v>
      </c>
      <c r="AZ93" s="23"/>
      <c r="BA93">
        <f t="shared" si="22"/>
        <v>7</v>
      </c>
      <c r="BC93" t="str">
        <f t="shared" si="23"/>
        <v>M</v>
      </c>
    </row>
    <row r="94" spans="1:56" hidden="1">
      <c r="A94">
        <v>30</v>
      </c>
      <c r="B94" t="s">
        <v>383</v>
      </c>
      <c r="C94" t="s">
        <v>384</v>
      </c>
      <c r="E94" t="s">
        <v>385</v>
      </c>
      <c r="F94" t="s">
        <v>1547</v>
      </c>
      <c r="G94" t="s">
        <v>36</v>
      </c>
      <c r="H94">
        <v>-7.9908055999999998</v>
      </c>
      <c r="I94">
        <v>-34.841628999999998</v>
      </c>
      <c r="J94">
        <v>16488</v>
      </c>
      <c r="K94">
        <v>20</v>
      </c>
      <c r="L94">
        <v>2</v>
      </c>
      <c r="M94">
        <v>1945</v>
      </c>
      <c r="N94">
        <v>77</v>
      </c>
      <c r="O94">
        <v>3</v>
      </c>
      <c r="P94" s="28" t="s">
        <v>72</v>
      </c>
      <c r="Q94" t="s">
        <v>82</v>
      </c>
      <c r="R94" t="s">
        <v>1545</v>
      </c>
      <c r="S94" t="s">
        <v>1546</v>
      </c>
      <c r="T94" t="s">
        <v>1415</v>
      </c>
      <c r="U94">
        <v>4</v>
      </c>
      <c r="V94" t="s">
        <v>93</v>
      </c>
      <c r="W94">
        <v>77</v>
      </c>
      <c r="X94">
        <v>7244018688</v>
      </c>
      <c r="Y94" t="s">
        <v>1547</v>
      </c>
      <c r="Z94">
        <v>-7.9908055999999998</v>
      </c>
      <c r="AA94">
        <v>-34.841628999999998</v>
      </c>
      <c r="AG94">
        <v>8</v>
      </c>
      <c r="AI94">
        <v>17</v>
      </c>
      <c r="AM94">
        <f t="shared" ca="1" si="12"/>
        <v>2</v>
      </c>
      <c r="AN94">
        <f t="shared" ca="1" si="13"/>
        <v>1928</v>
      </c>
      <c r="AO94">
        <f t="shared" ca="1" si="14"/>
        <v>77</v>
      </c>
      <c r="AP94" t="str">
        <f t="shared" si="15"/>
        <v>HAPPY</v>
      </c>
      <c r="AQ94" t="str">
        <f t="shared" si="16"/>
        <v>KABERA</v>
      </c>
      <c r="AR94" t="str">
        <f t="shared" si="17"/>
        <v>HAPPY  KABERA</v>
      </c>
      <c r="AS94">
        <v>56</v>
      </c>
      <c r="AU94" t="str">
        <f t="shared" si="18"/>
        <v/>
      </c>
      <c r="AV94">
        <f t="shared" ca="1" si="19"/>
        <v>1928</v>
      </c>
      <c r="AX94">
        <f t="shared" si="20"/>
        <v>4</v>
      </c>
      <c r="AY94" t="str">
        <f t="shared" si="21"/>
        <v>DIVORCED</v>
      </c>
      <c r="AZ94" s="23"/>
      <c r="BA94">
        <f t="shared" si="22"/>
        <v>3</v>
      </c>
      <c r="BC94" t="str">
        <f t="shared" si="23"/>
        <v>M</v>
      </c>
      <c r="BD94">
        <v>7244018688</v>
      </c>
    </row>
    <row r="95" spans="1:56" hidden="1">
      <c r="A95">
        <v>30</v>
      </c>
      <c r="B95" t="s">
        <v>386</v>
      </c>
      <c r="C95" t="s">
        <v>387</v>
      </c>
      <c r="E95" t="s">
        <v>1090</v>
      </c>
      <c r="F95" t="s">
        <v>2400</v>
      </c>
      <c r="G95" t="s">
        <v>36</v>
      </c>
      <c r="H95">
        <v>-5.1291726999999998</v>
      </c>
      <c r="I95">
        <v>-67.189448799999994</v>
      </c>
      <c r="J95">
        <v>44243</v>
      </c>
      <c r="K95">
        <v>16</v>
      </c>
      <c r="L95">
        <v>2</v>
      </c>
      <c r="M95">
        <v>2021</v>
      </c>
      <c r="N95">
        <v>1</v>
      </c>
      <c r="O95">
        <v>7</v>
      </c>
      <c r="P95" s="28" t="s">
        <v>72</v>
      </c>
      <c r="Q95" t="s">
        <v>82</v>
      </c>
      <c r="R95" t="s">
        <v>1545</v>
      </c>
      <c r="S95" t="s">
        <v>1546</v>
      </c>
      <c r="T95" t="s">
        <v>1415</v>
      </c>
      <c r="U95">
        <v>6</v>
      </c>
      <c r="V95" t="s">
        <v>43</v>
      </c>
      <c r="W95">
        <v>77</v>
      </c>
      <c r="X95"/>
      <c r="Y95" t="s">
        <v>1547</v>
      </c>
      <c r="Z95">
        <v>-7.9908055999999998</v>
      </c>
      <c r="AA95">
        <v>-34.841628999999998</v>
      </c>
      <c r="AM95">
        <f t="shared" ca="1" si="12"/>
        <v>2</v>
      </c>
      <c r="AN95">
        <f t="shared" ca="1" si="13"/>
        <v>2021</v>
      </c>
      <c r="AO95">
        <f t="shared" ca="1" si="14"/>
        <v>1</v>
      </c>
      <c r="AP95" t="str">
        <f t="shared" si="15"/>
        <v>MWENEDATA</v>
      </c>
      <c r="AQ95" t="str">
        <f t="shared" si="16"/>
        <v>ALINE</v>
      </c>
      <c r="AR95" t="str">
        <f t="shared" si="17"/>
        <v>MWENEDATA  ALINE</v>
      </c>
      <c r="AU95">
        <f t="shared" ca="1" si="18"/>
        <v>2</v>
      </c>
      <c r="AV95">
        <f t="shared" ca="1" si="19"/>
        <v>2021</v>
      </c>
      <c r="AX95">
        <f t="shared" si="20"/>
        <v>6</v>
      </c>
      <c r="AY95" t="str">
        <f t="shared" si="21"/>
        <v>NEVER MARRIED</v>
      </c>
      <c r="AZ95" s="23"/>
      <c r="BA95">
        <f t="shared" si="22"/>
        <v>7</v>
      </c>
      <c r="BC95" t="str">
        <f t="shared" si="23"/>
        <v>M</v>
      </c>
    </row>
    <row r="96" spans="1:56" hidden="1">
      <c r="A96">
        <v>31</v>
      </c>
      <c r="B96" t="s">
        <v>389</v>
      </c>
      <c r="C96" t="s">
        <v>390</v>
      </c>
      <c r="E96" t="s">
        <v>29</v>
      </c>
      <c r="F96" t="s">
        <v>2401</v>
      </c>
      <c r="G96" t="s">
        <v>23</v>
      </c>
      <c r="H96">
        <v>10.3826543</v>
      </c>
      <c r="I96">
        <v>-61.298422100000003</v>
      </c>
      <c r="J96">
        <v>14101</v>
      </c>
      <c r="K96">
        <v>9</v>
      </c>
      <c r="L96">
        <v>8</v>
      </c>
      <c r="M96">
        <v>1938</v>
      </c>
      <c r="N96">
        <v>84</v>
      </c>
      <c r="O96">
        <v>11</v>
      </c>
      <c r="P96" s="28" t="s">
        <v>37</v>
      </c>
      <c r="Q96" t="s">
        <v>38</v>
      </c>
      <c r="R96" t="s">
        <v>1550</v>
      </c>
      <c r="S96" t="s">
        <v>1551</v>
      </c>
      <c r="T96" t="s">
        <v>60</v>
      </c>
      <c r="U96">
        <v>7</v>
      </c>
      <c r="V96" t="s">
        <v>78</v>
      </c>
      <c r="W96">
        <v>84</v>
      </c>
      <c r="X96" s="17">
        <v>4366822156</v>
      </c>
      <c r="Y96" t="s">
        <v>2401</v>
      </c>
      <c r="Z96">
        <v>10.3826543</v>
      </c>
      <c r="AA96">
        <v>-61.298422100000003</v>
      </c>
      <c r="AH96">
        <v>32</v>
      </c>
      <c r="AJ96">
        <v>30</v>
      </c>
      <c r="AM96">
        <f t="shared" ca="1" si="12"/>
        <v>7</v>
      </c>
      <c r="AN96">
        <f t="shared" ca="1" si="13"/>
        <v>1938</v>
      </c>
      <c r="AO96">
        <f t="shared" ca="1" si="14"/>
        <v>85</v>
      </c>
      <c r="AP96" t="str">
        <f t="shared" si="15"/>
        <v>MUTONI</v>
      </c>
      <c r="AQ96" t="str">
        <f t="shared" si="16"/>
        <v>DIANE</v>
      </c>
      <c r="AR96" t="str">
        <f t="shared" si="17"/>
        <v>MUTONI  DIANE</v>
      </c>
      <c r="AT96">
        <v>47</v>
      </c>
      <c r="AU96">
        <f t="shared" ca="1" si="18"/>
        <v>7</v>
      </c>
      <c r="AV96" t="str">
        <f t="shared" si="19"/>
        <v/>
      </c>
      <c r="AX96">
        <f t="shared" si="20"/>
        <v>7</v>
      </c>
      <c r="AY96" t="str">
        <f t="shared" si="21"/>
        <v>WIDOWED</v>
      </c>
      <c r="AZ96" s="23"/>
      <c r="BA96">
        <f t="shared" si="22"/>
        <v>11</v>
      </c>
      <c r="BC96" t="str">
        <f t="shared" si="23"/>
        <v>F</v>
      </c>
      <c r="BD96" s="17"/>
    </row>
    <row r="97" spans="1:56" hidden="1">
      <c r="A97">
        <v>31</v>
      </c>
      <c r="B97" t="s">
        <v>392</v>
      </c>
      <c r="C97" t="s">
        <v>393</v>
      </c>
      <c r="E97" t="s">
        <v>498</v>
      </c>
      <c r="F97" t="s">
        <v>1552</v>
      </c>
      <c r="G97" t="s">
        <v>23</v>
      </c>
      <c r="H97">
        <v>-34.735694899999999</v>
      </c>
      <c r="I97">
        <v>-58.634033899999999</v>
      </c>
      <c r="J97">
        <v>30052</v>
      </c>
      <c r="K97">
        <v>11</v>
      </c>
      <c r="L97">
        <v>4</v>
      </c>
      <c r="M97">
        <v>1982</v>
      </c>
      <c r="N97">
        <v>40</v>
      </c>
      <c r="O97">
        <v>8</v>
      </c>
      <c r="P97" s="28" t="s">
        <v>37</v>
      </c>
      <c r="Q97" t="s">
        <v>38</v>
      </c>
      <c r="R97" t="s">
        <v>1550</v>
      </c>
      <c r="S97" t="s">
        <v>1551</v>
      </c>
      <c r="T97" t="s">
        <v>60</v>
      </c>
      <c r="U97">
        <v>5</v>
      </c>
      <c r="V97" t="s">
        <v>86</v>
      </c>
      <c r="W97">
        <v>84</v>
      </c>
      <c r="Y97" t="s">
        <v>2401</v>
      </c>
      <c r="Z97">
        <v>10.3826543</v>
      </c>
      <c r="AA97">
        <v>-61.298422100000003</v>
      </c>
      <c r="AD97">
        <v>24</v>
      </c>
      <c r="AH97">
        <v>110</v>
      </c>
      <c r="AM97">
        <f t="shared" ca="1" si="12"/>
        <v>4</v>
      </c>
      <c r="AN97">
        <f t="shared" ca="1" si="13"/>
        <v>1982</v>
      </c>
      <c r="AO97">
        <f t="shared" ca="1" si="14"/>
        <v>40</v>
      </c>
      <c r="AP97" t="str">
        <f t="shared" si="15"/>
        <v>ROYAL</v>
      </c>
      <c r="AQ97" t="str">
        <f t="shared" si="16"/>
        <v>UWAMARIYA</v>
      </c>
      <c r="AR97" t="str">
        <f t="shared" si="17"/>
        <v>ROYAL  UWAMARIYA</v>
      </c>
      <c r="AT97">
        <v>88</v>
      </c>
      <c r="AU97">
        <f t="shared" ca="1" si="18"/>
        <v>4</v>
      </c>
      <c r="AV97" t="str">
        <f t="shared" si="19"/>
        <v/>
      </c>
      <c r="AX97">
        <f t="shared" si="20"/>
        <v>5</v>
      </c>
      <c r="AY97" t="str">
        <f t="shared" si="21"/>
        <v>SEPARATED</v>
      </c>
      <c r="AZ97" s="23"/>
      <c r="BA97">
        <f t="shared" si="22"/>
        <v>8</v>
      </c>
      <c r="BB97">
        <v>1</v>
      </c>
      <c r="BC97" t="str">
        <f t="shared" si="23"/>
        <v/>
      </c>
    </row>
    <row r="98" spans="1:56" hidden="1">
      <c r="A98">
        <v>31</v>
      </c>
      <c r="B98" t="s">
        <v>395</v>
      </c>
      <c r="C98" t="s">
        <v>396</v>
      </c>
      <c r="E98" t="s">
        <v>2819</v>
      </c>
      <c r="F98" t="s">
        <v>2403</v>
      </c>
      <c r="G98" t="s">
        <v>36</v>
      </c>
      <c r="H98">
        <v>51.7920503</v>
      </c>
      <c r="I98">
        <v>56.344298500000001</v>
      </c>
      <c r="J98">
        <v>38618</v>
      </c>
      <c r="K98">
        <v>23</v>
      </c>
      <c r="L98">
        <v>9</v>
      </c>
      <c r="M98">
        <v>2005</v>
      </c>
      <c r="N98">
        <v>17</v>
      </c>
      <c r="O98">
        <v>13</v>
      </c>
      <c r="P98" s="28" t="s">
        <v>37</v>
      </c>
      <c r="Q98" t="s">
        <v>38</v>
      </c>
      <c r="R98" t="s">
        <v>1550</v>
      </c>
      <c r="S98" t="s">
        <v>1551</v>
      </c>
      <c r="T98" t="s">
        <v>60</v>
      </c>
      <c r="U98">
        <v>6</v>
      </c>
      <c r="V98" t="s">
        <v>43</v>
      </c>
      <c r="W98">
        <v>84</v>
      </c>
      <c r="Y98" t="s">
        <v>2401</v>
      </c>
      <c r="Z98">
        <v>10.3826543</v>
      </c>
      <c r="AA98">
        <v>-61.298422100000003</v>
      </c>
      <c r="AD98">
        <v>4</v>
      </c>
      <c r="AM98">
        <f t="shared" ca="1" si="12"/>
        <v>9</v>
      </c>
      <c r="AN98">
        <f t="shared" ca="1" si="13"/>
        <v>2005</v>
      </c>
      <c r="AO98">
        <f t="shared" ca="1" si="14"/>
        <v>17</v>
      </c>
      <c r="AP98" t="str">
        <f t="shared" si="15"/>
        <v>ADOLPHE</v>
      </c>
      <c r="AQ98" t="str">
        <f t="shared" si="16"/>
        <v>AUGUSTI</v>
      </c>
      <c r="AR98" t="str">
        <f t="shared" si="17"/>
        <v>ADOLPHE  AUGUSTI</v>
      </c>
      <c r="AS98">
        <v>110</v>
      </c>
      <c r="AU98" t="str">
        <f t="shared" si="18"/>
        <v/>
      </c>
      <c r="AV98">
        <f t="shared" ca="1" si="19"/>
        <v>2005</v>
      </c>
      <c r="AX98">
        <f t="shared" si="20"/>
        <v>6</v>
      </c>
      <c r="AY98" t="str">
        <f t="shared" si="21"/>
        <v>NEVER MARRIED</v>
      </c>
      <c r="AZ98" s="23"/>
      <c r="BA98">
        <f t="shared" si="22"/>
        <v>13</v>
      </c>
      <c r="BC98" t="str">
        <f t="shared" si="23"/>
        <v>M</v>
      </c>
    </row>
    <row r="99" spans="1:56" hidden="1">
      <c r="A99">
        <v>31</v>
      </c>
      <c r="B99" t="s">
        <v>398</v>
      </c>
      <c r="C99" t="s">
        <v>399</v>
      </c>
      <c r="D99" t="s">
        <v>400</v>
      </c>
      <c r="E99" t="s">
        <v>401</v>
      </c>
      <c r="F99" t="s">
        <v>1554</v>
      </c>
      <c r="G99" t="s">
        <v>23</v>
      </c>
      <c r="H99">
        <v>-7.6371754999999997</v>
      </c>
      <c r="I99">
        <v>112.93864720000001</v>
      </c>
      <c r="J99">
        <v>26314</v>
      </c>
      <c r="K99">
        <v>16</v>
      </c>
      <c r="L99">
        <v>1</v>
      </c>
      <c r="M99">
        <v>1972</v>
      </c>
      <c r="N99">
        <v>50</v>
      </c>
      <c r="O99">
        <v>4</v>
      </c>
      <c r="P99" s="28" t="s">
        <v>37</v>
      </c>
      <c r="Q99" t="s">
        <v>38</v>
      </c>
      <c r="R99" t="s">
        <v>1550</v>
      </c>
      <c r="S99" t="s">
        <v>1551</v>
      </c>
      <c r="T99" t="s">
        <v>60</v>
      </c>
      <c r="U99">
        <v>1</v>
      </c>
      <c r="V99" t="s">
        <v>186</v>
      </c>
      <c r="W99">
        <v>84</v>
      </c>
      <c r="Y99" t="s">
        <v>2401</v>
      </c>
      <c r="Z99">
        <v>10.3826543</v>
      </c>
      <c r="AA99">
        <v>-61.298422100000003</v>
      </c>
      <c r="AL99">
        <v>12</v>
      </c>
      <c r="AM99">
        <f t="shared" ca="1" si="12"/>
        <v>1</v>
      </c>
      <c r="AN99">
        <f t="shared" ca="1" si="13"/>
        <v>1972</v>
      </c>
      <c r="AO99">
        <f t="shared" ca="1" si="14"/>
        <v>50</v>
      </c>
      <c r="AP99" t="str">
        <f t="shared" si="15"/>
        <v>MARIE</v>
      </c>
      <c r="AQ99" t="str">
        <f t="shared" si="16"/>
        <v/>
      </c>
      <c r="AR99" t="str">
        <f t="shared" si="17"/>
        <v xml:space="preserve">MARIE LOUISE </v>
      </c>
      <c r="AU99">
        <f t="shared" ca="1" si="18"/>
        <v>1</v>
      </c>
      <c r="AV99">
        <f t="shared" ca="1" si="19"/>
        <v>1972</v>
      </c>
      <c r="AX99">
        <f t="shared" si="20"/>
        <v>1</v>
      </c>
      <c r="AY99" t="str">
        <f t="shared" si="21"/>
        <v>MARRIED TO ONE WIFE/HUSBAND OFFICIALLY</v>
      </c>
      <c r="AZ99" s="23">
        <v>1</v>
      </c>
      <c r="BA99" t="str">
        <f t="shared" si="22"/>
        <v/>
      </c>
      <c r="BC99" t="str">
        <f t="shared" si="23"/>
        <v>F</v>
      </c>
    </row>
    <row r="100" spans="1:56" hidden="1">
      <c r="A100">
        <v>33</v>
      </c>
      <c r="B100" t="s">
        <v>410</v>
      </c>
      <c r="C100" t="s">
        <v>411</v>
      </c>
      <c r="D100" t="s">
        <v>412</v>
      </c>
      <c r="E100" t="s">
        <v>2408</v>
      </c>
      <c r="F100" t="s">
        <v>2409</v>
      </c>
      <c r="G100" t="s">
        <v>36</v>
      </c>
      <c r="H100">
        <v>45.193485699999997</v>
      </c>
      <c r="I100">
        <v>5.7218985</v>
      </c>
      <c r="J100">
        <v>19227</v>
      </c>
      <c r="K100">
        <v>21</v>
      </c>
      <c r="L100">
        <v>8</v>
      </c>
      <c r="M100">
        <v>1952</v>
      </c>
      <c r="N100">
        <v>70</v>
      </c>
      <c r="O100">
        <v>5</v>
      </c>
      <c r="P100" s="28" t="s">
        <v>72</v>
      </c>
      <c r="Q100" t="s">
        <v>82</v>
      </c>
      <c r="R100" t="s">
        <v>1545</v>
      </c>
      <c r="S100" t="s">
        <v>160</v>
      </c>
      <c r="T100" t="s">
        <v>1562</v>
      </c>
      <c r="U100">
        <v>2</v>
      </c>
      <c r="V100" t="s">
        <v>48</v>
      </c>
      <c r="W100">
        <v>70</v>
      </c>
      <c r="X100">
        <v>9215743537</v>
      </c>
      <c r="Y100" t="s">
        <v>2409</v>
      </c>
      <c r="Z100">
        <v>45.193485699999997</v>
      </c>
      <c r="AA100">
        <v>5.7218985</v>
      </c>
      <c r="AH100">
        <v>55</v>
      </c>
      <c r="AM100">
        <f t="shared" ca="1" si="12"/>
        <v>4</v>
      </c>
      <c r="AN100">
        <f t="shared" ca="1" si="13"/>
        <v>1952</v>
      </c>
      <c r="AO100">
        <f t="shared" ca="1" si="14"/>
        <v>70</v>
      </c>
      <c r="AP100" t="str">
        <f t="shared" si="15"/>
        <v>JOHN</v>
      </c>
      <c r="AQ100" t="str">
        <f t="shared" si="16"/>
        <v>VITAL</v>
      </c>
      <c r="AR100" t="str">
        <f t="shared" si="17"/>
        <v>JOHN MARRY VITAL</v>
      </c>
      <c r="AU100">
        <f t="shared" ca="1" si="18"/>
        <v>4</v>
      </c>
      <c r="AV100">
        <f t="shared" ca="1" si="19"/>
        <v>1952</v>
      </c>
      <c r="AX100">
        <f t="shared" si="20"/>
        <v>2</v>
      </c>
      <c r="AY100" t="str">
        <f t="shared" si="21"/>
        <v>MARRIED TO ONE WIFE/HUSBAND NOT OFFICIALLY</v>
      </c>
      <c r="AZ100" s="23"/>
      <c r="BA100">
        <f t="shared" si="22"/>
        <v>5</v>
      </c>
      <c r="BC100" t="str">
        <f t="shared" si="23"/>
        <v>M</v>
      </c>
      <c r="BD100">
        <v>9215743537</v>
      </c>
    </row>
    <row r="101" spans="1:56" hidden="1">
      <c r="A101">
        <v>33</v>
      </c>
      <c r="B101" t="s">
        <v>414</v>
      </c>
      <c r="C101" t="s">
        <v>2820</v>
      </c>
      <c r="E101" t="s">
        <v>416</v>
      </c>
      <c r="F101" t="s">
        <v>1563</v>
      </c>
      <c r="G101" t="s">
        <v>23</v>
      </c>
      <c r="H101">
        <v>54.809837299999998</v>
      </c>
      <c r="I101">
        <v>36.311627399999999</v>
      </c>
      <c r="J101">
        <v>21061</v>
      </c>
      <c r="K101">
        <v>29</v>
      </c>
      <c r="L101">
        <v>8</v>
      </c>
      <c r="M101">
        <v>1957</v>
      </c>
      <c r="N101">
        <v>65</v>
      </c>
      <c r="O101">
        <v>5</v>
      </c>
      <c r="P101" s="28" t="s">
        <v>72</v>
      </c>
      <c r="Q101" t="s">
        <v>82</v>
      </c>
      <c r="R101" t="s">
        <v>1545</v>
      </c>
      <c r="S101" t="s">
        <v>160</v>
      </c>
      <c r="T101" t="s">
        <v>1562</v>
      </c>
      <c r="U101">
        <v>3</v>
      </c>
      <c r="V101" t="s">
        <v>26</v>
      </c>
      <c r="W101">
        <v>70</v>
      </c>
      <c r="X101"/>
      <c r="Y101" t="s">
        <v>2409</v>
      </c>
      <c r="Z101">
        <v>45.193485699999997</v>
      </c>
      <c r="AA101">
        <v>5.7218985</v>
      </c>
      <c r="AD101">
        <v>17</v>
      </c>
      <c r="AI101">
        <v>81</v>
      </c>
      <c r="AJ101">
        <v>80</v>
      </c>
      <c r="AK101">
        <v>22</v>
      </c>
      <c r="AM101">
        <f t="shared" ca="1" si="12"/>
        <v>8</v>
      </c>
      <c r="AN101">
        <f t="shared" ca="1" si="13"/>
        <v>2004</v>
      </c>
      <c r="AO101">
        <f t="shared" ca="1" si="14"/>
        <v>68</v>
      </c>
      <c r="AP101" t="str">
        <f t="shared" si="15"/>
        <v/>
      </c>
      <c r="AQ101" t="str">
        <f t="shared" si="16"/>
        <v>MBARUSHIMANA</v>
      </c>
      <c r="AR101" t="str">
        <f t="shared" si="17"/>
        <v xml:space="preserve">  MBARUSHIMANA</v>
      </c>
      <c r="AU101">
        <f t="shared" ca="1" si="18"/>
        <v>8</v>
      </c>
      <c r="AV101">
        <f t="shared" ca="1" si="19"/>
        <v>2004</v>
      </c>
      <c r="AX101">
        <f t="shared" si="20"/>
        <v>3</v>
      </c>
      <c r="AY101" t="str">
        <f t="shared" si="21"/>
        <v>LIVE IN A POLYGAMOUS UNION</v>
      </c>
      <c r="AZ101" s="23"/>
      <c r="BA101">
        <f t="shared" si="22"/>
        <v>5</v>
      </c>
      <c r="BC101" t="str">
        <f t="shared" si="23"/>
        <v>F</v>
      </c>
    </row>
    <row r="102" spans="1:56" hidden="1">
      <c r="A102">
        <v>34</v>
      </c>
      <c r="B102" t="s">
        <v>417</v>
      </c>
      <c r="C102" t="s">
        <v>2508</v>
      </c>
      <c r="E102" t="s">
        <v>192</v>
      </c>
      <c r="F102" t="s">
        <v>1564</v>
      </c>
      <c r="G102" t="s">
        <v>23</v>
      </c>
      <c r="H102">
        <v>11.5012022</v>
      </c>
      <c r="I102">
        <v>122.3115616</v>
      </c>
      <c r="J102">
        <v>43315</v>
      </c>
      <c r="K102">
        <v>3</v>
      </c>
      <c r="L102">
        <v>8</v>
      </c>
      <c r="M102">
        <v>2018</v>
      </c>
      <c r="N102">
        <v>4</v>
      </c>
      <c r="O102">
        <v>3</v>
      </c>
      <c r="P102" s="28" t="s">
        <v>72</v>
      </c>
      <c r="Q102" t="s">
        <v>77</v>
      </c>
      <c r="R102" t="s">
        <v>1419</v>
      </c>
      <c r="S102" t="s">
        <v>1565</v>
      </c>
      <c r="T102" t="s">
        <v>1566</v>
      </c>
      <c r="U102">
        <v>6</v>
      </c>
      <c r="V102" t="s">
        <v>43</v>
      </c>
      <c r="W102">
        <v>47</v>
      </c>
      <c r="X102"/>
      <c r="Y102" t="s">
        <v>2410</v>
      </c>
      <c r="Z102">
        <v>38.020809100000001</v>
      </c>
      <c r="AA102">
        <v>-7.8554287</v>
      </c>
      <c r="AD102">
        <v>20</v>
      </c>
      <c r="AI102">
        <v>67</v>
      </c>
      <c r="AM102">
        <f t="shared" ca="1" si="12"/>
        <v>8</v>
      </c>
      <c r="AN102">
        <f t="shared" ca="1" si="13"/>
        <v>1930</v>
      </c>
      <c r="AO102">
        <f t="shared" ca="1" si="14"/>
        <v>4</v>
      </c>
      <c r="AP102" t="str">
        <f t="shared" si="15"/>
        <v>PAT</v>
      </c>
      <c r="AQ102" t="str">
        <f t="shared" si="16"/>
        <v>KAMANZI</v>
      </c>
      <c r="AR102" t="str">
        <f t="shared" si="17"/>
        <v>PAT  KAMANZI</v>
      </c>
      <c r="AU102">
        <f t="shared" ca="1" si="18"/>
        <v>8</v>
      </c>
      <c r="AV102">
        <f t="shared" ca="1" si="19"/>
        <v>1930</v>
      </c>
      <c r="AX102">
        <f t="shared" si="20"/>
        <v>6</v>
      </c>
      <c r="AY102" t="str">
        <f t="shared" si="21"/>
        <v>NEVER MARRIED</v>
      </c>
      <c r="AZ102" s="23"/>
      <c r="BA102">
        <f t="shared" si="22"/>
        <v>3</v>
      </c>
      <c r="BC102" t="str">
        <f t="shared" si="23"/>
        <v>F</v>
      </c>
    </row>
    <row r="103" spans="1:56" hidden="1">
      <c r="A103">
        <v>34</v>
      </c>
      <c r="B103" t="s">
        <v>419</v>
      </c>
      <c r="C103" t="s">
        <v>420</v>
      </c>
      <c r="E103" t="s">
        <v>2821</v>
      </c>
      <c r="F103" t="s">
        <v>2410</v>
      </c>
      <c r="G103" t="s">
        <v>36</v>
      </c>
      <c r="H103">
        <v>38.020809100000001</v>
      </c>
      <c r="I103">
        <v>-7.8554287</v>
      </c>
      <c r="J103">
        <v>27576</v>
      </c>
      <c r="K103">
        <v>1</v>
      </c>
      <c r="L103">
        <v>7</v>
      </c>
      <c r="M103">
        <v>1975</v>
      </c>
      <c r="N103">
        <v>47</v>
      </c>
      <c r="O103">
        <v>10</v>
      </c>
      <c r="P103" s="28" t="s">
        <v>72</v>
      </c>
      <c r="Q103" t="s">
        <v>77</v>
      </c>
      <c r="R103" t="s">
        <v>1419</v>
      </c>
      <c r="S103" t="s">
        <v>1565</v>
      </c>
      <c r="T103" t="s">
        <v>1566</v>
      </c>
      <c r="U103">
        <v>1</v>
      </c>
      <c r="V103" t="s">
        <v>186</v>
      </c>
      <c r="W103">
        <v>47</v>
      </c>
      <c r="X103">
        <v>1004279617</v>
      </c>
      <c r="Y103" t="s">
        <v>2410</v>
      </c>
      <c r="Z103">
        <v>38.020809100000001</v>
      </c>
      <c r="AA103">
        <v>-7.8554287</v>
      </c>
      <c r="AD103">
        <v>3</v>
      </c>
      <c r="AE103">
        <v>5</v>
      </c>
      <c r="AM103">
        <f t="shared" ca="1" si="12"/>
        <v>7</v>
      </c>
      <c r="AN103">
        <f t="shared" ca="1" si="13"/>
        <v>1975</v>
      </c>
      <c r="AO103">
        <f t="shared" ca="1" si="14"/>
        <v>47</v>
      </c>
      <c r="AP103" t="str">
        <f t="shared" si="15"/>
        <v>SEDHAR</v>
      </c>
      <c r="AQ103" t="str">
        <f t="shared" si="16"/>
        <v>KUBMANA</v>
      </c>
      <c r="AR103" t="str">
        <f t="shared" si="17"/>
        <v>SEDHAR  KUBMANA</v>
      </c>
      <c r="AT103">
        <v>89</v>
      </c>
      <c r="AU103">
        <f t="shared" ca="1" si="18"/>
        <v>7</v>
      </c>
      <c r="AV103" t="str">
        <f t="shared" si="19"/>
        <v/>
      </c>
      <c r="AX103">
        <f t="shared" si="20"/>
        <v>1</v>
      </c>
      <c r="AY103" t="str">
        <f t="shared" si="21"/>
        <v>MARRIED TO ONE WIFE/HUSBAND OFFICIALLY</v>
      </c>
      <c r="AZ103" s="23"/>
      <c r="BA103">
        <f t="shared" si="22"/>
        <v>10</v>
      </c>
      <c r="BC103" t="str">
        <f t="shared" si="23"/>
        <v>M</v>
      </c>
      <c r="BD103">
        <v>1004279617</v>
      </c>
    </row>
    <row r="104" spans="1:56" hidden="1">
      <c r="A104">
        <v>34</v>
      </c>
      <c r="B104" t="s">
        <v>422</v>
      </c>
      <c r="C104" t="s">
        <v>423</v>
      </c>
      <c r="E104" t="s">
        <v>945</v>
      </c>
      <c r="F104" t="s">
        <v>2411</v>
      </c>
      <c r="G104" t="s">
        <v>36</v>
      </c>
      <c r="H104">
        <v>45.7544209</v>
      </c>
      <c r="I104">
        <v>17.049648999999999</v>
      </c>
      <c r="J104">
        <v>41504</v>
      </c>
      <c r="K104">
        <v>18</v>
      </c>
      <c r="L104">
        <v>8</v>
      </c>
      <c r="M104">
        <v>2013</v>
      </c>
      <c r="N104">
        <v>9</v>
      </c>
      <c r="O104">
        <v>12</v>
      </c>
      <c r="P104" s="28" t="s">
        <v>72</v>
      </c>
      <c r="Q104" t="s">
        <v>77</v>
      </c>
      <c r="R104" t="s">
        <v>1419</v>
      </c>
      <c r="S104" t="s">
        <v>1565</v>
      </c>
      <c r="T104" t="s">
        <v>1566</v>
      </c>
      <c r="U104">
        <v>6</v>
      </c>
      <c r="V104" t="s">
        <v>43</v>
      </c>
      <c r="W104">
        <v>47</v>
      </c>
      <c r="X104"/>
      <c r="Y104" t="s">
        <v>2410</v>
      </c>
      <c r="Z104">
        <v>38.020809100000001</v>
      </c>
      <c r="AA104">
        <v>-7.8554287</v>
      </c>
      <c r="AI104">
        <v>82</v>
      </c>
      <c r="AM104">
        <f t="shared" ca="1" si="12"/>
        <v>8</v>
      </c>
      <c r="AN104">
        <f t="shared" ca="1" si="13"/>
        <v>1991</v>
      </c>
      <c r="AO104">
        <f t="shared" ca="1" si="14"/>
        <v>9</v>
      </c>
      <c r="AP104" t="str">
        <f t="shared" si="15"/>
        <v>ISMAEL</v>
      </c>
      <c r="AQ104" t="str">
        <f t="shared" si="16"/>
        <v>STRATON</v>
      </c>
      <c r="AR104" t="str">
        <f t="shared" si="17"/>
        <v>ISMAEL  STRATON</v>
      </c>
      <c r="AS104">
        <v>132</v>
      </c>
      <c r="AU104" t="str">
        <f t="shared" si="18"/>
        <v/>
      </c>
      <c r="AV104">
        <f t="shared" ca="1" si="19"/>
        <v>1991</v>
      </c>
      <c r="AX104">
        <f t="shared" si="20"/>
        <v>6</v>
      </c>
      <c r="AY104" t="str">
        <f t="shared" si="21"/>
        <v>NEVER MARRIED</v>
      </c>
      <c r="AZ104" s="23"/>
      <c r="BA104">
        <f t="shared" si="22"/>
        <v>12</v>
      </c>
      <c r="BC104" t="str">
        <f t="shared" si="23"/>
        <v>M</v>
      </c>
    </row>
    <row r="105" spans="1:56" hidden="1">
      <c r="A105">
        <v>35</v>
      </c>
      <c r="B105" t="s">
        <v>425</v>
      </c>
      <c r="C105" t="s">
        <v>426</v>
      </c>
      <c r="E105" t="s">
        <v>2412</v>
      </c>
      <c r="F105" t="s">
        <v>2413</v>
      </c>
      <c r="G105" t="s">
        <v>23</v>
      </c>
      <c r="H105">
        <v>24.546876000000001</v>
      </c>
      <c r="I105">
        <v>107.04219000000001</v>
      </c>
      <c r="J105">
        <v>22407</v>
      </c>
      <c r="K105">
        <v>6</v>
      </c>
      <c r="L105">
        <v>5</v>
      </c>
      <c r="M105">
        <v>1961</v>
      </c>
      <c r="N105">
        <v>61</v>
      </c>
      <c r="O105">
        <v>5</v>
      </c>
      <c r="P105" s="28" t="s">
        <v>97</v>
      </c>
      <c r="Q105" t="s">
        <v>125</v>
      </c>
      <c r="R105" t="s">
        <v>1406</v>
      </c>
      <c r="S105" t="s">
        <v>1407</v>
      </c>
      <c r="T105" t="s">
        <v>1408</v>
      </c>
      <c r="U105">
        <v>1</v>
      </c>
      <c r="V105" t="s">
        <v>186</v>
      </c>
      <c r="W105">
        <v>61</v>
      </c>
      <c r="X105" s="17">
        <v>4246322811</v>
      </c>
      <c r="Y105" t="s">
        <v>2413</v>
      </c>
      <c r="Z105">
        <v>24.546876000000001</v>
      </c>
      <c r="AA105">
        <v>107.04219000000001</v>
      </c>
      <c r="AM105">
        <f t="shared" ca="1" si="12"/>
        <v>5</v>
      </c>
      <c r="AN105">
        <f t="shared" ca="1" si="13"/>
        <v>1961</v>
      </c>
      <c r="AO105">
        <f t="shared" ca="1" si="14"/>
        <v>61</v>
      </c>
      <c r="AP105" t="str">
        <f t="shared" si="15"/>
        <v>UWAMAHORO</v>
      </c>
      <c r="AQ105" t="str">
        <f t="shared" si="16"/>
        <v>DAMAS</v>
      </c>
      <c r="AR105" t="str">
        <f t="shared" si="17"/>
        <v>UWAMAHORO  DAMAS</v>
      </c>
      <c r="AT105">
        <v>68</v>
      </c>
      <c r="AU105">
        <f t="shared" ca="1" si="18"/>
        <v>5</v>
      </c>
      <c r="AV105" t="str">
        <f t="shared" si="19"/>
        <v/>
      </c>
      <c r="AX105">
        <f t="shared" si="20"/>
        <v>1</v>
      </c>
      <c r="AY105" t="str">
        <f t="shared" si="21"/>
        <v>MARRIED TO ONE WIFE/HUSBAND OFFICIALLY</v>
      </c>
      <c r="AZ105" s="23"/>
      <c r="BA105">
        <f t="shared" si="22"/>
        <v>5</v>
      </c>
      <c r="BC105" t="str">
        <f t="shared" si="23"/>
        <v>F</v>
      </c>
      <c r="BD105" s="17">
        <v>4246322811</v>
      </c>
    </row>
    <row r="106" spans="1:56" hidden="1">
      <c r="A106">
        <v>35</v>
      </c>
      <c r="B106" t="s">
        <v>428</v>
      </c>
      <c r="C106" t="s">
        <v>429</v>
      </c>
      <c r="E106" t="s">
        <v>304</v>
      </c>
      <c r="F106" t="s">
        <v>1570</v>
      </c>
      <c r="G106" t="s">
        <v>23</v>
      </c>
      <c r="H106">
        <v>-8.6509789999999995</v>
      </c>
      <c r="I106">
        <v>116.3249438</v>
      </c>
      <c r="J106">
        <v>27334</v>
      </c>
      <c r="K106">
        <v>1</v>
      </c>
      <c r="L106">
        <v>11</v>
      </c>
      <c r="M106">
        <v>1974</v>
      </c>
      <c r="N106">
        <v>48</v>
      </c>
      <c r="O106">
        <v>8</v>
      </c>
      <c r="P106" s="28" t="s">
        <v>97</v>
      </c>
      <c r="Q106" t="s">
        <v>125</v>
      </c>
      <c r="R106" t="s">
        <v>1406</v>
      </c>
      <c r="S106" t="s">
        <v>1407</v>
      </c>
      <c r="T106" t="s">
        <v>1408</v>
      </c>
      <c r="U106">
        <v>4</v>
      </c>
      <c r="V106" t="s">
        <v>93</v>
      </c>
      <c r="W106">
        <v>61</v>
      </c>
      <c r="Y106" t="s">
        <v>2413</v>
      </c>
      <c r="Z106">
        <v>24.546876000000001</v>
      </c>
      <c r="AA106">
        <v>107.04219000000001</v>
      </c>
      <c r="AM106">
        <f t="shared" ca="1" si="12"/>
        <v>11</v>
      </c>
      <c r="AN106">
        <f t="shared" ca="1" si="13"/>
        <v>1974</v>
      </c>
      <c r="AO106">
        <f t="shared" ca="1" si="14"/>
        <v>48</v>
      </c>
      <c r="AP106" t="str">
        <f t="shared" si="15"/>
        <v>AMANDA</v>
      </c>
      <c r="AQ106" t="str">
        <f t="shared" si="16"/>
        <v>KAYITESI</v>
      </c>
      <c r="AR106" t="str">
        <f t="shared" si="17"/>
        <v>AMANDA  KAYITESI</v>
      </c>
      <c r="AU106">
        <f t="shared" ca="1" si="18"/>
        <v>11</v>
      </c>
      <c r="AV106">
        <f t="shared" ca="1" si="19"/>
        <v>1974</v>
      </c>
      <c r="AX106">
        <f t="shared" si="20"/>
        <v>4</v>
      </c>
      <c r="AY106" t="str">
        <f t="shared" si="21"/>
        <v>DIVORCED</v>
      </c>
      <c r="AZ106" s="23"/>
      <c r="BA106">
        <f t="shared" si="22"/>
        <v>8</v>
      </c>
      <c r="BC106" t="str">
        <f t="shared" si="23"/>
        <v>F</v>
      </c>
    </row>
    <row r="107" spans="1:56" hidden="1">
      <c r="A107">
        <v>36</v>
      </c>
      <c r="B107" t="s">
        <v>430</v>
      </c>
      <c r="C107" t="s">
        <v>431</v>
      </c>
      <c r="E107" t="s">
        <v>865</v>
      </c>
      <c r="F107" t="s">
        <v>2414</v>
      </c>
      <c r="G107" t="s">
        <v>36</v>
      </c>
      <c r="H107">
        <v>-33.151914499999997</v>
      </c>
      <c r="I107">
        <v>18.664208800000001</v>
      </c>
      <c r="J107">
        <v>9061</v>
      </c>
      <c r="K107">
        <v>21</v>
      </c>
      <c r="L107">
        <v>10</v>
      </c>
      <c r="M107">
        <v>1924</v>
      </c>
      <c r="N107">
        <v>98</v>
      </c>
      <c r="O107">
        <v>13</v>
      </c>
      <c r="P107" s="28" t="s">
        <v>31</v>
      </c>
      <c r="Q107" t="s">
        <v>172</v>
      </c>
      <c r="R107" t="s">
        <v>1572</v>
      </c>
      <c r="S107" t="s">
        <v>1573</v>
      </c>
      <c r="T107" t="s">
        <v>1574</v>
      </c>
      <c r="U107">
        <v>2</v>
      </c>
      <c r="V107" t="s">
        <v>48</v>
      </c>
      <c r="W107">
        <v>98</v>
      </c>
      <c r="X107" s="17">
        <v>9721083915</v>
      </c>
      <c r="Y107" t="s">
        <v>2414</v>
      </c>
      <c r="Z107">
        <v>-33.151914499999997</v>
      </c>
      <c r="AA107">
        <v>18.664208800000001</v>
      </c>
      <c r="AH107">
        <v>27</v>
      </c>
      <c r="AM107">
        <f t="shared" ca="1" si="12"/>
        <v>4</v>
      </c>
      <c r="AN107">
        <f t="shared" ca="1" si="13"/>
        <v>1924</v>
      </c>
      <c r="AO107">
        <f t="shared" ca="1" si="14"/>
        <v>98</v>
      </c>
      <c r="AP107" t="str">
        <f t="shared" si="15"/>
        <v>BERTRAND</v>
      </c>
      <c r="AQ107" t="str">
        <f t="shared" si="16"/>
        <v>GATETE</v>
      </c>
      <c r="AR107" t="str">
        <f t="shared" si="17"/>
        <v>BERTRAND  GATETE</v>
      </c>
      <c r="AU107">
        <f t="shared" ca="1" si="18"/>
        <v>4</v>
      </c>
      <c r="AV107">
        <f t="shared" ca="1" si="19"/>
        <v>1924</v>
      </c>
      <c r="AX107">
        <f t="shared" si="20"/>
        <v>2</v>
      </c>
      <c r="AY107" t="str">
        <f t="shared" si="21"/>
        <v>MARRIED TO ONE WIFE/HUSBAND NOT OFFICIALLY</v>
      </c>
      <c r="AZ107" s="23"/>
      <c r="BA107">
        <f t="shared" si="22"/>
        <v>13</v>
      </c>
      <c r="BC107" t="str">
        <f t="shared" si="23"/>
        <v>M</v>
      </c>
      <c r="BD107" s="17">
        <v>9721083915</v>
      </c>
    </row>
    <row r="108" spans="1:56" hidden="1">
      <c r="A108">
        <v>36</v>
      </c>
      <c r="B108" t="s">
        <v>433</v>
      </c>
      <c r="C108" t="s">
        <v>434</v>
      </c>
      <c r="E108" t="s">
        <v>435</v>
      </c>
      <c r="F108" t="s">
        <v>1575</v>
      </c>
      <c r="G108" t="s">
        <v>36</v>
      </c>
      <c r="H108">
        <v>18.2899888</v>
      </c>
      <c r="I108">
        <v>-77.953094199999995</v>
      </c>
      <c r="J108">
        <v>24252</v>
      </c>
      <c r="K108">
        <v>25</v>
      </c>
      <c r="L108">
        <v>5</v>
      </c>
      <c r="M108">
        <v>1966</v>
      </c>
      <c r="N108">
        <v>56</v>
      </c>
      <c r="O108">
        <v>9</v>
      </c>
      <c r="P108" s="28" t="s">
        <v>31</v>
      </c>
      <c r="Q108" t="s">
        <v>172</v>
      </c>
      <c r="R108" t="s">
        <v>1572</v>
      </c>
      <c r="S108" t="s">
        <v>1573</v>
      </c>
      <c r="T108" t="s">
        <v>1574</v>
      </c>
      <c r="U108">
        <v>1</v>
      </c>
      <c r="V108" t="s">
        <v>186</v>
      </c>
      <c r="W108">
        <v>98</v>
      </c>
      <c r="Y108" t="s">
        <v>2414</v>
      </c>
      <c r="Z108">
        <v>-33.151914499999997</v>
      </c>
      <c r="AA108">
        <v>18.664208800000001</v>
      </c>
      <c r="AF108">
        <v>11</v>
      </c>
      <c r="AH108">
        <v>25</v>
      </c>
      <c r="AM108">
        <f t="shared" ca="1" si="12"/>
        <v>8</v>
      </c>
      <c r="AN108">
        <f t="shared" ca="1" si="13"/>
        <v>1966</v>
      </c>
      <c r="AO108">
        <f t="shared" ca="1" si="14"/>
        <v>56</v>
      </c>
      <c r="AP108" t="str">
        <f t="shared" si="15"/>
        <v>IRAKOZE</v>
      </c>
      <c r="AQ108" t="str">
        <f t="shared" si="16"/>
        <v>BUTERA</v>
      </c>
      <c r="AR108" t="str">
        <f t="shared" si="17"/>
        <v>IRAKOZE  BUTERA</v>
      </c>
      <c r="AU108">
        <f t="shared" ca="1" si="18"/>
        <v>8</v>
      </c>
      <c r="AV108">
        <f t="shared" ca="1" si="19"/>
        <v>1966</v>
      </c>
      <c r="AX108">
        <f t="shared" si="20"/>
        <v>1</v>
      </c>
      <c r="AY108" t="str">
        <f t="shared" si="21"/>
        <v>MARRIED TO ONE WIFE/HUSBAND OFFICIALLY</v>
      </c>
      <c r="AZ108" s="23">
        <v>1</v>
      </c>
      <c r="BA108" t="str">
        <f t="shared" si="22"/>
        <v/>
      </c>
      <c r="BC108" t="str">
        <f t="shared" si="23"/>
        <v>M</v>
      </c>
    </row>
    <row r="109" spans="1:56" hidden="1">
      <c r="A109">
        <v>36</v>
      </c>
      <c r="B109" t="s">
        <v>436</v>
      </c>
      <c r="C109" t="s">
        <v>437</v>
      </c>
      <c r="E109" t="s">
        <v>438</v>
      </c>
      <c r="F109" t="s">
        <v>1576</v>
      </c>
      <c r="G109" t="s">
        <v>36</v>
      </c>
      <c r="H109">
        <v>28.940740000000002</v>
      </c>
      <c r="I109">
        <v>113.44743099999999</v>
      </c>
      <c r="J109">
        <v>43373</v>
      </c>
      <c r="K109">
        <v>30</v>
      </c>
      <c r="L109">
        <v>9</v>
      </c>
      <c r="M109">
        <v>2018</v>
      </c>
      <c r="N109">
        <v>4</v>
      </c>
      <c r="O109">
        <v>8</v>
      </c>
      <c r="P109" s="28" t="s">
        <v>31</v>
      </c>
      <c r="Q109" t="s">
        <v>172</v>
      </c>
      <c r="R109" t="s">
        <v>1572</v>
      </c>
      <c r="S109" t="s">
        <v>1573</v>
      </c>
      <c r="T109" t="s">
        <v>1574</v>
      </c>
      <c r="U109">
        <v>6</v>
      </c>
      <c r="V109" t="s">
        <v>43</v>
      </c>
      <c r="W109">
        <v>98</v>
      </c>
      <c r="Y109" t="s">
        <v>2414</v>
      </c>
      <c r="Z109">
        <v>-33.151914499999997</v>
      </c>
      <c r="AA109">
        <v>18.664208800000001</v>
      </c>
      <c r="AI109">
        <v>89</v>
      </c>
      <c r="AJ109">
        <v>28</v>
      </c>
      <c r="AM109">
        <f t="shared" ca="1" si="12"/>
        <v>9</v>
      </c>
      <c r="AN109">
        <f t="shared" ca="1" si="13"/>
        <v>1995</v>
      </c>
      <c r="AO109">
        <f t="shared" ca="1" si="14"/>
        <v>6</v>
      </c>
      <c r="AP109" t="str">
        <f t="shared" si="15"/>
        <v>BRUNO</v>
      </c>
      <c r="AQ109" t="str">
        <f t="shared" si="16"/>
        <v>BOSCO</v>
      </c>
      <c r="AR109" t="str">
        <f t="shared" si="17"/>
        <v>BRUNO  BOSCO</v>
      </c>
      <c r="AU109">
        <f t="shared" ca="1" si="18"/>
        <v>9</v>
      </c>
      <c r="AV109">
        <f t="shared" ca="1" si="19"/>
        <v>1995</v>
      </c>
      <c r="AX109">
        <f t="shared" si="20"/>
        <v>6</v>
      </c>
      <c r="AY109" t="str">
        <f t="shared" si="21"/>
        <v>NEVER MARRIED</v>
      </c>
      <c r="AZ109" s="23"/>
      <c r="BA109">
        <f t="shared" si="22"/>
        <v>8</v>
      </c>
      <c r="BC109" t="str">
        <f t="shared" si="23"/>
        <v>M</v>
      </c>
    </row>
    <row r="110" spans="1:56" hidden="1">
      <c r="A110">
        <v>37</v>
      </c>
      <c r="B110" t="s">
        <v>439</v>
      </c>
      <c r="C110" t="s">
        <v>440</v>
      </c>
      <c r="E110" t="s">
        <v>2396</v>
      </c>
      <c r="F110" t="s">
        <v>2415</v>
      </c>
      <c r="G110" t="s">
        <v>36</v>
      </c>
      <c r="H110">
        <v>2.5794009999999998</v>
      </c>
      <c r="I110">
        <v>-77.8138553</v>
      </c>
      <c r="J110">
        <v>41965</v>
      </c>
      <c r="K110">
        <v>22</v>
      </c>
      <c r="L110">
        <v>11</v>
      </c>
      <c r="M110">
        <v>2014</v>
      </c>
      <c r="N110">
        <v>8</v>
      </c>
      <c r="O110">
        <v>6</v>
      </c>
      <c r="P110" s="28" t="s">
        <v>97</v>
      </c>
      <c r="Q110" t="s">
        <v>314</v>
      </c>
      <c r="R110" t="s">
        <v>1578</v>
      </c>
      <c r="S110" t="s">
        <v>1579</v>
      </c>
      <c r="T110" t="s">
        <v>1580</v>
      </c>
      <c r="U110">
        <v>6</v>
      </c>
      <c r="V110" t="s">
        <v>43</v>
      </c>
      <c r="W110">
        <v>60</v>
      </c>
      <c r="Y110" t="s">
        <v>1582</v>
      </c>
      <c r="Z110">
        <v>9.7913370000000004</v>
      </c>
      <c r="AA110">
        <v>-74.797524899999999</v>
      </c>
      <c r="AK110">
        <v>3</v>
      </c>
      <c r="AM110">
        <f t="shared" ca="1" si="12"/>
        <v>11</v>
      </c>
      <c r="AN110">
        <f t="shared" ca="1" si="13"/>
        <v>2014</v>
      </c>
      <c r="AO110">
        <f t="shared" ca="1" si="14"/>
        <v>8</v>
      </c>
      <c r="AP110" t="str">
        <f t="shared" si="15"/>
        <v/>
      </c>
      <c r="AQ110" t="str">
        <f t="shared" si="16"/>
        <v>BEATRICE</v>
      </c>
      <c r="AR110" t="str">
        <f t="shared" si="17"/>
        <v xml:space="preserve">  BEATRICE</v>
      </c>
      <c r="AU110">
        <f t="shared" ca="1" si="18"/>
        <v>11</v>
      </c>
      <c r="AV110">
        <f t="shared" ca="1" si="19"/>
        <v>2014</v>
      </c>
      <c r="AW110">
        <v>1</v>
      </c>
      <c r="AX110" t="str">
        <f t="shared" si="20"/>
        <v/>
      </c>
      <c r="AY110" t="str">
        <f t="shared" si="21"/>
        <v/>
      </c>
      <c r="AZ110" s="23"/>
      <c r="BA110">
        <f t="shared" si="22"/>
        <v>6</v>
      </c>
      <c r="BC110" t="str">
        <f t="shared" si="23"/>
        <v>M</v>
      </c>
    </row>
    <row r="111" spans="1:56" hidden="1">
      <c r="A111">
        <v>37</v>
      </c>
      <c r="B111" t="s">
        <v>441</v>
      </c>
      <c r="C111" t="s">
        <v>399</v>
      </c>
      <c r="D111" t="s">
        <v>442</v>
      </c>
      <c r="E111" t="s">
        <v>276</v>
      </c>
      <c r="F111" t="s">
        <v>1581</v>
      </c>
      <c r="G111" t="s">
        <v>23</v>
      </c>
      <c r="H111">
        <v>-6.2916321000000002</v>
      </c>
      <c r="I111">
        <v>106.9593926</v>
      </c>
      <c r="J111">
        <v>29311</v>
      </c>
      <c r="K111">
        <v>31</v>
      </c>
      <c r="L111">
        <v>3</v>
      </c>
      <c r="M111">
        <v>1980</v>
      </c>
      <c r="N111">
        <v>42</v>
      </c>
      <c r="O111">
        <v>3</v>
      </c>
      <c r="P111" s="28" t="s">
        <v>97</v>
      </c>
      <c r="Q111" t="s">
        <v>314</v>
      </c>
      <c r="R111" t="s">
        <v>1578</v>
      </c>
      <c r="S111" t="s">
        <v>1579</v>
      </c>
      <c r="T111" t="s">
        <v>1580</v>
      </c>
      <c r="U111">
        <v>5</v>
      </c>
      <c r="V111" t="s">
        <v>86</v>
      </c>
      <c r="W111">
        <v>60</v>
      </c>
      <c r="Y111" t="s">
        <v>1582</v>
      </c>
      <c r="Z111">
        <v>9.7913370000000004</v>
      </c>
      <c r="AA111">
        <v>-74.797524899999999</v>
      </c>
      <c r="AM111">
        <f t="shared" ca="1" si="12"/>
        <v>3</v>
      </c>
      <c r="AN111">
        <f t="shared" ca="1" si="13"/>
        <v>1980</v>
      </c>
      <c r="AO111">
        <f t="shared" ca="1" si="14"/>
        <v>42</v>
      </c>
      <c r="AP111" t="str">
        <f t="shared" si="15"/>
        <v>MARIE</v>
      </c>
      <c r="AQ111" t="str">
        <f t="shared" si="16"/>
        <v>MUTABAZI</v>
      </c>
      <c r="AR111" t="str">
        <f t="shared" si="17"/>
        <v>MARIE CHANTAL MUTABAZI</v>
      </c>
      <c r="AS111">
        <v>85</v>
      </c>
      <c r="AU111" t="str">
        <f t="shared" si="18"/>
        <v/>
      </c>
      <c r="AV111">
        <f t="shared" ca="1" si="19"/>
        <v>1980</v>
      </c>
      <c r="AX111">
        <f t="shared" si="20"/>
        <v>5</v>
      </c>
      <c r="AY111" t="str">
        <f t="shared" si="21"/>
        <v>SEPARATED</v>
      </c>
      <c r="AZ111" s="23"/>
      <c r="BA111">
        <f t="shared" si="22"/>
        <v>3</v>
      </c>
      <c r="BC111" t="str">
        <f t="shared" si="23"/>
        <v>F</v>
      </c>
    </row>
    <row r="112" spans="1:56" hidden="1">
      <c r="A112">
        <v>37</v>
      </c>
      <c r="B112" t="s">
        <v>443</v>
      </c>
      <c r="C112" t="s">
        <v>444</v>
      </c>
      <c r="E112" t="s">
        <v>445</v>
      </c>
      <c r="F112" t="s">
        <v>1582</v>
      </c>
      <c r="G112" t="s">
        <v>36</v>
      </c>
      <c r="H112">
        <v>9.7913370000000004</v>
      </c>
      <c r="I112">
        <v>-74.797524899999999</v>
      </c>
      <c r="J112">
        <v>22778</v>
      </c>
      <c r="K112">
        <v>12</v>
      </c>
      <c r="L112">
        <v>5</v>
      </c>
      <c r="M112">
        <v>1962</v>
      </c>
      <c r="N112">
        <v>60</v>
      </c>
      <c r="O112">
        <v>7</v>
      </c>
      <c r="P112" s="28" t="s">
        <v>97</v>
      </c>
      <c r="Q112" t="s">
        <v>314</v>
      </c>
      <c r="R112" t="s">
        <v>1578</v>
      </c>
      <c r="S112" t="s">
        <v>1579</v>
      </c>
      <c r="T112" t="s">
        <v>1580</v>
      </c>
      <c r="U112">
        <v>7</v>
      </c>
      <c r="V112" t="s">
        <v>78</v>
      </c>
      <c r="W112">
        <v>60</v>
      </c>
      <c r="X112" s="17">
        <v>9898482048</v>
      </c>
      <c r="Y112" t="s">
        <v>1582</v>
      </c>
      <c r="Z112">
        <v>9.7913370000000004</v>
      </c>
      <c r="AA112">
        <v>-74.797524899999999</v>
      </c>
      <c r="AH112">
        <v>45</v>
      </c>
      <c r="AM112">
        <f t="shared" ca="1" si="12"/>
        <v>7</v>
      </c>
      <c r="AN112">
        <f t="shared" ca="1" si="13"/>
        <v>1962</v>
      </c>
      <c r="AO112">
        <f t="shared" ca="1" si="14"/>
        <v>60</v>
      </c>
      <c r="AP112" t="str">
        <f t="shared" si="15"/>
        <v>YANNICK</v>
      </c>
      <c r="AQ112" t="str">
        <f t="shared" si="16"/>
        <v>NIYO</v>
      </c>
      <c r="AR112" t="str">
        <f t="shared" si="17"/>
        <v>YANNICK  NIYO</v>
      </c>
      <c r="AT112">
        <v>11</v>
      </c>
      <c r="AU112">
        <f t="shared" ca="1" si="18"/>
        <v>7</v>
      </c>
      <c r="AV112" t="str">
        <f t="shared" si="19"/>
        <v/>
      </c>
      <c r="AX112">
        <f t="shared" si="20"/>
        <v>7</v>
      </c>
      <c r="AY112" t="str">
        <f t="shared" si="21"/>
        <v>WIDOWED</v>
      </c>
      <c r="AZ112" s="23"/>
      <c r="BA112">
        <f t="shared" si="22"/>
        <v>7</v>
      </c>
      <c r="BC112" t="str">
        <f t="shared" si="23"/>
        <v>M</v>
      </c>
      <c r="BD112" s="17">
        <v>9898482048</v>
      </c>
    </row>
    <row r="113" spans="1:56" hidden="1">
      <c r="A113">
        <v>38</v>
      </c>
      <c r="B113" t="s">
        <v>446</v>
      </c>
      <c r="C113" t="s">
        <v>145</v>
      </c>
      <c r="D113" t="s">
        <v>447</v>
      </c>
      <c r="E113" t="s">
        <v>448</v>
      </c>
      <c r="F113" t="s">
        <v>1583</v>
      </c>
      <c r="G113" t="s">
        <v>23</v>
      </c>
      <c r="H113">
        <v>38.246866699999998</v>
      </c>
      <c r="I113">
        <v>47.116845900000001</v>
      </c>
      <c r="J113">
        <v>23506</v>
      </c>
      <c r="K113">
        <v>9</v>
      </c>
      <c r="L113">
        <v>5</v>
      </c>
      <c r="M113">
        <v>1964</v>
      </c>
      <c r="N113">
        <v>58</v>
      </c>
      <c r="O113">
        <v>6</v>
      </c>
      <c r="P113" s="28" t="s">
        <v>97</v>
      </c>
      <c r="Q113" t="s">
        <v>314</v>
      </c>
      <c r="R113" t="s">
        <v>1578</v>
      </c>
      <c r="S113" t="s">
        <v>1579</v>
      </c>
      <c r="T113" t="s">
        <v>1584</v>
      </c>
      <c r="U113">
        <v>2</v>
      </c>
      <c r="V113" t="s">
        <v>48</v>
      </c>
      <c r="W113">
        <v>93</v>
      </c>
      <c r="Y113" t="s">
        <v>2420</v>
      </c>
      <c r="Z113">
        <v>45.350079999999998</v>
      </c>
      <c r="AA113">
        <v>-72.515820000000005</v>
      </c>
      <c r="AJ113">
        <v>65</v>
      </c>
      <c r="AM113">
        <f t="shared" ca="1" si="12"/>
        <v>5</v>
      </c>
      <c r="AN113">
        <f t="shared" ca="1" si="13"/>
        <v>1964</v>
      </c>
      <c r="AO113">
        <f t="shared" ca="1" si="14"/>
        <v>59</v>
      </c>
      <c r="AP113" t="str">
        <f t="shared" si="15"/>
        <v>DIVINE</v>
      </c>
      <c r="AQ113" t="str">
        <f t="shared" si="16"/>
        <v>GASANA</v>
      </c>
      <c r="AR113" t="str">
        <f t="shared" si="17"/>
        <v>DIVINE MIMY GASANA</v>
      </c>
      <c r="AT113">
        <v>82</v>
      </c>
      <c r="AU113">
        <f t="shared" ca="1" si="18"/>
        <v>5</v>
      </c>
      <c r="AV113" t="str">
        <f t="shared" si="19"/>
        <v/>
      </c>
      <c r="AX113">
        <f t="shared" si="20"/>
        <v>2</v>
      </c>
      <c r="AY113" t="str">
        <f t="shared" si="21"/>
        <v>MARRIED TO ONE WIFE/HUSBAND NOT OFFICIALLY</v>
      </c>
      <c r="AZ113" s="23">
        <v>1</v>
      </c>
      <c r="BA113" t="str">
        <f t="shared" si="22"/>
        <v/>
      </c>
      <c r="BC113" t="str">
        <f t="shared" si="23"/>
        <v>F</v>
      </c>
    </row>
    <row r="114" spans="1:56" hidden="1">
      <c r="A114">
        <v>38</v>
      </c>
      <c r="B114" t="s">
        <v>449</v>
      </c>
      <c r="C114" t="s">
        <v>450</v>
      </c>
      <c r="E114" t="s">
        <v>2421</v>
      </c>
      <c r="F114" t="s">
        <v>2420</v>
      </c>
      <c r="G114" t="s">
        <v>36</v>
      </c>
      <c r="H114">
        <v>45.350079999999998</v>
      </c>
      <c r="I114">
        <v>-72.515820000000005</v>
      </c>
      <c r="J114">
        <v>10649</v>
      </c>
      <c r="K114">
        <v>25</v>
      </c>
      <c r="L114">
        <v>2</v>
      </c>
      <c r="M114">
        <v>1929</v>
      </c>
      <c r="N114">
        <v>93</v>
      </c>
      <c r="O114">
        <v>7</v>
      </c>
      <c r="P114" s="28" t="s">
        <v>97</v>
      </c>
      <c r="Q114" t="s">
        <v>314</v>
      </c>
      <c r="R114" t="s">
        <v>1578</v>
      </c>
      <c r="S114" t="s">
        <v>1579</v>
      </c>
      <c r="T114" t="s">
        <v>1584</v>
      </c>
      <c r="U114">
        <v>4</v>
      </c>
      <c r="V114" t="s">
        <v>93</v>
      </c>
      <c r="W114">
        <v>93</v>
      </c>
      <c r="X114" s="17">
        <v>1038636624</v>
      </c>
      <c r="Y114" t="s">
        <v>2420</v>
      </c>
      <c r="Z114">
        <v>45.350079999999998</v>
      </c>
      <c r="AA114">
        <v>-72.515820000000005</v>
      </c>
      <c r="AH114">
        <v>96</v>
      </c>
      <c r="AM114">
        <f t="shared" ca="1" si="12"/>
        <v>9</v>
      </c>
      <c r="AN114">
        <f t="shared" ca="1" si="13"/>
        <v>1929</v>
      </c>
      <c r="AO114">
        <f t="shared" ca="1" si="14"/>
        <v>93</v>
      </c>
      <c r="AP114" t="str">
        <f t="shared" si="15"/>
        <v>CHRIS</v>
      </c>
      <c r="AQ114" t="str">
        <f t="shared" si="16"/>
        <v>KABAGAMBE</v>
      </c>
      <c r="AR114" t="str">
        <f t="shared" si="17"/>
        <v>CHRIS  KABAGAMBE</v>
      </c>
      <c r="AU114">
        <f t="shared" ca="1" si="18"/>
        <v>9</v>
      </c>
      <c r="AV114">
        <f t="shared" ca="1" si="19"/>
        <v>1929</v>
      </c>
      <c r="AX114">
        <f t="shared" si="20"/>
        <v>4</v>
      </c>
      <c r="AY114" t="str">
        <f t="shared" si="21"/>
        <v>DIVORCED</v>
      </c>
      <c r="AZ114" s="23"/>
      <c r="BA114">
        <f t="shared" si="22"/>
        <v>7</v>
      </c>
      <c r="BC114" t="str">
        <f t="shared" si="23"/>
        <v>M</v>
      </c>
      <c r="BD114" s="17">
        <v>1038636624</v>
      </c>
    </row>
    <row r="115" spans="1:56" hidden="1">
      <c r="A115">
        <v>38</v>
      </c>
      <c r="B115" t="s">
        <v>452</v>
      </c>
      <c r="C115" t="s">
        <v>453</v>
      </c>
      <c r="E115" t="s">
        <v>454</v>
      </c>
      <c r="F115" t="s">
        <v>1586</v>
      </c>
      <c r="G115" t="s">
        <v>36</v>
      </c>
      <c r="H115">
        <v>4.9946855000000001</v>
      </c>
      <c r="I115">
        <v>19.982437000000001</v>
      </c>
      <c r="J115">
        <v>17994</v>
      </c>
      <c r="K115">
        <v>6</v>
      </c>
      <c r="L115">
        <v>4</v>
      </c>
      <c r="M115">
        <v>1949</v>
      </c>
      <c r="N115">
        <v>73</v>
      </c>
      <c r="O115">
        <v>11</v>
      </c>
      <c r="P115" s="28" t="s">
        <v>97</v>
      </c>
      <c r="Q115" t="s">
        <v>314</v>
      </c>
      <c r="R115" t="s">
        <v>1578</v>
      </c>
      <c r="S115" t="s">
        <v>1579</v>
      </c>
      <c r="T115" t="s">
        <v>1584</v>
      </c>
      <c r="U115">
        <v>1</v>
      </c>
      <c r="V115" t="s">
        <v>186</v>
      </c>
      <c r="W115">
        <v>93</v>
      </c>
      <c r="Y115" t="s">
        <v>2420</v>
      </c>
      <c r="Z115">
        <v>45.350079999999998</v>
      </c>
      <c r="AA115">
        <v>-72.515820000000005</v>
      </c>
      <c r="AJ115">
        <v>22</v>
      </c>
      <c r="AM115">
        <f t="shared" ca="1" si="12"/>
        <v>4</v>
      </c>
      <c r="AN115">
        <f t="shared" ca="1" si="13"/>
        <v>1949</v>
      </c>
      <c r="AO115">
        <f t="shared" ca="1" si="14"/>
        <v>76</v>
      </c>
      <c r="AP115" t="str">
        <f t="shared" si="15"/>
        <v>KASSIM</v>
      </c>
      <c r="AQ115" t="str">
        <f t="shared" si="16"/>
        <v>NDAYISHIMIYE</v>
      </c>
      <c r="AR115" t="str">
        <f t="shared" si="17"/>
        <v>KASSIM  NDAYISHIMIYE</v>
      </c>
      <c r="AS115">
        <v>133</v>
      </c>
      <c r="AU115" t="str">
        <f t="shared" si="18"/>
        <v/>
      </c>
      <c r="AV115">
        <f t="shared" ca="1" si="19"/>
        <v>1949</v>
      </c>
      <c r="AX115">
        <f t="shared" si="20"/>
        <v>1</v>
      </c>
      <c r="AY115" t="str">
        <f t="shared" si="21"/>
        <v>MARRIED TO ONE WIFE/HUSBAND OFFICIALLY</v>
      </c>
      <c r="AZ115" s="23"/>
      <c r="BA115">
        <f t="shared" si="22"/>
        <v>11</v>
      </c>
      <c r="BC115" t="str">
        <f t="shared" si="23"/>
        <v>M</v>
      </c>
    </row>
    <row r="116" spans="1:56" hidden="1">
      <c r="A116">
        <v>39</v>
      </c>
      <c r="B116" t="s">
        <v>455</v>
      </c>
      <c r="C116" t="s">
        <v>456</v>
      </c>
      <c r="E116" t="s">
        <v>1213</v>
      </c>
      <c r="F116" t="s">
        <v>2422</v>
      </c>
      <c r="G116" t="s">
        <v>36</v>
      </c>
      <c r="H116">
        <v>51.829577999999998</v>
      </c>
      <c r="I116">
        <v>18.139757800000002</v>
      </c>
      <c r="J116">
        <v>43626</v>
      </c>
      <c r="K116">
        <v>10</v>
      </c>
      <c r="L116">
        <v>6</v>
      </c>
      <c r="M116">
        <v>2019</v>
      </c>
      <c r="N116">
        <v>3</v>
      </c>
      <c r="O116">
        <v>9</v>
      </c>
      <c r="P116" s="28" t="s">
        <v>24</v>
      </c>
      <c r="Q116" t="s">
        <v>160</v>
      </c>
      <c r="R116" t="s">
        <v>1588</v>
      </c>
      <c r="S116" t="s">
        <v>1589</v>
      </c>
      <c r="T116" t="s">
        <v>1419</v>
      </c>
      <c r="U116">
        <v>6</v>
      </c>
      <c r="V116" t="s">
        <v>43</v>
      </c>
      <c r="W116">
        <v>74</v>
      </c>
      <c r="Y116" t="s">
        <v>1591</v>
      </c>
      <c r="Z116">
        <v>32.270460700000001</v>
      </c>
      <c r="AA116">
        <v>50.981037700000002</v>
      </c>
      <c r="AH116">
        <v>104</v>
      </c>
      <c r="AM116">
        <f t="shared" ca="1" si="12"/>
        <v>11</v>
      </c>
      <c r="AN116">
        <f t="shared" ca="1" si="13"/>
        <v>2019</v>
      </c>
      <c r="AO116">
        <f t="shared" ca="1" si="14"/>
        <v>3</v>
      </c>
      <c r="AP116" t="str">
        <f t="shared" si="15"/>
        <v>JAPHET</v>
      </c>
      <c r="AQ116" t="str">
        <f t="shared" si="16"/>
        <v>ALAIN</v>
      </c>
      <c r="AR116" t="str">
        <f t="shared" si="17"/>
        <v>JAPHET  ALAIN</v>
      </c>
      <c r="AU116">
        <f t="shared" ca="1" si="18"/>
        <v>11</v>
      </c>
      <c r="AV116">
        <f t="shared" ca="1" si="19"/>
        <v>2019</v>
      </c>
      <c r="AX116">
        <f t="shared" si="20"/>
        <v>6</v>
      </c>
      <c r="AY116" t="str">
        <f t="shared" si="21"/>
        <v>NEVER MARRIED</v>
      </c>
      <c r="AZ116" s="23"/>
      <c r="BA116">
        <f t="shared" si="22"/>
        <v>9</v>
      </c>
      <c r="BC116" t="str">
        <f t="shared" si="23"/>
        <v>M</v>
      </c>
    </row>
    <row r="117" spans="1:56" hidden="1">
      <c r="A117">
        <v>39</v>
      </c>
      <c r="B117" t="s">
        <v>458</v>
      </c>
      <c r="C117" t="s">
        <v>134</v>
      </c>
      <c r="D117" t="s">
        <v>459</v>
      </c>
      <c r="E117" t="s">
        <v>2423</v>
      </c>
      <c r="F117" t="s">
        <v>2424</v>
      </c>
      <c r="G117" t="s">
        <v>36</v>
      </c>
      <c r="H117">
        <v>12.067523899999999</v>
      </c>
      <c r="I117">
        <v>123.7223625</v>
      </c>
      <c r="J117">
        <v>30096</v>
      </c>
      <c r="K117">
        <v>25</v>
      </c>
      <c r="L117">
        <v>5</v>
      </c>
      <c r="M117">
        <v>1982</v>
      </c>
      <c r="N117">
        <v>40</v>
      </c>
      <c r="O117">
        <v>6</v>
      </c>
      <c r="P117" s="28" t="s">
        <v>24</v>
      </c>
      <c r="Q117" t="s">
        <v>160</v>
      </c>
      <c r="R117" t="s">
        <v>1588</v>
      </c>
      <c r="S117" t="s">
        <v>1589</v>
      </c>
      <c r="T117" t="s">
        <v>1419</v>
      </c>
      <c r="U117">
        <v>3</v>
      </c>
      <c r="V117" t="s">
        <v>26</v>
      </c>
      <c r="W117">
        <v>74</v>
      </c>
      <c r="Y117" t="s">
        <v>1591</v>
      </c>
      <c r="Z117">
        <v>32.270460700000001</v>
      </c>
      <c r="AA117">
        <v>50.981037700000002</v>
      </c>
      <c r="AM117">
        <f t="shared" ca="1" si="12"/>
        <v>5</v>
      </c>
      <c r="AN117">
        <f t="shared" ca="1" si="13"/>
        <v>1982</v>
      </c>
      <c r="AO117">
        <f t="shared" ca="1" si="14"/>
        <v>40</v>
      </c>
      <c r="AP117" t="str">
        <f t="shared" si="15"/>
        <v>JEAN</v>
      </c>
      <c r="AQ117" t="str">
        <f t="shared" si="16"/>
        <v>HOPE</v>
      </c>
      <c r="AR117" t="str">
        <f t="shared" si="17"/>
        <v>JEAN FELIX HOPE</v>
      </c>
      <c r="AU117">
        <f t="shared" ca="1" si="18"/>
        <v>5</v>
      </c>
      <c r="AV117">
        <f t="shared" ca="1" si="19"/>
        <v>1982</v>
      </c>
      <c r="AX117">
        <f t="shared" si="20"/>
        <v>3</v>
      </c>
      <c r="AY117" t="str">
        <f t="shared" si="21"/>
        <v>LIVE IN A POLYGAMOUS UNION</v>
      </c>
      <c r="AZ117" s="23"/>
      <c r="BA117">
        <f t="shared" si="22"/>
        <v>6</v>
      </c>
      <c r="BC117" t="str">
        <f t="shared" si="23"/>
        <v>M</v>
      </c>
    </row>
    <row r="118" spans="1:56" hidden="1">
      <c r="A118">
        <v>39</v>
      </c>
      <c r="B118" t="s">
        <v>461</v>
      </c>
      <c r="C118" t="s">
        <v>462</v>
      </c>
      <c r="D118" t="s">
        <v>134</v>
      </c>
      <c r="E118" t="s">
        <v>463</v>
      </c>
      <c r="F118" t="s">
        <v>1591</v>
      </c>
      <c r="G118" t="s">
        <v>36</v>
      </c>
      <c r="H118">
        <v>32.270460700000001</v>
      </c>
      <c r="I118">
        <v>50.981037700000002</v>
      </c>
      <c r="J118">
        <v>17884</v>
      </c>
      <c r="K118">
        <v>17</v>
      </c>
      <c r="L118">
        <v>12</v>
      </c>
      <c r="M118">
        <v>1948</v>
      </c>
      <c r="N118">
        <v>74</v>
      </c>
      <c r="O118">
        <v>6</v>
      </c>
      <c r="P118" s="28" t="s">
        <v>24</v>
      </c>
      <c r="Q118" t="s">
        <v>160</v>
      </c>
      <c r="R118" t="s">
        <v>1588</v>
      </c>
      <c r="S118" t="s">
        <v>1589</v>
      </c>
      <c r="T118" t="s">
        <v>1419</v>
      </c>
      <c r="U118">
        <v>6</v>
      </c>
      <c r="V118" t="s">
        <v>43</v>
      </c>
      <c r="W118">
        <v>74</v>
      </c>
      <c r="X118" s="17">
        <v>3181567578</v>
      </c>
      <c r="Y118" t="s">
        <v>1591</v>
      </c>
      <c r="Z118">
        <v>32.270460700000001</v>
      </c>
      <c r="AA118">
        <v>50.981037700000002</v>
      </c>
      <c r="AM118">
        <f t="shared" ca="1" si="12"/>
        <v>12</v>
      </c>
      <c r="AN118">
        <f t="shared" ca="1" si="13"/>
        <v>1948</v>
      </c>
      <c r="AO118">
        <f t="shared" ca="1" si="14"/>
        <v>74</v>
      </c>
      <c r="AP118" t="str">
        <f t="shared" si="15"/>
        <v>NIYIBIZI</v>
      </c>
      <c r="AQ118" t="str">
        <f t="shared" si="16"/>
        <v>KAYIRANGA</v>
      </c>
      <c r="AR118" t="str">
        <f t="shared" si="17"/>
        <v>NIYIBIZI JEAN KAYIRANGA</v>
      </c>
      <c r="AU118">
        <f t="shared" ca="1" si="18"/>
        <v>12</v>
      </c>
      <c r="AV118">
        <f t="shared" ca="1" si="19"/>
        <v>1948</v>
      </c>
      <c r="AX118">
        <f t="shared" si="20"/>
        <v>6</v>
      </c>
      <c r="AY118" t="str">
        <f t="shared" si="21"/>
        <v>NEVER MARRIED</v>
      </c>
      <c r="AZ118" s="23"/>
      <c r="BA118">
        <f t="shared" si="22"/>
        <v>6</v>
      </c>
      <c r="BC118" t="str">
        <f t="shared" si="23"/>
        <v>M</v>
      </c>
      <c r="BD118" s="17">
        <v>3181567578</v>
      </c>
    </row>
    <row r="119" spans="1:56" hidden="1">
      <c r="A119">
        <v>39</v>
      </c>
      <c r="B119" t="s">
        <v>464</v>
      </c>
      <c r="C119" t="s">
        <v>2822</v>
      </c>
      <c r="E119" t="s">
        <v>2425</v>
      </c>
      <c r="F119" t="s">
        <v>2426</v>
      </c>
      <c r="G119" t="s">
        <v>36</v>
      </c>
      <c r="H119">
        <v>40.236183699999998</v>
      </c>
      <c r="I119">
        <v>20.351733400000001</v>
      </c>
      <c r="J119">
        <v>22541</v>
      </c>
      <c r="K119">
        <v>17</v>
      </c>
      <c r="L119">
        <v>9</v>
      </c>
      <c r="M119">
        <v>1961</v>
      </c>
      <c r="N119">
        <v>61</v>
      </c>
      <c r="O119">
        <v>5</v>
      </c>
      <c r="P119" s="28" t="s">
        <v>24</v>
      </c>
      <c r="Q119" t="s">
        <v>160</v>
      </c>
      <c r="R119" t="s">
        <v>1588</v>
      </c>
      <c r="S119" t="s">
        <v>1589</v>
      </c>
      <c r="T119" t="s">
        <v>1419</v>
      </c>
      <c r="U119">
        <v>7</v>
      </c>
      <c r="V119" t="s">
        <v>78</v>
      </c>
      <c r="W119">
        <v>74</v>
      </c>
      <c r="Y119" t="s">
        <v>1591</v>
      </c>
      <c r="Z119">
        <v>32.270460700000001</v>
      </c>
      <c r="AA119">
        <v>50.981037700000002</v>
      </c>
      <c r="AD119">
        <v>39</v>
      </c>
      <c r="AL119">
        <v>13</v>
      </c>
      <c r="AM119">
        <f t="shared" ca="1" si="12"/>
        <v>9</v>
      </c>
      <c r="AN119">
        <f t="shared" ca="1" si="13"/>
        <v>1961</v>
      </c>
      <c r="AO119">
        <f t="shared" ca="1" si="14"/>
        <v>61</v>
      </c>
      <c r="AP119" t="str">
        <f t="shared" si="15"/>
        <v>VIEUR</v>
      </c>
      <c r="AQ119" t="str">
        <f t="shared" si="16"/>
        <v/>
      </c>
      <c r="AR119" t="str">
        <f t="shared" si="17"/>
        <v xml:space="preserve">VIEUR  </v>
      </c>
      <c r="AS119">
        <v>57</v>
      </c>
      <c r="AU119" t="str">
        <f t="shared" si="18"/>
        <v/>
      </c>
      <c r="AV119">
        <f t="shared" ca="1" si="19"/>
        <v>1961</v>
      </c>
      <c r="AX119">
        <f t="shared" si="20"/>
        <v>7</v>
      </c>
      <c r="AY119" t="str">
        <f t="shared" si="21"/>
        <v>WIDOWED</v>
      </c>
      <c r="AZ119" s="23"/>
      <c r="BA119">
        <f t="shared" si="22"/>
        <v>5</v>
      </c>
      <c r="BC119" t="str">
        <f t="shared" si="23"/>
        <v>M</v>
      </c>
    </row>
    <row r="120" spans="1:56" hidden="1">
      <c r="A120">
        <v>40</v>
      </c>
      <c r="B120" t="s">
        <v>467</v>
      </c>
      <c r="C120" t="s">
        <v>403</v>
      </c>
      <c r="D120" t="s">
        <v>468</v>
      </c>
      <c r="E120" t="s">
        <v>2428</v>
      </c>
      <c r="F120" t="s">
        <v>2429</v>
      </c>
      <c r="G120" t="s">
        <v>36</v>
      </c>
      <c r="H120">
        <v>36.158405000000002</v>
      </c>
      <c r="I120">
        <v>45.475989800000001</v>
      </c>
      <c r="J120">
        <v>14019</v>
      </c>
      <c r="K120">
        <v>19</v>
      </c>
      <c r="L120">
        <v>5</v>
      </c>
      <c r="M120">
        <v>1938</v>
      </c>
      <c r="N120">
        <v>84</v>
      </c>
      <c r="O120">
        <v>5</v>
      </c>
      <c r="P120" s="28" t="s">
        <v>37</v>
      </c>
      <c r="Q120" t="s">
        <v>56</v>
      </c>
      <c r="R120" t="s">
        <v>1594</v>
      </c>
      <c r="S120" t="s">
        <v>1595</v>
      </c>
      <c r="T120" t="s">
        <v>1425</v>
      </c>
      <c r="U120">
        <v>3</v>
      </c>
      <c r="V120" t="s">
        <v>26</v>
      </c>
      <c r="W120">
        <v>90</v>
      </c>
      <c r="Y120" t="s">
        <v>2430</v>
      </c>
      <c r="Z120">
        <v>49.792329899999999</v>
      </c>
      <c r="AA120">
        <v>13.491532400000001</v>
      </c>
      <c r="AJ120">
        <v>34</v>
      </c>
      <c r="AM120">
        <f t="shared" ca="1" si="12"/>
        <v>5</v>
      </c>
      <c r="AN120">
        <f t="shared" ca="1" si="13"/>
        <v>1938</v>
      </c>
      <c r="AO120">
        <f t="shared" ca="1" si="14"/>
        <v>86</v>
      </c>
      <c r="AP120" t="str">
        <f t="shared" si="15"/>
        <v>PIERRE</v>
      </c>
      <c r="AQ120" t="str">
        <f t="shared" si="16"/>
        <v>AGABA</v>
      </c>
      <c r="AR120" t="str">
        <f t="shared" si="17"/>
        <v>PIERRE CLAVER AGABA</v>
      </c>
      <c r="AS120">
        <v>5</v>
      </c>
      <c r="AT120">
        <v>83</v>
      </c>
      <c r="AU120" t="str">
        <f t="shared" si="18"/>
        <v/>
      </c>
      <c r="AV120" t="str">
        <f t="shared" si="19"/>
        <v/>
      </c>
      <c r="AX120">
        <f t="shared" si="20"/>
        <v>3</v>
      </c>
      <c r="AY120" t="str">
        <f t="shared" si="21"/>
        <v>LIVE IN A POLYGAMOUS UNION</v>
      </c>
      <c r="AZ120" s="23"/>
      <c r="BA120">
        <f t="shared" si="22"/>
        <v>5</v>
      </c>
      <c r="BC120" t="str">
        <f t="shared" si="23"/>
        <v>M</v>
      </c>
    </row>
    <row r="121" spans="1:56" hidden="1">
      <c r="A121">
        <v>40</v>
      </c>
      <c r="B121" t="s">
        <v>470</v>
      </c>
      <c r="C121" t="s">
        <v>471</v>
      </c>
      <c r="E121" t="s">
        <v>2431</v>
      </c>
      <c r="F121" t="s">
        <v>2432</v>
      </c>
      <c r="G121" t="s">
        <v>36</v>
      </c>
      <c r="H121">
        <v>57.141246000000002</v>
      </c>
      <c r="I121">
        <v>22.536655799999998</v>
      </c>
      <c r="J121">
        <v>21640</v>
      </c>
      <c r="K121">
        <v>31</v>
      </c>
      <c r="L121">
        <v>3</v>
      </c>
      <c r="M121">
        <v>1959</v>
      </c>
      <c r="N121">
        <v>63</v>
      </c>
      <c r="O121">
        <v>7</v>
      </c>
      <c r="P121" s="28" t="s">
        <v>37</v>
      </c>
      <c r="Q121" t="s">
        <v>56</v>
      </c>
      <c r="R121" t="s">
        <v>1594</v>
      </c>
      <c r="S121" t="s">
        <v>1595</v>
      </c>
      <c r="T121" t="s">
        <v>1425</v>
      </c>
      <c r="U121">
        <v>2</v>
      </c>
      <c r="V121" t="s">
        <v>48</v>
      </c>
      <c r="W121">
        <v>90</v>
      </c>
      <c r="X121" s="17">
        <v>7432145448</v>
      </c>
      <c r="Y121" t="s">
        <v>2430</v>
      </c>
      <c r="Z121">
        <v>49.792329899999999</v>
      </c>
      <c r="AA121">
        <v>13.491532400000001</v>
      </c>
      <c r="AH121">
        <v>126</v>
      </c>
      <c r="AM121">
        <f t="shared" ca="1" si="12"/>
        <v>7</v>
      </c>
      <c r="AN121">
        <f t="shared" ca="1" si="13"/>
        <v>1959</v>
      </c>
      <c r="AO121">
        <f t="shared" ca="1" si="14"/>
        <v>63</v>
      </c>
      <c r="AP121" t="str">
        <f t="shared" si="15"/>
        <v>MUSSA</v>
      </c>
      <c r="AQ121" t="str">
        <f t="shared" si="16"/>
        <v>KARARA</v>
      </c>
      <c r="AR121" t="str">
        <f t="shared" si="17"/>
        <v>MUSSA  KARARA</v>
      </c>
      <c r="AT121">
        <v>54</v>
      </c>
      <c r="AU121">
        <f t="shared" ca="1" si="18"/>
        <v>7</v>
      </c>
      <c r="AV121" t="str">
        <f t="shared" si="19"/>
        <v/>
      </c>
      <c r="AX121">
        <f t="shared" si="20"/>
        <v>2</v>
      </c>
      <c r="AY121" t="str">
        <f t="shared" si="21"/>
        <v>MARRIED TO ONE WIFE/HUSBAND NOT OFFICIALLY</v>
      </c>
      <c r="AZ121" s="23">
        <v>1</v>
      </c>
      <c r="BA121" t="str">
        <f t="shared" si="22"/>
        <v/>
      </c>
      <c r="BC121" t="str">
        <f t="shared" si="23"/>
        <v>M</v>
      </c>
      <c r="BD121" s="17">
        <v>7432145448</v>
      </c>
    </row>
    <row r="122" spans="1:56" hidden="1">
      <c r="A122">
        <v>40</v>
      </c>
      <c r="B122" t="s">
        <v>473</v>
      </c>
      <c r="C122" t="s">
        <v>474</v>
      </c>
      <c r="E122" t="s">
        <v>2433</v>
      </c>
      <c r="F122" t="s">
        <v>2430</v>
      </c>
      <c r="G122" t="s">
        <v>36</v>
      </c>
      <c r="H122">
        <v>49.792329899999999</v>
      </c>
      <c r="I122">
        <v>13.491532400000001</v>
      </c>
      <c r="J122">
        <v>11765</v>
      </c>
      <c r="K122">
        <v>17</v>
      </c>
      <c r="L122">
        <v>3</v>
      </c>
      <c r="M122">
        <v>1932</v>
      </c>
      <c r="N122">
        <v>90</v>
      </c>
      <c r="O122">
        <v>9</v>
      </c>
      <c r="P122" s="28" t="s">
        <v>37</v>
      </c>
      <c r="Q122" t="s">
        <v>56</v>
      </c>
      <c r="R122" t="s">
        <v>1594</v>
      </c>
      <c r="S122" t="s">
        <v>1595</v>
      </c>
      <c r="T122" t="s">
        <v>1425</v>
      </c>
      <c r="U122">
        <v>5</v>
      </c>
      <c r="V122" t="s">
        <v>86</v>
      </c>
      <c r="W122">
        <v>90</v>
      </c>
      <c r="Y122" t="s">
        <v>2430</v>
      </c>
      <c r="Z122">
        <v>49.792329899999999</v>
      </c>
      <c r="AA122">
        <v>13.491532400000001</v>
      </c>
      <c r="AH122">
        <v>87</v>
      </c>
      <c r="AJ122">
        <v>8</v>
      </c>
      <c r="AM122">
        <f t="shared" ca="1" si="12"/>
        <v>4</v>
      </c>
      <c r="AN122">
        <f t="shared" ca="1" si="13"/>
        <v>1932</v>
      </c>
      <c r="AO122">
        <f t="shared" ca="1" si="14"/>
        <v>93</v>
      </c>
      <c r="AP122" t="str">
        <f t="shared" si="15"/>
        <v>BENISON</v>
      </c>
      <c r="AQ122" t="str">
        <f t="shared" si="16"/>
        <v>MUHINDO</v>
      </c>
      <c r="AR122" t="str">
        <f t="shared" si="17"/>
        <v>BENISON  MUHINDO</v>
      </c>
      <c r="AU122">
        <f t="shared" ca="1" si="18"/>
        <v>4</v>
      </c>
      <c r="AV122">
        <f t="shared" ca="1" si="19"/>
        <v>1932</v>
      </c>
      <c r="AX122">
        <f t="shared" si="20"/>
        <v>5</v>
      </c>
      <c r="AY122" t="str">
        <f t="shared" si="21"/>
        <v>SEPARATED</v>
      </c>
      <c r="AZ122" s="23"/>
      <c r="BA122">
        <f t="shared" si="22"/>
        <v>9</v>
      </c>
      <c r="BC122" t="str">
        <f t="shared" si="23"/>
        <v>M</v>
      </c>
    </row>
    <row r="123" spans="1:56" hidden="1">
      <c r="A123">
        <v>40</v>
      </c>
      <c r="B123" t="s">
        <v>476</v>
      </c>
      <c r="C123" t="s">
        <v>477</v>
      </c>
      <c r="E123" t="s">
        <v>2434</v>
      </c>
      <c r="F123" t="s">
        <v>2435</v>
      </c>
      <c r="G123" t="s">
        <v>36</v>
      </c>
      <c r="H123">
        <v>-9.6455050999999994</v>
      </c>
      <c r="I123">
        <v>120.26425329999999</v>
      </c>
      <c r="J123">
        <v>40317</v>
      </c>
      <c r="K123">
        <v>19</v>
      </c>
      <c r="L123">
        <v>5</v>
      </c>
      <c r="M123">
        <v>2010</v>
      </c>
      <c r="N123">
        <v>12</v>
      </c>
      <c r="O123">
        <v>10</v>
      </c>
      <c r="P123" s="28" t="s">
        <v>37</v>
      </c>
      <c r="Q123" t="s">
        <v>56</v>
      </c>
      <c r="R123" t="s">
        <v>1594</v>
      </c>
      <c r="S123" t="s">
        <v>1595</v>
      </c>
      <c r="T123" t="s">
        <v>1425</v>
      </c>
      <c r="U123">
        <v>6</v>
      </c>
      <c r="V123" t="s">
        <v>43</v>
      </c>
      <c r="W123">
        <v>90</v>
      </c>
      <c r="Y123" t="s">
        <v>2430</v>
      </c>
      <c r="Z123">
        <v>49.792329899999999</v>
      </c>
      <c r="AA123">
        <v>13.491532400000001</v>
      </c>
      <c r="AH123">
        <v>40</v>
      </c>
      <c r="AI123">
        <v>34</v>
      </c>
      <c r="AJ123">
        <v>81</v>
      </c>
      <c r="AM123">
        <f t="shared" ca="1" si="12"/>
        <v>11</v>
      </c>
      <c r="AN123">
        <f t="shared" ca="1" si="13"/>
        <v>1960</v>
      </c>
      <c r="AO123">
        <f t="shared" ca="1" si="14"/>
        <v>15</v>
      </c>
      <c r="AP123" t="str">
        <f t="shared" si="15"/>
        <v>GATORANO</v>
      </c>
      <c r="AQ123" t="str">
        <f t="shared" si="16"/>
        <v>JUNIOR</v>
      </c>
      <c r="AR123" t="str">
        <f t="shared" si="17"/>
        <v>GATORANO  JUNIOR</v>
      </c>
      <c r="AU123">
        <f t="shared" ca="1" si="18"/>
        <v>11</v>
      </c>
      <c r="AV123">
        <f t="shared" ca="1" si="19"/>
        <v>1960</v>
      </c>
      <c r="AX123">
        <f t="shared" si="20"/>
        <v>6</v>
      </c>
      <c r="AY123" t="str">
        <f t="shared" si="21"/>
        <v>NEVER MARRIED</v>
      </c>
      <c r="AZ123" s="23"/>
      <c r="BA123">
        <f t="shared" si="22"/>
        <v>10</v>
      </c>
      <c r="BC123" t="str">
        <f t="shared" si="23"/>
        <v>M</v>
      </c>
    </row>
    <row r="124" spans="1:56" hidden="1">
      <c r="A124">
        <v>41</v>
      </c>
      <c r="B124" t="s">
        <v>479</v>
      </c>
      <c r="C124" t="s">
        <v>480</v>
      </c>
      <c r="E124" t="s">
        <v>481</v>
      </c>
      <c r="F124" t="s">
        <v>1599</v>
      </c>
      <c r="G124" t="s">
        <v>23</v>
      </c>
      <c r="H124">
        <v>29.163159</v>
      </c>
      <c r="I124">
        <v>121.007244</v>
      </c>
      <c r="J124">
        <v>17443</v>
      </c>
      <c r="K124">
        <v>3</v>
      </c>
      <c r="L124">
        <v>10</v>
      </c>
      <c r="M124">
        <v>1947</v>
      </c>
      <c r="N124">
        <v>75</v>
      </c>
      <c r="O124">
        <v>2</v>
      </c>
      <c r="P124" s="28" t="s">
        <v>37</v>
      </c>
      <c r="Q124" t="s">
        <v>42</v>
      </c>
      <c r="R124" t="s">
        <v>1600</v>
      </c>
      <c r="S124" t="s">
        <v>1601</v>
      </c>
      <c r="T124" t="s">
        <v>1602</v>
      </c>
      <c r="U124">
        <v>5</v>
      </c>
      <c r="V124" t="s">
        <v>86</v>
      </c>
      <c r="W124">
        <v>89</v>
      </c>
      <c r="Y124" t="s">
        <v>1604</v>
      </c>
      <c r="Z124">
        <v>29.866085900000002</v>
      </c>
      <c r="AA124">
        <v>121.5935283</v>
      </c>
      <c r="AM124">
        <f t="shared" ca="1" si="12"/>
        <v>10</v>
      </c>
      <c r="AN124">
        <f t="shared" ca="1" si="13"/>
        <v>1947</v>
      </c>
      <c r="AO124">
        <f t="shared" ca="1" si="14"/>
        <v>75</v>
      </c>
      <c r="AP124" t="str">
        <f t="shared" si="15"/>
        <v>VALENTINE</v>
      </c>
      <c r="AQ124" t="str">
        <f t="shared" si="16"/>
        <v>NIZEYIMANA</v>
      </c>
      <c r="AR124" t="str">
        <f t="shared" si="17"/>
        <v>VALENTINE  NIZEYIMANA</v>
      </c>
      <c r="AU124">
        <f t="shared" ca="1" si="18"/>
        <v>10</v>
      </c>
      <c r="AV124">
        <f t="shared" ca="1" si="19"/>
        <v>1947</v>
      </c>
      <c r="AX124">
        <f t="shared" si="20"/>
        <v>5</v>
      </c>
      <c r="AY124" t="str">
        <f t="shared" si="21"/>
        <v>SEPARATED</v>
      </c>
      <c r="AZ124" s="23"/>
      <c r="BA124">
        <f t="shared" si="22"/>
        <v>2</v>
      </c>
      <c r="BC124" t="str">
        <f t="shared" si="23"/>
        <v>F</v>
      </c>
    </row>
    <row r="125" spans="1:56" hidden="1">
      <c r="A125">
        <v>41</v>
      </c>
      <c r="B125" t="s">
        <v>482</v>
      </c>
      <c r="C125" t="s">
        <v>483</v>
      </c>
      <c r="E125" t="s">
        <v>2823</v>
      </c>
      <c r="F125" t="s">
        <v>2437</v>
      </c>
      <c r="G125" t="s">
        <v>23</v>
      </c>
      <c r="H125">
        <v>33.904295400000002</v>
      </c>
      <c r="I125">
        <v>73.390731500000001</v>
      </c>
      <c r="J125">
        <v>40274</v>
      </c>
      <c r="K125">
        <v>6</v>
      </c>
      <c r="L125">
        <v>4</v>
      </c>
      <c r="M125">
        <v>2010</v>
      </c>
      <c r="N125">
        <v>12</v>
      </c>
      <c r="O125">
        <v>12</v>
      </c>
      <c r="P125" s="28" t="s">
        <v>37</v>
      </c>
      <c r="Q125" t="s">
        <v>42</v>
      </c>
      <c r="R125" t="s">
        <v>1600</v>
      </c>
      <c r="S125" t="s">
        <v>1601</v>
      </c>
      <c r="T125" t="s">
        <v>1602</v>
      </c>
      <c r="U125">
        <v>6</v>
      </c>
      <c r="V125" t="s">
        <v>43</v>
      </c>
      <c r="W125">
        <v>89</v>
      </c>
      <c r="Y125" t="s">
        <v>1604</v>
      </c>
      <c r="Z125">
        <v>29.866085900000002</v>
      </c>
      <c r="AA125">
        <v>121.5935283</v>
      </c>
      <c r="AM125">
        <f t="shared" ca="1" si="12"/>
        <v>4</v>
      </c>
      <c r="AN125">
        <f t="shared" ca="1" si="13"/>
        <v>2010</v>
      </c>
      <c r="AO125">
        <f t="shared" ca="1" si="14"/>
        <v>12</v>
      </c>
      <c r="AP125" t="str">
        <f t="shared" si="15"/>
        <v>MUTESI</v>
      </c>
      <c r="AQ125" t="str">
        <f t="shared" si="16"/>
        <v>ANDR</v>
      </c>
      <c r="AR125" t="str">
        <f t="shared" si="17"/>
        <v>MUTESI  ANDR</v>
      </c>
      <c r="AS125">
        <v>15</v>
      </c>
      <c r="AU125" t="str">
        <f t="shared" si="18"/>
        <v/>
      </c>
      <c r="AV125">
        <f t="shared" ca="1" si="19"/>
        <v>2010</v>
      </c>
      <c r="AX125">
        <f t="shared" si="20"/>
        <v>6</v>
      </c>
      <c r="AY125" t="str">
        <f t="shared" si="21"/>
        <v>NEVER MARRIED</v>
      </c>
      <c r="AZ125" s="23"/>
      <c r="BA125">
        <f t="shared" si="22"/>
        <v>12</v>
      </c>
      <c r="BC125" t="str">
        <f t="shared" si="23"/>
        <v>F</v>
      </c>
    </row>
    <row r="126" spans="1:56" hidden="1">
      <c r="A126">
        <v>41</v>
      </c>
      <c r="B126" t="s">
        <v>485</v>
      </c>
      <c r="C126" t="s">
        <v>399</v>
      </c>
      <c r="D126" t="s">
        <v>486</v>
      </c>
      <c r="E126" t="s">
        <v>454</v>
      </c>
      <c r="F126" t="s">
        <v>1604</v>
      </c>
      <c r="G126" t="s">
        <v>23</v>
      </c>
      <c r="H126">
        <v>29.866085900000002</v>
      </c>
      <c r="I126">
        <v>121.5935283</v>
      </c>
      <c r="J126">
        <v>12238</v>
      </c>
      <c r="K126">
        <v>3</v>
      </c>
      <c r="L126">
        <v>7</v>
      </c>
      <c r="M126">
        <v>1933</v>
      </c>
      <c r="N126">
        <v>89</v>
      </c>
      <c r="O126">
        <v>3</v>
      </c>
      <c r="P126" s="28" t="s">
        <v>37</v>
      </c>
      <c r="Q126" t="s">
        <v>42</v>
      </c>
      <c r="R126" t="s">
        <v>1600</v>
      </c>
      <c r="S126" t="s">
        <v>1601</v>
      </c>
      <c r="T126" t="s">
        <v>1602</v>
      </c>
      <c r="U126">
        <v>4</v>
      </c>
      <c r="V126" t="s">
        <v>93</v>
      </c>
      <c r="W126">
        <v>89</v>
      </c>
      <c r="X126" s="17">
        <v>5144563102</v>
      </c>
      <c r="Y126" t="s">
        <v>1604</v>
      </c>
      <c r="Z126">
        <v>29.866085900000002</v>
      </c>
      <c r="AA126">
        <v>121.5935283</v>
      </c>
      <c r="AM126">
        <f t="shared" ca="1" si="12"/>
        <v>7</v>
      </c>
      <c r="AN126">
        <f t="shared" ca="1" si="13"/>
        <v>1933</v>
      </c>
      <c r="AO126">
        <f t="shared" ca="1" si="14"/>
        <v>89</v>
      </c>
      <c r="AP126" t="str">
        <f t="shared" si="15"/>
        <v>MARIE</v>
      </c>
      <c r="AQ126" t="str">
        <f t="shared" si="16"/>
        <v>NDAYISHIMIYE</v>
      </c>
      <c r="AR126" t="str">
        <f t="shared" si="17"/>
        <v>MARIE ANGE NDAYISHIMIYE</v>
      </c>
      <c r="AT126">
        <v>60</v>
      </c>
      <c r="AU126">
        <f t="shared" ca="1" si="18"/>
        <v>7</v>
      </c>
      <c r="AV126" t="str">
        <f t="shared" si="19"/>
        <v/>
      </c>
      <c r="AX126">
        <f t="shared" si="20"/>
        <v>4</v>
      </c>
      <c r="AY126" t="str">
        <f t="shared" si="21"/>
        <v>DIVORCED</v>
      </c>
      <c r="AZ126" s="23"/>
      <c r="BA126">
        <f t="shared" si="22"/>
        <v>3</v>
      </c>
      <c r="BC126" t="str">
        <f t="shared" si="23"/>
        <v>F</v>
      </c>
      <c r="BD126" s="17">
        <v>5144563102</v>
      </c>
    </row>
    <row r="127" spans="1:56" hidden="1">
      <c r="A127">
        <v>41</v>
      </c>
      <c r="B127" t="s">
        <v>487</v>
      </c>
      <c r="C127" t="s">
        <v>488</v>
      </c>
      <c r="D127" t="s">
        <v>489</v>
      </c>
      <c r="E127" t="s">
        <v>381</v>
      </c>
      <c r="F127" t="s">
        <v>1605</v>
      </c>
      <c r="G127" t="s">
        <v>36</v>
      </c>
      <c r="H127">
        <v>7.0764491999999999</v>
      </c>
      <c r="I127">
        <v>38.786544499999998</v>
      </c>
      <c r="J127">
        <v>41575</v>
      </c>
      <c r="K127">
        <v>28</v>
      </c>
      <c r="L127">
        <v>10</v>
      </c>
      <c r="M127">
        <v>2013</v>
      </c>
      <c r="N127">
        <v>9</v>
      </c>
      <c r="O127">
        <v>3</v>
      </c>
      <c r="P127" s="28" t="s">
        <v>37</v>
      </c>
      <c r="Q127" t="s">
        <v>42</v>
      </c>
      <c r="R127" t="s">
        <v>1600</v>
      </c>
      <c r="S127" t="s">
        <v>1601</v>
      </c>
      <c r="T127" t="s">
        <v>1602</v>
      </c>
      <c r="U127">
        <v>6</v>
      </c>
      <c r="V127" t="s">
        <v>43</v>
      </c>
      <c r="W127">
        <v>89</v>
      </c>
      <c r="Y127" t="s">
        <v>1604</v>
      </c>
      <c r="Z127">
        <v>29.866085900000002</v>
      </c>
      <c r="AA127">
        <v>121.5935283</v>
      </c>
      <c r="AJ127">
        <v>14</v>
      </c>
      <c r="AM127">
        <f t="shared" ca="1" si="12"/>
        <v>10</v>
      </c>
      <c r="AN127">
        <f t="shared" ca="1" si="13"/>
        <v>2013</v>
      </c>
      <c r="AO127">
        <f t="shared" ca="1" si="14"/>
        <v>12</v>
      </c>
      <c r="AP127" t="str">
        <f t="shared" si="15"/>
        <v>BAHIZI</v>
      </c>
      <c r="AQ127" t="str">
        <f t="shared" si="16"/>
        <v>INNOCENT</v>
      </c>
      <c r="AR127" t="str">
        <f t="shared" si="17"/>
        <v>BAHIZI GASPARD INNOCENT</v>
      </c>
      <c r="AT127">
        <v>65</v>
      </c>
      <c r="AU127">
        <f t="shared" ca="1" si="18"/>
        <v>10</v>
      </c>
      <c r="AV127" t="str">
        <f t="shared" si="19"/>
        <v/>
      </c>
      <c r="AX127">
        <f t="shared" si="20"/>
        <v>6</v>
      </c>
      <c r="AY127" t="str">
        <f t="shared" si="21"/>
        <v>NEVER MARRIED</v>
      </c>
      <c r="AZ127" s="23"/>
      <c r="BA127">
        <f t="shared" si="22"/>
        <v>3</v>
      </c>
      <c r="BC127" t="str">
        <f t="shared" si="23"/>
        <v>M</v>
      </c>
    </row>
    <row r="128" spans="1:56" hidden="1">
      <c r="A128">
        <v>42</v>
      </c>
      <c r="B128" t="s">
        <v>490</v>
      </c>
      <c r="C128" t="s">
        <v>491</v>
      </c>
      <c r="E128" t="s">
        <v>2732</v>
      </c>
      <c r="F128" t="s">
        <v>2733</v>
      </c>
      <c r="G128" t="s">
        <v>23</v>
      </c>
      <c r="H128">
        <v>59.047574599999997</v>
      </c>
      <c r="I128">
        <v>15.002836</v>
      </c>
      <c r="J128">
        <v>33844</v>
      </c>
      <c r="K128">
        <v>28</v>
      </c>
      <c r="L128">
        <v>8</v>
      </c>
      <c r="M128">
        <v>1992</v>
      </c>
      <c r="N128">
        <v>30</v>
      </c>
      <c r="O128">
        <v>3</v>
      </c>
      <c r="P128" s="28" t="s">
        <v>31</v>
      </c>
      <c r="Q128" t="s">
        <v>110</v>
      </c>
      <c r="R128" t="s">
        <v>1607</v>
      </c>
      <c r="S128" t="s">
        <v>1608</v>
      </c>
      <c r="T128" t="s">
        <v>1609</v>
      </c>
      <c r="U128">
        <v>5</v>
      </c>
      <c r="V128" t="s">
        <v>86</v>
      </c>
      <c r="W128">
        <v>96</v>
      </c>
      <c r="Y128" t="s">
        <v>2438</v>
      </c>
      <c r="Z128">
        <v>40.864317999999997</v>
      </c>
      <c r="AA128">
        <v>-73.797792799999996</v>
      </c>
      <c r="AH128">
        <v>18</v>
      </c>
      <c r="AM128">
        <f t="shared" ca="1" si="12"/>
        <v>8</v>
      </c>
      <c r="AN128">
        <f t="shared" ca="1" si="13"/>
        <v>1992</v>
      </c>
      <c r="AO128">
        <f t="shared" ca="1" si="14"/>
        <v>30</v>
      </c>
      <c r="AP128" t="str">
        <f t="shared" si="15"/>
        <v>NEZA</v>
      </c>
      <c r="AQ128" t="str">
        <f t="shared" si="16"/>
        <v>RAMAZANI</v>
      </c>
      <c r="AR128" t="str">
        <f t="shared" si="17"/>
        <v>NEZA  RAMAZANI</v>
      </c>
      <c r="AU128">
        <f t="shared" ca="1" si="18"/>
        <v>8</v>
      </c>
      <c r="AV128">
        <f t="shared" ca="1" si="19"/>
        <v>1992</v>
      </c>
      <c r="AX128">
        <f t="shared" si="20"/>
        <v>5</v>
      </c>
      <c r="AY128" t="str">
        <f t="shared" si="21"/>
        <v>SEPARATED</v>
      </c>
      <c r="AZ128" s="23"/>
      <c r="BA128">
        <f t="shared" si="22"/>
        <v>3</v>
      </c>
      <c r="BC128" t="str">
        <f t="shared" si="23"/>
        <v>F</v>
      </c>
    </row>
    <row r="129" spans="1:56" hidden="1">
      <c r="A129">
        <v>42</v>
      </c>
      <c r="B129" t="s">
        <v>493</v>
      </c>
      <c r="C129" t="s">
        <v>494</v>
      </c>
      <c r="E129" t="s">
        <v>480</v>
      </c>
      <c r="F129" t="s">
        <v>2438</v>
      </c>
      <c r="G129" t="s">
        <v>36</v>
      </c>
      <c r="H129">
        <v>40.864317999999997</v>
      </c>
      <c r="I129">
        <v>-73.797792799999996</v>
      </c>
      <c r="J129">
        <v>9784</v>
      </c>
      <c r="K129">
        <v>14</v>
      </c>
      <c r="L129">
        <v>10</v>
      </c>
      <c r="M129">
        <v>1926</v>
      </c>
      <c r="N129">
        <v>96</v>
      </c>
      <c r="O129">
        <v>8</v>
      </c>
      <c r="P129" s="28" t="s">
        <v>31</v>
      </c>
      <c r="Q129" t="s">
        <v>110</v>
      </c>
      <c r="R129" t="s">
        <v>1607</v>
      </c>
      <c r="S129" t="s">
        <v>1608</v>
      </c>
      <c r="T129" t="s">
        <v>1609</v>
      </c>
      <c r="U129">
        <v>2</v>
      </c>
      <c r="V129" t="s">
        <v>48</v>
      </c>
      <c r="W129">
        <v>96</v>
      </c>
      <c r="X129" s="17">
        <v>9141548337</v>
      </c>
      <c r="Y129" t="s">
        <v>2438</v>
      </c>
      <c r="Z129">
        <v>40.864317999999997</v>
      </c>
      <c r="AA129">
        <v>-73.797792799999996</v>
      </c>
      <c r="AJ129">
        <v>76</v>
      </c>
      <c r="AM129">
        <f t="shared" ca="1" si="12"/>
        <v>10</v>
      </c>
      <c r="AN129">
        <f t="shared" ca="1" si="13"/>
        <v>1926</v>
      </c>
      <c r="AO129">
        <f t="shared" ca="1" si="14"/>
        <v>99</v>
      </c>
      <c r="AP129" t="str">
        <f t="shared" si="15"/>
        <v>ELICAN</v>
      </c>
      <c r="AQ129" t="str">
        <f t="shared" si="16"/>
        <v>VALENTINE</v>
      </c>
      <c r="AR129" t="str">
        <f t="shared" si="17"/>
        <v>ELICAN  VALENTINE</v>
      </c>
      <c r="AS129">
        <v>8</v>
      </c>
      <c r="AT129">
        <v>30</v>
      </c>
      <c r="AU129" t="str">
        <f t="shared" si="18"/>
        <v/>
      </c>
      <c r="AV129" t="str">
        <f t="shared" si="19"/>
        <v/>
      </c>
      <c r="AX129">
        <f t="shared" si="20"/>
        <v>2</v>
      </c>
      <c r="AY129" t="str">
        <f t="shared" si="21"/>
        <v>MARRIED TO ONE WIFE/HUSBAND NOT OFFICIALLY</v>
      </c>
      <c r="AZ129" s="23"/>
      <c r="BA129">
        <f t="shared" si="22"/>
        <v>8</v>
      </c>
      <c r="BC129" t="str">
        <f t="shared" si="23"/>
        <v>M</v>
      </c>
      <c r="BD129" s="17"/>
    </row>
    <row r="130" spans="1:56" hidden="1">
      <c r="A130">
        <v>42</v>
      </c>
      <c r="B130" t="s">
        <v>496</v>
      </c>
      <c r="C130" t="s">
        <v>497</v>
      </c>
      <c r="D130" t="s">
        <v>34</v>
      </c>
      <c r="E130" t="s">
        <v>498</v>
      </c>
      <c r="F130" t="s">
        <v>1611</v>
      </c>
      <c r="G130" t="s">
        <v>36</v>
      </c>
      <c r="H130">
        <v>39.295706600000003</v>
      </c>
      <c r="I130">
        <v>-76.569707500000007</v>
      </c>
      <c r="J130">
        <v>26785</v>
      </c>
      <c r="K130">
        <v>1</v>
      </c>
      <c r="L130">
        <v>5</v>
      </c>
      <c r="M130">
        <v>1973</v>
      </c>
      <c r="N130">
        <v>49</v>
      </c>
      <c r="O130">
        <v>11</v>
      </c>
      <c r="P130" s="28" t="s">
        <v>31</v>
      </c>
      <c r="Q130" t="s">
        <v>110</v>
      </c>
      <c r="R130" t="s">
        <v>1607</v>
      </c>
      <c r="S130" t="s">
        <v>1608</v>
      </c>
      <c r="T130" t="s">
        <v>1609</v>
      </c>
      <c r="U130">
        <v>2</v>
      </c>
      <c r="V130" t="s">
        <v>48</v>
      </c>
      <c r="W130">
        <v>96</v>
      </c>
      <c r="Y130" t="s">
        <v>2438</v>
      </c>
      <c r="Z130">
        <v>40.864317999999997</v>
      </c>
      <c r="AA130">
        <v>-73.797792799999996</v>
      </c>
      <c r="AH130">
        <v>66</v>
      </c>
      <c r="AI130">
        <v>79</v>
      </c>
      <c r="AJ130">
        <v>50</v>
      </c>
      <c r="AM130">
        <f t="shared" ref="AM130:AM193" ca="1" si="24" xml:space="preserve"> IF(ISBLANK(AH130), L130, RANDBETWEEN(1,12))</f>
        <v>4</v>
      </c>
      <c r="AN130">
        <f t="shared" ref="AN130:AN193" ca="1" si="25" xml:space="preserve"> IF(ISBLANK(AI130), M130, RANDBETWEEN(1922,2022))</f>
        <v>2007</v>
      </c>
      <c r="AO130">
        <f t="shared" ref="AO130:AO193" ca="1" si="26">IF(ISBLANK(AJ130),N130,SUM(N130,RANDBETWEEN(1,3)))</f>
        <v>51</v>
      </c>
      <c r="AP130" t="str">
        <f t="shared" ref="AP130:AP193" si="27" xml:space="preserve"> IF(ISBLANK(AK130), C130, "")</f>
        <v>EMMY</v>
      </c>
      <c r="AQ130" t="str">
        <f t="shared" ref="AQ130:AQ193" si="28" xml:space="preserve"> IF(ISBLANK(AL130), E130, "")</f>
        <v>UWAMARIYA</v>
      </c>
      <c r="AR130" t="str">
        <f t="shared" ref="AR130:AR193" si="29" xml:space="preserve"> _xlfn.CONCAT(AP130, " ", D130, " ", AQ130)</f>
        <v>EMMY PRINCE UWAMARIYA</v>
      </c>
      <c r="AU130">
        <f t="shared" ref="AU130:AU193" ca="1" si="30">IF(ISBLANK(AS130), AM130, "")</f>
        <v>4</v>
      </c>
      <c r="AV130">
        <f t="shared" ref="AV130:AV193" ca="1" si="31">IF(ISBLANK(AT130), AN130, "")</f>
        <v>2007</v>
      </c>
      <c r="AW130">
        <v>1</v>
      </c>
      <c r="AX130" t="str">
        <f t="shared" ref="AX130:AX193" si="32">IF(ISBLANK(AW130), U130, "")</f>
        <v/>
      </c>
      <c r="AY130" t="str">
        <f t="shared" ref="AY130:AY193" si="33">IF(ISBLANK(AW130), V130, "")</f>
        <v/>
      </c>
      <c r="AZ130" s="23">
        <v>1</v>
      </c>
      <c r="BA130" t="str">
        <f t="shared" ref="BA130:BA193" si="34">IF(ISBLANK(AZ130), O130, "")</f>
        <v/>
      </c>
      <c r="BC130" t="str">
        <f t="shared" ref="BC130:BC193" si="35">IF(ISBLANK(BB130), G130, "")</f>
        <v>M</v>
      </c>
    </row>
    <row r="131" spans="1:56" hidden="1">
      <c r="A131">
        <v>43</v>
      </c>
      <c r="B131" t="s">
        <v>499</v>
      </c>
      <c r="C131" t="s">
        <v>500</v>
      </c>
      <c r="E131" t="s">
        <v>563</v>
      </c>
      <c r="F131" t="s">
        <v>2441</v>
      </c>
      <c r="G131" t="s">
        <v>36</v>
      </c>
      <c r="H131">
        <v>41.567557700000002</v>
      </c>
      <c r="I131">
        <v>-4.8831850000000001</v>
      </c>
      <c r="J131">
        <v>33151</v>
      </c>
      <c r="K131">
        <v>5</v>
      </c>
      <c r="L131">
        <v>10</v>
      </c>
      <c r="M131">
        <v>1990</v>
      </c>
      <c r="N131">
        <v>32</v>
      </c>
      <c r="O131">
        <v>6</v>
      </c>
      <c r="P131" s="28" t="s">
        <v>37</v>
      </c>
      <c r="Q131" t="s">
        <v>68</v>
      </c>
      <c r="R131" t="s">
        <v>1379</v>
      </c>
      <c r="S131" t="s">
        <v>1613</v>
      </c>
      <c r="T131" t="s">
        <v>1614</v>
      </c>
      <c r="U131">
        <v>4</v>
      </c>
      <c r="V131" t="s">
        <v>93</v>
      </c>
      <c r="W131">
        <v>90</v>
      </c>
      <c r="Y131" t="s">
        <v>2442</v>
      </c>
      <c r="Z131">
        <v>8.9909733999999997</v>
      </c>
      <c r="AA131">
        <v>16.316947899999999</v>
      </c>
      <c r="AH131">
        <v>72</v>
      </c>
      <c r="AK131">
        <v>17</v>
      </c>
      <c r="AM131">
        <f t="shared" ca="1" si="24"/>
        <v>5</v>
      </c>
      <c r="AN131">
        <f t="shared" ca="1" si="25"/>
        <v>1990</v>
      </c>
      <c r="AO131">
        <f t="shared" ca="1" si="26"/>
        <v>32</v>
      </c>
      <c r="AP131" t="str">
        <f t="shared" si="27"/>
        <v/>
      </c>
      <c r="AQ131" t="str">
        <f t="shared" si="28"/>
        <v>HABIMANA</v>
      </c>
      <c r="AR131" t="str">
        <f t="shared" si="29"/>
        <v xml:space="preserve">  HABIMANA</v>
      </c>
      <c r="AT131">
        <v>19</v>
      </c>
      <c r="AU131">
        <f t="shared" ca="1" si="30"/>
        <v>5</v>
      </c>
      <c r="AV131" t="str">
        <f t="shared" si="31"/>
        <v/>
      </c>
      <c r="AW131">
        <v>1</v>
      </c>
      <c r="AX131" t="str">
        <f t="shared" si="32"/>
        <v/>
      </c>
      <c r="AY131" t="str">
        <f t="shared" si="33"/>
        <v/>
      </c>
      <c r="AZ131" s="23"/>
      <c r="BA131">
        <f t="shared" si="34"/>
        <v>6</v>
      </c>
      <c r="BC131" t="str">
        <f t="shared" si="35"/>
        <v>M</v>
      </c>
    </row>
    <row r="132" spans="1:56" hidden="1">
      <c r="A132">
        <v>43</v>
      </c>
      <c r="B132" t="s">
        <v>502</v>
      </c>
      <c r="C132" t="s">
        <v>76</v>
      </c>
      <c r="E132" t="s">
        <v>481</v>
      </c>
      <c r="F132" t="s">
        <v>2443</v>
      </c>
      <c r="G132" t="s">
        <v>36</v>
      </c>
      <c r="H132">
        <v>-8.4456045</v>
      </c>
      <c r="I132">
        <v>114.1142079</v>
      </c>
      <c r="J132">
        <v>37434</v>
      </c>
      <c r="K132">
        <v>27</v>
      </c>
      <c r="L132">
        <v>6</v>
      </c>
      <c r="M132">
        <v>2002</v>
      </c>
      <c r="N132">
        <v>20</v>
      </c>
      <c r="O132">
        <v>7</v>
      </c>
      <c r="P132" s="28" t="s">
        <v>37</v>
      </c>
      <c r="Q132" t="s">
        <v>68</v>
      </c>
      <c r="R132" t="s">
        <v>1379</v>
      </c>
      <c r="S132" t="s">
        <v>1613</v>
      </c>
      <c r="T132" t="s">
        <v>1614</v>
      </c>
      <c r="U132">
        <v>6</v>
      </c>
      <c r="V132" t="s">
        <v>43</v>
      </c>
      <c r="W132">
        <v>90</v>
      </c>
      <c r="Y132" t="s">
        <v>2442</v>
      </c>
      <c r="Z132">
        <v>8.9909733999999997</v>
      </c>
      <c r="AA132">
        <v>16.316947899999999</v>
      </c>
      <c r="AJ132">
        <v>37</v>
      </c>
      <c r="AM132">
        <f t="shared" ca="1" si="24"/>
        <v>6</v>
      </c>
      <c r="AN132">
        <f t="shared" ca="1" si="25"/>
        <v>2002</v>
      </c>
      <c r="AO132">
        <f t="shared" ca="1" si="26"/>
        <v>22</v>
      </c>
      <c r="AP132" t="str">
        <f t="shared" si="27"/>
        <v>NDAGIJIMANA</v>
      </c>
      <c r="AQ132" t="str">
        <f t="shared" si="28"/>
        <v>NIZEYIMANA</v>
      </c>
      <c r="AR132" t="str">
        <f t="shared" si="29"/>
        <v>NDAGIJIMANA  NIZEYIMANA</v>
      </c>
      <c r="AU132">
        <f t="shared" ca="1" si="30"/>
        <v>6</v>
      </c>
      <c r="AV132">
        <f t="shared" ca="1" si="31"/>
        <v>2002</v>
      </c>
      <c r="AX132">
        <f t="shared" si="32"/>
        <v>6</v>
      </c>
      <c r="AY132" t="str">
        <f t="shared" si="33"/>
        <v>NEVER MARRIED</v>
      </c>
      <c r="AZ132" s="23"/>
      <c r="BA132">
        <f t="shared" si="34"/>
        <v>7</v>
      </c>
      <c r="BC132" t="str">
        <f t="shared" si="35"/>
        <v>M</v>
      </c>
    </row>
    <row r="133" spans="1:56" hidden="1">
      <c r="A133">
        <v>43</v>
      </c>
      <c r="B133" t="s">
        <v>504</v>
      </c>
      <c r="C133" t="s">
        <v>505</v>
      </c>
      <c r="E133" t="s">
        <v>506</v>
      </c>
      <c r="F133" t="s">
        <v>1616</v>
      </c>
      <c r="G133" t="s">
        <v>36</v>
      </c>
      <c r="H133">
        <v>-0.94708320000000001</v>
      </c>
      <c r="I133">
        <v>100.417181</v>
      </c>
      <c r="J133">
        <v>26956</v>
      </c>
      <c r="K133">
        <v>19</v>
      </c>
      <c r="L133">
        <v>10</v>
      </c>
      <c r="M133">
        <v>1973</v>
      </c>
      <c r="N133">
        <v>49</v>
      </c>
      <c r="O133">
        <v>10</v>
      </c>
      <c r="P133" s="28" t="s">
        <v>37</v>
      </c>
      <c r="Q133" t="s">
        <v>68</v>
      </c>
      <c r="R133" t="s">
        <v>1379</v>
      </c>
      <c r="S133" t="s">
        <v>1613</v>
      </c>
      <c r="T133" t="s">
        <v>1614</v>
      </c>
      <c r="U133">
        <v>7</v>
      </c>
      <c r="V133" t="s">
        <v>78</v>
      </c>
      <c r="W133">
        <v>90</v>
      </c>
      <c r="Y133" t="s">
        <v>2442</v>
      </c>
      <c r="Z133">
        <v>8.9909733999999997</v>
      </c>
      <c r="AA133">
        <v>16.316947899999999</v>
      </c>
      <c r="AM133">
        <f t="shared" ca="1" si="24"/>
        <v>10</v>
      </c>
      <c r="AN133">
        <f t="shared" ca="1" si="25"/>
        <v>1973</v>
      </c>
      <c r="AO133">
        <f t="shared" ca="1" si="26"/>
        <v>49</v>
      </c>
      <c r="AP133" t="str">
        <f t="shared" si="27"/>
        <v>AUDACE</v>
      </c>
      <c r="AQ133" t="str">
        <f t="shared" si="28"/>
        <v>TWAHIRWA</v>
      </c>
      <c r="AR133" t="str">
        <f t="shared" si="29"/>
        <v>AUDACE  TWAHIRWA</v>
      </c>
      <c r="AU133">
        <f t="shared" ca="1" si="30"/>
        <v>10</v>
      </c>
      <c r="AV133">
        <f t="shared" ca="1" si="31"/>
        <v>1973</v>
      </c>
      <c r="AX133">
        <f t="shared" si="32"/>
        <v>7</v>
      </c>
      <c r="AY133" t="str">
        <f t="shared" si="33"/>
        <v>WIDOWED</v>
      </c>
      <c r="AZ133" s="23"/>
      <c r="BA133">
        <f t="shared" si="34"/>
        <v>10</v>
      </c>
      <c r="BC133" t="str">
        <f t="shared" si="35"/>
        <v>M</v>
      </c>
    </row>
    <row r="134" spans="1:56" hidden="1">
      <c r="A134">
        <v>43</v>
      </c>
      <c r="B134" t="s">
        <v>507</v>
      </c>
      <c r="C134" t="s">
        <v>508</v>
      </c>
      <c r="E134" t="s">
        <v>385</v>
      </c>
      <c r="F134" t="s">
        <v>2442</v>
      </c>
      <c r="G134" t="s">
        <v>36</v>
      </c>
      <c r="H134">
        <v>8.9909733999999997</v>
      </c>
      <c r="I134">
        <v>16.316947899999999</v>
      </c>
      <c r="J134">
        <v>11848</v>
      </c>
      <c r="K134">
        <v>8</v>
      </c>
      <c r="L134">
        <v>6</v>
      </c>
      <c r="M134">
        <v>1932</v>
      </c>
      <c r="N134">
        <v>90</v>
      </c>
      <c r="O134">
        <v>1</v>
      </c>
      <c r="P134" s="28" t="s">
        <v>37</v>
      </c>
      <c r="Q134" t="s">
        <v>68</v>
      </c>
      <c r="R134" t="s">
        <v>1379</v>
      </c>
      <c r="S134" t="s">
        <v>1613</v>
      </c>
      <c r="T134" t="s">
        <v>1614</v>
      </c>
      <c r="U134">
        <v>6</v>
      </c>
      <c r="V134" t="s">
        <v>43</v>
      </c>
      <c r="W134">
        <v>90</v>
      </c>
      <c r="X134" s="17">
        <v>7621647104</v>
      </c>
      <c r="Y134" t="s">
        <v>2442</v>
      </c>
      <c r="Z134">
        <v>8.9909733999999997</v>
      </c>
      <c r="AA134">
        <v>16.316947899999999</v>
      </c>
      <c r="AC134">
        <v>3</v>
      </c>
      <c r="AI134">
        <v>78</v>
      </c>
      <c r="AM134">
        <f t="shared" ca="1" si="24"/>
        <v>6</v>
      </c>
      <c r="AN134">
        <f t="shared" ca="1" si="25"/>
        <v>1969</v>
      </c>
      <c r="AO134">
        <f t="shared" ca="1" si="26"/>
        <v>90</v>
      </c>
      <c r="AP134" t="str">
        <f t="shared" si="27"/>
        <v>LAMBERT</v>
      </c>
      <c r="AQ134" t="str">
        <f t="shared" si="28"/>
        <v>KABERA</v>
      </c>
      <c r="AR134" t="str">
        <f t="shared" si="29"/>
        <v>LAMBERT  KABERA</v>
      </c>
      <c r="AU134">
        <f t="shared" ca="1" si="30"/>
        <v>6</v>
      </c>
      <c r="AV134">
        <f t="shared" ca="1" si="31"/>
        <v>1969</v>
      </c>
      <c r="AX134">
        <f t="shared" si="32"/>
        <v>6</v>
      </c>
      <c r="AY134" t="str">
        <f t="shared" si="33"/>
        <v>NEVER MARRIED</v>
      </c>
      <c r="AZ134" s="23"/>
      <c r="BA134">
        <f t="shared" si="34"/>
        <v>1</v>
      </c>
      <c r="BC134" t="str">
        <f t="shared" si="35"/>
        <v>M</v>
      </c>
      <c r="BD134" s="17">
        <v>7621647104</v>
      </c>
    </row>
    <row r="135" spans="1:56" hidden="1">
      <c r="A135">
        <v>43</v>
      </c>
      <c r="B135" t="s">
        <v>507</v>
      </c>
      <c r="C135" t="s">
        <v>508</v>
      </c>
      <c r="E135" t="s">
        <v>385</v>
      </c>
      <c r="F135" t="s">
        <v>2442</v>
      </c>
      <c r="G135" t="s">
        <v>36</v>
      </c>
      <c r="H135">
        <v>8.9909733999999997</v>
      </c>
      <c r="I135">
        <v>16.316947899999999</v>
      </c>
      <c r="J135">
        <v>11848</v>
      </c>
      <c r="K135">
        <v>8</v>
      </c>
      <c r="L135">
        <v>6</v>
      </c>
      <c r="M135">
        <v>1932</v>
      </c>
      <c r="N135">
        <v>90</v>
      </c>
      <c r="O135">
        <v>1</v>
      </c>
      <c r="P135" s="28" t="s">
        <v>72</v>
      </c>
      <c r="Q135" t="s">
        <v>73</v>
      </c>
      <c r="R135" t="s">
        <v>2824</v>
      </c>
      <c r="S135" t="s">
        <v>2825</v>
      </c>
      <c r="T135" t="s">
        <v>1460</v>
      </c>
      <c r="U135">
        <v>6</v>
      </c>
      <c r="V135" t="s">
        <v>43</v>
      </c>
      <c r="W135">
        <v>90</v>
      </c>
      <c r="X135" s="17">
        <v>7621647104</v>
      </c>
      <c r="Y135" t="s">
        <v>2442</v>
      </c>
      <c r="Z135">
        <v>8.9909733999999997</v>
      </c>
      <c r="AA135">
        <v>16.316947899999999</v>
      </c>
      <c r="AC135">
        <v>3</v>
      </c>
      <c r="AM135">
        <f t="shared" ca="1" si="24"/>
        <v>6</v>
      </c>
      <c r="AN135">
        <f t="shared" ca="1" si="25"/>
        <v>1932</v>
      </c>
      <c r="AO135">
        <f t="shared" ca="1" si="26"/>
        <v>90</v>
      </c>
      <c r="AP135" t="str">
        <f t="shared" si="27"/>
        <v>LAMBERT</v>
      </c>
      <c r="AQ135" t="str">
        <f t="shared" si="28"/>
        <v>KABERA</v>
      </c>
      <c r="AR135" t="str">
        <f t="shared" si="29"/>
        <v>LAMBERT  KABERA</v>
      </c>
      <c r="AU135">
        <f t="shared" ca="1" si="30"/>
        <v>6</v>
      </c>
      <c r="AV135">
        <f t="shared" ca="1" si="31"/>
        <v>1932</v>
      </c>
      <c r="AX135">
        <f t="shared" si="32"/>
        <v>6</v>
      </c>
      <c r="AY135" t="str">
        <f t="shared" si="33"/>
        <v>NEVER MARRIED</v>
      </c>
      <c r="AZ135" s="23"/>
      <c r="BA135">
        <f t="shared" si="34"/>
        <v>1</v>
      </c>
      <c r="BC135" t="str">
        <f t="shared" si="35"/>
        <v>M</v>
      </c>
      <c r="BD135" s="17">
        <v>7621647104</v>
      </c>
    </row>
    <row r="136" spans="1:56" hidden="1">
      <c r="A136">
        <v>45</v>
      </c>
      <c r="B136" t="s">
        <v>525</v>
      </c>
      <c r="C136" t="s">
        <v>526</v>
      </c>
      <c r="E136" t="s">
        <v>2447</v>
      </c>
      <c r="F136" t="s">
        <v>2451</v>
      </c>
      <c r="G136" t="s">
        <v>36</v>
      </c>
      <c r="H136">
        <v>4.5827226999999997</v>
      </c>
      <c r="I136">
        <v>-74.211746500000004</v>
      </c>
      <c r="J136">
        <v>36926</v>
      </c>
      <c r="K136">
        <v>4</v>
      </c>
      <c r="L136">
        <v>2</v>
      </c>
      <c r="M136">
        <v>2001</v>
      </c>
      <c r="N136">
        <v>21</v>
      </c>
      <c r="O136">
        <v>8</v>
      </c>
      <c r="P136" s="28" t="s">
        <v>37</v>
      </c>
      <c r="Q136" t="s">
        <v>42</v>
      </c>
      <c r="R136" t="s">
        <v>1627</v>
      </c>
      <c r="S136" t="s">
        <v>1628</v>
      </c>
      <c r="T136" t="s">
        <v>1629</v>
      </c>
      <c r="U136">
        <v>2</v>
      </c>
      <c r="V136" t="s">
        <v>48</v>
      </c>
      <c r="W136">
        <v>87</v>
      </c>
      <c r="Y136" t="s">
        <v>2452</v>
      </c>
      <c r="Z136">
        <v>-17.692994500000001</v>
      </c>
      <c r="AA136">
        <v>-42.5172107</v>
      </c>
      <c r="AH136">
        <v>46</v>
      </c>
      <c r="AI136">
        <v>47</v>
      </c>
      <c r="AM136">
        <f t="shared" ca="1" si="24"/>
        <v>2</v>
      </c>
      <c r="AN136">
        <f t="shared" ca="1" si="25"/>
        <v>1927</v>
      </c>
      <c r="AO136">
        <f t="shared" ca="1" si="26"/>
        <v>21</v>
      </c>
      <c r="AP136" t="str">
        <f t="shared" si="27"/>
        <v>WILLY</v>
      </c>
      <c r="AQ136" t="str">
        <f t="shared" si="28"/>
        <v>GATARI</v>
      </c>
      <c r="AR136" t="str">
        <f t="shared" si="29"/>
        <v>WILLY  GATARI</v>
      </c>
      <c r="AU136">
        <f t="shared" ca="1" si="30"/>
        <v>2</v>
      </c>
      <c r="AV136">
        <f t="shared" ca="1" si="31"/>
        <v>1927</v>
      </c>
      <c r="AX136">
        <f t="shared" si="32"/>
        <v>2</v>
      </c>
      <c r="AY136" t="str">
        <f t="shared" si="33"/>
        <v>MARRIED TO ONE WIFE/HUSBAND NOT OFFICIALLY</v>
      </c>
      <c r="AZ136" s="23"/>
      <c r="BA136">
        <f t="shared" si="34"/>
        <v>8</v>
      </c>
      <c r="BC136" t="str">
        <f t="shared" si="35"/>
        <v>M</v>
      </c>
    </row>
    <row r="137" spans="1:56" hidden="1">
      <c r="A137">
        <v>45</v>
      </c>
      <c r="B137" t="s">
        <v>527</v>
      </c>
      <c r="C137" t="s">
        <v>528</v>
      </c>
      <c r="E137" t="s">
        <v>529</v>
      </c>
      <c r="F137" t="s">
        <v>1630</v>
      </c>
      <c r="G137" t="s">
        <v>36</v>
      </c>
      <c r="H137">
        <v>32.060254999999998</v>
      </c>
      <c r="I137">
        <v>118.79687699999999</v>
      </c>
      <c r="J137">
        <v>14836</v>
      </c>
      <c r="K137">
        <v>13</v>
      </c>
      <c r="L137">
        <v>8</v>
      </c>
      <c r="M137">
        <v>1940</v>
      </c>
      <c r="N137">
        <v>82</v>
      </c>
      <c r="O137">
        <v>5</v>
      </c>
      <c r="P137" s="28" t="s">
        <v>37</v>
      </c>
      <c r="Q137" t="s">
        <v>42</v>
      </c>
      <c r="R137" t="s">
        <v>1627</v>
      </c>
      <c r="S137" t="s">
        <v>1628</v>
      </c>
      <c r="T137" t="s">
        <v>1629</v>
      </c>
      <c r="U137">
        <v>3</v>
      </c>
      <c r="V137" t="s">
        <v>26</v>
      </c>
      <c r="W137">
        <v>87</v>
      </c>
      <c r="Y137" t="s">
        <v>2452</v>
      </c>
      <c r="Z137">
        <v>-17.692994500000001</v>
      </c>
      <c r="AA137">
        <v>-42.5172107</v>
      </c>
      <c r="AJ137">
        <v>83</v>
      </c>
      <c r="AM137">
        <f t="shared" ca="1" si="24"/>
        <v>8</v>
      </c>
      <c r="AN137">
        <f t="shared" ca="1" si="25"/>
        <v>1940</v>
      </c>
      <c r="AO137">
        <f t="shared" ca="1" si="26"/>
        <v>83</v>
      </c>
      <c r="AP137" t="str">
        <f t="shared" si="27"/>
        <v>JUSTIN</v>
      </c>
      <c r="AQ137" t="str">
        <f t="shared" si="28"/>
        <v>UMUTONI</v>
      </c>
      <c r="AR137" t="str">
        <f t="shared" si="29"/>
        <v>JUSTIN  UMUTONI</v>
      </c>
      <c r="AT137">
        <v>17</v>
      </c>
      <c r="AU137">
        <f t="shared" ca="1" si="30"/>
        <v>8</v>
      </c>
      <c r="AV137" t="str">
        <f t="shared" si="31"/>
        <v/>
      </c>
      <c r="AX137">
        <f t="shared" si="32"/>
        <v>3</v>
      </c>
      <c r="AY137" t="str">
        <f t="shared" si="33"/>
        <v>LIVE IN A POLYGAMOUS UNION</v>
      </c>
      <c r="AZ137" s="23"/>
      <c r="BA137">
        <f t="shared" si="34"/>
        <v>5</v>
      </c>
      <c r="BC137" t="str">
        <f t="shared" si="35"/>
        <v>M</v>
      </c>
    </row>
    <row r="138" spans="1:56" hidden="1">
      <c r="A138">
        <v>45</v>
      </c>
      <c r="B138" t="s">
        <v>530</v>
      </c>
      <c r="C138" t="s">
        <v>370</v>
      </c>
      <c r="E138" t="s">
        <v>394</v>
      </c>
      <c r="F138" t="s">
        <v>2454</v>
      </c>
      <c r="G138" t="s">
        <v>23</v>
      </c>
      <c r="H138">
        <v>-8.3501717000000006</v>
      </c>
      <c r="I138">
        <v>117.9483319</v>
      </c>
      <c r="J138">
        <v>16163</v>
      </c>
      <c r="K138">
        <v>1</v>
      </c>
      <c r="L138">
        <v>4</v>
      </c>
      <c r="M138">
        <v>1944</v>
      </c>
      <c r="N138">
        <v>78</v>
      </c>
      <c r="O138">
        <v>9</v>
      </c>
      <c r="P138" s="28" t="s">
        <v>37</v>
      </c>
      <c r="Q138" t="s">
        <v>42</v>
      </c>
      <c r="R138" t="s">
        <v>1627</v>
      </c>
      <c r="S138" t="s">
        <v>1628</v>
      </c>
      <c r="T138" t="s">
        <v>1629</v>
      </c>
      <c r="U138">
        <v>7</v>
      </c>
      <c r="V138" t="s">
        <v>78</v>
      </c>
      <c r="W138">
        <v>87</v>
      </c>
      <c r="Y138" t="s">
        <v>2452</v>
      </c>
      <c r="Z138">
        <v>-17.692994500000001</v>
      </c>
      <c r="AA138">
        <v>-42.5172107</v>
      </c>
      <c r="AJ138">
        <v>82</v>
      </c>
      <c r="AM138">
        <f t="shared" ca="1" si="24"/>
        <v>4</v>
      </c>
      <c r="AN138">
        <f t="shared" ca="1" si="25"/>
        <v>1944</v>
      </c>
      <c r="AO138">
        <f t="shared" ca="1" si="26"/>
        <v>81</v>
      </c>
      <c r="AP138" t="str">
        <f t="shared" si="27"/>
        <v>CHANISE</v>
      </c>
      <c r="AQ138" t="str">
        <f t="shared" si="28"/>
        <v>UWIZEYE</v>
      </c>
      <c r="AR138" t="str">
        <f t="shared" si="29"/>
        <v>CHANISE  UWIZEYE</v>
      </c>
      <c r="AU138">
        <f t="shared" ca="1" si="30"/>
        <v>4</v>
      </c>
      <c r="AV138">
        <f t="shared" ca="1" si="31"/>
        <v>1944</v>
      </c>
      <c r="AX138">
        <f t="shared" si="32"/>
        <v>7</v>
      </c>
      <c r="AY138" t="str">
        <f t="shared" si="33"/>
        <v>WIDOWED</v>
      </c>
      <c r="AZ138" s="23"/>
      <c r="BA138">
        <f t="shared" si="34"/>
        <v>9</v>
      </c>
      <c r="BC138" t="str">
        <f t="shared" si="35"/>
        <v>F</v>
      </c>
    </row>
    <row r="139" spans="1:56" hidden="1">
      <c r="A139">
        <v>45</v>
      </c>
      <c r="B139" t="s">
        <v>532</v>
      </c>
      <c r="C139" t="s">
        <v>497</v>
      </c>
      <c r="E139" t="s">
        <v>2826</v>
      </c>
      <c r="F139" t="s">
        <v>2452</v>
      </c>
      <c r="G139" t="s">
        <v>36</v>
      </c>
      <c r="H139">
        <v>-17.692994500000001</v>
      </c>
      <c r="I139">
        <v>-42.5172107</v>
      </c>
      <c r="J139">
        <v>13045</v>
      </c>
      <c r="K139">
        <v>18</v>
      </c>
      <c r="L139">
        <v>9</v>
      </c>
      <c r="M139">
        <v>1935</v>
      </c>
      <c r="N139">
        <v>87</v>
      </c>
      <c r="O139">
        <v>12</v>
      </c>
      <c r="P139" s="28" t="s">
        <v>37</v>
      </c>
      <c r="Q139" t="s">
        <v>42</v>
      </c>
      <c r="R139" t="s">
        <v>1627</v>
      </c>
      <c r="S139" t="s">
        <v>1628</v>
      </c>
      <c r="T139" t="s">
        <v>1629</v>
      </c>
      <c r="U139">
        <v>3</v>
      </c>
      <c r="V139" t="s">
        <v>26</v>
      </c>
      <c r="W139">
        <v>87</v>
      </c>
      <c r="X139" s="17">
        <v>6099637466</v>
      </c>
      <c r="Y139" t="s">
        <v>2452</v>
      </c>
      <c r="Z139">
        <v>-17.692994500000001</v>
      </c>
      <c r="AA139">
        <v>-42.5172107</v>
      </c>
      <c r="AD139">
        <v>25</v>
      </c>
      <c r="AH139">
        <v>84</v>
      </c>
      <c r="AJ139">
        <v>36</v>
      </c>
      <c r="AM139">
        <f t="shared" ca="1" si="24"/>
        <v>12</v>
      </c>
      <c r="AN139">
        <f t="shared" ca="1" si="25"/>
        <v>1935</v>
      </c>
      <c r="AO139">
        <f t="shared" ca="1" si="26"/>
        <v>89</v>
      </c>
      <c r="AP139" t="str">
        <f t="shared" si="27"/>
        <v>EMMY</v>
      </c>
      <c r="AQ139" t="str">
        <f t="shared" si="28"/>
        <v>FRANC</v>
      </c>
      <c r="AR139" t="str">
        <f t="shared" si="29"/>
        <v>EMMY  FRANC</v>
      </c>
      <c r="AS139">
        <v>125</v>
      </c>
      <c r="AU139" t="str">
        <f t="shared" si="30"/>
        <v/>
      </c>
      <c r="AV139">
        <f t="shared" ca="1" si="31"/>
        <v>1935</v>
      </c>
      <c r="AX139">
        <f t="shared" si="32"/>
        <v>3</v>
      </c>
      <c r="AY139" t="str">
        <f t="shared" si="33"/>
        <v>LIVE IN A POLYGAMOUS UNION</v>
      </c>
      <c r="AZ139" s="23"/>
      <c r="BA139">
        <f t="shared" si="34"/>
        <v>12</v>
      </c>
      <c r="BB139">
        <v>1</v>
      </c>
      <c r="BC139" t="str">
        <f t="shared" si="35"/>
        <v/>
      </c>
      <c r="BD139" s="17">
        <v>6099637466</v>
      </c>
    </row>
    <row r="140" spans="1:56" hidden="1">
      <c r="A140">
        <v>45</v>
      </c>
      <c r="B140" t="s">
        <v>533</v>
      </c>
      <c r="C140" t="s">
        <v>534</v>
      </c>
      <c r="E140" t="s">
        <v>535</v>
      </c>
      <c r="F140" t="s">
        <v>1633</v>
      </c>
      <c r="G140" t="s">
        <v>36</v>
      </c>
      <c r="H140">
        <v>49.635468299999999</v>
      </c>
      <c r="I140">
        <v>16.995309800000001</v>
      </c>
      <c r="J140">
        <v>40121</v>
      </c>
      <c r="K140">
        <v>4</v>
      </c>
      <c r="L140">
        <v>11</v>
      </c>
      <c r="M140">
        <v>2009</v>
      </c>
      <c r="N140">
        <v>13</v>
      </c>
      <c r="O140">
        <v>1</v>
      </c>
      <c r="P140" s="28" t="s">
        <v>37</v>
      </c>
      <c r="Q140" t="s">
        <v>42</v>
      </c>
      <c r="R140" t="s">
        <v>1627</v>
      </c>
      <c r="S140" t="s">
        <v>1628</v>
      </c>
      <c r="T140" t="s">
        <v>1629</v>
      </c>
      <c r="U140">
        <v>6</v>
      </c>
      <c r="V140" t="s">
        <v>43</v>
      </c>
      <c r="W140">
        <v>87</v>
      </c>
      <c r="Y140" t="s">
        <v>2452</v>
      </c>
      <c r="Z140">
        <v>-17.692994500000001</v>
      </c>
      <c r="AA140">
        <v>-42.5172107</v>
      </c>
      <c r="AI140">
        <v>88</v>
      </c>
      <c r="AM140">
        <f t="shared" ca="1" si="24"/>
        <v>11</v>
      </c>
      <c r="AN140">
        <f t="shared" ca="1" si="25"/>
        <v>1948</v>
      </c>
      <c r="AO140">
        <f t="shared" ca="1" si="26"/>
        <v>13</v>
      </c>
      <c r="AP140" t="str">
        <f t="shared" si="27"/>
        <v>ROGER</v>
      </c>
      <c r="AQ140" t="str">
        <f t="shared" si="28"/>
        <v>UWERA</v>
      </c>
      <c r="AR140" t="str">
        <f t="shared" si="29"/>
        <v>ROGER  UWERA</v>
      </c>
      <c r="AS140">
        <v>11</v>
      </c>
      <c r="AT140">
        <v>38</v>
      </c>
      <c r="AU140" t="str">
        <f t="shared" si="30"/>
        <v/>
      </c>
      <c r="AV140" t="str">
        <f t="shared" si="31"/>
        <v/>
      </c>
      <c r="AX140">
        <f t="shared" si="32"/>
        <v>6</v>
      </c>
      <c r="AY140" t="str">
        <f t="shared" si="33"/>
        <v>NEVER MARRIED</v>
      </c>
      <c r="AZ140" s="23"/>
      <c r="BA140">
        <f t="shared" si="34"/>
        <v>1</v>
      </c>
      <c r="BC140" t="str">
        <f t="shared" si="35"/>
        <v>M</v>
      </c>
    </row>
    <row r="141" spans="1:56" hidden="1">
      <c r="A141">
        <v>46</v>
      </c>
      <c r="B141" t="s">
        <v>536</v>
      </c>
      <c r="C141" t="s">
        <v>537</v>
      </c>
      <c r="E141" t="s">
        <v>538</v>
      </c>
      <c r="F141" t="s">
        <v>1634</v>
      </c>
      <c r="G141" t="s">
        <v>36</v>
      </c>
      <c r="H141">
        <v>50.849989999999998</v>
      </c>
      <c r="I141">
        <v>-101.71763</v>
      </c>
      <c r="J141">
        <v>23259</v>
      </c>
      <c r="K141">
        <v>5</v>
      </c>
      <c r="L141">
        <v>9</v>
      </c>
      <c r="M141">
        <v>1963</v>
      </c>
      <c r="N141">
        <v>59</v>
      </c>
      <c r="O141">
        <v>10</v>
      </c>
      <c r="P141" s="28" t="s">
        <v>97</v>
      </c>
      <c r="Q141" t="s">
        <v>289</v>
      </c>
      <c r="R141" t="s">
        <v>1635</v>
      </c>
      <c r="S141" t="s">
        <v>1636</v>
      </c>
      <c r="T141" t="s">
        <v>1637</v>
      </c>
      <c r="U141">
        <v>1</v>
      </c>
      <c r="V141" t="s">
        <v>186</v>
      </c>
      <c r="W141">
        <v>70</v>
      </c>
      <c r="Y141" t="s">
        <v>1640</v>
      </c>
      <c r="Z141">
        <v>33.307473399999999</v>
      </c>
      <c r="AA141">
        <v>130.37455439999999</v>
      </c>
      <c r="AH141">
        <v>47</v>
      </c>
      <c r="AM141">
        <f t="shared" ca="1" si="24"/>
        <v>5</v>
      </c>
      <c r="AN141">
        <f t="shared" ca="1" si="25"/>
        <v>1963</v>
      </c>
      <c r="AO141">
        <f t="shared" ca="1" si="26"/>
        <v>59</v>
      </c>
      <c r="AP141" t="str">
        <f t="shared" si="27"/>
        <v>ISSA</v>
      </c>
      <c r="AQ141" t="str">
        <f t="shared" si="28"/>
        <v>UMULISA</v>
      </c>
      <c r="AR141" t="str">
        <f t="shared" si="29"/>
        <v>ISSA  UMULISA</v>
      </c>
      <c r="AS141">
        <v>12</v>
      </c>
      <c r="AU141" t="str">
        <f t="shared" si="30"/>
        <v/>
      </c>
      <c r="AV141">
        <f t="shared" ca="1" si="31"/>
        <v>1963</v>
      </c>
      <c r="AX141">
        <f t="shared" si="32"/>
        <v>1</v>
      </c>
      <c r="AY141" t="str">
        <f t="shared" si="33"/>
        <v>MARRIED TO ONE WIFE/HUSBAND OFFICIALLY</v>
      </c>
      <c r="AZ141" s="23"/>
      <c r="BA141">
        <f t="shared" si="34"/>
        <v>10</v>
      </c>
      <c r="BC141" t="str">
        <f t="shared" si="35"/>
        <v>M</v>
      </c>
    </row>
    <row r="142" spans="1:56" hidden="1">
      <c r="A142">
        <v>46</v>
      </c>
      <c r="B142" t="s">
        <v>539</v>
      </c>
      <c r="C142" t="s">
        <v>540</v>
      </c>
      <c r="E142" t="s">
        <v>538</v>
      </c>
      <c r="F142" t="s">
        <v>2455</v>
      </c>
      <c r="G142" t="s">
        <v>36</v>
      </c>
      <c r="H142">
        <v>-7.8307181000000003</v>
      </c>
      <c r="I142">
        <v>110.6338382</v>
      </c>
      <c r="J142">
        <v>43721</v>
      </c>
      <c r="K142">
        <v>13</v>
      </c>
      <c r="L142">
        <v>9</v>
      </c>
      <c r="M142">
        <v>2019</v>
      </c>
      <c r="N142">
        <v>3</v>
      </c>
      <c r="O142">
        <v>6</v>
      </c>
      <c r="P142" s="28" t="s">
        <v>97</v>
      </c>
      <c r="Q142" t="s">
        <v>289</v>
      </c>
      <c r="R142" t="s">
        <v>1635</v>
      </c>
      <c r="S142" t="s">
        <v>1636</v>
      </c>
      <c r="T142" t="s">
        <v>1637</v>
      </c>
      <c r="U142">
        <v>6</v>
      </c>
      <c r="V142" t="s">
        <v>43</v>
      </c>
      <c r="W142">
        <v>70</v>
      </c>
      <c r="Y142" t="s">
        <v>1640</v>
      </c>
      <c r="Z142">
        <v>33.307473399999999</v>
      </c>
      <c r="AA142">
        <v>130.37455439999999</v>
      </c>
      <c r="AJ142">
        <v>11</v>
      </c>
      <c r="AK142">
        <v>20</v>
      </c>
      <c r="AM142">
        <f t="shared" ca="1" si="24"/>
        <v>9</v>
      </c>
      <c r="AN142">
        <f t="shared" ca="1" si="25"/>
        <v>2019</v>
      </c>
      <c r="AO142">
        <f t="shared" ca="1" si="26"/>
        <v>6</v>
      </c>
      <c r="AP142" t="str">
        <f t="shared" si="27"/>
        <v/>
      </c>
      <c r="AQ142" t="str">
        <f t="shared" si="28"/>
        <v>UMULISA</v>
      </c>
      <c r="AR142" t="str">
        <f t="shared" si="29"/>
        <v xml:space="preserve">  UMULISA</v>
      </c>
      <c r="AT142">
        <v>31</v>
      </c>
      <c r="AU142">
        <f t="shared" ca="1" si="30"/>
        <v>9</v>
      </c>
      <c r="AV142" t="str">
        <f t="shared" si="31"/>
        <v/>
      </c>
      <c r="AX142">
        <f t="shared" si="32"/>
        <v>6</v>
      </c>
      <c r="AY142" t="str">
        <f t="shared" si="33"/>
        <v>NEVER MARRIED</v>
      </c>
      <c r="AZ142" s="23"/>
      <c r="BA142">
        <f t="shared" si="34"/>
        <v>6</v>
      </c>
      <c r="BC142" t="str">
        <f t="shared" si="35"/>
        <v>M</v>
      </c>
    </row>
    <row r="143" spans="1:56" hidden="1">
      <c r="A143">
        <v>46</v>
      </c>
      <c r="B143" t="s">
        <v>542</v>
      </c>
      <c r="C143" t="s">
        <v>134</v>
      </c>
      <c r="D143" t="s">
        <v>543</v>
      </c>
      <c r="E143" t="s">
        <v>2456</v>
      </c>
      <c r="F143" t="s">
        <v>2457</v>
      </c>
      <c r="G143" t="s">
        <v>36</v>
      </c>
      <c r="H143">
        <v>-33.548246599999999</v>
      </c>
      <c r="I143">
        <v>-71.604574499999998</v>
      </c>
      <c r="J143">
        <v>28303</v>
      </c>
      <c r="K143">
        <v>27</v>
      </c>
      <c r="L143">
        <v>6</v>
      </c>
      <c r="M143">
        <v>1977</v>
      </c>
      <c r="N143">
        <v>45</v>
      </c>
      <c r="O143">
        <v>12</v>
      </c>
      <c r="P143" s="28" t="s">
        <v>97</v>
      </c>
      <c r="Q143" t="s">
        <v>289</v>
      </c>
      <c r="R143" t="s">
        <v>1635</v>
      </c>
      <c r="S143" t="s">
        <v>1636</v>
      </c>
      <c r="T143" t="s">
        <v>1637</v>
      </c>
      <c r="U143">
        <v>3</v>
      </c>
      <c r="V143" t="s">
        <v>26</v>
      </c>
      <c r="W143">
        <v>70</v>
      </c>
      <c r="X143" s="17">
        <v>2141447854</v>
      </c>
      <c r="Y143" t="s">
        <v>1640</v>
      </c>
      <c r="Z143">
        <v>33.307473399999999</v>
      </c>
      <c r="AA143">
        <v>130.37455439999999</v>
      </c>
      <c r="AH143">
        <v>119</v>
      </c>
      <c r="AI143">
        <v>21</v>
      </c>
      <c r="AM143">
        <f t="shared" ca="1" si="24"/>
        <v>7</v>
      </c>
      <c r="AN143">
        <f t="shared" ca="1" si="25"/>
        <v>1960</v>
      </c>
      <c r="AO143">
        <f t="shared" ca="1" si="26"/>
        <v>45</v>
      </c>
      <c r="AP143" t="str">
        <f t="shared" si="27"/>
        <v>JEAN</v>
      </c>
      <c r="AQ143" t="str">
        <f t="shared" si="28"/>
        <v>MUKAMA</v>
      </c>
      <c r="AR143" t="str">
        <f t="shared" si="29"/>
        <v>JEAN BAPTISTE MUKAMA</v>
      </c>
      <c r="AU143">
        <f t="shared" ca="1" si="30"/>
        <v>7</v>
      </c>
      <c r="AV143">
        <f t="shared" ca="1" si="31"/>
        <v>1960</v>
      </c>
      <c r="AX143">
        <f t="shared" si="32"/>
        <v>3</v>
      </c>
      <c r="AY143" t="str">
        <f t="shared" si="33"/>
        <v>LIVE IN A POLYGAMOUS UNION</v>
      </c>
      <c r="AZ143" s="23"/>
      <c r="BA143">
        <f t="shared" si="34"/>
        <v>12</v>
      </c>
      <c r="BC143" t="str">
        <f t="shared" si="35"/>
        <v>M</v>
      </c>
      <c r="BD143" s="17">
        <v>2141447854</v>
      </c>
    </row>
    <row r="144" spans="1:56" hidden="1">
      <c r="A144">
        <v>46</v>
      </c>
      <c r="B144" t="s">
        <v>545</v>
      </c>
      <c r="C144" t="s">
        <v>546</v>
      </c>
      <c r="D144" t="s">
        <v>547</v>
      </c>
      <c r="E144" t="s">
        <v>248</v>
      </c>
      <c r="F144" t="s">
        <v>1640</v>
      </c>
      <c r="G144" t="s">
        <v>36</v>
      </c>
      <c r="H144">
        <v>33.307473399999999</v>
      </c>
      <c r="I144">
        <v>130.37455439999999</v>
      </c>
      <c r="J144">
        <v>19305</v>
      </c>
      <c r="K144">
        <v>7</v>
      </c>
      <c r="L144">
        <v>11</v>
      </c>
      <c r="M144">
        <v>1952</v>
      </c>
      <c r="N144">
        <v>70</v>
      </c>
      <c r="O144">
        <v>9</v>
      </c>
      <c r="P144" s="28" t="s">
        <v>97</v>
      </c>
      <c r="Q144" t="s">
        <v>289</v>
      </c>
      <c r="R144" t="s">
        <v>1635</v>
      </c>
      <c r="S144" t="s">
        <v>1636</v>
      </c>
      <c r="T144" t="s">
        <v>1637</v>
      </c>
      <c r="U144">
        <v>4</v>
      </c>
      <c r="V144" t="s">
        <v>93</v>
      </c>
      <c r="W144">
        <v>70</v>
      </c>
      <c r="Y144" t="s">
        <v>1640</v>
      </c>
      <c r="Z144">
        <v>33.307473399999999</v>
      </c>
      <c r="AA144">
        <v>130.37455439999999</v>
      </c>
      <c r="AM144">
        <f t="shared" ca="1" si="24"/>
        <v>11</v>
      </c>
      <c r="AN144">
        <f t="shared" ca="1" si="25"/>
        <v>1952</v>
      </c>
      <c r="AO144">
        <f t="shared" ca="1" si="26"/>
        <v>70</v>
      </c>
      <c r="AP144" t="str">
        <f t="shared" si="27"/>
        <v>IRANKUNDA</v>
      </c>
      <c r="AQ144" t="str">
        <f t="shared" si="28"/>
        <v>MUGABE</v>
      </c>
      <c r="AR144" t="str">
        <f t="shared" si="29"/>
        <v>IRANKUNDA XAVIER MUGABE</v>
      </c>
      <c r="AS144">
        <v>104</v>
      </c>
      <c r="AT144">
        <v>15</v>
      </c>
      <c r="AU144" t="str">
        <f t="shared" si="30"/>
        <v/>
      </c>
      <c r="AV144" t="str">
        <f t="shared" si="31"/>
        <v/>
      </c>
      <c r="AX144">
        <f t="shared" si="32"/>
        <v>4</v>
      </c>
      <c r="AY144" t="str">
        <f t="shared" si="33"/>
        <v>DIVORCED</v>
      </c>
      <c r="AZ144" s="23"/>
      <c r="BA144">
        <f t="shared" si="34"/>
        <v>9</v>
      </c>
      <c r="BC144" t="str">
        <f t="shared" si="35"/>
        <v>M</v>
      </c>
    </row>
    <row r="145" spans="1:56" hidden="1">
      <c r="A145">
        <v>47</v>
      </c>
      <c r="B145" t="s">
        <v>548</v>
      </c>
      <c r="C145" t="s">
        <v>549</v>
      </c>
      <c r="E145" t="s">
        <v>149</v>
      </c>
      <c r="F145" t="s">
        <v>1641</v>
      </c>
      <c r="G145" t="s">
        <v>23</v>
      </c>
      <c r="H145">
        <v>63.2563101</v>
      </c>
      <c r="I145">
        <v>18.4484104</v>
      </c>
      <c r="J145">
        <v>31359</v>
      </c>
      <c r="K145">
        <v>8</v>
      </c>
      <c r="L145">
        <v>11</v>
      </c>
      <c r="M145">
        <v>1985</v>
      </c>
      <c r="N145">
        <v>37</v>
      </c>
      <c r="O145">
        <v>8</v>
      </c>
      <c r="P145" s="28" t="s">
        <v>72</v>
      </c>
      <c r="Q145" t="s">
        <v>77</v>
      </c>
      <c r="R145" t="s">
        <v>1642</v>
      </c>
      <c r="S145" t="s">
        <v>1643</v>
      </c>
      <c r="T145" t="s">
        <v>1644</v>
      </c>
      <c r="U145">
        <v>5</v>
      </c>
      <c r="V145" t="s">
        <v>86</v>
      </c>
      <c r="W145">
        <v>97</v>
      </c>
      <c r="X145"/>
      <c r="Y145" t="s">
        <v>2458</v>
      </c>
      <c r="Z145">
        <v>15.6756662</v>
      </c>
      <c r="AA145">
        <v>121.1303669</v>
      </c>
      <c r="AM145">
        <f t="shared" ca="1" si="24"/>
        <v>11</v>
      </c>
      <c r="AN145">
        <f t="shared" ca="1" si="25"/>
        <v>1985</v>
      </c>
      <c r="AO145">
        <f t="shared" ca="1" si="26"/>
        <v>37</v>
      </c>
      <c r="AP145" t="str">
        <f t="shared" si="27"/>
        <v>THEOBALD</v>
      </c>
      <c r="AQ145" t="str">
        <f t="shared" si="28"/>
        <v>MUNYANEZA</v>
      </c>
      <c r="AR145" t="str">
        <f t="shared" si="29"/>
        <v>THEOBALD  MUNYANEZA</v>
      </c>
      <c r="AU145">
        <f t="shared" ca="1" si="30"/>
        <v>11</v>
      </c>
      <c r="AV145">
        <f t="shared" ca="1" si="31"/>
        <v>1985</v>
      </c>
      <c r="AX145">
        <f t="shared" si="32"/>
        <v>5</v>
      </c>
      <c r="AY145" t="str">
        <f t="shared" si="33"/>
        <v>SEPARATED</v>
      </c>
      <c r="AZ145" s="23"/>
      <c r="BA145">
        <f t="shared" si="34"/>
        <v>8</v>
      </c>
      <c r="BC145" t="str">
        <f t="shared" si="35"/>
        <v>F</v>
      </c>
    </row>
    <row r="146" spans="1:56" hidden="1">
      <c r="A146">
        <v>47</v>
      </c>
      <c r="B146" t="s">
        <v>550</v>
      </c>
      <c r="C146" t="s">
        <v>551</v>
      </c>
      <c r="E146" t="s">
        <v>2459</v>
      </c>
      <c r="F146" t="s">
        <v>2458</v>
      </c>
      <c r="G146" t="s">
        <v>36</v>
      </c>
      <c r="H146">
        <v>15.6756662</v>
      </c>
      <c r="I146">
        <v>121.1303669</v>
      </c>
      <c r="J146">
        <v>9272</v>
      </c>
      <c r="K146">
        <v>20</v>
      </c>
      <c r="L146">
        <v>5</v>
      </c>
      <c r="M146">
        <v>1925</v>
      </c>
      <c r="N146">
        <v>97</v>
      </c>
      <c r="O146">
        <v>13</v>
      </c>
      <c r="P146" s="28" t="s">
        <v>72</v>
      </c>
      <c r="Q146" t="s">
        <v>77</v>
      </c>
      <c r="R146" t="s">
        <v>1642</v>
      </c>
      <c r="S146" t="s">
        <v>1643</v>
      </c>
      <c r="T146" t="s">
        <v>1644</v>
      </c>
      <c r="U146">
        <v>4</v>
      </c>
      <c r="V146" t="s">
        <v>93</v>
      </c>
      <c r="W146">
        <v>97</v>
      </c>
      <c r="X146">
        <v>2136858194</v>
      </c>
      <c r="Y146" t="s">
        <v>2458</v>
      </c>
      <c r="Z146">
        <v>15.6756662</v>
      </c>
      <c r="AA146">
        <v>121.1303669</v>
      </c>
      <c r="AM146">
        <f t="shared" ca="1" si="24"/>
        <v>5</v>
      </c>
      <c r="AN146">
        <f t="shared" ca="1" si="25"/>
        <v>1925</v>
      </c>
      <c r="AO146">
        <f t="shared" ca="1" si="26"/>
        <v>97</v>
      </c>
      <c r="AP146" t="str">
        <f t="shared" si="27"/>
        <v>BENJAMIN</v>
      </c>
      <c r="AQ146" t="str">
        <f t="shared" si="28"/>
        <v>MULINDA</v>
      </c>
      <c r="AR146" t="str">
        <f t="shared" si="29"/>
        <v>BENJAMIN  MULINDA</v>
      </c>
      <c r="AU146">
        <f t="shared" ca="1" si="30"/>
        <v>5</v>
      </c>
      <c r="AV146">
        <f t="shared" ca="1" si="31"/>
        <v>1925</v>
      </c>
      <c r="AX146">
        <f t="shared" si="32"/>
        <v>4</v>
      </c>
      <c r="AY146" t="str">
        <f t="shared" si="33"/>
        <v>DIVORCED</v>
      </c>
      <c r="AZ146" s="23"/>
      <c r="BA146">
        <f t="shared" si="34"/>
        <v>13</v>
      </c>
      <c r="BC146" t="str">
        <f t="shared" si="35"/>
        <v>M</v>
      </c>
      <c r="BD146">
        <v>2136858194</v>
      </c>
    </row>
    <row r="147" spans="1:56" hidden="1">
      <c r="A147">
        <v>47</v>
      </c>
      <c r="B147" t="s">
        <v>553</v>
      </c>
      <c r="C147" t="s">
        <v>554</v>
      </c>
      <c r="E147" t="s">
        <v>2460</v>
      </c>
      <c r="F147" t="s">
        <v>2461</v>
      </c>
      <c r="G147" t="s">
        <v>23</v>
      </c>
      <c r="H147">
        <v>44.019171999999998</v>
      </c>
      <c r="I147">
        <v>18.153570200000001</v>
      </c>
      <c r="J147">
        <v>40874</v>
      </c>
      <c r="K147">
        <v>27</v>
      </c>
      <c r="L147">
        <v>11</v>
      </c>
      <c r="M147">
        <v>2011</v>
      </c>
      <c r="N147">
        <v>11</v>
      </c>
      <c r="O147">
        <v>3</v>
      </c>
      <c r="P147" s="28" t="s">
        <v>72</v>
      </c>
      <c r="Q147" t="s">
        <v>77</v>
      </c>
      <c r="R147" t="s">
        <v>1642</v>
      </c>
      <c r="S147" t="s">
        <v>1643</v>
      </c>
      <c r="T147" t="s">
        <v>1644</v>
      </c>
      <c r="U147">
        <v>6</v>
      </c>
      <c r="V147" t="s">
        <v>43</v>
      </c>
      <c r="W147">
        <v>97</v>
      </c>
      <c r="X147"/>
      <c r="Y147" t="s">
        <v>2458</v>
      </c>
      <c r="Z147">
        <v>15.6756662</v>
      </c>
      <c r="AA147">
        <v>121.1303669</v>
      </c>
      <c r="AC147">
        <v>8</v>
      </c>
      <c r="AM147">
        <f t="shared" ca="1" si="24"/>
        <v>11</v>
      </c>
      <c r="AN147">
        <f t="shared" ca="1" si="25"/>
        <v>2011</v>
      </c>
      <c r="AO147">
        <f t="shared" ca="1" si="26"/>
        <v>11</v>
      </c>
      <c r="AP147" t="str">
        <f t="shared" si="27"/>
        <v>IRAGENA</v>
      </c>
      <c r="AQ147" t="str">
        <f t="shared" si="28"/>
        <v>ALOYS</v>
      </c>
      <c r="AR147" t="str">
        <f t="shared" si="29"/>
        <v>IRAGENA  ALOYS</v>
      </c>
      <c r="AS147">
        <v>119</v>
      </c>
      <c r="AU147" t="str">
        <f t="shared" si="30"/>
        <v/>
      </c>
      <c r="AV147">
        <f t="shared" ca="1" si="31"/>
        <v>2011</v>
      </c>
      <c r="AX147">
        <f t="shared" si="32"/>
        <v>6</v>
      </c>
      <c r="AY147" t="str">
        <f t="shared" si="33"/>
        <v>NEVER MARRIED</v>
      </c>
      <c r="AZ147" s="23"/>
      <c r="BA147">
        <f t="shared" si="34"/>
        <v>3</v>
      </c>
      <c r="BC147" t="str">
        <f t="shared" si="35"/>
        <v>F</v>
      </c>
    </row>
    <row r="148" spans="1:56" hidden="1">
      <c r="A148">
        <v>47</v>
      </c>
      <c r="B148" t="s">
        <v>553</v>
      </c>
      <c r="C148" t="s">
        <v>554</v>
      </c>
      <c r="E148" t="s">
        <v>2460</v>
      </c>
      <c r="F148" t="s">
        <v>2461</v>
      </c>
      <c r="G148" t="s">
        <v>23</v>
      </c>
      <c r="H148">
        <v>44.019171999999998</v>
      </c>
      <c r="I148">
        <v>18.153570200000001</v>
      </c>
      <c r="J148">
        <v>40874</v>
      </c>
      <c r="K148">
        <v>27</v>
      </c>
      <c r="L148">
        <v>11</v>
      </c>
      <c r="M148">
        <v>2011</v>
      </c>
      <c r="N148">
        <v>11</v>
      </c>
      <c r="O148">
        <v>3</v>
      </c>
      <c r="P148" s="28" t="s">
        <v>97</v>
      </c>
      <c r="Q148" t="s">
        <v>167</v>
      </c>
      <c r="R148" t="s">
        <v>1399</v>
      </c>
      <c r="S148" t="s">
        <v>2827</v>
      </c>
      <c r="T148" t="s">
        <v>2828</v>
      </c>
      <c r="U148">
        <v>6</v>
      </c>
      <c r="V148" t="s">
        <v>43</v>
      </c>
      <c r="W148">
        <v>97</v>
      </c>
      <c r="X148"/>
      <c r="Y148" t="s">
        <v>2458</v>
      </c>
      <c r="Z148">
        <v>15.6756662</v>
      </c>
      <c r="AA148">
        <v>121.1303669</v>
      </c>
      <c r="AC148">
        <v>8</v>
      </c>
      <c r="AM148">
        <f t="shared" ca="1" si="24"/>
        <v>11</v>
      </c>
      <c r="AN148">
        <f t="shared" ca="1" si="25"/>
        <v>2011</v>
      </c>
      <c r="AO148">
        <f t="shared" ca="1" si="26"/>
        <v>11</v>
      </c>
      <c r="AP148" t="str">
        <f t="shared" si="27"/>
        <v>IRAGENA</v>
      </c>
      <c r="AQ148" t="str">
        <f t="shared" si="28"/>
        <v>ALOYS</v>
      </c>
      <c r="AR148" t="str">
        <f t="shared" si="29"/>
        <v>IRAGENA  ALOYS</v>
      </c>
      <c r="AS148">
        <v>88</v>
      </c>
      <c r="AU148" t="str">
        <f t="shared" si="30"/>
        <v/>
      </c>
      <c r="AV148">
        <f t="shared" ca="1" si="31"/>
        <v>2011</v>
      </c>
      <c r="AX148">
        <f t="shared" si="32"/>
        <v>6</v>
      </c>
      <c r="AY148" t="str">
        <f t="shared" si="33"/>
        <v>NEVER MARRIED</v>
      </c>
      <c r="AZ148" s="23">
        <v>1</v>
      </c>
      <c r="BA148" t="str">
        <f t="shared" si="34"/>
        <v/>
      </c>
      <c r="BC148" t="str">
        <f t="shared" si="35"/>
        <v>F</v>
      </c>
    </row>
    <row r="149" spans="1:56" hidden="1">
      <c r="A149">
        <v>48</v>
      </c>
      <c r="B149" t="s">
        <v>556</v>
      </c>
      <c r="C149" t="s">
        <v>557</v>
      </c>
      <c r="E149" t="s">
        <v>558</v>
      </c>
      <c r="F149" t="s">
        <v>1647</v>
      </c>
      <c r="G149" t="s">
        <v>23</v>
      </c>
      <c r="H149">
        <v>45.784995199999997</v>
      </c>
      <c r="I149">
        <v>-72.014506299999994</v>
      </c>
      <c r="J149">
        <v>36565</v>
      </c>
      <c r="K149">
        <v>9</v>
      </c>
      <c r="L149">
        <v>2</v>
      </c>
      <c r="M149">
        <v>2000</v>
      </c>
      <c r="N149">
        <v>22</v>
      </c>
      <c r="O149">
        <v>8</v>
      </c>
      <c r="P149" s="28" t="s">
        <v>37</v>
      </c>
      <c r="Q149" t="s">
        <v>42</v>
      </c>
      <c r="R149" t="s">
        <v>1648</v>
      </c>
      <c r="S149" t="s">
        <v>1649</v>
      </c>
      <c r="T149" t="s">
        <v>1650</v>
      </c>
      <c r="U149">
        <v>1</v>
      </c>
      <c r="V149" t="s">
        <v>186</v>
      </c>
      <c r="W149">
        <v>86</v>
      </c>
      <c r="Y149" t="s">
        <v>1651</v>
      </c>
      <c r="Z149">
        <v>63.738839499999997</v>
      </c>
      <c r="AA149">
        <v>34.309751900000002</v>
      </c>
      <c r="AH149">
        <v>58</v>
      </c>
      <c r="AM149">
        <f t="shared" ca="1" si="24"/>
        <v>5</v>
      </c>
      <c r="AN149">
        <f t="shared" ca="1" si="25"/>
        <v>2000</v>
      </c>
      <c r="AO149">
        <f t="shared" ca="1" si="26"/>
        <v>22</v>
      </c>
      <c r="AP149" t="str">
        <f t="shared" si="27"/>
        <v>SOLANGE</v>
      </c>
      <c r="AQ149" t="str">
        <f t="shared" si="28"/>
        <v>BIZIMANA</v>
      </c>
      <c r="AR149" t="str">
        <f t="shared" si="29"/>
        <v>SOLANGE  BIZIMANA</v>
      </c>
      <c r="AS149">
        <v>93</v>
      </c>
      <c r="AU149" t="str">
        <f t="shared" si="30"/>
        <v/>
      </c>
      <c r="AV149">
        <f t="shared" ca="1" si="31"/>
        <v>2000</v>
      </c>
      <c r="AX149">
        <f t="shared" si="32"/>
        <v>1</v>
      </c>
      <c r="AY149" t="str">
        <f t="shared" si="33"/>
        <v>MARRIED TO ONE WIFE/HUSBAND OFFICIALLY</v>
      </c>
      <c r="AZ149" s="23"/>
      <c r="BA149">
        <f t="shared" si="34"/>
        <v>8</v>
      </c>
      <c r="BC149" t="str">
        <f t="shared" si="35"/>
        <v>F</v>
      </c>
    </row>
    <row r="150" spans="1:56" hidden="1">
      <c r="A150">
        <v>48</v>
      </c>
      <c r="B150" t="s">
        <v>559</v>
      </c>
      <c r="C150" t="s">
        <v>560</v>
      </c>
      <c r="E150" t="s">
        <v>352</v>
      </c>
      <c r="F150" t="s">
        <v>1651</v>
      </c>
      <c r="G150" t="s">
        <v>23</v>
      </c>
      <c r="H150">
        <v>63.738839499999997</v>
      </c>
      <c r="I150">
        <v>34.309751900000002</v>
      </c>
      <c r="J150">
        <v>13398</v>
      </c>
      <c r="K150">
        <v>5</v>
      </c>
      <c r="L150">
        <v>9</v>
      </c>
      <c r="M150">
        <v>1936</v>
      </c>
      <c r="N150">
        <v>86</v>
      </c>
      <c r="O150">
        <v>8</v>
      </c>
      <c r="P150" s="28" t="s">
        <v>37</v>
      </c>
      <c r="Q150" t="s">
        <v>42</v>
      </c>
      <c r="R150" t="s">
        <v>1648</v>
      </c>
      <c r="S150" t="s">
        <v>1649</v>
      </c>
      <c r="T150" t="s">
        <v>1650</v>
      </c>
      <c r="U150">
        <v>3</v>
      </c>
      <c r="V150" t="s">
        <v>26</v>
      </c>
      <c r="W150">
        <v>86</v>
      </c>
      <c r="X150" s="17">
        <v>1842121591</v>
      </c>
      <c r="Y150" t="s">
        <v>1651</v>
      </c>
      <c r="Z150">
        <v>63.738839499999997</v>
      </c>
      <c r="AA150">
        <v>34.309751900000002</v>
      </c>
      <c r="AE150">
        <v>6</v>
      </c>
      <c r="AJ150">
        <v>79</v>
      </c>
      <c r="AM150">
        <f t="shared" ca="1" si="24"/>
        <v>9</v>
      </c>
      <c r="AN150">
        <f t="shared" ca="1" si="25"/>
        <v>1936</v>
      </c>
      <c r="AO150">
        <f t="shared" ca="1" si="26"/>
        <v>88</v>
      </c>
      <c r="AP150" t="str">
        <f t="shared" si="27"/>
        <v>LORRAINE</v>
      </c>
      <c r="AQ150" t="str">
        <f t="shared" si="28"/>
        <v>NSABIMANA</v>
      </c>
      <c r="AR150" t="str">
        <f t="shared" si="29"/>
        <v>LORRAINE  NSABIMANA</v>
      </c>
      <c r="AT150">
        <v>77</v>
      </c>
      <c r="AU150">
        <f t="shared" ca="1" si="30"/>
        <v>9</v>
      </c>
      <c r="AV150" t="str">
        <f t="shared" si="31"/>
        <v/>
      </c>
      <c r="AX150">
        <f t="shared" si="32"/>
        <v>3</v>
      </c>
      <c r="AY150" t="str">
        <f t="shared" si="33"/>
        <v>LIVE IN A POLYGAMOUS UNION</v>
      </c>
      <c r="AZ150" s="23"/>
      <c r="BA150">
        <f t="shared" si="34"/>
        <v>8</v>
      </c>
      <c r="BC150" t="str">
        <f t="shared" si="35"/>
        <v>F</v>
      </c>
      <c r="BD150" s="17"/>
    </row>
    <row r="151" spans="1:56" hidden="1">
      <c r="A151">
        <v>48</v>
      </c>
      <c r="B151" t="s">
        <v>561</v>
      </c>
      <c r="C151" t="s">
        <v>562</v>
      </c>
      <c r="E151" t="s">
        <v>563</v>
      </c>
      <c r="F151" t="s">
        <v>1652</v>
      </c>
      <c r="G151" t="s">
        <v>23</v>
      </c>
      <c r="H151">
        <v>-12.4</v>
      </c>
      <c r="I151">
        <v>-74.7</v>
      </c>
      <c r="J151">
        <v>24445</v>
      </c>
      <c r="K151">
        <v>4</v>
      </c>
      <c r="L151">
        <v>12</v>
      </c>
      <c r="M151">
        <v>1966</v>
      </c>
      <c r="N151">
        <v>56</v>
      </c>
      <c r="O151">
        <v>2</v>
      </c>
      <c r="P151" s="28" t="s">
        <v>37</v>
      </c>
      <c r="Q151" t="s">
        <v>42</v>
      </c>
      <c r="R151" t="s">
        <v>1648</v>
      </c>
      <c r="S151" t="s">
        <v>1649</v>
      </c>
      <c r="T151" t="s">
        <v>1650</v>
      </c>
      <c r="U151">
        <v>2</v>
      </c>
      <c r="V151" t="s">
        <v>48</v>
      </c>
      <c r="W151">
        <v>86</v>
      </c>
      <c r="Y151" t="s">
        <v>1651</v>
      </c>
      <c r="Z151">
        <v>63.738839499999997</v>
      </c>
      <c r="AA151">
        <v>34.309751900000002</v>
      </c>
      <c r="AH151">
        <v>128</v>
      </c>
      <c r="AJ151">
        <v>33</v>
      </c>
      <c r="AM151">
        <f t="shared" ca="1" si="24"/>
        <v>4</v>
      </c>
      <c r="AN151">
        <f t="shared" ca="1" si="25"/>
        <v>1966</v>
      </c>
      <c r="AO151">
        <f t="shared" ca="1" si="26"/>
        <v>57</v>
      </c>
      <c r="AP151" t="str">
        <f t="shared" si="27"/>
        <v>LINDA</v>
      </c>
      <c r="AQ151" t="str">
        <f t="shared" si="28"/>
        <v>HABIMANA</v>
      </c>
      <c r="AR151" t="str">
        <f t="shared" si="29"/>
        <v>LINDA  HABIMANA</v>
      </c>
      <c r="AS151">
        <v>62</v>
      </c>
      <c r="AU151" t="str">
        <f t="shared" si="30"/>
        <v/>
      </c>
      <c r="AV151">
        <f t="shared" ca="1" si="31"/>
        <v>1966</v>
      </c>
      <c r="AX151">
        <f t="shared" si="32"/>
        <v>2</v>
      </c>
      <c r="AY151" t="str">
        <f t="shared" si="33"/>
        <v>MARRIED TO ONE WIFE/HUSBAND NOT OFFICIALLY</v>
      </c>
      <c r="AZ151" s="23"/>
      <c r="BA151">
        <f t="shared" si="34"/>
        <v>2</v>
      </c>
      <c r="BC151" t="str">
        <f t="shared" si="35"/>
        <v>F</v>
      </c>
    </row>
    <row r="152" spans="1:56" hidden="1">
      <c r="A152">
        <v>49</v>
      </c>
      <c r="B152" t="s">
        <v>564</v>
      </c>
      <c r="C152" t="s">
        <v>2829</v>
      </c>
      <c r="D152" t="s">
        <v>566</v>
      </c>
      <c r="E152" t="s">
        <v>2830</v>
      </c>
      <c r="F152" t="s">
        <v>2462</v>
      </c>
      <c r="G152" t="s">
        <v>36</v>
      </c>
      <c r="H152">
        <v>45.052484</v>
      </c>
      <c r="I152">
        <v>4.8398662000000003</v>
      </c>
      <c r="J152">
        <v>32903</v>
      </c>
      <c r="K152">
        <v>30</v>
      </c>
      <c r="L152">
        <v>1</v>
      </c>
      <c r="M152">
        <v>1990</v>
      </c>
      <c r="N152">
        <v>32</v>
      </c>
      <c r="O152">
        <v>2</v>
      </c>
      <c r="P152" s="28" t="s">
        <v>72</v>
      </c>
      <c r="Q152" t="s">
        <v>82</v>
      </c>
      <c r="R152" t="s">
        <v>1445</v>
      </c>
      <c r="S152" t="s">
        <v>1654</v>
      </c>
      <c r="T152" t="s">
        <v>1654</v>
      </c>
      <c r="U152">
        <v>2</v>
      </c>
      <c r="V152" t="s">
        <v>48</v>
      </c>
      <c r="W152">
        <v>60</v>
      </c>
      <c r="X152"/>
      <c r="Y152" t="s">
        <v>2463</v>
      </c>
      <c r="Z152">
        <v>43.005221599999999</v>
      </c>
      <c r="AA152">
        <v>71.513917000000006</v>
      </c>
      <c r="AD152">
        <v>26</v>
      </c>
      <c r="AI152">
        <v>14</v>
      </c>
      <c r="AM152">
        <f t="shared" ca="1" si="24"/>
        <v>1</v>
      </c>
      <c r="AN152">
        <f t="shared" ca="1" si="25"/>
        <v>1998</v>
      </c>
      <c r="AO152">
        <f t="shared" ca="1" si="26"/>
        <v>32</v>
      </c>
      <c r="AP152" t="str">
        <f t="shared" si="27"/>
        <v>UWAO</v>
      </c>
      <c r="AQ152" t="str">
        <f t="shared" si="28"/>
        <v>CLAVUER</v>
      </c>
      <c r="AR152" t="str">
        <f t="shared" si="29"/>
        <v>UWAO PATRICK CLAVUER</v>
      </c>
      <c r="AU152">
        <f t="shared" ca="1" si="30"/>
        <v>1</v>
      </c>
      <c r="AV152">
        <f t="shared" ca="1" si="31"/>
        <v>1998</v>
      </c>
      <c r="AW152">
        <v>1</v>
      </c>
      <c r="AX152" t="str">
        <f t="shared" si="32"/>
        <v/>
      </c>
      <c r="AY152" t="str">
        <f t="shared" si="33"/>
        <v/>
      </c>
      <c r="AZ152" s="23"/>
      <c r="BA152">
        <f t="shared" si="34"/>
        <v>2</v>
      </c>
      <c r="BC152" t="str">
        <f t="shared" si="35"/>
        <v>M</v>
      </c>
    </row>
    <row r="153" spans="1:56" hidden="1">
      <c r="A153">
        <v>49</v>
      </c>
      <c r="B153" t="s">
        <v>568</v>
      </c>
      <c r="C153" t="s">
        <v>569</v>
      </c>
      <c r="E153" t="s">
        <v>1145</v>
      </c>
      <c r="F153" t="s">
        <v>2464</v>
      </c>
      <c r="G153" t="s">
        <v>23</v>
      </c>
      <c r="H153">
        <v>54.708309499999999</v>
      </c>
      <c r="I153">
        <v>76.551354099999998</v>
      </c>
      <c r="J153">
        <v>39097</v>
      </c>
      <c r="K153">
        <v>15</v>
      </c>
      <c r="L153">
        <v>1</v>
      </c>
      <c r="M153">
        <v>2007</v>
      </c>
      <c r="N153">
        <v>15</v>
      </c>
      <c r="O153">
        <v>7</v>
      </c>
      <c r="P153" s="28" t="s">
        <v>72</v>
      </c>
      <c r="Q153" t="s">
        <v>82</v>
      </c>
      <c r="R153" t="s">
        <v>1445</v>
      </c>
      <c r="S153" t="s">
        <v>1654</v>
      </c>
      <c r="T153" t="s">
        <v>1654</v>
      </c>
      <c r="U153">
        <v>6</v>
      </c>
      <c r="V153" t="s">
        <v>43</v>
      </c>
      <c r="W153">
        <v>60</v>
      </c>
      <c r="X153"/>
      <c r="Y153" t="s">
        <v>2463</v>
      </c>
      <c r="Z153">
        <v>43.005221599999999</v>
      </c>
      <c r="AA153">
        <v>71.513917000000006</v>
      </c>
      <c r="AG153">
        <v>19</v>
      </c>
      <c r="AM153">
        <f t="shared" ca="1" si="24"/>
        <v>1</v>
      </c>
      <c r="AN153">
        <f t="shared" ca="1" si="25"/>
        <v>2007</v>
      </c>
      <c r="AO153">
        <f t="shared" ca="1" si="26"/>
        <v>15</v>
      </c>
      <c r="AP153" t="str">
        <f t="shared" si="27"/>
        <v>BASILE</v>
      </c>
      <c r="AQ153" t="str">
        <f t="shared" si="28"/>
        <v>ALEXANDRE</v>
      </c>
      <c r="AR153" t="str">
        <f t="shared" si="29"/>
        <v>BASILE  ALEXANDRE</v>
      </c>
      <c r="AS153">
        <v>114</v>
      </c>
      <c r="AU153" t="str">
        <f t="shared" si="30"/>
        <v/>
      </c>
      <c r="AV153">
        <f t="shared" ca="1" si="31"/>
        <v>2007</v>
      </c>
      <c r="AX153">
        <f t="shared" si="32"/>
        <v>6</v>
      </c>
      <c r="AY153" t="str">
        <f t="shared" si="33"/>
        <v>NEVER MARRIED</v>
      </c>
      <c r="AZ153" s="23"/>
      <c r="BA153">
        <f t="shared" si="34"/>
        <v>7</v>
      </c>
      <c r="BC153" t="str">
        <f t="shared" si="35"/>
        <v>F</v>
      </c>
    </row>
    <row r="154" spans="1:56" hidden="1">
      <c r="A154">
        <v>49</v>
      </c>
      <c r="B154" t="s">
        <v>571</v>
      </c>
      <c r="C154" t="s">
        <v>75</v>
      </c>
      <c r="E154" t="s">
        <v>2831</v>
      </c>
      <c r="F154" t="s">
        <v>2463</v>
      </c>
      <c r="G154" t="s">
        <v>36</v>
      </c>
      <c r="H154">
        <v>43.005221599999999</v>
      </c>
      <c r="I154">
        <v>71.513917000000006</v>
      </c>
      <c r="J154">
        <v>22658</v>
      </c>
      <c r="K154">
        <v>12</v>
      </c>
      <c r="L154">
        <v>1</v>
      </c>
      <c r="M154">
        <v>1962</v>
      </c>
      <c r="N154">
        <v>60</v>
      </c>
      <c r="O154">
        <v>1</v>
      </c>
      <c r="P154" s="28" t="s">
        <v>72</v>
      </c>
      <c r="Q154" t="s">
        <v>82</v>
      </c>
      <c r="R154" t="s">
        <v>1445</v>
      </c>
      <c r="S154" t="s">
        <v>1654</v>
      </c>
      <c r="T154" t="s">
        <v>1654</v>
      </c>
      <c r="U154">
        <v>1</v>
      </c>
      <c r="V154" t="s">
        <v>186</v>
      </c>
      <c r="W154">
        <v>60</v>
      </c>
      <c r="X154">
        <v>7205463613</v>
      </c>
      <c r="Y154" t="s">
        <v>2463</v>
      </c>
      <c r="Z154">
        <v>43.005221599999999</v>
      </c>
      <c r="AA154">
        <v>71.513917000000006</v>
      </c>
      <c r="AD154">
        <v>10</v>
      </c>
      <c r="AM154">
        <f t="shared" ca="1" si="24"/>
        <v>1</v>
      </c>
      <c r="AN154">
        <f t="shared" ca="1" si="25"/>
        <v>1962</v>
      </c>
      <c r="AO154">
        <f t="shared" ca="1" si="26"/>
        <v>60</v>
      </c>
      <c r="AP154" t="str">
        <f t="shared" si="27"/>
        <v>PACIFIC</v>
      </c>
      <c r="AQ154" t="str">
        <f t="shared" si="28"/>
        <v>MULESI</v>
      </c>
      <c r="AR154" t="str">
        <f t="shared" si="29"/>
        <v>PACIFIC  MULESI</v>
      </c>
      <c r="AU154">
        <f t="shared" ca="1" si="30"/>
        <v>1</v>
      </c>
      <c r="AV154">
        <f t="shared" ca="1" si="31"/>
        <v>1962</v>
      </c>
      <c r="AX154">
        <f t="shared" si="32"/>
        <v>1</v>
      </c>
      <c r="AY154" t="str">
        <f t="shared" si="33"/>
        <v>MARRIED TO ONE WIFE/HUSBAND OFFICIALLY</v>
      </c>
      <c r="AZ154" s="23"/>
      <c r="BA154">
        <f t="shared" si="34"/>
        <v>1</v>
      </c>
      <c r="BC154" t="str">
        <f t="shared" si="35"/>
        <v>M</v>
      </c>
      <c r="BD154">
        <v>7205463613</v>
      </c>
    </row>
    <row r="155" spans="1:56" hidden="1">
      <c r="A155">
        <v>51</v>
      </c>
      <c r="B155" t="s">
        <v>584</v>
      </c>
      <c r="C155" t="s">
        <v>497</v>
      </c>
      <c r="D155" t="s">
        <v>585</v>
      </c>
      <c r="E155" t="s">
        <v>2467</v>
      </c>
      <c r="F155" t="s">
        <v>2468</v>
      </c>
      <c r="G155" t="s">
        <v>36</v>
      </c>
      <c r="H155">
        <v>-0.63498929999999998</v>
      </c>
      <c r="I155">
        <v>117.40864879999999</v>
      </c>
      <c r="J155">
        <v>14553</v>
      </c>
      <c r="K155">
        <v>4</v>
      </c>
      <c r="L155">
        <v>11</v>
      </c>
      <c r="M155">
        <v>1939</v>
      </c>
      <c r="N155">
        <v>83</v>
      </c>
      <c r="O155">
        <v>8</v>
      </c>
      <c r="P155" s="28" t="s">
        <v>97</v>
      </c>
      <c r="Q155" t="s">
        <v>125</v>
      </c>
      <c r="R155" t="s">
        <v>1665</v>
      </c>
      <c r="S155" t="s">
        <v>1470</v>
      </c>
      <c r="T155" t="s">
        <v>1666</v>
      </c>
      <c r="U155">
        <v>5</v>
      </c>
      <c r="V155" t="s">
        <v>86</v>
      </c>
      <c r="W155">
        <v>83</v>
      </c>
      <c r="Y155" t="s">
        <v>2468</v>
      </c>
      <c r="Z155">
        <v>-0.63498929999999998</v>
      </c>
      <c r="AA155">
        <v>117.40864879999999</v>
      </c>
      <c r="AL155">
        <v>7</v>
      </c>
      <c r="AM155">
        <f t="shared" ca="1" si="24"/>
        <v>11</v>
      </c>
      <c r="AN155">
        <f t="shared" ca="1" si="25"/>
        <v>1939</v>
      </c>
      <c r="AO155">
        <f t="shared" ca="1" si="26"/>
        <v>83</v>
      </c>
      <c r="AP155" t="str">
        <f t="shared" si="27"/>
        <v>EMMY</v>
      </c>
      <c r="AQ155" t="str">
        <f t="shared" si="28"/>
        <v/>
      </c>
      <c r="AR155" t="str">
        <f t="shared" si="29"/>
        <v xml:space="preserve">EMMY ARSONVAL </v>
      </c>
      <c r="AS155">
        <v>59</v>
      </c>
      <c r="AT155">
        <v>66</v>
      </c>
      <c r="AU155" t="str">
        <f t="shared" si="30"/>
        <v/>
      </c>
      <c r="AV155" t="str">
        <f t="shared" si="31"/>
        <v/>
      </c>
      <c r="AX155">
        <f t="shared" si="32"/>
        <v>5</v>
      </c>
      <c r="AY155" t="str">
        <f t="shared" si="33"/>
        <v>SEPARATED</v>
      </c>
      <c r="AZ155" s="23"/>
      <c r="BA155">
        <f t="shared" si="34"/>
        <v>8</v>
      </c>
      <c r="BC155" t="str">
        <f t="shared" si="35"/>
        <v>M</v>
      </c>
    </row>
    <row r="156" spans="1:56" hidden="1">
      <c r="A156">
        <v>51</v>
      </c>
      <c r="B156" t="s">
        <v>587</v>
      </c>
      <c r="C156" t="s">
        <v>588</v>
      </c>
      <c r="E156" t="s">
        <v>2832</v>
      </c>
      <c r="F156" t="s">
        <v>1667</v>
      </c>
      <c r="G156" t="s">
        <v>36</v>
      </c>
      <c r="H156">
        <v>29.865988000000002</v>
      </c>
      <c r="I156">
        <v>121.55355900000001</v>
      </c>
      <c r="J156">
        <v>36885</v>
      </c>
      <c r="K156">
        <v>25</v>
      </c>
      <c r="L156">
        <v>12</v>
      </c>
      <c r="M156">
        <v>2000</v>
      </c>
      <c r="N156">
        <v>22</v>
      </c>
      <c r="O156">
        <v>5</v>
      </c>
      <c r="P156" s="28" t="s">
        <v>97</v>
      </c>
      <c r="Q156" t="s">
        <v>125</v>
      </c>
      <c r="R156" t="s">
        <v>1665</v>
      </c>
      <c r="S156" t="s">
        <v>1470</v>
      </c>
      <c r="T156" t="s">
        <v>1666</v>
      </c>
      <c r="U156">
        <v>4</v>
      </c>
      <c r="V156" t="s">
        <v>93</v>
      </c>
      <c r="W156">
        <v>83</v>
      </c>
      <c r="Y156" t="s">
        <v>2468</v>
      </c>
      <c r="Z156">
        <v>-0.63498929999999998</v>
      </c>
      <c r="AA156">
        <v>117.40864879999999</v>
      </c>
      <c r="AD156">
        <v>42</v>
      </c>
      <c r="AL156">
        <v>19</v>
      </c>
      <c r="AM156">
        <f t="shared" ca="1" si="24"/>
        <v>12</v>
      </c>
      <c r="AN156">
        <f t="shared" ca="1" si="25"/>
        <v>2000</v>
      </c>
      <c r="AO156">
        <f t="shared" ca="1" si="26"/>
        <v>22</v>
      </c>
      <c r="AP156" t="str">
        <f t="shared" si="27"/>
        <v>PACIFIQUE</v>
      </c>
      <c r="AQ156" t="str">
        <f t="shared" si="28"/>
        <v/>
      </c>
      <c r="AR156" t="str">
        <f t="shared" si="29"/>
        <v xml:space="preserve">PACIFIQUE  </v>
      </c>
      <c r="AU156">
        <f t="shared" ca="1" si="30"/>
        <v>12</v>
      </c>
      <c r="AV156">
        <f t="shared" ca="1" si="31"/>
        <v>2000</v>
      </c>
      <c r="AX156">
        <f t="shared" si="32"/>
        <v>4</v>
      </c>
      <c r="AY156" t="str">
        <f t="shared" si="33"/>
        <v>DIVORCED</v>
      </c>
      <c r="AZ156" s="23"/>
      <c r="BA156">
        <f t="shared" si="34"/>
        <v>5</v>
      </c>
      <c r="BC156" t="str">
        <f t="shared" si="35"/>
        <v>M</v>
      </c>
    </row>
    <row r="157" spans="1:56" hidden="1">
      <c r="A157">
        <v>51</v>
      </c>
      <c r="B157" t="s">
        <v>589</v>
      </c>
      <c r="C157" t="s">
        <v>497</v>
      </c>
      <c r="D157" t="s">
        <v>34</v>
      </c>
      <c r="E157" t="s">
        <v>590</v>
      </c>
      <c r="F157" t="s">
        <v>1668</v>
      </c>
      <c r="G157" t="s">
        <v>36</v>
      </c>
      <c r="H157">
        <v>10.935700000000001</v>
      </c>
      <c r="I157">
        <v>122.4932</v>
      </c>
      <c r="J157">
        <v>34507</v>
      </c>
      <c r="K157">
        <v>22</v>
      </c>
      <c r="L157">
        <v>6</v>
      </c>
      <c r="M157">
        <v>1994</v>
      </c>
      <c r="N157">
        <v>28</v>
      </c>
      <c r="O157">
        <v>11</v>
      </c>
      <c r="P157" s="28" t="s">
        <v>97</v>
      </c>
      <c r="Q157" t="s">
        <v>125</v>
      </c>
      <c r="R157" t="s">
        <v>1665</v>
      </c>
      <c r="S157" t="s">
        <v>1470</v>
      </c>
      <c r="T157" t="s">
        <v>1666</v>
      </c>
      <c r="U157">
        <v>5</v>
      </c>
      <c r="V157" t="s">
        <v>86</v>
      </c>
      <c r="W157">
        <v>83</v>
      </c>
      <c r="X157" s="17">
        <v>1488624879</v>
      </c>
      <c r="Y157" t="s">
        <v>2468</v>
      </c>
      <c r="Z157">
        <v>-0.63498929999999998</v>
      </c>
      <c r="AA157">
        <v>117.40864879999999</v>
      </c>
      <c r="AH157">
        <v>88</v>
      </c>
      <c r="AM157">
        <f t="shared" ca="1" si="24"/>
        <v>8</v>
      </c>
      <c r="AN157">
        <f t="shared" ca="1" si="25"/>
        <v>1994</v>
      </c>
      <c r="AO157">
        <f t="shared" ca="1" si="26"/>
        <v>28</v>
      </c>
      <c r="AP157" t="str">
        <f t="shared" si="27"/>
        <v>EMMY</v>
      </c>
      <c r="AQ157" t="str">
        <f t="shared" si="28"/>
        <v>HARERIMANA</v>
      </c>
      <c r="AR157" t="str">
        <f t="shared" si="29"/>
        <v>EMMY PRINCE HARERIMANA</v>
      </c>
      <c r="AS157">
        <v>23</v>
      </c>
      <c r="AU157" t="str">
        <f t="shared" si="30"/>
        <v/>
      </c>
      <c r="AV157">
        <f t="shared" ca="1" si="31"/>
        <v>1994</v>
      </c>
      <c r="AX157">
        <f t="shared" si="32"/>
        <v>5</v>
      </c>
      <c r="AY157" t="str">
        <f t="shared" si="33"/>
        <v>SEPARATED</v>
      </c>
      <c r="AZ157" s="23"/>
      <c r="BA157">
        <f t="shared" si="34"/>
        <v>11</v>
      </c>
      <c r="BC157" t="str">
        <f t="shared" si="35"/>
        <v>M</v>
      </c>
      <c r="BD157" s="17">
        <v>1488624879</v>
      </c>
    </row>
    <row r="158" spans="1:56" hidden="1">
      <c r="A158">
        <v>51</v>
      </c>
      <c r="B158" t="s">
        <v>591</v>
      </c>
      <c r="C158" t="s">
        <v>592</v>
      </c>
      <c r="E158" t="s">
        <v>2833</v>
      </c>
      <c r="F158" t="s">
        <v>2470</v>
      </c>
      <c r="G158" t="s">
        <v>36</v>
      </c>
      <c r="H158">
        <v>12.6400252</v>
      </c>
      <c r="I158">
        <v>10.7048554</v>
      </c>
      <c r="J158">
        <v>28915</v>
      </c>
      <c r="K158">
        <v>1</v>
      </c>
      <c r="L158">
        <v>3</v>
      </c>
      <c r="M158">
        <v>1979</v>
      </c>
      <c r="N158">
        <v>43</v>
      </c>
      <c r="O158">
        <v>10</v>
      </c>
      <c r="P158" s="28" t="s">
        <v>97</v>
      </c>
      <c r="Q158" t="s">
        <v>125</v>
      </c>
      <c r="R158" t="s">
        <v>1665</v>
      </c>
      <c r="S158" t="s">
        <v>1470</v>
      </c>
      <c r="T158" t="s">
        <v>1666</v>
      </c>
      <c r="U158">
        <v>2</v>
      </c>
      <c r="V158" t="s">
        <v>48</v>
      </c>
      <c r="W158">
        <v>83</v>
      </c>
      <c r="Y158" t="s">
        <v>2468</v>
      </c>
      <c r="Z158">
        <v>-0.63498929999999998</v>
      </c>
      <c r="AA158">
        <v>117.40864879999999</v>
      </c>
      <c r="AI158">
        <v>28</v>
      </c>
      <c r="AM158">
        <f t="shared" ca="1" si="24"/>
        <v>3</v>
      </c>
      <c r="AN158">
        <f t="shared" ca="1" si="25"/>
        <v>1974</v>
      </c>
      <c r="AO158">
        <f t="shared" ca="1" si="26"/>
        <v>43</v>
      </c>
      <c r="AP158" t="str">
        <f t="shared" si="27"/>
        <v>OTIS</v>
      </c>
      <c r="AQ158" t="str">
        <f t="shared" si="28"/>
        <v>BIMENYIMANA</v>
      </c>
      <c r="AR158" t="str">
        <f t="shared" si="29"/>
        <v>OTIS  BIMENYIMANA</v>
      </c>
      <c r="AS158">
        <v>122</v>
      </c>
      <c r="AU158" t="str">
        <f t="shared" si="30"/>
        <v/>
      </c>
      <c r="AV158">
        <f t="shared" ca="1" si="31"/>
        <v>1974</v>
      </c>
      <c r="AW158">
        <v>1</v>
      </c>
      <c r="AX158" t="str">
        <f t="shared" si="32"/>
        <v/>
      </c>
      <c r="AY158" t="str">
        <f t="shared" si="33"/>
        <v/>
      </c>
      <c r="AZ158" s="23"/>
      <c r="BA158">
        <f t="shared" si="34"/>
        <v>10</v>
      </c>
      <c r="BC158" t="str">
        <f t="shared" si="35"/>
        <v>M</v>
      </c>
    </row>
    <row r="159" spans="1:56" hidden="1">
      <c r="A159">
        <v>52</v>
      </c>
      <c r="B159" t="s">
        <v>594</v>
      </c>
      <c r="C159" t="s">
        <v>595</v>
      </c>
      <c r="E159" t="s">
        <v>514</v>
      </c>
      <c r="F159" t="s">
        <v>1670</v>
      </c>
      <c r="G159" t="s">
        <v>23</v>
      </c>
      <c r="H159">
        <v>60.173418099999999</v>
      </c>
      <c r="I159">
        <v>18.177176500000002</v>
      </c>
      <c r="J159">
        <v>38292</v>
      </c>
      <c r="K159">
        <v>1</v>
      </c>
      <c r="L159">
        <v>11</v>
      </c>
      <c r="M159">
        <v>2004</v>
      </c>
      <c r="N159">
        <v>18</v>
      </c>
      <c r="O159">
        <v>9</v>
      </c>
      <c r="P159" s="28" t="s">
        <v>72</v>
      </c>
      <c r="Q159" t="s">
        <v>77</v>
      </c>
      <c r="R159" t="s">
        <v>1642</v>
      </c>
      <c r="S159" t="s">
        <v>1562</v>
      </c>
      <c r="T159" t="s">
        <v>1671</v>
      </c>
      <c r="U159">
        <v>6</v>
      </c>
      <c r="V159" t="s">
        <v>43</v>
      </c>
      <c r="W159">
        <v>59</v>
      </c>
      <c r="X159"/>
      <c r="Y159" t="s">
        <v>2471</v>
      </c>
      <c r="Z159">
        <v>49.6302491</v>
      </c>
      <c r="AA159">
        <v>20.6635214</v>
      </c>
      <c r="AM159">
        <f t="shared" ca="1" si="24"/>
        <v>11</v>
      </c>
      <c r="AN159">
        <f t="shared" ca="1" si="25"/>
        <v>2004</v>
      </c>
      <c r="AO159">
        <f t="shared" ca="1" si="26"/>
        <v>18</v>
      </c>
      <c r="AP159" t="str">
        <f t="shared" si="27"/>
        <v>ROSY</v>
      </c>
      <c r="AQ159" t="str">
        <f t="shared" si="28"/>
        <v>MUGISHA</v>
      </c>
      <c r="AR159" t="str">
        <f t="shared" si="29"/>
        <v>ROSY  MUGISHA</v>
      </c>
      <c r="AT159">
        <v>43</v>
      </c>
      <c r="AU159">
        <f t="shared" ca="1" si="30"/>
        <v>11</v>
      </c>
      <c r="AV159" t="str">
        <f t="shared" si="31"/>
        <v/>
      </c>
      <c r="AX159">
        <f t="shared" si="32"/>
        <v>6</v>
      </c>
      <c r="AY159" t="str">
        <f t="shared" si="33"/>
        <v>NEVER MARRIED</v>
      </c>
      <c r="AZ159" s="23"/>
      <c r="BA159">
        <f t="shared" si="34"/>
        <v>9</v>
      </c>
      <c r="BC159" t="str">
        <f t="shared" si="35"/>
        <v>F</v>
      </c>
    </row>
    <row r="160" spans="1:56" hidden="1">
      <c r="A160">
        <v>52</v>
      </c>
      <c r="B160" t="s">
        <v>596</v>
      </c>
      <c r="C160" t="s">
        <v>597</v>
      </c>
      <c r="E160" t="s">
        <v>2472</v>
      </c>
      <c r="F160" t="s">
        <v>2471</v>
      </c>
      <c r="G160" t="s">
        <v>36</v>
      </c>
      <c r="H160">
        <v>49.6302491</v>
      </c>
      <c r="I160">
        <v>20.6635214</v>
      </c>
      <c r="J160">
        <v>23147</v>
      </c>
      <c r="K160">
        <v>16</v>
      </c>
      <c r="L160">
        <v>5</v>
      </c>
      <c r="M160">
        <v>1963</v>
      </c>
      <c r="N160">
        <v>59</v>
      </c>
      <c r="O160">
        <v>4</v>
      </c>
      <c r="P160" s="28" t="s">
        <v>72</v>
      </c>
      <c r="Q160" t="s">
        <v>77</v>
      </c>
      <c r="R160" t="s">
        <v>1642</v>
      </c>
      <c r="S160" t="s">
        <v>1562</v>
      </c>
      <c r="T160" t="s">
        <v>1671</v>
      </c>
      <c r="U160">
        <v>1</v>
      </c>
      <c r="V160" t="s">
        <v>186</v>
      </c>
      <c r="W160">
        <v>59</v>
      </c>
      <c r="X160">
        <v>5832224487</v>
      </c>
      <c r="Y160" t="s">
        <v>2471</v>
      </c>
      <c r="Z160">
        <v>49.6302491</v>
      </c>
      <c r="AA160">
        <v>20.6635214</v>
      </c>
      <c r="AM160">
        <f t="shared" ca="1" si="24"/>
        <v>5</v>
      </c>
      <c r="AN160">
        <f t="shared" ca="1" si="25"/>
        <v>1963</v>
      </c>
      <c r="AO160">
        <f t="shared" ca="1" si="26"/>
        <v>59</v>
      </c>
      <c r="AP160" t="str">
        <f t="shared" si="27"/>
        <v>DODOS</v>
      </c>
      <c r="AQ160" t="str">
        <f t="shared" si="28"/>
        <v>MUHUMUZA</v>
      </c>
      <c r="AR160" t="str">
        <f t="shared" si="29"/>
        <v>DODOS  MUHUMUZA</v>
      </c>
      <c r="AS160">
        <v>130</v>
      </c>
      <c r="AU160" t="str">
        <f t="shared" si="30"/>
        <v/>
      </c>
      <c r="AV160">
        <f t="shared" ca="1" si="31"/>
        <v>1963</v>
      </c>
      <c r="AX160">
        <f t="shared" si="32"/>
        <v>1</v>
      </c>
      <c r="AY160" t="str">
        <f t="shared" si="33"/>
        <v>MARRIED TO ONE WIFE/HUSBAND OFFICIALLY</v>
      </c>
      <c r="AZ160" s="23">
        <v>1</v>
      </c>
      <c r="BA160" t="str">
        <f t="shared" si="34"/>
        <v/>
      </c>
      <c r="BC160" t="str">
        <f t="shared" si="35"/>
        <v>M</v>
      </c>
      <c r="BD160">
        <v>5832224487</v>
      </c>
    </row>
    <row r="161" spans="1:56" hidden="1">
      <c r="A161">
        <v>52</v>
      </c>
      <c r="B161" t="s">
        <v>599</v>
      </c>
      <c r="C161" t="s">
        <v>600</v>
      </c>
      <c r="D161" t="s">
        <v>601</v>
      </c>
      <c r="E161" t="s">
        <v>104</v>
      </c>
      <c r="F161" t="s">
        <v>2473</v>
      </c>
      <c r="G161" t="s">
        <v>36</v>
      </c>
      <c r="H161">
        <v>-8.0916546</v>
      </c>
      <c r="I161">
        <v>112.5394091</v>
      </c>
      <c r="J161">
        <v>26412</v>
      </c>
      <c r="K161">
        <v>23</v>
      </c>
      <c r="L161">
        <v>4</v>
      </c>
      <c r="M161">
        <v>1972</v>
      </c>
      <c r="N161">
        <v>50</v>
      </c>
      <c r="O161">
        <v>7</v>
      </c>
      <c r="P161" s="28" t="s">
        <v>72</v>
      </c>
      <c r="Q161" t="s">
        <v>77</v>
      </c>
      <c r="R161" t="s">
        <v>1642</v>
      </c>
      <c r="S161" t="s">
        <v>1562</v>
      </c>
      <c r="T161" t="s">
        <v>1671</v>
      </c>
      <c r="U161">
        <v>5</v>
      </c>
      <c r="V161" t="s">
        <v>86</v>
      </c>
      <c r="W161">
        <v>59</v>
      </c>
      <c r="X161"/>
      <c r="Y161" t="s">
        <v>2471</v>
      </c>
      <c r="Z161">
        <v>49.6302491</v>
      </c>
      <c r="AA161">
        <v>20.6635214</v>
      </c>
      <c r="AG161">
        <v>1</v>
      </c>
      <c r="AH161">
        <v>33</v>
      </c>
      <c r="AI161">
        <v>61</v>
      </c>
      <c r="AM161">
        <f t="shared" ca="1" si="24"/>
        <v>5</v>
      </c>
      <c r="AN161">
        <f t="shared" ca="1" si="25"/>
        <v>2021</v>
      </c>
      <c r="AO161">
        <f t="shared" ca="1" si="26"/>
        <v>50</v>
      </c>
      <c r="AP161" t="str">
        <f t="shared" si="27"/>
        <v>MUJJAWIMANA</v>
      </c>
      <c r="AQ161" t="str">
        <f t="shared" si="28"/>
        <v>RODRIGUE</v>
      </c>
      <c r="AR161" t="str">
        <f t="shared" si="29"/>
        <v>MUJJAWIMANA REGIS RODRIGUE</v>
      </c>
      <c r="AS161">
        <v>61</v>
      </c>
      <c r="AU161" t="str">
        <f t="shared" si="30"/>
        <v/>
      </c>
      <c r="AV161">
        <f t="shared" ca="1" si="31"/>
        <v>2021</v>
      </c>
      <c r="AX161">
        <f t="shared" si="32"/>
        <v>5</v>
      </c>
      <c r="AY161" t="str">
        <f t="shared" si="33"/>
        <v>SEPARATED</v>
      </c>
      <c r="AZ161" s="23"/>
      <c r="BA161">
        <f t="shared" si="34"/>
        <v>7</v>
      </c>
      <c r="BC161" t="str">
        <f t="shared" si="35"/>
        <v>M</v>
      </c>
    </row>
    <row r="162" spans="1:56">
      <c r="A162">
        <v>53</v>
      </c>
      <c r="B162" t="s">
        <v>603</v>
      </c>
      <c r="C162" t="s">
        <v>2834</v>
      </c>
      <c r="E162" t="s">
        <v>317</v>
      </c>
      <c r="F162" t="s">
        <v>2835</v>
      </c>
      <c r="G162" t="s">
        <v>36</v>
      </c>
      <c r="H162">
        <v>-8.1574988000000008</v>
      </c>
      <c r="I162">
        <v>114.3014572</v>
      </c>
      <c r="J162">
        <v>40607</v>
      </c>
      <c r="K162">
        <v>5</v>
      </c>
      <c r="L162">
        <v>3</v>
      </c>
      <c r="M162">
        <v>2011</v>
      </c>
      <c r="N162">
        <v>11</v>
      </c>
      <c r="O162">
        <v>1</v>
      </c>
      <c r="P162" s="28" t="s">
        <v>31</v>
      </c>
      <c r="Q162" t="s">
        <v>172</v>
      </c>
      <c r="R162" t="s">
        <v>1572</v>
      </c>
      <c r="S162" t="s">
        <v>1573</v>
      </c>
      <c r="T162" t="s">
        <v>1675</v>
      </c>
      <c r="U162">
        <v>6</v>
      </c>
      <c r="V162" t="s">
        <v>43</v>
      </c>
      <c r="W162">
        <v>99</v>
      </c>
      <c r="Y162" t="s">
        <v>2836</v>
      </c>
      <c r="Z162">
        <v>13.621663099999999</v>
      </c>
      <c r="AA162">
        <v>-87.899151399999994</v>
      </c>
      <c r="AB162">
        <v>4</v>
      </c>
      <c r="AD162">
        <v>30</v>
      </c>
      <c r="AM162">
        <f t="shared" ca="1" si="24"/>
        <v>3</v>
      </c>
      <c r="AN162">
        <f t="shared" ca="1" si="25"/>
        <v>2011</v>
      </c>
      <c r="AO162">
        <f t="shared" ca="1" si="26"/>
        <v>11</v>
      </c>
      <c r="AP162" t="str">
        <f t="shared" si="27"/>
        <v>AYOUBE</v>
      </c>
      <c r="AQ162" t="str">
        <f t="shared" si="28"/>
        <v>TWAGIRAYEZU</v>
      </c>
      <c r="AR162" t="str">
        <f t="shared" si="29"/>
        <v>AYOUBE  TWAGIRAYEZU</v>
      </c>
      <c r="AU162">
        <f t="shared" ca="1" si="30"/>
        <v>3</v>
      </c>
      <c r="AV162">
        <f t="shared" ca="1" si="31"/>
        <v>2011</v>
      </c>
      <c r="AX162">
        <f t="shared" si="32"/>
        <v>6</v>
      </c>
      <c r="AY162" t="str">
        <f t="shared" si="33"/>
        <v>NEVER MARRIED</v>
      </c>
      <c r="AZ162" s="23"/>
      <c r="BA162">
        <f t="shared" si="34"/>
        <v>1</v>
      </c>
      <c r="BC162" t="str">
        <f t="shared" si="35"/>
        <v>M</v>
      </c>
    </row>
    <row r="163" spans="1:56">
      <c r="A163">
        <v>53</v>
      </c>
      <c r="B163" t="s">
        <v>606</v>
      </c>
      <c r="C163" t="s">
        <v>607</v>
      </c>
      <c r="E163" t="s">
        <v>2837</v>
      </c>
      <c r="F163" t="s">
        <v>2836</v>
      </c>
      <c r="G163" t="s">
        <v>36</v>
      </c>
      <c r="H163">
        <v>13.621663099999999</v>
      </c>
      <c r="I163">
        <v>-87.899151399999994</v>
      </c>
      <c r="J163">
        <v>8525</v>
      </c>
      <c r="K163">
        <v>4</v>
      </c>
      <c r="L163">
        <v>5</v>
      </c>
      <c r="M163">
        <v>1923</v>
      </c>
      <c r="N163">
        <v>99</v>
      </c>
      <c r="O163">
        <v>6</v>
      </c>
      <c r="P163" s="28" t="s">
        <v>31</v>
      </c>
      <c r="Q163" t="s">
        <v>172</v>
      </c>
      <c r="R163" t="s">
        <v>1572</v>
      </c>
      <c r="S163" t="s">
        <v>1573</v>
      </c>
      <c r="T163" t="s">
        <v>1675</v>
      </c>
      <c r="U163">
        <v>6</v>
      </c>
      <c r="V163" t="s">
        <v>43</v>
      </c>
      <c r="W163">
        <v>99</v>
      </c>
      <c r="X163" s="17">
        <v>3159707306</v>
      </c>
      <c r="Y163" t="s">
        <v>2836</v>
      </c>
      <c r="Z163">
        <v>13.621663099999999</v>
      </c>
      <c r="AA163">
        <v>-87.899151399999994</v>
      </c>
      <c r="AB163">
        <v>4</v>
      </c>
      <c r="AE163">
        <v>7</v>
      </c>
      <c r="AH163">
        <v>109</v>
      </c>
      <c r="AI163">
        <v>77</v>
      </c>
      <c r="AM163">
        <f t="shared" ca="1" si="24"/>
        <v>3</v>
      </c>
      <c r="AN163">
        <f t="shared" ca="1" si="25"/>
        <v>1979</v>
      </c>
      <c r="AO163">
        <f t="shared" ca="1" si="26"/>
        <v>99</v>
      </c>
      <c r="AP163" t="str">
        <f t="shared" si="27"/>
        <v>RUGIRA</v>
      </c>
      <c r="AQ163" t="str">
        <f t="shared" si="28"/>
        <v>TUMUKUNDE</v>
      </c>
      <c r="AR163" t="str">
        <f t="shared" si="29"/>
        <v>RUGIRA  TUMUKUNDE</v>
      </c>
      <c r="AU163">
        <f t="shared" ca="1" si="30"/>
        <v>3</v>
      </c>
      <c r="AV163">
        <f t="shared" ca="1" si="31"/>
        <v>1979</v>
      </c>
      <c r="AX163">
        <f t="shared" si="32"/>
        <v>6</v>
      </c>
      <c r="AY163" t="str">
        <f t="shared" si="33"/>
        <v>NEVER MARRIED</v>
      </c>
      <c r="AZ163" s="23"/>
      <c r="BA163">
        <f t="shared" si="34"/>
        <v>6</v>
      </c>
      <c r="BC163" t="str">
        <f t="shared" si="35"/>
        <v>M</v>
      </c>
      <c r="BD163" s="17">
        <v>3159707306</v>
      </c>
    </row>
    <row r="164" spans="1:56">
      <c r="A164">
        <v>53</v>
      </c>
      <c r="B164" t="s">
        <v>609</v>
      </c>
      <c r="C164" t="s">
        <v>134</v>
      </c>
      <c r="D164" t="s">
        <v>403</v>
      </c>
      <c r="E164" t="s">
        <v>968</v>
      </c>
      <c r="F164" t="s">
        <v>2838</v>
      </c>
      <c r="G164" t="s">
        <v>36</v>
      </c>
      <c r="H164">
        <v>19.462182500000001</v>
      </c>
      <c r="I164">
        <v>-99.110685000000004</v>
      </c>
      <c r="J164">
        <v>19185</v>
      </c>
      <c r="K164">
        <v>10</v>
      </c>
      <c r="L164">
        <v>7</v>
      </c>
      <c r="M164">
        <v>1952</v>
      </c>
      <c r="N164">
        <v>70</v>
      </c>
      <c r="O164">
        <v>9</v>
      </c>
      <c r="P164" s="28" t="s">
        <v>31</v>
      </c>
      <c r="Q164" t="s">
        <v>172</v>
      </c>
      <c r="R164" t="s">
        <v>1572</v>
      </c>
      <c r="S164" t="s">
        <v>1573</v>
      </c>
      <c r="T164" t="s">
        <v>1675</v>
      </c>
      <c r="U164">
        <v>7</v>
      </c>
      <c r="V164" t="s">
        <v>78</v>
      </c>
      <c r="W164">
        <v>99</v>
      </c>
      <c r="Y164" t="s">
        <v>2836</v>
      </c>
      <c r="Z164">
        <v>13.621663099999999</v>
      </c>
      <c r="AA164">
        <v>-87.899151399999994</v>
      </c>
      <c r="AB164">
        <v>4</v>
      </c>
      <c r="AM164">
        <f t="shared" ca="1" si="24"/>
        <v>7</v>
      </c>
      <c r="AN164">
        <f t="shared" ca="1" si="25"/>
        <v>1952</v>
      </c>
      <c r="AO164">
        <f t="shared" ca="1" si="26"/>
        <v>70</v>
      </c>
      <c r="AP164" t="str">
        <f t="shared" si="27"/>
        <v>JEAN</v>
      </c>
      <c r="AQ164" t="str">
        <f t="shared" si="28"/>
        <v>DIEU</v>
      </c>
      <c r="AR164" t="str">
        <f t="shared" si="29"/>
        <v>JEAN PIERRE DIEU</v>
      </c>
      <c r="AU164">
        <f t="shared" ca="1" si="30"/>
        <v>7</v>
      </c>
      <c r="AV164">
        <f t="shared" ca="1" si="31"/>
        <v>1952</v>
      </c>
      <c r="AX164">
        <f t="shared" si="32"/>
        <v>7</v>
      </c>
      <c r="AY164" t="str">
        <f t="shared" si="33"/>
        <v>WIDOWED</v>
      </c>
      <c r="AZ164" s="23"/>
      <c r="BA164">
        <f t="shared" si="34"/>
        <v>9</v>
      </c>
      <c r="BC164" t="str">
        <f t="shared" si="35"/>
        <v>M</v>
      </c>
    </row>
    <row r="165" spans="1:56">
      <c r="A165">
        <v>53</v>
      </c>
      <c r="B165" t="s">
        <v>611</v>
      </c>
      <c r="C165" t="s">
        <v>612</v>
      </c>
      <c r="E165" t="s">
        <v>2839</v>
      </c>
      <c r="F165" t="s">
        <v>2840</v>
      </c>
      <c r="G165" t="s">
        <v>36</v>
      </c>
      <c r="H165">
        <v>-10.177199699999999</v>
      </c>
      <c r="I165">
        <v>123.60703289999999</v>
      </c>
      <c r="J165">
        <v>42259</v>
      </c>
      <c r="K165">
        <v>12</v>
      </c>
      <c r="L165">
        <v>9</v>
      </c>
      <c r="M165">
        <v>2015</v>
      </c>
      <c r="N165">
        <v>7</v>
      </c>
      <c r="O165">
        <v>9</v>
      </c>
      <c r="P165" s="28" t="s">
        <v>31</v>
      </c>
      <c r="Q165" t="s">
        <v>172</v>
      </c>
      <c r="R165" t="s">
        <v>1572</v>
      </c>
      <c r="S165" t="s">
        <v>1573</v>
      </c>
      <c r="T165" t="s">
        <v>1675</v>
      </c>
      <c r="U165">
        <v>6</v>
      </c>
      <c r="V165" t="s">
        <v>43</v>
      </c>
      <c r="W165">
        <v>99</v>
      </c>
      <c r="Y165" t="s">
        <v>2836</v>
      </c>
      <c r="Z165">
        <v>13.621663099999999</v>
      </c>
      <c r="AA165">
        <v>-87.899151399999994</v>
      </c>
      <c r="AB165">
        <v>4</v>
      </c>
      <c r="AJ165">
        <v>27</v>
      </c>
      <c r="AM165">
        <f t="shared" ca="1" si="24"/>
        <v>9</v>
      </c>
      <c r="AN165">
        <f t="shared" ca="1" si="25"/>
        <v>2015</v>
      </c>
      <c r="AO165">
        <f t="shared" ca="1" si="26"/>
        <v>9</v>
      </c>
      <c r="AP165" t="str">
        <f t="shared" si="27"/>
        <v>CHARLES</v>
      </c>
      <c r="AQ165" t="str">
        <f t="shared" si="28"/>
        <v>SANGWA</v>
      </c>
      <c r="AR165" t="str">
        <f t="shared" si="29"/>
        <v>CHARLES  SANGWA</v>
      </c>
      <c r="AS165">
        <v>86</v>
      </c>
      <c r="AU165" t="str">
        <f t="shared" si="30"/>
        <v/>
      </c>
      <c r="AV165">
        <f t="shared" ca="1" si="31"/>
        <v>2015</v>
      </c>
      <c r="AX165">
        <f t="shared" si="32"/>
        <v>6</v>
      </c>
      <c r="AY165" t="str">
        <f t="shared" si="33"/>
        <v>NEVER MARRIED</v>
      </c>
      <c r="AZ165" s="23"/>
      <c r="BA165">
        <f t="shared" si="34"/>
        <v>9</v>
      </c>
      <c r="BC165" t="str">
        <f t="shared" si="35"/>
        <v>M</v>
      </c>
    </row>
    <row r="166" spans="1:56" hidden="1">
      <c r="A166">
        <v>55</v>
      </c>
      <c r="B166" t="s">
        <v>620</v>
      </c>
      <c r="C166" t="s">
        <v>621</v>
      </c>
      <c r="E166" t="s">
        <v>134</v>
      </c>
      <c r="F166" t="s">
        <v>1684</v>
      </c>
      <c r="G166" t="s">
        <v>23</v>
      </c>
      <c r="H166">
        <v>62.657184600000001</v>
      </c>
      <c r="I166">
        <v>26.047226599999998</v>
      </c>
      <c r="J166">
        <v>29830</v>
      </c>
      <c r="K166">
        <v>1</v>
      </c>
      <c r="L166">
        <v>9</v>
      </c>
      <c r="M166">
        <v>1981</v>
      </c>
      <c r="N166">
        <v>41</v>
      </c>
      <c r="O166">
        <v>5</v>
      </c>
      <c r="P166" s="28" t="s">
        <v>72</v>
      </c>
      <c r="Q166" t="s">
        <v>77</v>
      </c>
      <c r="R166" t="s">
        <v>72</v>
      </c>
      <c r="S166" t="s">
        <v>1685</v>
      </c>
      <c r="T166" t="s">
        <v>1686</v>
      </c>
      <c r="U166">
        <v>6</v>
      </c>
      <c r="V166" t="s">
        <v>43</v>
      </c>
      <c r="W166">
        <v>84</v>
      </c>
      <c r="X166"/>
      <c r="Y166" t="s">
        <v>2476</v>
      </c>
      <c r="Z166">
        <v>50.625079999999997</v>
      </c>
      <c r="AA166">
        <v>19.363320099999999</v>
      </c>
      <c r="AG166">
        <v>9</v>
      </c>
      <c r="AM166">
        <f t="shared" ca="1" si="24"/>
        <v>9</v>
      </c>
      <c r="AN166">
        <f t="shared" ca="1" si="25"/>
        <v>1981</v>
      </c>
      <c r="AO166">
        <f t="shared" ca="1" si="26"/>
        <v>41</v>
      </c>
      <c r="AP166" t="str">
        <f t="shared" si="27"/>
        <v>ALBERT</v>
      </c>
      <c r="AQ166" t="str">
        <f t="shared" si="28"/>
        <v>JEAN</v>
      </c>
      <c r="AR166" t="str">
        <f t="shared" si="29"/>
        <v>ALBERT  JEAN</v>
      </c>
      <c r="AS166">
        <v>2</v>
      </c>
      <c r="AU166" t="str">
        <f t="shared" si="30"/>
        <v/>
      </c>
      <c r="AV166">
        <f t="shared" ca="1" si="31"/>
        <v>1981</v>
      </c>
      <c r="AX166">
        <f t="shared" si="32"/>
        <v>6</v>
      </c>
      <c r="AY166" t="str">
        <f t="shared" si="33"/>
        <v>NEVER MARRIED</v>
      </c>
      <c r="AZ166" s="23"/>
      <c r="BA166">
        <f t="shared" si="34"/>
        <v>5</v>
      </c>
      <c r="BC166" t="str">
        <f t="shared" si="35"/>
        <v>F</v>
      </c>
    </row>
    <row r="167" spans="1:56" hidden="1">
      <c r="A167">
        <v>55</v>
      </c>
      <c r="B167" t="s">
        <v>622</v>
      </c>
      <c r="C167" t="s">
        <v>623</v>
      </c>
      <c r="E167" t="s">
        <v>438</v>
      </c>
      <c r="F167" t="s">
        <v>2476</v>
      </c>
      <c r="G167" t="s">
        <v>36</v>
      </c>
      <c r="H167">
        <v>50.625079999999997</v>
      </c>
      <c r="I167">
        <v>19.363320099999999</v>
      </c>
      <c r="J167">
        <v>13922</v>
      </c>
      <c r="K167">
        <v>11</v>
      </c>
      <c r="L167">
        <v>2</v>
      </c>
      <c r="M167">
        <v>1938</v>
      </c>
      <c r="N167">
        <v>84</v>
      </c>
      <c r="O167">
        <v>1</v>
      </c>
      <c r="P167" s="28" t="s">
        <v>72</v>
      </c>
      <c r="Q167" t="s">
        <v>77</v>
      </c>
      <c r="R167" t="s">
        <v>72</v>
      </c>
      <c r="S167" t="s">
        <v>1685</v>
      </c>
      <c r="T167" t="s">
        <v>1686</v>
      </c>
      <c r="U167">
        <v>5</v>
      </c>
      <c r="V167" t="s">
        <v>86</v>
      </c>
      <c r="W167">
        <v>84</v>
      </c>
      <c r="X167">
        <v>2102073197</v>
      </c>
      <c r="Y167" t="s">
        <v>2476</v>
      </c>
      <c r="Z167">
        <v>50.625079999999997</v>
      </c>
      <c r="AA167">
        <v>19.363320099999999</v>
      </c>
      <c r="AJ167">
        <v>86</v>
      </c>
      <c r="AM167">
        <f t="shared" ca="1" si="24"/>
        <v>2</v>
      </c>
      <c r="AN167">
        <f t="shared" ca="1" si="25"/>
        <v>1938</v>
      </c>
      <c r="AO167">
        <f t="shared" ca="1" si="26"/>
        <v>86</v>
      </c>
      <c r="AP167" t="str">
        <f t="shared" si="27"/>
        <v>CYRIAQUE</v>
      </c>
      <c r="AQ167" t="str">
        <f t="shared" si="28"/>
        <v>BOSCO</v>
      </c>
      <c r="AR167" t="str">
        <f t="shared" si="29"/>
        <v>CYRIAQUE  BOSCO</v>
      </c>
      <c r="AT167">
        <v>18</v>
      </c>
      <c r="AU167">
        <f t="shared" ca="1" si="30"/>
        <v>2</v>
      </c>
      <c r="AV167" t="str">
        <f t="shared" si="31"/>
        <v/>
      </c>
      <c r="AX167">
        <f t="shared" si="32"/>
        <v>5</v>
      </c>
      <c r="AY167" t="str">
        <f t="shared" si="33"/>
        <v>SEPARATED</v>
      </c>
      <c r="AZ167" s="23"/>
      <c r="BA167">
        <f t="shared" si="34"/>
        <v>1</v>
      </c>
      <c r="BC167" t="str">
        <f t="shared" si="35"/>
        <v>M</v>
      </c>
      <c r="BD167">
        <v>2102073197</v>
      </c>
    </row>
    <row r="168" spans="1:56" hidden="1">
      <c r="A168">
        <v>55</v>
      </c>
      <c r="B168" t="s">
        <v>625</v>
      </c>
      <c r="C168" t="s">
        <v>626</v>
      </c>
      <c r="E168" t="s">
        <v>1029</v>
      </c>
      <c r="F168" t="s">
        <v>2478</v>
      </c>
      <c r="G168" t="s">
        <v>36</v>
      </c>
      <c r="H168">
        <v>-26.491211700000001</v>
      </c>
      <c r="I168">
        <v>29.233529900000001</v>
      </c>
      <c r="J168">
        <v>41134</v>
      </c>
      <c r="K168">
        <v>13</v>
      </c>
      <c r="L168">
        <v>8</v>
      </c>
      <c r="M168">
        <v>2012</v>
      </c>
      <c r="N168">
        <v>10</v>
      </c>
      <c r="O168">
        <v>9</v>
      </c>
      <c r="P168" s="28" t="s">
        <v>72</v>
      </c>
      <c r="Q168" t="s">
        <v>77</v>
      </c>
      <c r="R168" t="s">
        <v>72</v>
      </c>
      <c r="S168" t="s">
        <v>1685</v>
      </c>
      <c r="T168" t="s">
        <v>1686</v>
      </c>
      <c r="U168">
        <v>6</v>
      </c>
      <c r="V168" t="s">
        <v>43</v>
      </c>
      <c r="W168">
        <v>84</v>
      </c>
      <c r="X168"/>
      <c r="Y168" t="s">
        <v>2476</v>
      </c>
      <c r="Z168">
        <v>50.625079999999997</v>
      </c>
      <c r="AA168">
        <v>19.363320099999999</v>
      </c>
      <c r="AH168">
        <v>129</v>
      </c>
      <c r="AM168">
        <f t="shared" ca="1" si="24"/>
        <v>12</v>
      </c>
      <c r="AN168">
        <f t="shared" ca="1" si="25"/>
        <v>2012</v>
      </c>
      <c r="AO168">
        <f t="shared" ca="1" si="26"/>
        <v>10</v>
      </c>
      <c r="AP168" t="str">
        <f t="shared" si="27"/>
        <v>DAVD</v>
      </c>
      <c r="AQ168" t="str">
        <f t="shared" si="28"/>
        <v>HASSAN</v>
      </c>
      <c r="AR168" t="str">
        <f t="shared" si="29"/>
        <v>DAVD  HASSAN</v>
      </c>
      <c r="AU168">
        <f t="shared" ca="1" si="30"/>
        <v>12</v>
      </c>
      <c r="AV168">
        <f t="shared" ca="1" si="31"/>
        <v>2012</v>
      </c>
      <c r="AX168">
        <f t="shared" si="32"/>
        <v>6</v>
      </c>
      <c r="AY168" t="str">
        <f t="shared" si="33"/>
        <v>NEVER MARRIED</v>
      </c>
      <c r="AZ168" s="23"/>
      <c r="BA168">
        <f t="shared" si="34"/>
        <v>9</v>
      </c>
      <c r="BC168" t="str">
        <f t="shared" si="35"/>
        <v>M</v>
      </c>
    </row>
    <row r="169" spans="1:56" hidden="1">
      <c r="A169">
        <v>56</v>
      </c>
      <c r="B169" t="s">
        <v>628</v>
      </c>
      <c r="C169" t="s">
        <v>649</v>
      </c>
      <c r="E169" t="s">
        <v>2841</v>
      </c>
      <c r="F169" t="s">
        <v>2524</v>
      </c>
      <c r="G169" t="s">
        <v>36</v>
      </c>
      <c r="H169">
        <v>31.8810103</v>
      </c>
      <c r="I169">
        <v>35.219546000000001</v>
      </c>
      <c r="J169">
        <v>40137</v>
      </c>
      <c r="K169">
        <v>20</v>
      </c>
      <c r="L169">
        <v>11</v>
      </c>
      <c r="M169">
        <v>2009</v>
      </c>
      <c r="N169">
        <v>13</v>
      </c>
      <c r="O169">
        <v>10</v>
      </c>
      <c r="P169" s="28" t="s">
        <v>37</v>
      </c>
      <c r="Q169" t="s">
        <v>38</v>
      </c>
      <c r="R169" t="s">
        <v>1690</v>
      </c>
      <c r="S169" t="s">
        <v>1691</v>
      </c>
      <c r="T169" t="s">
        <v>1692</v>
      </c>
      <c r="U169">
        <v>6</v>
      </c>
      <c r="V169" t="s">
        <v>43</v>
      </c>
      <c r="W169">
        <v>73</v>
      </c>
      <c r="Y169" t="s">
        <v>1694</v>
      </c>
      <c r="Z169">
        <v>52.492738099999997</v>
      </c>
      <c r="AA169">
        <v>4.6490302999999997</v>
      </c>
      <c r="AD169">
        <v>37</v>
      </c>
      <c r="AH169">
        <v>106</v>
      </c>
      <c r="AM169">
        <f t="shared" ca="1" si="24"/>
        <v>2</v>
      </c>
      <c r="AN169">
        <f t="shared" ca="1" si="25"/>
        <v>2009</v>
      </c>
      <c r="AO169">
        <f t="shared" ca="1" si="26"/>
        <v>13</v>
      </c>
      <c r="AP169" t="str">
        <f t="shared" si="27"/>
        <v>RENE</v>
      </c>
      <c r="AQ169" t="str">
        <f t="shared" si="28"/>
        <v>KAYIHUA</v>
      </c>
      <c r="AR169" t="str">
        <f t="shared" si="29"/>
        <v>RENE  KAYIHUA</v>
      </c>
      <c r="AU169">
        <f t="shared" ca="1" si="30"/>
        <v>2</v>
      </c>
      <c r="AV169">
        <f t="shared" ca="1" si="31"/>
        <v>2009</v>
      </c>
      <c r="AX169">
        <f t="shared" si="32"/>
        <v>6</v>
      </c>
      <c r="AY169" t="str">
        <f t="shared" si="33"/>
        <v>NEVER MARRIED</v>
      </c>
      <c r="AZ169" s="23"/>
      <c r="BA169">
        <f t="shared" si="34"/>
        <v>10</v>
      </c>
      <c r="BC169" t="str">
        <f t="shared" si="35"/>
        <v>M</v>
      </c>
    </row>
    <row r="170" spans="1:56" hidden="1">
      <c r="A170">
        <v>56</v>
      </c>
      <c r="B170" t="s">
        <v>631</v>
      </c>
      <c r="C170" t="s">
        <v>968</v>
      </c>
      <c r="E170" t="s">
        <v>2479</v>
      </c>
      <c r="F170" t="s">
        <v>2480</v>
      </c>
      <c r="G170" t="s">
        <v>36</v>
      </c>
      <c r="H170">
        <v>52.149095899999999</v>
      </c>
      <c r="I170">
        <v>34.490339900000002</v>
      </c>
      <c r="J170">
        <v>30585</v>
      </c>
      <c r="K170">
        <v>26</v>
      </c>
      <c r="L170">
        <v>9</v>
      </c>
      <c r="M170">
        <v>1983</v>
      </c>
      <c r="N170">
        <v>39</v>
      </c>
      <c r="O170">
        <v>10</v>
      </c>
      <c r="P170" s="28" t="s">
        <v>37</v>
      </c>
      <c r="Q170" t="s">
        <v>38</v>
      </c>
      <c r="R170" t="s">
        <v>1690</v>
      </c>
      <c r="S170" t="s">
        <v>1691</v>
      </c>
      <c r="T170" t="s">
        <v>1692</v>
      </c>
      <c r="U170">
        <v>7</v>
      </c>
      <c r="V170" t="s">
        <v>78</v>
      </c>
      <c r="W170">
        <v>73</v>
      </c>
      <c r="Y170" t="s">
        <v>1694</v>
      </c>
      <c r="Z170">
        <v>52.492738099999997</v>
      </c>
      <c r="AA170">
        <v>4.6490302999999997</v>
      </c>
      <c r="AD170">
        <v>2</v>
      </c>
      <c r="AM170">
        <f t="shared" ca="1" si="24"/>
        <v>9</v>
      </c>
      <c r="AN170">
        <f t="shared" ca="1" si="25"/>
        <v>1983</v>
      </c>
      <c r="AO170">
        <f t="shared" ca="1" si="26"/>
        <v>39</v>
      </c>
      <c r="AP170" t="str">
        <f t="shared" si="27"/>
        <v>DIEU</v>
      </c>
      <c r="AQ170" t="str">
        <f t="shared" si="28"/>
        <v>JOSEPHINE</v>
      </c>
      <c r="AR170" t="str">
        <f t="shared" si="29"/>
        <v>DIEU  JOSEPHINE</v>
      </c>
      <c r="AU170">
        <f t="shared" ca="1" si="30"/>
        <v>9</v>
      </c>
      <c r="AV170">
        <f t="shared" ca="1" si="31"/>
        <v>1983</v>
      </c>
      <c r="AX170">
        <f t="shared" si="32"/>
        <v>7</v>
      </c>
      <c r="AY170" t="str">
        <f t="shared" si="33"/>
        <v>WIDOWED</v>
      </c>
      <c r="AZ170" s="23"/>
      <c r="BA170">
        <f t="shared" si="34"/>
        <v>10</v>
      </c>
      <c r="BC170" t="str">
        <f t="shared" si="35"/>
        <v>M</v>
      </c>
    </row>
    <row r="171" spans="1:56" hidden="1">
      <c r="A171">
        <v>56</v>
      </c>
      <c r="B171" t="s">
        <v>634</v>
      </c>
      <c r="C171" t="s">
        <v>635</v>
      </c>
      <c r="E171" t="s">
        <v>636</v>
      </c>
      <c r="F171" t="s">
        <v>1694</v>
      </c>
      <c r="G171" t="s">
        <v>36</v>
      </c>
      <c r="H171">
        <v>52.492738099999997</v>
      </c>
      <c r="I171">
        <v>4.6490302999999997</v>
      </c>
      <c r="J171">
        <v>18246</v>
      </c>
      <c r="K171">
        <v>14</v>
      </c>
      <c r="L171">
        <v>12</v>
      </c>
      <c r="M171">
        <v>1949</v>
      </c>
      <c r="N171">
        <v>73</v>
      </c>
      <c r="O171">
        <v>6</v>
      </c>
      <c r="P171" s="28" t="s">
        <v>37</v>
      </c>
      <c r="Q171" t="s">
        <v>38</v>
      </c>
      <c r="R171" t="s">
        <v>1690</v>
      </c>
      <c r="S171" t="s">
        <v>1691</v>
      </c>
      <c r="T171" t="s">
        <v>1692</v>
      </c>
      <c r="U171">
        <v>5</v>
      </c>
      <c r="V171" t="s">
        <v>86</v>
      </c>
      <c r="W171">
        <v>73</v>
      </c>
      <c r="X171" s="17">
        <v>1951892852</v>
      </c>
      <c r="Y171" t="s">
        <v>1694</v>
      </c>
      <c r="Z171">
        <v>52.492738099999997</v>
      </c>
      <c r="AA171">
        <v>4.6490302999999997</v>
      </c>
      <c r="AH171">
        <v>10</v>
      </c>
      <c r="AK171">
        <v>11</v>
      </c>
      <c r="AM171">
        <f t="shared" ca="1" si="24"/>
        <v>2</v>
      </c>
      <c r="AN171">
        <f t="shared" ca="1" si="25"/>
        <v>1949</v>
      </c>
      <c r="AO171">
        <f t="shared" ca="1" si="26"/>
        <v>73</v>
      </c>
      <c r="AP171" t="str">
        <f t="shared" si="27"/>
        <v/>
      </c>
      <c r="AQ171" t="str">
        <f t="shared" si="28"/>
        <v>KUBWIMANA</v>
      </c>
      <c r="AR171" t="str">
        <f t="shared" si="29"/>
        <v xml:space="preserve">  KUBWIMANA</v>
      </c>
      <c r="AS171">
        <v>82</v>
      </c>
      <c r="AT171">
        <v>28</v>
      </c>
      <c r="AU171" t="str">
        <f t="shared" si="30"/>
        <v/>
      </c>
      <c r="AV171" t="str">
        <f t="shared" si="31"/>
        <v/>
      </c>
      <c r="AX171">
        <f t="shared" si="32"/>
        <v>5</v>
      </c>
      <c r="AY171" t="str">
        <f t="shared" si="33"/>
        <v>SEPARATED</v>
      </c>
      <c r="AZ171" s="23"/>
      <c r="BA171">
        <f t="shared" si="34"/>
        <v>6</v>
      </c>
      <c r="BC171" t="str">
        <f t="shared" si="35"/>
        <v>M</v>
      </c>
      <c r="BD171" s="17">
        <v>1951892852</v>
      </c>
    </row>
    <row r="172" spans="1:56" hidden="1">
      <c r="A172">
        <v>57</v>
      </c>
      <c r="B172" t="s">
        <v>637</v>
      </c>
      <c r="C172" t="s">
        <v>638</v>
      </c>
      <c r="E172" t="s">
        <v>2483</v>
      </c>
      <c r="F172" t="s">
        <v>2484</v>
      </c>
      <c r="G172" t="s">
        <v>36</v>
      </c>
      <c r="H172">
        <v>9.1968447999999992</v>
      </c>
      <c r="I172">
        <v>-75.876633299999995</v>
      </c>
      <c r="J172">
        <v>20238</v>
      </c>
      <c r="K172">
        <v>29</v>
      </c>
      <c r="L172">
        <v>5</v>
      </c>
      <c r="M172">
        <v>1955</v>
      </c>
      <c r="N172">
        <v>67</v>
      </c>
      <c r="O172">
        <v>9</v>
      </c>
      <c r="P172" s="28" t="s">
        <v>24</v>
      </c>
      <c r="Q172" t="s">
        <v>60</v>
      </c>
      <c r="R172" t="s">
        <v>1635</v>
      </c>
      <c r="S172" t="s">
        <v>1470</v>
      </c>
      <c r="T172" t="s">
        <v>1696</v>
      </c>
      <c r="U172">
        <v>2</v>
      </c>
      <c r="V172" t="s">
        <v>48</v>
      </c>
      <c r="W172">
        <v>91</v>
      </c>
      <c r="Y172" t="s">
        <v>2485</v>
      </c>
      <c r="Z172">
        <v>44.188445399999999</v>
      </c>
      <c r="AA172">
        <v>19.377674299999999</v>
      </c>
      <c r="AH172">
        <v>127</v>
      </c>
      <c r="AM172">
        <f t="shared" ca="1" si="24"/>
        <v>5</v>
      </c>
      <c r="AN172">
        <f t="shared" ca="1" si="25"/>
        <v>1955</v>
      </c>
      <c r="AO172">
        <f t="shared" ca="1" si="26"/>
        <v>67</v>
      </c>
      <c r="AP172" t="str">
        <f t="shared" si="27"/>
        <v>SETH</v>
      </c>
      <c r="AQ172" t="str">
        <f t="shared" si="28"/>
        <v>GATSINZI</v>
      </c>
      <c r="AR172" t="str">
        <f t="shared" si="29"/>
        <v>SETH  GATSINZI</v>
      </c>
      <c r="AU172">
        <f t="shared" ca="1" si="30"/>
        <v>5</v>
      </c>
      <c r="AV172">
        <f t="shared" ca="1" si="31"/>
        <v>1955</v>
      </c>
      <c r="AX172">
        <f t="shared" si="32"/>
        <v>2</v>
      </c>
      <c r="AY172" t="str">
        <f t="shared" si="33"/>
        <v>MARRIED TO ONE WIFE/HUSBAND NOT OFFICIALLY</v>
      </c>
      <c r="AZ172" s="23"/>
      <c r="BA172">
        <f t="shared" si="34"/>
        <v>9</v>
      </c>
      <c r="BC172" t="str">
        <f t="shared" si="35"/>
        <v>M</v>
      </c>
    </row>
    <row r="173" spans="1:56" hidden="1">
      <c r="A173">
        <v>57</v>
      </c>
      <c r="B173" t="s">
        <v>640</v>
      </c>
      <c r="C173" t="s">
        <v>641</v>
      </c>
      <c r="D173" t="s">
        <v>566</v>
      </c>
      <c r="E173" t="s">
        <v>41</v>
      </c>
      <c r="F173" t="s">
        <v>2486</v>
      </c>
      <c r="G173" t="s">
        <v>36</v>
      </c>
      <c r="H173">
        <v>18.481625900000001</v>
      </c>
      <c r="I173">
        <v>96.437025399999996</v>
      </c>
      <c r="J173">
        <v>35285</v>
      </c>
      <c r="K173">
        <v>8</v>
      </c>
      <c r="L173">
        <v>8</v>
      </c>
      <c r="M173">
        <v>1996</v>
      </c>
      <c r="N173">
        <v>26</v>
      </c>
      <c r="O173">
        <v>10</v>
      </c>
      <c r="P173" s="28" t="s">
        <v>24</v>
      </c>
      <c r="Q173" t="s">
        <v>60</v>
      </c>
      <c r="R173" t="s">
        <v>1635</v>
      </c>
      <c r="S173" t="s">
        <v>1470</v>
      </c>
      <c r="T173" t="s">
        <v>1696</v>
      </c>
      <c r="U173">
        <v>1</v>
      </c>
      <c r="V173" t="s">
        <v>186</v>
      </c>
      <c r="W173">
        <v>91</v>
      </c>
      <c r="Y173" t="s">
        <v>2485</v>
      </c>
      <c r="Z173">
        <v>44.188445399999999</v>
      </c>
      <c r="AA173">
        <v>19.377674299999999</v>
      </c>
      <c r="AM173">
        <f t="shared" ca="1" si="24"/>
        <v>8</v>
      </c>
      <c r="AN173">
        <f t="shared" ca="1" si="25"/>
        <v>1996</v>
      </c>
      <c r="AO173">
        <f t="shared" ca="1" si="26"/>
        <v>26</v>
      </c>
      <c r="AP173" t="str">
        <f t="shared" si="27"/>
        <v>NYARUYONGA</v>
      </c>
      <c r="AQ173" t="str">
        <f t="shared" si="28"/>
        <v>NGABONZIZA</v>
      </c>
      <c r="AR173" t="str">
        <f t="shared" si="29"/>
        <v>NYARUYONGA PATRICK NGABONZIZA</v>
      </c>
      <c r="AU173">
        <f t="shared" ca="1" si="30"/>
        <v>8</v>
      </c>
      <c r="AV173">
        <f t="shared" ca="1" si="31"/>
        <v>1996</v>
      </c>
      <c r="AX173">
        <f t="shared" si="32"/>
        <v>1</v>
      </c>
      <c r="AY173" t="str">
        <f t="shared" si="33"/>
        <v>MARRIED TO ONE WIFE/HUSBAND OFFICIALLY</v>
      </c>
      <c r="AZ173" s="23"/>
      <c r="BA173">
        <f t="shared" si="34"/>
        <v>10</v>
      </c>
      <c r="BC173" t="str">
        <f t="shared" si="35"/>
        <v>M</v>
      </c>
    </row>
    <row r="174" spans="1:56" hidden="1">
      <c r="A174">
        <v>57</v>
      </c>
      <c r="B174" t="s">
        <v>643</v>
      </c>
      <c r="C174" t="s">
        <v>644</v>
      </c>
      <c r="E174" t="s">
        <v>964</v>
      </c>
      <c r="F174" t="s">
        <v>2487</v>
      </c>
      <c r="G174" t="s">
        <v>36</v>
      </c>
      <c r="H174">
        <v>-6.5211331000000001</v>
      </c>
      <c r="I174">
        <v>106.8502879</v>
      </c>
      <c r="J174">
        <v>23373</v>
      </c>
      <c r="K174">
        <v>28</v>
      </c>
      <c r="L174">
        <v>12</v>
      </c>
      <c r="M174">
        <v>1963</v>
      </c>
      <c r="N174">
        <v>59</v>
      </c>
      <c r="O174">
        <v>4</v>
      </c>
      <c r="P174" s="28" t="s">
        <v>24</v>
      </c>
      <c r="Q174" t="s">
        <v>60</v>
      </c>
      <c r="R174" t="s">
        <v>1635</v>
      </c>
      <c r="S174" t="s">
        <v>1470</v>
      </c>
      <c r="T174" t="s">
        <v>1696</v>
      </c>
      <c r="U174">
        <v>3</v>
      </c>
      <c r="V174" t="s">
        <v>26</v>
      </c>
      <c r="W174">
        <v>91</v>
      </c>
      <c r="Y174" t="s">
        <v>2485</v>
      </c>
      <c r="Z174">
        <v>44.188445399999999</v>
      </c>
      <c r="AA174">
        <v>19.377674299999999</v>
      </c>
      <c r="AH174">
        <v>123</v>
      </c>
      <c r="AJ174">
        <v>67</v>
      </c>
      <c r="AM174">
        <f t="shared" ca="1" si="24"/>
        <v>1</v>
      </c>
      <c r="AN174">
        <f t="shared" ca="1" si="25"/>
        <v>1963</v>
      </c>
      <c r="AO174">
        <f t="shared" ca="1" si="26"/>
        <v>62</v>
      </c>
      <c r="AP174" t="str">
        <f t="shared" si="27"/>
        <v>MUGWANEZA</v>
      </c>
      <c r="AQ174" t="str">
        <f t="shared" si="28"/>
        <v>MUGABO</v>
      </c>
      <c r="AR174" t="str">
        <f t="shared" si="29"/>
        <v>MUGWANEZA  MUGABO</v>
      </c>
      <c r="AT174">
        <v>24</v>
      </c>
      <c r="AU174">
        <f t="shared" ca="1" si="30"/>
        <v>1</v>
      </c>
      <c r="AV174" t="str">
        <f t="shared" si="31"/>
        <v/>
      </c>
      <c r="AW174">
        <v>1</v>
      </c>
      <c r="AX174" t="str">
        <f t="shared" si="32"/>
        <v/>
      </c>
      <c r="AY174" t="str">
        <f t="shared" si="33"/>
        <v/>
      </c>
      <c r="AZ174" s="23"/>
      <c r="BA174">
        <f t="shared" si="34"/>
        <v>4</v>
      </c>
      <c r="BB174">
        <v>1</v>
      </c>
      <c r="BC174" t="str">
        <f t="shared" si="35"/>
        <v/>
      </c>
    </row>
    <row r="175" spans="1:56" hidden="1">
      <c r="A175">
        <v>57</v>
      </c>
      <c r="B175" t="s">
        <v>646</v>
      </c>
      <c r="C175" t="s">
        <v>203</v>
      </c>
      <c r="E175" t="s">
        <v>2488</v>
      </c>
      <c r="F175" t="s">
        <v>2485</v>
      </c>
      <c r="G175" t="s">
        <v>36</v>
      </c>
      <c r="H175">
        <v>44.188445399999999</v>
      </c>
      <c r="I175">
        <v>19.377674299999999</v>
      </c>
      <c r="J175">
        <v>11569</v>
      </c>
      <c r="K175">
        <v>3</v>
      </c>
      <c r="L175">
        <v>9</v>
      </c>
      <c r="M175">
        <v>1931</v>
      </c>
      <c r="N175">
        <v>91</v>
      </c>
      <c r="O175">
        <v>2</v>
      </c>
      <c r="P175" s="28" t="s">
        <v>24</v>
      </c>
      <c r="Q175" t="s">
        <v>60</v>
      </c>
      <c r="R175" t="s">
        <v>1635</v>
      </c>
      <c r="S175" t="s">
        <v>1470</v>
      </c>
      <c r="T175" t="s">
        <v>1696</v>
      </c>
      <c r="U175">
        <v>4</v>
      </c>
      <c r="V175" t="s">
        <v>93</v>
      </c>
      <c r="W175">
        <v>91</v>
      </c>
      <c r="X175" s="17">
        <v>9451375765</v>
      </c>
      <c r="Y175" t="s">
        <v>2485</v>
      </c>
      <c r="Z175">
        <v>44.188445399999999</v>
      </c>
      <c r="AA175">
        <v>19.377674299999999</v>
      </c>
      <c r="AG175">
        <v>5</v>
      </c>
      <c r="AH175">
        <v>107</v>
      </c>
      <c r="AM175">
        <f t="shared" ca="1" si="24"/>
        <v>12</v>
      </c>
      <c r="AN175">
        <f t="shared" ca="1" si="25"/>
        <v>1931</v>
      </c>
      <c r="AO175">
        <f t="shared" ca="1" si="26"/>
        <v>91</v>
      </c>
      <c r="AP175" t="str">
        <f t="shared" si="27"/>
        <v>NKURUNZIZA</v>
      </c>
      <c r="AQ175" t="str">
        <f t="shared" si="28"/>
        <v>MULINDWA</v>
      </c>
      <c r="AR175" t="str">
        <f t="shared" si="29"/>
        <v>NKURUNZIZA  MULINDWA</v>
      </c>
      <c r="AU175">
        <f t="shared" ca="1" si="30"/>
        <v>12</v>
      </c>
      <c r="AV175">
        <f t="shared" ca="1" si="31"/>
        <v>1931</v>
      </c>
      <c r="AX175">
        <f t="shared" si="32"/>
        <v>4</v>
      </c>
      <c r="AY175" t="str">
        <f t="shared" si="33"/>
        <v>DIVORCED</v>
      </c>
      <c r="AZ175" s="23"/>
      <c r="BA175">
        <f t="shared" si="34"/>
        <v>2</v>
      </c>
      <c r="BC175" t="str">
        <f t="shared" si="35"/>
        <v>M</v>
      </c>
      <c r="BD175" s="17">
        <v>9451375765</v>
      </c>
    </row>
    <row r="176" spans="1:56" hidden="1">
      <c r="A176">
        <v>58</v>
      </c>
      <c r="B176" t="s">
        <v>648</v>
      </c>
      <c r="C176" t="s">
        <v>649</v>
      </c>
      <c r="D176" t="s">
        <v>650</v>
      </c>
      <c r="E176" t="s">
        <v>2489</v>
      </c>
      <c r="F176" t="s">
        <v>2490</v>
      </c>
      <c r="G176" t="s">
        <v>36</v>
      </c>
      <c r="H176">
        <v>-26.360436</v>
      </c>
      <c r="I176">
        <v>28.451357000000002</v>
      </c>
      <c r="J176">
        <v>24708</v>
      </c>
      <c r="K176">
        <v>24</v>
      </c>
      <c r="L176">
        <v>8</v>
      </c>
      <c r="M176">
        <v>1967</v>
      </c>
      <c r="N176">
        <v>55</v>
      </c>
      <c r="O176">
        <v>2</v>
      </c>
      <c r="P176" s="28" t="s">
        <v>24</v>
      </c>
      <c r="Q176" t="s">
        <v>113</v>
      </c>
      <c r="R176" t="s">
        <v>113</v>
      </c>
      <c r="S176" t="s">
        <v>1701</v>
      </c>
      <c r="T176" t="s">
        <v>1702</v>
      </c>
      <c r="U176">
        <v>7</v>
      </c>
      <c r="V176" t="s">
        <v>78</v>
      </c>
      <c r="W176">
        <v>96</v>
      </c>
      <c r="Y176" t="s">
        <v>2491</v>
      </c>
      <c r="Z176">
        <v>-6.2074293000000003</v>
      </c>
      <c r="AA176">
        <v>106.89159479999999</v>
      </c>
      <c r="AK176">
        <v>5</v>
      </c>
      <c r="AM176">
        <f t="shared" ca="1" si="24"/>
        <v>8</v>
      </c>
      <c r="AN176">
        <f t="shared" ca="1" si="25"/>
        <v>1967</v>
      </c>
      <c r="AO176">
        <f t="shared" ca="1" si="26"/>
        <v>55</v>
      </c>
      <c r="AP176" t="str">
        <f t="shared" si="27"/>
        <v/>
      </c>
      <c r="AQ176" t="str">
        <f t="shared" si="28"/>
        <v>PEACE</v>
      </c>
      <c r="AR176" t="str">
        <f t="shared" si="29"/>
        <v xml:space="preserve"> EMMANUEL PEACE</v>
      </c>
      <c r="AU176">
        <f t="shared" ca="1" si="30"/>
        <v>8</v>
      </c>
      <c r="AV176">
        <f t="shared" ca="1" si="31"/>
        <v>1967</v>
      </c>
      <c r="AX176">
        <f t="shared" si="32"/>
        <v>7</v>
      </c>
      <c r="AY176" t="str">
        <f t="shared" si="33"/>
        <v>WIDOWED</v>
      </c>
      <c r="AZ176" s="23"/>
      <c r="BA176">
        <f t="shared" si="34"/>
        <v>2</v>
      </c>
      <c r="BC176" t="str">
        <f t="shared" si="35"/>
        <v>M</v>
      </c>
    </row>
    <row r="177" spans="1:56" hidden="1">
      <c r="A177">
        <v>58</v>
      </c>
      <c r="B177" t="s">
        <v>652</v>
      </c>
      <c r="C177" t="s">
        <v>653</v>
      </c>
      <c r="E177" t="s">
        <v>50</v>
      </c>
      <c r="F177" t="s">
        <v>1703</v>
      </c>
      <c r="G177" t="s">
        <v>23</v>
      </c>
      <c r="H177">
        <v>-21.692578000000001</v>
      </c>
      <c r="I177">
        <v>-45.251546099999999</v>
      </c>
      <c r="J177">
        <v>15537</v>
      </c>
      <c r="K177">
        <v>15</v>
      </c>
      <c r="L177">
        <v>7</v>
      </c>
      <c r="M177">
        <v>1942</v>
      </c>
      <c r="N177">
        <v>80</v>
      </c>
      <c r="O177">
        <v>12</v>
      </c>
      <c r="P177" s="28" t="s">
        <v>24</v>
      </c>
      <c r="Q177" t="s">
        <v>113</v>
      </c>
      <c r="R177" t="s">
        <v>113</v>
      </c>
      <c r="S177" t="s">
        <v>1701</v>
      </c>
      <c r="T177" t="s">
        <v>1702</v>
      </c>
      <c r="U177">
        <v>4</v>
      </c>
      <c r="V177" t="s">
        <v>93</v>
      </c>
      <c r="W177">
        <v>96</v>
      </c>
      <c r="Y177" t="s">
        <v>2491</v>
      </c>
      <c r="Z177">
        <v>-6.2074293000000003</v>
      </c>
      <c r="AA177">
        <v>106.89159479999999</v>
      </c>
      <c r="AH177">
        <v>105</v>
      </c>
      <c r="AM177">
        <f t="shared" ca="1" si="24"/>
        <v>2</v>
      </c>
      <c r="AN177">
        <f t="shared" ca="1" si="25"/>
        <v>1942</v>
      </c>
      <c r="AO177">
        <f t="shared" ca="1" si="26"/>
        <v>80</v>
      </c>
      <c r="AP177" t="str">
        <f t="shared" si="27"/>
        <v>PHIONAH</v>
      </c>
      <c r="AQ177" t="str">
        <f t="shared" si="28"/>
        <v>NSENGIMANA</v>
      </c>
      <c r="AR177" t="str">
        <f t="shared" si="29"/>
        <v>PHIONAH  NSENGIMANA</v>
      </c>
      <c r="AU177">
        <f t="shared" ca="1" si="30"/>
        <v>2</v>
      </c>
      <c r="AV177">
        <f t="shared" ca="1" si="31"/>
        <v>1942</v>
      </c>
      <c r="AX177">
        <f t="shared" si="32"/>
        <v>4</v>
      </c>
      <c r="AY177" t="str">
        <f t="shared" si="33"/>
        <v>DIVORCED</v>
      </c>
      <c r="AZ177" s="23"/>
      <c r="BA177">
        <f t="shared" si="34"/>
        <v>12</v>
      </c>
      <c r="BC177" t="str">
        <f t="shared" si="35"/>
        <v>F</v>
      </c>
    </row>
    <row r="178" spans="1:56" hidden="1">
      <c r="A178">
        <v>58</v>
      </c>
      <c r="B178" t="s">
        <v>654</v>
      </c>
      <c r="C178" t="s">
        <v>655</v>
      </c>
      <c r="D178" t="s">
        <v>288</v>
      </c>
      <c r="E178" t="s">
        <v>878</v>
      </c>
      <c r="F178" t="s">
        <v>2491</v>
      </c>
      <c r="G178" t="s">
        <v>36</v>
      </c>
      <c r="H178">
        <v>-6.2074293000000003</v>
      </c>
      <c r="I178">
        <v>106.89159479999999</v>
      </c>
      <c r="J178">
        <v>9837</v>
      </c>
      <c r="K178">
        <v>6</v>
      </c>
      <c r="L178">
        <v>12</v>
      </c>
      <c r="M178">
        <v>1926</v>
      </c>
      <c r="N178">
        <v>96</v>
      </c>
      <c r="O178">
        <v>10</v>
      </c>
      <c r="P178" s="28" t="s">
        <v>24</v>
      </c>
      <c r="Q178" t="s">
        <v>113</v>
      </c>
      <c r="R178" t="s">
        <v>113</v>
      </c>
      <c r="S178" t="s">
        <v>1701</v>
      </c>
      <c r="T178" t="s">
        <v>1702</v>
      </c>
      <c r="U178">
        <v>1</v>
      </c>
      <c r="V178" t="s">
        <v>186</v>
      </c>
      <c r="W178">
        <v>96</v>
      </c>
      <c r="X178" s="17">
        <v>1655870020</v>
      </c>
      <c r="Y178" t="s">
        <v>2491</v>
      </c>
      <c r="Z178">
        <v>-6.2074293000000003</v>
      </c>
      <c r="AA178">
        <v>106.89159479999999</v>
      </c>
      <c r="AE178">
        <v>8</v>
      </c>
      <c r="AF178">
        <v>3</v>
      </c>
      <c r="AI178">
        <v>64</v>
      </c>
      <c r="AM178">
        <f t="shared" ca="1" si="24"/>
        <v>12</v>
      </c>
      <c r="AN178">
        <f t="shared" ca="1" si="25"/>
        <v>1930</v>
      </c>
      <c r="AO178">
        <f t="shared" ca="1" si="26"/>
        <v>96</v>
      </c>
      <c r="AP178" t="str">
        <f t="shared" si="27"/>
        <v>DAVID</v>
      </c>
      <c r="AQ178" t="str">
        <f t="shared" si="28"/>
        <v>BERNARD</v>
      </c>
      <c r="AR178" t="str">
        <f t="shared" si="29"/>
        <v>DAVID KWIZERA BERNARD</v>
      </c>
      <c r="AU178">
        <f t="shared" ca="1" si="30"/>
        <v>12</v>
      </c>
      <c r="AV178">
        <f t="shared" ca="1" si="31"/>
        <v>1930</v>
      </c>
      <c r="AW178">
        <v>1</v>
      </c>
      <c r="AX178" t="str">
        <f t="shared" si="32"/>
        <v/>
      </c>
      <c r="AY178" t="str">
        <f t="shared" si="33"/>
        <v/>
      </c>
      <c r="AZ178" s="23"/>
      <c r="BA178">
        <f t="shared" si="34"/>
        <v>10</v>
      </c>
      <c r="BC178" t="str">
        <f t="shared" si="35"/>
        <v>M</v>
      </c>
      <c r="BD178" s="17">
        <v>1655870020</v>
      </c>
    </row>
    <row r="179" spans="1:56" hidden="1">
      <c r="A179">
        <v>58</v>
      </c>
      <c r="B179" t="s">
        <v>657</v>
      </c>
      <c r="C179" t="s">
        <v>354</v>
      </c>
      <c r="D179" t="s">
        <v>658</v>
      </c>
      <c r="E179" t="s">
        <v>659</v>
      </c>
      <c r="F179" t="s">
        <v>1705</v>
      </c>
      <c r="G179" t="s">
        <v>36</v>
      </c>
      <c r="H179">
        <v>37.106326000000003</v>
      </c>
      <c r="I179">
        <v>-8.4723108000000007</v>
      </c>
      <c r="J179">
        <v>15876</v>
      </c>
      <c r="K179">
        <v>19</v>
      </c>
      <c r="L179">
        <v>6</v>
      </c>
      <c r="M179">
        <v>1943</v>
      </c>
      <c r="N179">
        <v>79</v>
      </c>
      <c r="O179">
        <v>9</v>
      </c>
      <c r="P179" s="28" t="s">
        <v>24</v>
      </c>
      <c r="Q179" t="s">
        <v>113</v>
      </c>
      <c r="R179" t="s">
        <v>113</v>
      </c>
      <c r="S179" t="s">
        <v>1701</v>
      </c>
      <c r="T179" t="s">
        <v>1702</v>
      </c>
      <c r="U179">
        <v>4</v>
      </c>
      <c r="V179" t="s">
        <v>93</v>
      </c>
      <c r="W179">
        <v>96</v>
      </c>
      <c r="Y179" t="s">
        <v>2491</v>
      </c>
      <c r="Z179">
        <v>-6.2074293000000003</v>
      </c>
      <c r="AA179">
        <v>106.89159479999999</v>
      </c>
      <c r="AM179">
        <f t="shared" ca="1" si="24"/>
        <v>6</v>
      </c>
      <c r="AN179">
        <f t="shared" ca="1" si="25"/>
        <v>1943</v>
      </c>
      <c r="AO179">
        <f t="shared" ca="1" si="26"/>
        <v>79</v>
      </c>
      <c r="AP179" t="str">
        <f t="shared" si="27"/>
        <v>SHEMA</v>
      </c>
      <c r="AQ179" t="str">
        <f t="shared" si="28"/>
        <v>BYUKUSENGE</v>
      </c>
      <c r="AR179" t="str">
        <f t="shared" si="29"/>
        <v>SHEMA KAYEZU BYUKUSENGE</v>
      </c>
      <c r="AS179">
        <v>94</v>
      </c>
      <c r="AU179" t="str">
        <f t="shared" si="30"/>
        <v/>
      </c>
      <c r="AV179">
        <f t="shared" ca="1" si="31"/>
        <v>1943</v>
      </c>
      <c r="AX179">
        <f t="shared" si="32"/>
        <v>4</v>
      </c>
      <c r="AY179" t="str">
        <f t="shared" si="33"/>
        <v>DIVORCED</v>
      </c>
      <c r="AZ179" s="23"/>
      <c r="BA179">
        <f t="shared" si="34"/>
        <v>9</v>
      </c>
      <c r="BC179" t="str">
        <f t="shared" si="35"/>
        <v>M</v>
      </c>
    </row>
    <row r="180" spans="1:56" hidden="1">
      <c r="A180">
        <v>59</v>
      </c>
      <c r="B180" t="s">
        <v>660</v>
      </c>
      <c r="C180" t="s">
        <v>661</v>
      </c>
      <c r="E180" t="s">
        <v>434</v>
      </c>
      <c r="F180" t="s">
        <v>2492</v>
      </c>
      <c r="G180" t="s">
        <v>36</v>
      </c>
      <c r="H180">
        <v>13.554324899999999</v>
      </c>
      <c r="I180">
        <v>-7.4435441000000004</v>
      </c>
      <c r="J180">
        <v>7738</v>
      </c>
      <c r="K180">
        <v>8</v>
      </c>
      <c r="L180">
        <v>3</v>
      </c>
      <c r="M180">
        <v>1921</v>
      </c>
      <c r="N180">
        <v>101</v>
      </c>
      <c r="O180">
        <v>12</v>
      </c>
      <c r="P180" s="28" t="s">
        <v>97</v>
      </c>
      <c r="Q180" t="s">
        <v>98</v>
      </c>
      <c r="R180" t="s">
        <v>1707</v>
      </c>
      <c r="S180" t="s">
        <v>1708</v>
      </c>
      <c r="T180" t="s">
        <v>1709</v>
      </c>
      <c r="U180">
        <v>4</v>
      </c>
      <c r="V180" t="s">
        <v>93</v>
      </c>
      <c r="W180">
        <v>101</v>
      </c>
      <c r="X180" s="17">
        <v>5626106443</v>
      </c>
      <c r="Y180" t="s">
        <v>2492</v>
      </c>
      <c r="Z180">
        <v>13.554324899999999</v>
      </c>
      <c r="AA180">
        <v>-7.4435441000000004</v>
      </c>
      <c r="AM180">
        <f t="shared" ca="1" si="24"/>
        <v>3</v>
      </c>
      <c r="AN180">
        <f t="shared" ca="1" si="25"/>
        <v>1921</v>
      </c>
      <c r="AO180">
        <f t="shared" ca="1" si="26"/>
        <v>101</v>
      </c>
      <c r="AP180" t="str">
        <f t="shared" si="27"/>
        <v>BURUNDIAN</v>
      </c>
      <c r="AQ180" t="str">
        <f t="shared" si="28"/>
        <v>IRAKOZE</v>
      </c>
      <c r="AR180" t="str">
        <f t="shared" si="29"/>
        <v>BURUNDIAN  IRAKOZE</v>
      </c>
      <c r="AU180">
        <f t="shared" ca="1" si="30"/>
        <v>3</v>
      </c>
      <c r="AV180">
        <f t="shared" ca="1" si="31"/>
        <v>1921</v>
      </c>
      <c r="AX180">
        <f t="shared" si="32"/>
        <v>4</v>
      </c>
      <c r="AY180" t="str">
        <f t="shared" si="33"/>
        <v>DIVORCED</v>
      </c>
      <c r="AZ180" s="23">
        <v>1</v>
      </c>
      <c r="BA180" t="str">
        <f t="shared" si="34"/>
        <v/>
      </c>
      <c r="BC180" t="str">
        <f t="shared" si="35"/>
        <v>M</v>
      </c>
      <c r="BD180" s="17"/>
    </row>
    <row r="181" spans="1:56" hidden="1">
      <c r="A181">
        <v>59</v>
      </c>
      <c r="B181" t="s">
        <v>663</v>
      </c>
      <c r="C181" t="s">
        <v>664</v>
      </c>
      <c r="E181" t="s">
        <v>665</v>
      </c>
      <c r="F181" t="s">
        <v>1710</v>
      </c>
      <c r="G181" t="s">
        <v>36</v>
      </c>
      <c r="H181">
        <v>-32.968210999999997</v>
      </c>
      <c r="I181">
        <v>-60.675226100000003</v>
      </c>
      <c r="J181">
        <v>30410</v>
      </c>
      <c r="K181">
        <v>4</v>
      </c>
      <c r="L181">
        <v>4</v>
      </c>
      <c r="M181">
        <v>1983</v>
      </c>
      <c r="N181">
        <v>39</v>
      </c>
      <c r="O181">
        <v>4</v>
      </c>
      <c r="P181" s="28" t="s">
        <v>97</v>
      </c>
      <c r="Q181" t="s">
        <v>98</v>
      </c>
      <c r="R181" t="s">
        <v>1707</v>
      </c>
      <c r="S181" t="s">
        <v>1708</v>
      </c>
      <c r="T181" t="s">
        <v>1709</v>
      </c>
      <c r="U181">
        <v>2</v>
      </c>
      <c r="V181" t="s">
        <v>48</v>
      </c>
      <c r="W181">
        <v>101</v>
      </c>
      <c r="Y181" t="s">
        <v>2492</v>
      </c>
      <c r="Z181">
        <v>13.554324899999999</v>
      </c>
      <c r="AA181">
        <v>-7.4435441000000004</v>
      </c>
      <c r="AJ181">
        <v>6</v>
      </c>
      <c r="AM181">
        <f t="shared" ca="1" si="24"/>
        <v>4</v>
      </c>
      <c r="AN181">
        <f t="shared" ca="1" si="25"/>
        <v>1983</v>
      </c>
      <c r="AO181">
        <f t="shared" ca="1" si="26"/>
        <v>42</v>
      </c>
      <c r="AP181" t="str">
        <f t="shared" si="27"/>
        <v>AJAY</v>
      </c>
      <c r="AQ181" t="str">
        <f t="shared" si="28"/>
        <v>RURANGWA</v>
      </c>
      <c r="AR181" t="str">
        <f t="shared" si="29"/>
        <v>AJAY  RURANGWA</v>
      </c>
      <c r="AS181">
        <v>79</v>
      </c>
      <c r="AT181">
        <v>2</v>
      </c>
      <c r="AU181" t="str">
        <f t="shared" si="30"/>
        <v/>
      </c>
      <c r="AV181" t="str">
        <f t="shared" si="31"/>
        <v/>
      </c>
      <c r="AX181">
        <f t="shared" si="32"/>
        <v>2</v>
      </c>
      <c r="AY181" t="str">
        <f t="shared" si="33"/>
        <v>MARRIED TO ONE WIFE/HUSBAND NOT OFFICIALLY</v>
      </c>
      <c r="AZ181" s="23"/>
      <c r="BA181">
        <f t="shared" si="34"/>
        <v>4</v>
      </c>
      <c r="BC181" t="str">
        <f t="shared" si="35"/>
        <v>M</v>
      </c>
    </row>
    <row r="182" spans="1:56" hidden="1">
      <c r="A182">
        <v>59</v>
      </c>
      <c r="B182" t="s">
        <v>666</v>
      </c>
      <c r="C182" t="s">
        <v>667</v>
      </c>
      <c r="E182" t="s">
        <v>590</v>
      </c>
      <c r="F182" t="s">
        <v>1711</v>
      </c>
      <c r="G182" t="s">
        <v>23</v>
      </c>
      <c r="H182">
        <v>41.082811499999998</v>
      </c>
      <c r="I182">
        <v>-8.0325948</v>
      </c>
      <c r="J182">
        <v>22632</v>
      </c>
      <c r="K182">
        <v>17</v>
      </c>
      <c r="L182">
        <v>12</v>
      </c>
      <c r="M182">
        <v>1961</v>
      </c>
      <c r="N182">
        <v>61</v>
      </c>
      <c r="O182">
        <v>9</v>
      </c>
      <c r="P182" s="28" t="s">
        <v>97</v>
      </c>
      <c r="Q182" t="s">
        <v>98</v>
      </c>
      <c r="R182" t="s">
        <v>1707</v>
      </c>
      <c r="S182" t="s">
        <v>1708</v>
      </c>
      <c r="T182" t="s">
        <v>1709</v>
      </c>
      <c r="U182">
        <v>3</v>
      </c>
      <c r="V182" t="s">
        <v>26</v>
      </c>
      <c r="W182">
        <v>101</v>
      </c>
      <c r="Y182" t="s">
        <v>2492</v>
      </c>
      <c r="Z182">
        <v>13.554324899999999</v>
      </c>
      <c r="AA182">
        <v>-7.4435441000000004</v>
      </c>
      <c r="AM182">
        <f t="shared" ca="1" si="24"/>
        <v>12</v>
      </c>
      <c r="AN182">
        <f t="shared" ca="1" si="25"/>
        <v>1961</v>
      </c>
      <c r="AO182">
        <f t="shared" ca="1" si="26"/>
        <v>61</v>
      </c>
      <c r="AP182" t="str">
        <f t="shared" si="27"/>
        <v>ANNONCIATA</v>
      </c>
      <c r="AQ182" t="str">
        <f t="shared" si="28"/>
        <v>HARERIMANA</v>
      </c>
      <c r="AR182" t="str">
        <f t="shared" si="29"/>
        <v>ANNONCIATA  HARERIMANA</v>
      </c>
      <c r="AU182">
        <f t="shared" ca="1" si="30"/>
        <v>12</v>
      </c>
      <c r="AV182">
        <f t="shared" ca="1" si="31"/>
        <v>1961</v>
      </c>
      <c r="AX182">
        <f t="shared" si="32"/>
        <v>3</v>
      </c>
      <c r="AY182" t="str">
        <f t="shared" si="33"/>
        <v>LIVE IN A POLYGAMOUS UNION</v>
      </c>
      <c r="AZ182" s="23"/>
      <c r="BA182">
        <f t="shared" si="34"/>
        <v>9</v>
      </c>
      <c r="BC182" t="str">
        <f t="shared" si="35"/>
        <v>F</v>
      </c>
    </row>
    <row r="183" spans="1:56" hidden="1">
      <c r="A183">
        <v>60</v>
      </c>
      <c r="B183" t="s">
        <v>668</v>
      </c>
      <c r="C183" t="s">
        <v>669</v>
      </c>
      <c r="E183" t="s">
        <v>117</v>
      </c>
      <c r="F183" t="s">
        <v>2495</v>
      </c>
      <c r="G183" t="s">
        <v>36</v>
      </c>
      <c r="H183">
        <v>44.332413099999997</v>
      </c>
      <c r="I183">
        <v>-0.15185409999999999</v>
      </c>
      <c r="J183">
        <v>28664</v>
      </c>
      <c r="K183">
        <v>23</v>
      </c>
      <c r="L183">
        <v>6</v>
      </c>
      <c r="M183">
        <v>1978</v>
      </c>
      <c r="N183">
        <v>44</v>
      </c>
      <c r="O183">
        <v>13</v>
      </c>
      <c r="P183" s="28" t="s">
        <v>97</v>
      </c>
      <c r="Q183" t="s">
        <v>176</v>
      </c>
      <c r="R183" t="s">
        <v>1579</v>
      </c>
      <c r="S183" t="s">
        <v>1713</v>
      </c>
      <c r="T183" t="s">
        <v>1714</v>
      </c>
      <c r="U183">
        <v>1</v>
      </c>
      <c r="V183" t="s">
        <v>186</v>
      </c>
      <c r="W183">
        <v>65</v>
      </c>
      <c r="Y183" t="s">
        <v>1715</v>
      </c>
      <c r="Z183">
        <v>58.222051</v>
      </c>
      <c r="AA183">
        <v>11.918290300000001</v>
      </c>
      <c r="AH183">
        <v>83</v>
      </c>
      <c r="AM183">
        <f t="shared" ca="1" si="24"/>
        <v>10</v>
      </c>
      <c r="AN183">
        <f t="shared" ca="1" si="25"/>
        <v>1978</v>
      </c>
      <c r="AO183">
        <f t="shared" ca="1" si="26"/>
        <v>44</v>
      </c>
      <c r="AP183" t="str">
        <f t="shared" si="27"/>
        <v>TUYISENGE</v>
      </c>
      <c r="AQ183" t="str">
        <f t="shared" si="28"/>
        <v>UWIZEYIMANA</v>
      </c>
      <c r="AR183" t="str">
        <f t="shared" si="29"/>
        <v>TUYISENGE  UWIZEYIMANA</v>
      </c>
      <c r="AS183">
        <v>127</v>
      </c>
      <c r="AU183" t="str">
        <f t="shared" si="30"/>
        <v/>
      </c>
      <c r="AV183">
        <f t="shared" ca="1" si="31"/>
        <v>1978</v>
      </c>
      <c r="AX183">
        <f t="shared" si="32"/>
        <v>1</v>
      </c>
      <c r="AY183" t="str">
        <f t="shared" si="33"/>
        <v>MARRIED TO ONE WIFE/HUSBAND OFFICIALLY</v>
      </c>
      <c r="AZ183" s="23"/>
      <c r="BA183">
        <f t="shared" si="34"/>
        <v>13</v>
      </c>
      <c r="BC183" t="str">
        <f t="shared" si="35"/>
        <v>M</v>
      </c>
    </row>
    <row r="184" spans="1:56" hidden="1">
      <c r="A184">
        <v>60</v>
      </c>
      <c r="B184" t="s">
        <v>670</v>
      </c>
      <c r="C184" t="s">
        <v>671</v>
      </c>
      <c r="E184" t="s">
        <v>672</v>
      </c>
      <c r="F184" t="s">
        <v>1715</v>
      </c>
      <c r="G184" t="s">
        <v>23</v>
      </c>
      <c r="H184">
        <v>58.222051</v>
      </c>
      <c r="I184">
        <v>11.918290300000001</v>
      </c>
      <c r="J184">
        <v>21014</v>
      </c>
      <c r="K184">
        <v>13</v>
      </c>
      <c r="L184">
        <v>7</v>
      </c>
      <c r="M184">
        <v>1957</v>
      </c>
      <c r="N184">
        <v>65</v>
      </c>
      <c r="O184">
        <v>10</v>
      </c>
      <c r="P184" s="28" t="s">
        <v>97</v>
      </c>
      <c r="Q184" t="s">
        <v>176</v>
      </c>
      <c r="R184" t="s">
        <v>1579</v>
      </c>
      <c r="S184" t="s">
        <v>1713</v>
      </c>
      <c r="T184" t="s">
        <v>1714</v>
      </c>
      <c r="U184">
        <v>2</v>
      </c>
      <c r="V184" t="s">
        <v>48</v>
      </c>
      <c r="W184">
        <v>65</v>
      </c>
      <c r="X184" s="17">
        <v>5442447073</v>
      </c>
      <c r="Y184" t="s">
        <v>1715</v>
      </c>
      <c r="Z184">
        <v>58.222051</v>
      </c>
      <c r="AA184">
        <v>11.918290300000001</v>
      </c>
      <c r="AM184">
        <f t="shared" ca="1" si="24"/>
        <v>7</v>
      </c>
      <c r="AN184">
        <f t="shared" ca="1" si="25"/>
        <v>1957</v>
      </c>
      <c r="AO184">
        <f t="shared" ca="1" si="26"/>
        <v>65</v>
      </c>
      <c r="AP184" t="str">
        <f t="shared" si="27"/>
        <v>FRANCOISE</v>
      </c>
      <c r="AQ184" t="str">
        <f t="shared" si="28"/>
        <v>UMUHOZA</v>
      </c>
      <c r="AR184" t="str">
        <f t="shared" si="29"/>
        <v>FRANCOISE  UMUHOZA</v>
      </c>
      <c r="AS184">
        <v>54</v>
      </c>
      <c r="AU184" t="str">
        <f t="shared" si="30"/>
        <v/>
      </c>
      <c r="AV184">
        <f t="shared" ca="1" si="31"/>
        <v>1957</v>
      </c>
      <c r="AX184">
        <f t="shared" si="32"/>
        <v>2</v>
      </c>
      <c r="AY184" t="str">
        <f t="shared" si="33"/>
        <v>MARRIED TO ONE WIFE/HUSBAND NOT OFFICIALLY</v>
      </c>
      <c r="AZ184" s="23"/>
      <c r="BA184">
        <f t="shared" si="34"/>
        <v>10</v>
      </c>
      <c r="BC184" t="str">
        <f t="shared" si="35"/>
        <v>F</v>
      </c>
      <c r="BD184" s="17">
        <v>5442447073</v>
      </c>
    </row>
    <row r="185" spans="1:56" hidden="1">
      <c r="A185">
        <v>60</v>
      </c>
      <c r="B185" t="s">
        <v>673</v>
      </c>
      <c r="C185" t="s">
        <v>674</v>
      </c>
      <c r="D185" t="s">
        <v>2496</v>
      </c>
      <c r="E185" t="s">
        <v>371</v>
      </c>
      <c r="F185" t="s">
        <v>1716</v>
      </c>
      <c r="G185" t="s">
        <v>36</v>
      </c>
      <c r="H185">
        <v>10.260380899999999</v>
      </c>
      <c r="I185">
        <v>13.2605763</v>
      </c>
      <c r="J185">
        <v>23349</v>
      </c>
      <c r="K185">
        <v>4</v>
      </c>
      <c r="L185">
        <v>12</v>
      </c>
      <c r="M185">
        <v>1963</v>
      </c>
      <c r="N185">
        <v>59</v>
      </c>
      <c r="O185">
        <v>13</v>
      </c>
      <c r="P185" s="28" t="s">
        <v>97</v>
      </c>
      <c r="Q185" t="s">
        <v>176</v>
      </c>
      <c r="R185" t="s">
        <v>1579</v>
      </c>
      <c r="S185" t="s">
        <v>1713</v>
      </c>
      <c r="T185" t="s">
        <v>1714</v>
      </c>
      <c r="U185">
        <v>5</v>
      </c>
      <c r="V185" t="s">
        <v>86</v>
      </c>
      <c r="W185">
        <v>65</v>
      </c>
      <c r="Y185" t="s">
        <v>1715</v>
      </c>
      <c r="Z185">
        <v>58.222051</v>
      </c>
      <c r="AA185">
        <v>11.918290300000001</v>
      </c>
      <c r="AD185">
        <v>6</v>
      </c>
      <c r="AH185">
        <v>35</v>
      </c>
      <c r="AI185">
        <v>43</v>
      </c>
      <c r="AL185">
        <v>16</v>
      </c>
      <c r="AM185">
        <f t="shared" ca="1" si="24"/>
        <v>10</v>
      </c>
      <c r="AN185">
        <f t="shared" ca="1" si="25"/>
        <v>1960</v>
      </c>
      <c r="AO185">
        <f t="shared" ca="1" si="26"/>
        <v>59</v>
      </c>
      <c r="AP185" t="str">
        <f t="shared" si="27"/>
        <v>ROMEO</v>
      </c>
      <c r="AQ185" t="str">
        <f t="shared" si="28"/>
        <v/>
      </c>
      <c r="AR185" t="str">
        <f t="shared" si="29"/>
        <v xml:space="preserve">ROMEO RICK </v>
      </c>
      <c r="AU185">
        <f t="shared" ca="1" si="30"/>
        <v>10</v>
      </c>
      <c r="AV185">
        <f t="shared" ca="1" si="31"/>
        <v>1960</v>
      </c>
      <c r="AX185">
        <f t="shared" si="32"/>
        <v>5</v>
      </c>
      <c r="AY185" t="str">
        <f t="shared" si="33"/>
        <v>SEPARATED</v>
      </c>
      <c r="AZ185" s="23"/>
      <c r="BA185">
        <f t="shared" si="34"/>
        <v>13</v>
      </c>
      <c r="BC185" t="str">
        <f t="shared" si="35"/>
        <v>M</v>
      </c>
    </row>
    <row r="186" spans="1:56" hidden="1">
      <c r="A186">
        <v>60</v>
      </c>
      <c r="B186" t="s">
        <v>675</v>
      </c>
      <c r="C186" t="s">
        <v>676</v>
      </c>
      <c r="D186" t="s">
        <v>677</v>
      </c>
      <c r="E186" t="s">
        <v>435</v>
      </c>
      <c r="F186" t="s">
        <v>1717</v>
      </c>
      <c r="G186" t="s">
        <v>23</v>
      </c>
      <c r="H186">
        <v>46.4566661</v>
      </c>
      <c r="I186">
        <v>33.872351100000003</v>
      </c>
      <c r="J186">
        <v>38333</v>
      </c>
      <c r="K186">
        <v>12</v>
      </c>
      <c r="L186">
        <v>12</v>
      </c>
      <c r="M186">
        <v>2004</v>
      </c>
      <c r="N186">
        <v>18</v>
      </c>
      <c r="O186">
        <v>1</v>
      </c>
      <c r="P186" s="28" t="s">
        <v>97</v>
      </c>
      <c r="Q186" t="s">
        <v>176</v>
      </c>
      <c r="R186" t="s">
        <v>1579</v>
      </c>
      <c r="S186" t="s">
        <v>1713</v>
      </c>
      <c r="T186" t="s">
        <v>1714</v>
      </c>
      <c r="U186">
        <v>4</v>
      </c>
      <c r="V186" t="s">
        <v>93</v>
      </c>
      <c r="W186">
        <v>65</v>
      </c>
      <c r="Y186" t="s">
        <v>1715</v>
      </c>
      <c r="Z186">
        <v>58.222051</v>
      </c>
      <c r="AA186">
        <v>11.918290300000001</v>
      </c>
      <c r="AM186">
        <f t="shared" ca="1" si="24"/>
        <v>12</v>
      </c>
      <c r="AN186">
        <f t="shared" ca="1" si="25"/>
        <v>2004</v>
      </c>
      <c r="AO186">
        <f t="shared" ca="1" si="26"/>
        <v>18</v>
      </c>
      <c r="AP186" t="str">
        <f t="shared" si="27"/>
        <v>MUKAMBANGUZA</v>
      </c>
      <c r="AQ186" t="str">
        <f t="shared" si="28"/>
        <v>BUTERA</v>
      </c>
      <c r="AR186" t="str">
        <f t="shared" si="29"/>
        <v>MUKAMBANGUZA JOSIANE BUTERA</v>
      </c>
      <c r="AU186">
        <f t="shared" ca="1" si="30"/>
        <v>12</v>
      </c>
      <c r="AV186">
        <f t="shared" ca="1" si="31"/>
        <v>2004</v>
      </c>
      <c r="AX186">
        <f t="shared" si="32"/>
        <v>4</v>
      </c>
      <c r="AY186" t="str">
        <f t="shared" si="33"/>
        <v>DIVORCED</v>
      </c>
      <c r="AZ186" s="23"/>
      <c r="BA186">
        <f t="shared" si="34"/>
        <v>1</v>
      </c>
      <c r="BC186" t="str">
        <f t="shared" si="35"/>
        <v>F</v>
      </c>
    </row>
    <row r="187" spans="1:56" hidden="1">
      <c r="A187">
        <v>61</v>
      </c>
      <c r="B187" t="s">
        <v>678</v>
      </c>
      <c r="C187" t="s">
        <v>679</v>
      </c>
      <c r="E187" t="s">
        <v>341</v>
      </c>
      <c r="F187" t="s">
        <v>1718</v>
      </c>
      <c r="G187" t="s">
        <v>36</v>
      </c>
      <c r="H187">
        <v>-34.660186699999997</v>
      </c>
      <c r="I187">
        <v>-58.447509099999998</v>
      </c>
      <c r="J187">
        <v>34095</v>
      </c>
      <c r="K187">
        <v>6</v>
      </c>
      <c r="L187">
        <v>5</v>
      </c>
      <c r="M187">
        <v>1993</v>
      </c>
      <c r="N187">
        <v>29</v>
      </c>
      <c r="O187">
        <v>4</v>
      </c>
      <c r="P187" s="28" t="s">
        <v>24</v>
      </c>
      <c r="Q187" t="s">
        <v>25</v>
      </c>
      <c r="R187" t="s">
        <v>1719</v>
      </c>
      <c r="S187" t="s">
        <v>1720</v>
      </c>
      <c r="T187" t="s">
        <v>1721</v>
      </c>
      <c r="U187">
        <v>6</v>
      </c>
      <c r="V187" t="s">
        <v>43</v>
      </c>
      <c r="W187">
        <v>84</v>
      </c>
      <c r="Y187" t="s">
        <v>2497</v>
      </c>
      <c r="Z187">
        <v>53.437550000000002</v>
      </c>
      <c r="AA187">
        <v>55.257800000000003</v>
      </c>
      <c r="AM187">
        <f t="shared" ca="1" si="24"/>
        <v>5</v>
      </c>
      <c r="AN187">
        <f t="shared" ca="1" si="25"/>
        <v>1993</v>
      </c>
      <c r="AO187">
        <f t="shared" ca="1" si="26"/>
        <v>29</v>
      </c>
      <c r="AP187" t="str">
        <f t="shared" si="27"/>
        <v>IDRISSA</v>
      </c>
      <c r="AQ187" t="str">
        <f t="shared" si="28"/>
        <v>HAVUGIMANA</v>
      </c>
      <c r="AR187" t="str">
        <f t="shared" si="29"/>
        <v>IDRISSA  HAVUGIMANA</v>
      </c>
      <c r="AU187">
        <f t="shared" ca="1" si="30"/>
        <v>5</v>
      </c>
      <c r="AV187">
        <f t="shared" ca="1" si="31"/>
        <v>1993</v>
      </c>
      <c r="AX187">
        <f t="shared" si="32"/>
        <v>6</v>
      </c>
      <c r="AY187" t="str">
        <f t="shared" si="33"/>
        <v>NEVER MARRIED</v>
      </c>
      <c r="AZ187" s="23">
        <v>1</v>
      </c>
      <c r="BA187" t="str">
        <f t="shared" si="34"/>
        <v/>
      </c>
      <c r="BC187" t="str">
        <f t="shared" si="35"/>
        <v>M</v>
      </c>
    </row>
    <row r="188" spans="1:56" hidden="1">
      <c r="A188">
        <v>61</v>
      </c>
      <c r="B188" t="s">
        <v>680</v>
      </c>
      <c r="C188" t="s">
        <v>2498</v>
      </c>
      <c r="E188" t="s">
        <v>682</v>
      </c>
      <c r="F188" t="s">
        <v>2499</v>
      </c>
      <c r="G188" t="s">
        <v>23</v>
      </c>
      <c r="H188">
        <v>15.2478876</v>
      </c>
      <c r="I188">
        <v>104.8764505</v>
      </c>
      <c r="J188">
        <v>43874</v>
      </c>
      <c r="K188">
        <v>13</v>
      </c>
      <c r="L188">
        <v>2</v>
      </c>
      <c r="M188">
        <v>2020</v>
      </c>
      <c r="N188">
        <v>2</v>
      </c>
      <c r="O188">
        <v>13</v>
      </c>
      <c r="P188" s="28" t="s">
        <v>24</v>
      </c>
      <c r="Q188" t="s">
        <v>25</v>
      </c>
      <c r="R188" t="s">
        <v>1719</v>
      </c>
      <c r="S188" t="s">
        <v>1720</v>
      </c>
      <c r="T188" t="s">
        <v>1721</v>
      </c>
      <c r="U188">
        <v>6</v>
      </c>
      <c r="V188" t="s">
        <v>43</v>
      </c>
      <c r="W188">
        <v>84</v>
      </c>
      <c r="Y188" t="s">
        <v>2497</v>
      </c>
      <c r="Z188">
        <v>53.437550000000002</v>
      </c>
      <c r="AA188">
        <v>55.257800000000003</v>
      </c>
      <c r="AM188">
        <f t="shared" ca="1" si="24"/>
        <v>2</v>
      </c>
      <c r="AN188">
        <f t="shared" ca="1" si="25"/>
        <v>2020</v>
      </c>
      <c r="AO188">
        <f t="shared" ca="1" si="26"/>
        <v>2</v>
      </c>
      <c r="AP188" t="str">
        <f t="shared" si="27"/>
        <v>IR?NE</v>
      </c>
      <c r="AQ188" t="str">
        <f t="shared" si="28"/>
        <v>NIYONSENGA</v>
      </c>
      <c r="AR188" t="str">
        <f t="shared" si="29"/>
        <v>IR?NE  NIYONSENGA</v>
      </c>
      <c r="AS188">
        <v>50</v>
      </c>
      <c r="AU188" t="str">
        <f t="shared" si="30"/>
        <v/>
      </c>
      <c r="AV188">
        <f t="shared" ca="1" si="31"/>
        <v>2020</v>
      </c>
      <c r="AX188">
        <f t="shared" si="32"/>
        <v>6</v>
      </c>
      <c r="AY188" t="str">
        <f t="shared" si="33"/>
        <v>NEVER MARRIED</v>
      </c>
      <c r="AZ188" s="23"/>
      <c r="BA188">
        <f t="shared" si="34"/>
        <v>13</v>
      </c>
      <c r="BC188" t="str">
        <f t="shared" si="35"/>
        <v>F</v>
      </c>
    </row>
    <row r="189" spans="1:56" hidden="1">
      <c r="A189">
        <v>61</v>
      </c>
      <c r="B189" t="s">
        <v>683</v>
      </c>
      <c r="C189" t="s">
        <v>165</v>
      </c>
      <c r="E189" t="s">
        <v>390</v>
      </c>
      <c r="F189" t="s">
        <v>1723</v>
      </c>
      <c r="G189" t="s">
        <v>23</v>
      </c>
      <c r="H189">
        <v>35.838702400000003</v>
      </c>
      <c r="I189">
        <v>139.80165769999999</v>
      </c>
      <c r="J189">
        <v>41571</v>
      </c>
      <c r="K189">
        <v>24</v>
      </c>
      <c r="L189">
        <v>10</v>
      </c>
      <c r="M189">
        <v>2013</v>
      </c>
      <c r="N189">
        <v>9</v>
      </c>
      <c r="O189">
        <v>3</v>
      </c>
      <c r="P189" s="28" t="s">
        <v>24</v>
      </c>
      <c r="Q189" t="s">
        <v>25</v>
      </c>
      <c r="R189" t="s">
        <v>1719</v>
      </c>
      <c r="S189" t="s">
        <v>1720</v>
      </c>
      <c r="T189" t="s">
        <v>1721</v>
      </c>
      <c r="U189">
        <v>6</v>
      </c>
      <c r="V189" t="s">
        <v>43</v>
      </c>
      <c r="W189">
        <v>84</v>
      </c>
      <c r="Y189" t="s">
        <v>2497</v>
      </c>
      <c r="Z189">
        <v>53.437550000000002</v>
      </c>
      <c r="AA189">
        <v>55.257800000000003</v>
      </c>
      <c r="AI189">
        <v>80</v>
      </c>
      <c r="AM189">
        <f t="shared" ca="1" si="24"/>
        <v>10</v>
      </c>
      <c r="AN189">
        <f t="shared" ca="1" si="25"/>
        <v>1996</v>
      </c>
      <c r="AO189">
        <f t="shared" ca="1" si="26"/>
        <v>9</v>
      </c>
      <c r="AP189" t="str">
        <f t="shared" si="27"/>
        <v>THERESE</v>
      </c>
      <c r="AQ189" t="str">
        <f t="shared" si="28"/>
        <v>MUTONI</v>
      </c>
      <c r="AR189" t="str">
        <f t="shared" si="29"/>
        <v>THERESE  MUTONI</v>
      </c>
      <c r="AT189">
        <v>10</v>
      </c>
      <c r="AU189">
        <f t="shared" ca="1" si="30"/>
        <v>10</v>
      </c>
      <c r="AV189" t="str">
        <f t="shared" si="31"/>
        <v/>
      </c>
      <c r="AX189">
        <f t="shared" si="32"/>
        <v>6</v>
      </c>
      <c r="AY189" t="str">
        <f t="shared" si="33"/>
        <v>NEVER MARRIED</v>
      </c>
      <c r="AZ189" s="23"/>
      <c r="BA189">
        <f t="shared" si="34"/>
        <v>3</v>
      </c>
      <c r="BC189" t="str">
        <f t="shared" si="35"/>
        <v>F</v>
      </c>
    </row>
    <row r="190" spans="1:56" hidden="1">
      <c r="A190">
        <v>61</v>
      </c>
      <c r="B190" t="s">
        <v>684</v>
      </c>
      <c r="C190" t="s">
        <v>685</v>
      </c>
      <c r="E190" t="s">
        <v>209</v>
      </c>
      <c r="F190" t="s">
        <v>2497</v>
      </c>
      <c r="G190" t="s">
        <v>36</v>
      </c>
      <c r="H190">
        <v>53.437550000000002</v>
      </c>
      <c r="I190">
        <v>55.257800000000003</v>
      </c>
      <c r="J190">
        <v>14020</v>
      </c>
      <c r="K190">
        <v>20</v>
      </c>
      <c r="L190">
        <v>5</v>
      </c>
      <c r="M190">
        <v>1938</v>
      </c>
      <c r="N190">
        <v>84</v>
      </c>
      <c r="O190">
        <v>5</v>
      </c>
      <c r="P190" s="28" t="s">
        <v>24</v>
      </c>
      <c r="Q190" t="s">
        <v>25</v>
      </c>
      <c r="R190" t="s">
        <v>1719</v>
      </c>
      <c r="S190" t="s">
        <v>1720</v>
      </c>
      <c r="T190" t="s">
        <v>1721</v>
      </c>
      <c r="U190">
        <v>2</v>
      </c>
      <c r="V190" t="s">
        <v>48</v>
      </c>
      <c r="W190">
        <v>84</v>
      </c>
      <c r="X190" s="17">
        <v>7457912412</v>
      </c>
      <c r="Y190" t="s">
        <v>2497</v>
      </c>
      <c r="Z190">
        <v>53.437550000000002</v>
      </c>
      <c r="AA190">
        <v>55.257800000000003</v>
      </c>
      <c r="AI190">
        <v>60</v>
      </c>
      <c r="AM190">
        <f t="shared" ca="1" si="24"/>
        <v>5</v>
      </c>
      <c r="AN190">
        <f t="shared" ca="1" si="25"/>
        <v>1967</v>
      </c>
      <c r="AO190">
        <f t="shared" ca="1" si="26"/>
        <v>84</v>
      </c>
      <c r="AP190" t="str">
        <f t="shared" si="27"/>
        <v>ERIC</v>
      </c>
      <c r="AQ190" t="str">
        <f t="shared" si="28"/>
        <v>MUVUNYI</v>
      </c>
      <c r="AR190" t="str">
        <f t="shared" si="29"/>
        <v>ERIC  MUVUNYI</v>
      </c>
      <c r="AU190">
        <f t="shared" ca="1" si="30"/>
        <v>5</v>
      </c>
      <c r="AV190">
        <f t="shared" ca="1" si="31"/>
        <v>1967</v>
      </c>
      <c r="AX190">
        <f t="shared" si="32"/>
        <v>2</v>
      </c>
      <c r="AY190" t="str">
        <f t="shared" si="33"/>
        <v>MARRIED TO ONE WIFE/HUSBAND NOT OFFICIALLY</v>
      </c>
      <c r="AZ190" s="23"/>
      <c r="BA190">
        <f t="shared" si="34"/>
        <v>5</v>
      </c>
      <c r="BC190" t="str">
        <f t="shared" si="35"/>
        <v>M</v>
      </c>
      <c r="BD190" s="17">
        <v>7457912412</v>
      </c>
    </row>
    <row r="191" spans="1:56" hidden="1">
      <c r="A191">
        <v>62</v>
      </c>
      <c r="B191" t="s">
        <v>687</v>
      </c>
      <c r="C191" t="s">
        <v>688</v>
      </c>
      <c r="E191" t="s">
        <v>442</v>
      </c>
      <c r="F191" t="s">
        <v>2500</v>
      </c>
      <c r="G191" t="s">
        <v>36</v>
      </c>
      <c r="H191">
        <v>38.994497899999999</v>
      </c>
      <c r="I191">
        <v>-8.7339781999999992</v>
      </c>
      <c r="J191">
        <v>11716</v>
      </c>
      <c r="K191">
        <v>28</v>
      </c>
      <c r="L191">
        <v>1</v>
      </c>
      <c r="M191">
        <v>1932</v>
      </c>
      <c r="N191">
        <v>90</v>
      </c>
      <c r="O191">
        <v>2</v>
      </c>
      <c r="P191" s="28" t="s">
        <v>24</v>
      </c>
      <c r="Q191" t="s">
        <v>255</v>
      </c>
      <c r="R191" t="s">
        <v>1726</v>
      </c>
      <c r="S191" t="s">
        <v>1727</v>
      </c>
      <c r="T191" t="s">
        <v>1728</v>
      </c>
      <c r="U191">
        <v>2</v>
      </c>
      <c r="V191" t="s">
        <v>48</v>
      </c>
      <c r="W191">
        <v>92</v>
      </c>
      <c r="Y191" t="s">
        <v>2501</v>
      </c>
      <c r="Z191">
        <v>38.126124599999997</v>
      </c>
      <c r="AA191">
        <v>23.870778300000001</v>
      </c>
      <c r="AJ191">
        <v>70</v>
      </c>
      <c r="AM191">
        <f t="shared" ca="1" si="24"/>
        <v>1</v>
      </c>
      <c r="AN191">
        <f t="shared" ca="1" si="25"/>
        <v>1932</v>
      </c>
      <c r="AO191">
        <f t="shared" ca="1" si="26"/>
        <v>93</v>
      </c>
      <c r="AP191" t="str">
        <f t="shared" si="27"/>
        <v>IBRAHIM</v>
      </c>
      <c r="AQ191" t="str">
        <f t="shared" si="28"/>
        <v>CHANTAL</v>
      </c>
      <c r="AR191" t="str">
        <f t="shared" si="29"/>
        <v>IBRAHIM  CHANTAL</v>
      </c>
      <c r="AU191">
        <f t="shared" ca="1" si="30"/>
        <v>1</v>
      </c>
      <c r="AV191">
        <f t="shared" ca="1" si="31"/>
        <v>1932</v>
      </c>
      <c r="AX191">
        <f t="shared" si="32"/>
        <v>2</v>
      </c>
      <c r="AY191" t="str">
        <f t="shared" si="33"/>
        <v>MARRIED TO ONE WIFE/HUSBAND NOT OFFICIALLY</v>
      </c>
      <c r="AZ191" s="23"/>
      <c r="BA191">
        <f t="shared" si="34"/>
        <v>2</v>
      </c>
      <c r="BC191" t="str">
        <f t="shared" si="35"/>
        <v>M</v>
      </c>
    </row>
    <row r="192" spans="1:56" hidden="1">
      <c r="A192">
        <v>62</v>
      </c>
      <c r="B192" t="s">
        <v>690</v>
      </c>
      <c r="C192" t="s">
        <v>691</v>
      </c>
      <c r="E192" t="s">
        <v>692</v>
      </c>
      <c r="F192" t="s">
        <v>1729</v>
      </c>
      <c r="G192" t="s">
        <v>23</v>
      </c>
      <c r="H192">
        <v>45.046326899999997</v>
      </c>
      <c r="I192">
        <v>38.800034400000001</v>
      </c>
      <c r="J192">
        <v>31400</v>
      </c>
      <c r="K192">
        <v>19</v>
      </c>
      <c r="L192">
        <v>12</v>
      </c>
      <c r="M192">
        <v>1985</v>
      </c>
      <c r="N192">
        <v>37</v>
      </c>
      <c r="O192">
        <v>4</v>
      </c>
      <c r="P192" s="28" t="s">
        <v>24</v>
      </c>
      <c r="Q192" t="s">
        <v>255</v>
      </c>
      <c r="R192" t="s">
        <v>1726</v>
      </c>
      <c r="S192" t="s">
        <v>1727</v>
      </c>
      <c r="T192" t="s">
        <v>1728</v>
      </c>
      <c r="U192">
        <v>7</v>
      </c>
      <c r="V192" t="s">
        <v>78</v>
      </c>
      <c r="W192">
        <v>92</v>
      </c>
      <c r="Y192" t="s">
        <v>2501</v>
      </c>
      <c r="Z192">
        <v>38.126124599999997</v>
      </c>
      <c r="AA192">
        <v>23.870778300000001</v>
      </c>
      <c r="AM192">
        <f t="shared" ca="1" si="24"/>
        <v>12</v>
      </c>
      <c r="AN192">
        <f t="shared" ca="1" si="25"/>
        <v>1985</v>
      </c>
      <c r="AO192">
        <f t="shared" ca="1" si="26"/>
        <v>37</v>
      </c>
      <c r="AP192" t="str">
        <f t="shared" si="27"/>
        <v>NICOLE</v>
      </c>
      <c r="AQ192" t="str">
        <f t="shared" si="28"/>
        <v>RUTAYISIRE</v>
      </c>
      <c r="AR192" t="str">
        <f t="shared" si="29"/>
        <v>NICOLE  RUTAYISIRE</v>
      </c>
      <c r="AU192">
        <f t="shared" ca="1" si="30"/>
        <v>12</v>
      </c>
      <c r="AV192">
        <f t="shared" ca="1" si="31"/>
        <v>1985</v>
      </c>
      <c r="AX192">
        <f t="shared" si="32"/>
        <v>7</v>
      </c>
      <c r="AY192" t="str">
        <f t="shared" si="33"/>
        <v>WIDOWED</v>
      </c>
      <c r="AZ192" s="23"/>
      <c r="BA192">
        <f t="shared" si="34"/>
        <v>4</v>
      </c>
      <c r="BC192" t="str">
        <f t="shared" si="35"/>
        <v>F</v>
      </c>
    </row>
    <row r="193" spans="1:56" hidden="1">
      <c r="A193">
        <v>62</v>
      </c>
      <c r="B193" t="s">
        <v>693</v>
      </c>
      <c r="C193" t="s">
        <v>411</v>
      </c>
      <c r="E193" t="s">
        <v>2502</v>
      </c>
      <c r="F193" t="s">
        <v>2501</v>
      </c>
      <c r="G193" t="s">
        <v>36</v>
      </c>
      <c r="H193">
        <v>38.126124599999997</v>
      </c>
      <c r="I193">
        <v>23.870778300000001</v>
      </c>
      <c r="J193">
        <v>11037</v>
      </c>
      <c r="K193">
        <v>20</v>
      </c>
      <c r="L193">
        <v>3</v>
      </c>
      <c r="M193">
        <v>1930</v>
      </c>
      <c r="N193">
        <v>92</v>
      </c>
      <c r="O193">
        <v>2</v>
      </c>
      <c r="P193" s="28" t="s">
        <v>24</v>
      </c>
      <c r="Q193" t="s">
        <v>255</v>
      </c>
      <c r="R193" t="s">
        <v>1726</v>
      </c>
      <c r="S193" t="s">
        <v>1727</v>
      </c>
      <c r="T193" t="s">
        <v>1728</v>
      </c>
      <c r="U193">
        <v>1</v>
      </c>
      <c r="V193" t="s">
        <v>186</v>
      </c>
      <c r="W193">
        <v>92</v>
      </c>
      <c r="X193" s="17">
        <v>5166489363</v>
      </c>
      <c r="Y193" t="s">
        <v>2501</v>
      </c>
      <c r="Z193">
        <v>38.126124599999997</v>
      </c>
      <c r="AA193">
        <v>23.870778300000001</v>
      </c>
      <c r="AI193">
        <v>86</v>
      </c>
      <c r="AM193">
        <f t="shared" ca="1" si="24"/>
        <v>3</v>
      </c>
      <c r="AN193">
        <f t="shared" ca="1" si="25"/>
        <v>1945</v>
      </c>
      <c r="AO193">
        <f t="shared" ca="1" si="26"/>
        <v>92</v>
      </c>
      <c r="AP193" t="str">
        <f t="shared" si="27"/>
        <v>JOHN</v>
      </c>
      <c r="AQ193" t="str">
        <f t="shared" si="28"/>
        <v>AGNES</v>
      </c>
      <c r="AR193" t="str">
        <f t="shared" si="29"/>
        <v>JOHN  AGNES</v>
      </c>
      <c r="AU193">
        <f t="shared" ca="1" si="30"/>
        <v>3</v>
      </c>
      <c r="AV193">
        <f t="shared" ca="1" si="31"/>
        <v>1945</v>
      </c>
      <c r="AX193">
        <f t="shared" si="32"/>
        <v>1</v>
      </c>
      <c r="AY193" t="str">
        <f t="shared" si="33"/>
        <v>MARRIED TO ONE WIFE/HUSBAND OFFICIALLY</v>
      </c>
      <c r="AZ193" s="23"/>
      <c r="BA193">
        <f t="shared" si="34"/>
        <v>2</v>
      </c>
      <c r="BC193" t="str">
        <f t="shared" si="35"/>
        <v>M</v>
      </c>
      <c r="BD193" s="17">
        <v>5166489363</v>
      </c>
    </row>
    <row r="194" spans="1:56" hidden="1">
      <c r="A194">
        <v>63</v>
      </c>
      <c r="B194" t="s">
        <v>695</v>
      </c>
      <c r="C194" t="s">
        <v>696</v>
      </c>
      <c r="E194" t="s">
        <v>55</v>
      </c>
      <c r="F194" t="s">
        <v>2503</v>
      </c>
      <c r="G194" t="s">
        <v>23</v>
      </c>
      <c r="H194">
        <v>-7.3897541000000002</v>
      </c>
      <c r="I194">
        <v>108.8640607</v>
      </c>
      <c r="J194">
        <v>30181</v>
      </c>
      <c r="K194">
        <v>18</v>
      </c>
      <c r="L194">
        <v>8</v>
      </c>
      <c r="M194">
        <v>1982</v>
      </c>
      <c r="N194">
        <v>40</v>
      </c>
      <c r="O194">
        <v>7</v>
      </c>
      <c r="P194" s="28" t="s">
        <v>37</v>
      </c>
      <c r="Q194" t="s">
        <v>42</v>
      </c>
      <c r="R194" t="s">
        <v>1732</v>
      </c>
      <c r="S194" t="s">
        <v>1733</v>
      </c>
      <c r="T194" t="s">
        <v>1514</v>
      </c>
      <c r="U194">
        <v>2</v>
      </c>
      <c r="V194" t="s">
        <v>48</v>
      </c>
      <c r="W194">
        <v>90</v>
      </c>
      <c r="Y194" t="s">
        <v>2504</v>
      </c>
      <c r="Z194">
        <v>34.242622400000002</v>
      </c>
      <c r="AA194">
        <v>-77.825292300000001</v>
      </c>
      <c r="AL194">
        <v>1</v>
      </c>
      <c r="AM194">
        <f t="shared" ref="AM194:AM257" ca="1" si="36" xml:space="preserve"> IF(ISBLANK(AH194), L194, RANDBETWEEN(1,12))</f>
        <v>8</v>
      </c>
      <c r="AN194">
        <f t="shared" ref="AN194:AN257" ca="1" si="37" xml:space="preserve"> IF(ISBLANK(AI194), M194, RANDBETWEEN(1922,2022))</f>
        <v>1982</v>
      </c>
      <c r="AO194">
        <f t="shared" ref="AO194:AO257" ca="1" si="38">IF(ISBLANK(AJ194),N194,SUM(N194,RANDBETWEEN(1,3)))</f>
        <v>40</v>
      </c>
      <c r="AP194" t="str">
        <f t="shared" ref="AP194:AP257" si="39" xml:space="preserve"> IF(ISBLANK(AK194), C194, "")</f>
        <v>SHAMARIMA</v>
      </c>
      <c r="AQ194" t="str">
        <f t="shared" ref="AQ194:AQ257" si="40" xml:space="preserve"> IF(ISBLANK(AL194), E194, "")</f>
        <v/>
      </c>
      <c r="AR194" t="str">
        <f t="shared" ref="AR194:AR257" si="41" xml:space="preserve"> _xlfn.CONCAT(AP194, " ", D194, " ", AQ194)</f>
        <v xml:space="preserve">SHAMARIMA  </v>
      </c>
      <c r="AU194">
        <f t="shared" ref="AU194:AU257" ca="1" si="42">IF(ISBLANK(AS194), AM194, "")</f>
        <v>8</v>
      </c>
      <c r="AV194">
        <f t="shared" ref="AV194:AV257" ca="1" si="43">IF(ISBLANK(AT194), AN194, "")</f>
        <v>1982</v>
      </c>
      <c r="AX194">
        <f t="shared" ref="AX194:AX257" si="44">IF(ISBLANK(AW194), U194, "")</f>
        <v>2</v>
      </c>
      <c r="AY194" t="str">
        <f t="shared" ref="AY194:AY257" si="45">IF(ISBLANK(AW194), V194, "")</f>
        <v>MARRIED TO ONE WIFE/HUSBAND NOT OFFICIALLY</v>
      </c>
      <c r="AZ194" s="23"/>
      <c r="BA194">
        <f t="shared" ref="BA194:BA257" si="46">IF(ISBLANK(AZ194), O194, "")</f>
        <v>7</v>
      </c>
      <c r="BC194" t="str">
        <f t="shared" ref="BC194:BC257" si="47">IF(ISBLANK(BB194), G194, "")</f>
        <v>F</v>
      </c>
    </row>
    <row r="195" spans="1:56" hidden="1">
      <c r="A195">
        <v>63</v>
      </c>
      <c r="B195" t="s">
        <v>698</v>
      </c>
      <c r="C195" t="s">
        <v>54</v>
      </c>
      <c r="E195" t="s">
        <v>401</v>
      </c>
      <c r="F195" t="s">
        <v>2504</v>
      </c>
      <c r="G195" t="s">
        <v>23</v>
      </c>
      <c r="H195">
        <v>34.242622400000002</v>
      </c>
      <c r="I195">
        <v>-77.825292300000001</v>
      </c>
      <c r="J195">
        <v>11736</v>
      </c>
      <c r="K195">
        <v>17</v>
      </c>
      <c r="L195">
        <v>2</v>
      </c>
      <c r="M195">
        <v>1932</v>
      </c>
      <c r="N195">
        <v>90</v>
      </c>
      <c r="O195">
        <v>4</v>
      </c>
      <c r="P195" s="28" t="s">
        <v>37</v>
      </c>
      <c r="Q195" t="s">
        <v>42</v>
      </c>
      <c r="R195" t="s">
        <v>1732</v>
      </c>
      <c r="S195" t="s">
        <v>1733</v>
      </c>
      <c r="T195" t="s">
        <v>1514</v>
      </c>
      <c r="U195">
        <v>6</v>
      </c>
      <c r="V195" t="s">
        <v>43</v>
      </c>
      <c r="W195">
        <v>90</v>
      </c>
      <c r="X195" s="17">
        <v>9101466357</v>
      </c>
      <c r="Y195" t="s">
        <v>2504</v>
      </c>
      <c r="Z195">
        <v>34.242622400000002</v>
      </c>
      <c r="AA195">
        <v>-77.825292300000001</v>
      </c>
      <c r="AJ195">
        <v>32</v>
      </c>
      <c r="AM195">
        <f t="shared" ca="1" si="36"/>
        <v>2</v>
      </c>
      <c r="AN195">
        <f t="shared" ca="1" si="37"/>
        <v>1932</v>
      </c>
      <c r="AO195">
        <f t="shared" ca="1" si="38"/>
        <v>93</v>
      </c>
      <c r="AP195" t="str">
        <f t="shared" si="39"/>
        <v>AIMEE</v>
      </c>
      <c r="AQ195" t="str">
        <f t="shared" si="40"/>
        <v>NIYITEGEKA</v>
      </c>
      <c r="AR195" t="str">
        <f t="shared" si="41"/>
        <v>AIMEE  NIYITEGEKA</v>
      </c>
      <c r="AU195">
        <f t="shared" ca="1" si="42"/>
        <v>2</v>
      </c>
      <c r="AV195">
        <f t="shared" ca="1" si="43"/>
        <v>1932</v>
      </c>
      <c r="AX195">
        <f t="shared" si="44"/>
        <v>6</v>
      </c>
      <c r="AY195" t="str">
        <f t="shared" si="45"/>
        <v>NEVER MARRIED</v>
      </c>
      <c r="AZ195" s="23">
        <v>1</v>
      </c>
      <c r="BA195" t="str">
        <f t="shared" si="46"/>
        <v/>
      </c>
      <c r="BC195" t="str">
        <f t="shared" si="47"/>
        <v>F</v>
      </c>
      <c r="BD195" s="17">
        <v>9101466357</v>
      </c>
    </row>
    <row r="196" spans="1:56" hidden="1">
      <c r="A196">
        <v>64</v>
      </c>
      <c r="B196" t="s">
        <v>699</v>
      </c>
      <c r="C196" t="s">
        <v>371</v>
      </c>
      <c r="E196" t="s">
        <v>2842</v>
      </c>
      <c r="F196" t="s">
        <v>2506</v>
      </c>
      <c r="G196" t="s">
        <v>36</v>
      </c>
      <c r="H196">
        <v>31.558356</v>
      </c>
      <c r="I196">
        <v>106.00504599999999</v>
      </c>
      <c r="J196">
        <v>12796</v>
      </c>
      <c r="K196">
        <v>12</v>
      </c>
      <c r="L196">
        <v>1</v>
      </c>
      <c r="M196">
        <v>1935</v>
      </c>
      <c r="N196">
        <v>87</v>
      </c>
      <c r="O196">
        <v>2</v>
      </c>
      <c r="P196" s="28" t="s">
        <v>97</v>
      </c>
      <c r="Q196" t="s">
        <v>167</v>
      </c>
      <c r="R196" t="s">
        <v>1443</v>
      </c>
      <c r="S196" t="s">
        <v>1736</v>
      </c>
      <c r="T196" t="s">
        <v>1736</v>
      </c>
      <c r="U196">
        <v>2</v>
      </c>
      <c r="V196" t="s">
        <v>48</v>
      </c>
      <c r="W196">
        <v>87</v>
      </c>
      <c r="X196" s="17">
        <v>1548903440</v>
      </c>
      <c r="Y196" t="s">
        <v>2506</v>
      </c>
      <c r="Z196">
        <v>31.558356</v>
      </c>
      <c r="AA196">
        <v>106.00504599999999</v>
      </c>
      <c r="AE196">
        <v>9</v>
      </c>
      <c r="AH196">
        <v>14</v>
      </c>
      <c r="AJ196">
        <v>25</v>
      </c>
      <c r="AM196">
        <f t="shared" ca="1" si="36"/>
        <v>11</v>
      </c>
      <c r="AN196">
        <f t="shared" ca="1" si="37"/>
        <v>1935</v>
      </c>
      <c r="AO196">
        <f t="shared" ca="1" si="38"/>
        <v>90</v>
      </c>
      <c r="AP196" t="str">
        <f t="shared" si="39"/>
        <v>JANVIER</v>
      </c>
      <c r="AQ196" t="str">
        <f t="shared" si="40"/>
        <v>NDUWIMANA</v>
      </c>
      <c r="AR196" t="str">
        <f t="shared" si="41"/>
        <v>JANVIER  NDUWIMANA</v>
      </c>
      <c r="AU196">
        <f t="shared" ca="1" si="42"/>
        <v>11</v>
      </c>
      <c r="AV196">
        <f t="shared" ca="1" si="43"/>
        <v>1935</v>
      </c>
      <c r="AX196">
        <f t="shared" si="44"/>
        <v>2</v>
      </c>
      <c r="AY196" t="str">
        <f t="shared" si="45"/>
        <v>MARRIED TO ONE WIFE/HUSBAND NOT OFFICIALLY</v>
      </c>
      <c r="AZ196" s="23"/>
      <c r="BA196">
        <f t="shared" si="46"/>
        <v>2</v>
      </c>
      <c r="BC196" t="str">
        <f t="shared" si="47"/>
        <v>M</v>
      </c>
      <c r="BD196" s="17">
        <v>1548903440</v>
      </c>
    </row>
    <row r="197" spans="1:56" hidden="1">
      <c r="A197">
        <v>64</v>
      </c>
      <c r="B197" t="s">
        <v>701</v>
      </c>
      <c r="C197" t="s">
        <v>702</v>
      </c>
      <c r="E197" t="s">
        <v>1470</v>
      </c>
      <c r="F197" t="s">
        <v>2507</v>
      </c>
      <c r="G197" t="s">
        <v>23</v>
      </c>
      <c r="H197">
        <v>38.696249000000002</v>
      </c>
      <c r="I197">
        <v>-8.7098337000000008</v>
      </c>
      <c r="J197">
        <v>41496</v>
      </c>
      <c r="K197">
        <v>10</v>
      </c>
      <c r="L197">
        <v>8</v>
      </c>
      <c r="M197">
        <v>2013</v>
      </c>
      <c r="N197">
        <v>9</v>
      </c>
      <c r="O197">
        <v>1</v>
      </c>
      <c r="P197" s="28" t="s">
        <v>97</v>
      </c>
      <c r="Q197" t="s">
        <v>167</v>
      </c>
      <c r="R197" t="s">
        <v>1443</v>
      </c>
      <c r="S197" t="s">
        <v>1736</v>
      </c>
      <c r="T197" t="s">
        <v>1736</v>
      </c>
      <c r="U197">
        <v>6</v>
      </c>
      <c r="V197" t="s">
        <v>43</v>
      </c>
      <c r="W197">
        <v>87</v>
      </c>
      <c r="Y197" t="s">
        <v>2506</v>
      </c>
      <c r="Z197">
        <v>31.558356</v>
      </c>
      <c r="AA197">
        <v>106.00504599999999</v>
      </c>
      <c r="AH197">
        <v>93</v>
      </c>
      <c r="AI197">
        <v>25</v>
      </c>
      <c r="AM197">
        <f t="shared" ca="1" si="36"/>
        <v>7</v>
      </c>
      <c r="AN197">
        <f t="shared" ca="1" si="37"/>
        <v>2006</v>
      </c>
      <c r="AO197">
        <f t="shared" ca="1" si="38"/>
        <v>9</v>
      </c>
      <c r="AP197" t="str">
        <f t="shared" si="39"/>
        <v>MUSHIKIWABO</v>
      </c>
      <c r="AQ197" t="str">
        <f t="shared" si="40"/>
        <v>MUGANZA</v>
      </c>
      <c r="AR197" t="str">
        <f t="shared" si="41"/>
        <v>MUSHIKIWABO  MUGANZA</v>
      </c>
      <c r="AS197">
        <v>113</v>
      </c>
      <c r="AU197" t="str">
        <f t="shared" si="42"/>
        <v/>
      </c>
      <c r="AV197">
        <f t="shared" ca="1" si="43"/>
        <v>2006</v>
      </c>
      <c r="AX197">
        <f t="shared" si="44"/>
        <v>6</v>
      </c>
      <c r="AY197" t="str">
        <f t="shared" si="45"/>
        <v>NEVER MARRIED</v>
      </c>
      <c r="AZ197" s="23"/>
      <c r="BA197">
        <f t="shared" si="46"/>
        <v>1</v>
      </c>
      <c r="BC197" t="str">
        <f t="shared" si="47"/>
        <v>F</v>
      </c>
    </row>
    <row r="198" spans="1:56" hidden="1">
      <c r="A198">
        <v>64</v>
      </c>
      <c r="B198" t="s">
        <v>704</v>
      </c>
      <c r="C198" t="s">
        <v>705</v>
      </c>
      <c r="E198" t="s">
        <v>2509</v>
      </c>
      <c r="F198" t="s">
        <v>2510</v>
      </c>
      <c r="G198" t="s">
        <v>36</v>
      </c>
      <c r="H198">
        <v>-8.2105981999999997</v>
      </c>
      <c r="I198">
        <v>112.47086849999999</v>
      </c>
      <c r="J198">
        <v>36165</v>
      </c>
      <c r="K198">
        <v>5</v>
      </c>
      <c r="L198">
        <v>1</v>
      </c>
      <c r="M198">
        <v>1999</v>
      </c>
      <c r="N198">
        <v>23</v>
      </c>
      <c r="O198">
        <v>1</v>
      </c>
      <c r="P198" s="28" t="s">
        <v>97</v>
      </c>
      <c r="Q198" t="s">
        <v>167</v>
      </c>
      <c r="R198" t="s">
        <v>1443</v>
      </c>
      <c r="S198" t="s">
        <v>1736</v>
      </c>
      <c r="T198" t="s">
        <v>1736</v>
      </c>
      <c r="U198">
        <v>4</v>
      </c>
      <c r="V198" t="s">
        <v>93</v>
      </c>
      <c r="W198">
        <v>87</v>
      </c>
      <c r="Y198" t="s">
        <v>2506</v>
      </c>
      <c r="Z198">
        <v>31.558356</v>
      </c>
      <c r="AA198">
        <v>106.00504599999999</v>
      </c>
      <c r="AI198">
        <v>29</v>
      </c>
      <c r="AM198">
        <f t="shared" ca="1" si="36"/>
        <v>1</v>
      </c>
      <c r="AN198">
        <f t="shared" ca="1" si="37"/>
        <v>1955</v>
      </c>
      <c r="AO198">
        <f t="shared" ca="1" si="38"/>
        <v>23</v>
      </c>
      <c r="AP198" t="str">
        <f t="shared" si="39"/>
        <v>PATRICE</v>
      </c>
      <c r="AQ198" t="str">
        <f t="shared" si="40"/>
        <v>BIRUNGI</v>
      </c>
      <c r="AR198" t="str">
        <f t="shared" si="41"/>
        <v>PATRICE  BIRUNGI</v>
      </c>
      <c r="AS198">
        <v>98</v>
      </c>
      <c r="AU198" t="str">
        <f t="shared" si="42"/>
        <v/>
      </c>
      <c r="AV198">
        <f t="shared" ca="1" si="43"/>
        <v>1955</v>
      </c>
      <c r="AX198">
        <f t="shared" si="44"/>
        <v>4</v>
      </c>
      <c r="AY198" t="str">
        <f t="shared" si="45"/>
        <v>DIVORCED</v>
      </c>
      <c r="AZ198" s="23"/>
      <c r="BA198">
        <f t="shared" si="46"/>
        <v>1</v>
      </c>
      <c r="BC198" t="str">
        <f t="shared" si="47"/>
        <v>M</v>
      </c>
    </row>
    <row r="199" spans="1:56" hidden="1">
      <c r="A199">
        <v>64</v>
      </c>
      <c r="B199" t="s">
        <v>707</v>
      </c>
      <c r="C199" t="s">
        <v>708</v>
      </c>
      <c r="E199" t="s">
        <v>709</v>
      </c>
      <c r="F199" t="s">
        <v>1739</v>
      </c>
      <c r="G199" t="s">
        <v>36</v>
      </c>
      <c r="H199">
        <v>28.4943597</v>
      </c>
      <c r="I199">
        <v>-100.9185477</v>
      </c>
      <c r="J199">
        <v>34650</v>
      </c>
      <c r="K199">
        <v>12</v>
      </c>
      <c r="L199">
        <v>11</v>
      </c>
      <c r="M199">
        <v>1994</v>
      </c>
      <c r="N199">
        <v>28</v>
      </c>
      <c r="O199">
        <v>13</v>
      </c>
      <c r="P199" s="28" t="s">
        <v>97</v>
      </c>
      <c r="Q199" t="s">
        <v>167</v>
      </c>
      <c r="R199" t="s">
        <v>1443</v>
      </c>
      <c r="S199" t="s">
        <v>1736</v>
      </c>
      <c r="T199" t="s">
        <v>1736</v>
      </c>
      <c r="U199">
        <v>2</v>
      </c>
      <c r="V199" t="s">
        <v>48</v>
      </c>
      <c r="W199">
        <v>87</v>
      </c>
      <c r="Y199" t="s">
        <v>2506</v>
      </c>
      <c r="Z199">
        <v>31.558356</v>
      </c>
      <c r="AA199">
        <v>106.00504599999999</v>
      </c>
      <c r="AH199">
        <v>113</v>
      </c>
      <c r="AL199">
        <v>20</v>
      </c>
      <c r="AM199">
        <f t="shared" ca="1" si="36"/>
        <v>10</v>
      </c>
      <c r="AN199">
        <f t="shared" ca="1" si="37"/>
        <v>1994</v>
      </c>
      <c r="AO199">
        <f t="shared" ca="1" si="38"/>
        <v>28</v>
      </c>
      <c r="AP199" t="str">
        <f t="shared" si="39"/>
        <v>EUGENE</v>
      </c>
      <c r="AQ199" t="str">
        <f t="shared" si="40"/>
        <v/>
      </c>
      <c r="AR199" t="str">
        <f t="shared" si="41"/>
        <v xml:space="preserve">EUGENE  </v>
      </c>
      <c r="AU199">
        <f t="shared" ca="1" si="42"/>
        <v>10</v>
      </c>
      <c r="AV199">
        <f t="shared" ca="1" si="43"/>
        <v>1994</v>
      </c>
      <c r="AX199">
        <f t="shared" si="44"/>
        <v>2</v>
      </c>
      <c r="AY199" t="str">
        <f t="shared" si="45"/>
        <v>MARRIED TO ONE WIFE/HUSBAND NOT OFFICIALLY</v>
      </c>
      <c r="AZ199" s="23"/>
      <c r="BA199">
        <f t="shared" si="46"/>
        <v>13</v>
      </c>
      <c r="BC199" t="str">
        <f t="shared" si="47"/>
        <v>M</v>
      </c>
    </row>
    <row r="200" spans="1:56" hidden="1">
      <c r="A200">
        <v>64</v>
      </c>
      <c r="B200" t="s">
        <v>710</v>
      </c>
      <c r="C200" t="s">
        <v>711</v>
      </c>
      <c r="E200" t="s">
        <v>529</v>
      </c>
      <c r="F200" t="s">
        <v>1740</v>
      </c>
      <c r="G200" t="s">
        <v>23</v>
      </c>
      <c r="H200">
        <v>14.324613599999999</v>
      </c>
      <c r="I200">
        <v>120.8590469</v>
      </c>
      <c r="J200">
        <v>30018</v>
      </c>
      <c r="K200">
        <v>8</v>
      </c>
      <c r="L200">
        <v>3</v>
      </c>
      <c r="M200">
        <v>1982</v>
      </c>
      <c r="N200">
        <v>40</v>
      </c>
      <c r="O200">
        <v>4</v>
      </c>
      <c r="P200" s="28" t="s">
        <v>97</v>
      </c>
      <c r="Q200" t="s">
        <v>167</v>
      </c>
      <c r="R200" t="s">
        <v>1443</v>
      </c>
      <c r="S200" t="s">
        <v>1736</v>
      </c>
      <c r="T200" t="s">
        <v>1736</v>
      </c>
      <c r="U200">
        <v>3</v>
      </c>
      <c r="V200" t="s">
        <v>26</v>
      </c>
      <c r="W200">
        <v>87</v>
      </c>
      <c r="Y200" t="s">
        <v>2506</v>
      </c>
      <c r="Z200">
        <v>31.558356</v>
      </c>
      <c r="AA200">
        <v>106.00504599999999</v>
      </c>
      <c r="AM200">
        <f t="shared" ca="1" si="36"/>
        <v>3</v>
      </c>
      <c r="AN200">
        <f t="shared" ca="1" si="37"/>
        <v>1982</v>
      </c>
      <c r="AO200">
        <f t="shared" ca="1" si="38"/>
        <v>40</v>
      </c>
      <c r="AP200" t="str">
        <f t="shared" si="39"/>
        <v>JENY</v>
      </c>
      <c r="AQ200" t="str">
        <f t="shared" si="40"/>
        <v>UMUTONI</v>
      </c>
      <c r="AR200" t="str">
        <f t="shared" si="41"/>
        <v>JENY  UMUTONI</v>
      </c>
      <c r="AU200">
        <f t="shared" ca="1" si="42"/>
        <v>3</v>
      </c>
      <c r="AV200">
        <f t="shared" ca="1" si="43"/>
        <v>1982</v>
      </c>
      <c r="AW200">
        <v>1</v>
      </c>
      <c r="AX200" t="str">
        <f t="shared" si="44"/>
        <v/>
      </c>
      <c r="AY200" t="str">
        <f t="shared" si="45"/>
        <v/>
      </c>
      <c r="AZ200" s="23"/>
      <c r="BA200">
        <f t="shared" si="46"/>
        <v>4</v>
      </c>
      <c r="BC200" t="str">
        <f t="shared" si="47"/>
        <v>F</v>
      </c>
    </row>
    <row r="201" spans="1:56" hidden="1">
      <c r="A201">
        <v>65</v>
      </c>
      <c r="B201" t="s">
        <v>712</v>
      </c>
      <c r="C201" t="s">
        <v>713</v>
      </c>
      <c r="E201" t="s">
        <v>324</v>
      </c>
      <c r="F201" t="s">
        <v>2511</v>
      </c>
      <c r="G201" t="s">
        <v>36</v>
      </c>
      <c r="H201">
        <v>47.931807399999997</v>
      </c>
      <c r="I201">
        <v>5.2893597000000003</v>
      </c>
      <c r="J201">
        <v>28390</v>
      </c>
      <c r="K201">
        <v>22</v>
      </c>
      <c r="L201">
        <v>9</v>
      </c>
      <c r="M201">
        <v>1977</v>
      </c>
      <c r="N201">
        <v>45</v>
      </c>
      <c r="O201">
        <v>12</v>
      </c>
      <c r="P201" s="28" t="s">
        <v>24</v>
      </c>
      <c r="Q201" t="s">
        <v>60</v>
      </c>
      <c r="R201" t="s">
        <v>1742</v>
      </c>
      <c r="S201" t="s">
        <v>1627</v>
      </c>
      <c r="T201" t="s">
        <v>1565</v>
      </c>
      <c r="U201">
        <v>6</v>
      </c>
      <c r="V201" t="s">
        <v>43</v>
      </c>
      <c r="W201">
        <v>45</v>
      </c>
      <c r="X201" s="17">
        <v>6897481326</v>
      </c>
      <c r="Y201" t="s">
        <v>2511</v>
      </c>
      <c r="Z201">
        <v>47.931807399999997</v>
      </c>
      <c r="AA201">
        <v>5.2893597000000003</v>
      </c>
      <c r="AM201">
        <f t="shared" ca="1" si="36"/>
        <v>9</v>
      </c>
      <c r="AN201">
        <f t="shared" ca="1" si="37"/>
        <v>1977</v>
      </c>
      <c r="AO201">
        <f t="shared" ca="1" si="38"/>
        <v>45</v>
      </c>
      <c r="AP201" t="str">
        <f t="shared" si="39"/>
        <v>ONESPHORE</v>
      </c>
      <c r="AQ201" t="str">
        <f t="shared" si="40"/>
        <v>MAHORO</v>
      </c>
      <c r="AR201" t="str">
        <f t="shared" si="41"/>
        <v>ONESPHORE  MAHORO</v>
      </c>
      <c r="AU201">
        <f t="shared" ca="1" si="42"/>
        <v>9</v>
      </c>
      <c r="AV201">
        <f t="shared" ca="1" si="43"/>
        <v>1977</v>
      </c>
      <c r="AX201">
        <f t="shared" si="44"/>
        <v>6</v>
      </c>
      <c r="AY201" t="str">
        <f t="shared" si="45"/>
        <v>NEVER MARRIED</v>
      </c>
      <c r="AZ201" s="23"/>
      <c r="BA201">
        <f t="shared" si="46"/>
        <v>12</v>
      </c>
      <c r="BC201" t="str">
        <f t="shared" si="47"/>
        <v>M</v>
      </c>
      <c r="BD201" s="17">
        <v>6897481326</v>
      </c>
    </row>
    <row r="202" spans="1:56" hidden="1">
      <c r="A202">
        <v>65</v>
      </c>
      <c r="B202" t="s">
        <v>715</v>
      </c>
      <c r="C202" t="s">
        <v>716</v>
      </c>
      <c r="E202" t="s">
        <v>191</v>
      </c>
      <c r="F202" t="s">
        <v>1743</v>
      </c>
      <c r="G202" t="s">
        <v>23</v>
      </c>
      <c r="H202">
        <v>-18.2200791</v>
      </c>
      <c r="I202">
        <v>32.746368599999997</v>
      </c>
      <c r="J202">
        <v>28623</v>
      </c>
      <c r="K202">
        <v>13</v>
      </c>
      <c r="L202">
        <v>5</v>
      </c>
      <c r="M202">
        <v>1978</v>
      </c>
      <c r="N202">
        <v>44</v>
      </c>
      <c r="O202">
        <v>7</v>
      </c>
      <c r="P202" s="28" t="s">
        <v>24</v>
      </c>
      <c r="Q202" t="s">
        <v>60</v>
      </c>
      <c r="R202" t="s">
        <v>1742</v>
      </c>
      <c r="S202" t="s">
        <v>1627</v>
      </c>
      <c r="T202" t="s">
        <v>1565</v>
      </c>
      <c r="U202">
        <v>6</v>
      </c>
      <c r="V202" t="s">
        <v>43</v>
      </c>
      <c r="W202">
        <v>45</v>
      </c>
      <c r="Y202" t="s">
        <v>2511</v>
      </c>
      <c r="Z202">
        <v>47.931807399999997</v>
      </c>
      <c r="AA202">
        <v>5.2893597000000003</v>
      </c>
      <c r="AM202">
        <f t="shared" ca="1" si="36"/>
        <v>5</v>
      </c>
      <c r="AN202">
        <f t="shared" ca="1" si="37"/>
        <v>1978</v>
      </c>
      <c r="AO202">
        <f t="shared" ca="1" si="38"/>
        <v>44</v>
      </c>
      <c r="AP202" t="str">
        <f t="shared" si="39"/>
        <v>BENITE</v>
      </c>
      <c r="AQ202" t="str">
        <f t="shared" si="40"/>
        <v>MUSHIMIYIMANA</v>
      </c>
      <c r="AR202" t="str">
        <f t="shared" si="41"/>
        <v>BENITE  MUSHIMIYIMANA</v>
      </c>
      <c r="AU202">
        <f t="shared" ca="1" si="42"/>
        <v>5</v>
      </c>
      <c r="AV202">
        <f t="shared" ca="1" si="43"/>
        <v>1978</v>
      </c>
      <c r="AX202">
        <f t="shared" si="44"/>
        <v>6</v>
      </c>
      <c r="AY202" t="str">
        <f t="shared" si="45"/>
        <v>NEVER MARRIED</v>
      </c>
      <c r="AZ202" s="23"/>
      <c r="BA202">
        <f t="shared" si="46"/>
        <v>7</v>
      </c>
      <c r="BC202" t="str">
        <f t="shared" si="47"/>
        <v>F</v>
      </c>
    </row>
    <row r="203" spans="1:56" hidden="1">
      <c r="A203">
        <v>66</v>
      </c>
      <c r="B203" t="s">
        <v>717</v>
      </c>
      <c r="C203" t="s">
        <v>718</v>
      </c>
      <c r="E203" t="s">
        <v>248</v>
      </c>
      <c r="F203" t="s">
        <v>1744</v>
      </c>
      <c r="G203" t="s">
        <v>36</v>
      </c>
      <c r="H203">
        <v>41.278154299999997</v>
      </c>
      <c r="I203">
        <v>-8.7181709999999999</v>
      </c>
      <c r="J203">
        <v>15124</v>
      </c>
      <c r="K203">
        <v>28</v>
      </c>
      <c r="L203">
        <v>5</v>
      </c>
      <c r="M203">
        <v>1941</v>
      </c>
      <c r="N203">
        <v>81</v>
      </c>
      <c r="O203">
        <v>6</v>
      </c>
      <c r="P203" s="28" t="s">
        <v>37</v>
      </c>
      <c r="Q203" t="s">
        <v>321</v>
      </c>
      <c r="R203" t="s">
        <v>1745</v>
      </c>
      <c r="S203" t="s">
        <v>1746</v>
      </c>
      <c r="T203" t="s">
        <v>1595</v>
      </c>
      <c r="U203">
        <v>4</v>
      </c>
      <c r="V203" t="s">
        <v>93</v>
      </c>
      <c r="W203">
        <v>81</v>
      </c>
      <c r="X203" s="17">
        <v>3931816407</v>
      </c>
      <c r="Y203" t="s">
        <v>1744</v>
      </c>
      <c r="Z203">
        <v>41.278154299999997</v>
      </c>
      <c r="AA203">
        <v>-8.7181709999999999</v>
      </c>
      <c r="AH203">
        <v>100</v>
      </c>
      <c r="AJ203">
        <v>49</v>
      </c>
      <c r="AM203">
        <f t="shared" ca="1" si="36"/>
        <v>8</v>
      </c>
      <c r="AN203">
        <f t="shared" ca="1" si="37"/>
        <v>1941</v>
      </c>
      <c r="AO203">
        <f t="shared" ca="1" si="38"/>
        <v>84</v>
      </c>
      <c r="AP203" t="str">
        <f t="shared" si="39"/>
        <v>IZERE</v>
      </c>
      <c r="AQ203" t="str">
        <f t="shared" si="40"/>
        <v>MUGABE</v>
      </c>
      <c r="AR203" t="str">
        <f t="shared" si="41"/>
        <v>IZERE  MUGABE</v>
      </c>
      <c r="AS203">
        <v>20</v>
      </c>
      <c r="AU203" t="str">
        <f t="shared" si="42"/>
        <v/>
      </c>
      <c r="AV203">
        <f t="shared" ca="1" si="43"/>
        <v>1941</v>
      </c>
      <c r="AX203">
        <f t="shared" si="44"/>
        <v>4</v>
      </c>
      <c r="AY203" t="str">
        <f t="shared" si="45"/>
        <v>DIVORCED</v>
      </c>
      <c r="AZ203" s="23"/>
      <c r="BA203">
        <f t="shared" si="46"/>
        <v>6</v>
      </c>
      <c r="BC203" t="str">
        <f t="shared" si="47"/>
        <v>M</v>
      </c>
      <c r="BD203" s="17">
        <v>3931816407</v>
      </c>
    </row>
    <row r="204" spans="1:56" hidden="1">
      <c r="A204">
        <v>66</v>
      </c>
      <c r="B204" t="s">
        <v>719</v>
      </c>
      <c r="C204" t="s">
        <v>720</v>
      </c>
      <c r="E204" t="s">
        <v>2512</v>
      </c>
      <c r="F204" t="s">
        <v>2513</v>
      </c>
      <c r="G204" t="s">
        <v>36</v>
      </c>
      <c r="H204">
        <v>29.600950000000001</v>
      </c>
      <c r="I204">
        <v>121.685484</v>
      </c>
      <c r="J204">
        <v>29764</v>
      </c>
      <c r="K204">
        <v>27</v>
      </c>
      <c r="L204">
        <v>6</v>
      </c>
      <c r="M204">
        <v>1981</v>
      </c>
      <c r="N204">
        <v>41</v>
      </c>
      <c r="O204">
        <v>5</v>
      </c>
      <c r="P204" s="28" t="s">
        <v>37</v>
      </c>
      <c r="Q204" t="s">
        <v>321</v>
      </c>
      <c r="R204" t="s">
        <v>1745</v>
      </c>
      <c r="S204" t="s">
        <v>1746</v>
      </c>
      <c r="T204" t="s">
        <v>1595</v>
      </c>
      <c r="U204">
        <v>4</v>
      </c>
      <c r="V204" t="s">
        <v>93</v>
      </c>
      <c r="W204">
        <v>81</v>
      </c>
      <c r="Y204" t="s">
        <v>1744</v>
      </c>
      <c r="Z204">
        <v>41.278154299999997</v>
      </c>
      <c r="AA204">
        <v>-8.7181709999999999</v>
      </c>
      <c r="AM204">
        <f t="shared" ca="1" si="36"/>
        <v>6</v>
      </c>
      <c r="AN204">
        <f t="shared" ca="1" si="37"/>
        <v>1981</v>
      </c>
      <c r="AO204">
        <f t="shared" ca="1" si="38"/>
        <v>41</v>
      </c>
      <c r="AP204" t="str">
        <f t="shared" si="39"/>
        <v>JOHNSON</v>
      </c>
      <c r="AQ204" t="str">
        <f t="shared" si="40"/>
        <v>MUSINGUZI</v>
      </c>
      <c r="AR204" t="str">
        <f t="shared" si="41"/>
        <v>JOHNSON  MUSINGUZI</v>
      </c>
      <c r="AS204">
        <v>16</v>
      </c>
      <c r="AU204" t="str">
        <f t="shared" si="42"/>
        <v/>
      </c>
      <c r="AV204">
        <f t="shared" ca="1" si="43"/>
        <v>1981</v>
      </c>
      <c r="AX204">
        <f t="shared" si="44"/>
        <v>4</v>
      </c>
      <c r="AY204" t="str">
        <f t="shared" si="45"/>
        <v>DIVORCED</v>
      </c>
      <c r="AZ204" s="23">
        <v>1</v>
      </c>
      <c r="BA204" t="str">
        <f t="shared" si="46"/>
        <v/>
      </c>
      <c r="BC204" t="str">
        <f t="shared" si="47"/>
        <v>M</v>
      </c>
    </row>
    <row r="205" spans="1:56" hidden="1">
      <c r="A205">
        <v>66</v>
      </c>
      <c r="B205" t="s">
        <v>722</v>
      </c>
      <c r="C205" t="s">
        <v>307</v>
      </c>
      <c r="E205" t="s">
        <v>723</v>
      </c>
      <c r="F205" t="s">
        <v>1748</v>
      </c>
      <c r="G205" t="s">
        <v>23</v>
      </c>
      <c r="H205">
        <v>45.521518999999998</v>
      </c>
      <c r="I205">
        <v>3.5276641999999998</v>
      </c>
      <c r="J205">
        <v>21056</v>
      </c>
      <c r="K205">
        <v>24</v>
      </c>
      <c r="L205">
        <v>8</v>
      </c>
      <c r="M205">
        <v>1957</v>
      </c>
      <c r="N205">
        <v>65</v>
      </c>
      <c r="O205">
        <v>5</v>
      </c>
      <c r="P205" s="28" t="s">
        <v>37</v>
      </c>
      <c r="Q205" t="s">
        <v>321</v>
      </c>
      <c r="R205" t="s">
        <v>1745</v>
      </c>
      <c r="S205" t="s">
        <v>1746</v>
      </c>
      <c r="T205" t="s">
        <v>1595</v>
      </c>
      <c r="U205">
        <v>4</v>
      </c>
      <c r="V205" t="s">
        <v>93</v>
      </c>
      <c r="W205">
        <v>81</v>
      </c>
      <c r="Y205" t="s">
        <v>1744</v>
      </c>
      <c r="Z205">
        <v>41.278154299999997</v>
      </c>
      <c r="AA205">
        <v>-8.7181709999999999</v>
      </c>
      <c r="AJ205">
        <v>57</v>
      </c>
      <c r="AM205">
        <f t="shared" ca="1" si="36"/>
        <v>8</v>
      </c>
      <c r="AN205">
        <f t="shared" ca="1" si="37"/>
        <v>1957</v>
      </c>
      <c r="AO205">
        <f t="shared" ca="1" si="38"/>
        <v>67</v>
      </c>
      <c r="AP205" t="str">
        <f t="shared" si="39"/>
        <v>UWINEZA</v>
      </c>
      <c r="AQ205" t="str">
        <f t="shared" si="40"/>
        <v>MANZI</v>
      </c>
      <c r="AR205" t="str">
        <f t="shared" si="41"/>
        <v>UWINEZA  MANZI</v>
      </c>
      <c r="AU205">
        <f t="shared" ca="1" si="42"/>
        <v>8</v>
      </c>
      <c r="AV205">
        <f t="shared" ca="1" si="43"/>
        <v>1957</v>
      </c>
      <c r="AX205">
        <f t="shared" si="44"/>
        <v>4</v>
      </c>
      <c r="AY205" t="str">
        <f t="shared" si="45"/>
        <v>DIVORCED</v>
      </c>
      <c r="AZ205" s="23"/>
      <c r="BA205">
        <f t="shared" si="46"/>
        <v>5</v>
      </c>
      <c r="BC205" t="str">
        <f t="shared" si="47"/>
        <v>F</v>
      </c>
    </row>
    <row r="206" spans="1:56" hidden="1">
      <c r="A206">
        <v>67</v>
      </c>
      <c r="B206" t="s">
        <v>724</v>
      </c>
      <c r="C206" t="s">
        <v>725</v>
      </c>
      <c r="E206" t="s">
        <v>365</v>
      </c>
      <c r="F206" t="s">
        <v>1749</v>
      </c>
      <c r="G206" t="s">
        <v>23</v>
      </c>
      <c r="H206">
        <v>-7.0795247999999997</v>
      </c>
      <c r="I206">
        <v>109.0869316</v>
      </c>
      <c r="J206">
        <v>22455</v>
      </c>
      <c r="K206">
        <v>23</v>
      </c>
      <c r="L206">
        <v>6</v>
      </c>
      <c r="M206">
        <v>1961</v>
      </c>
      <c r="N206">
        <v>61</v>
      </c>
      <c r="O206">
        <v>11</v>
      </c>
      <c r="P206" s="28" t="s">
        <v>97</v>
      </c>
      <c r="Q206" t="s">
        <v>98</v>
      </c>
      <c r="R206" t="s">
        <v>1707</v>
      </c>
      <c r="S206" t="s">
        <v>1708</v>
      </c>
      <c r="T206" t="s">
        <v>1709</v>
      </c>
      <c r="U206">
        <v>2</v>
      </c>
      <c r="V206" t="s">
        <v>48</v>
      </c>
      <c r="W206">
        <v>88</v>
      </c>
      <c r="Y206" t="s">
        <v>2514</v>
      </c>
      <c r="Z206">
        <v>25.656484299999999</v>
      </c>
      <c r="AA206">
        <v>-100.36944010000001</v>
      </c>
      <c r="AM206">
        <f t="shared" ca="1" si="36"/>
        <v>6</v>
      </c>
      <c r="AN206">
        <f t="shared" ca="1" si="37"/>
        <v>1961</v>
      </c>
      <c r="AO206">
        <f t="shared" ca="1" si="38"/>
        <v>61</v>
      </c>
      <c r="AP206" t="str">
        <f t="shared" si="39"/>
        <v>CHRISTINE</v>
      </c>
      <c r="AQ206" t="str">
        <f t="shared" si="40"/>
        <v>BAHATI</v>
      </c>
      <c r="AR206" t="str">
        <f t="shared" si="41"/>
        <v>CHRISTINE  BAHATI</v>
      </c>
      <c r="AU206">
        <f t="shared" ca="1" si="42"/>
        <v>6</v>
      </c>
      <c r="AV206">
        <f t="shared" ca="1" si="43"/>
        <v>1961</v>
      </c>
      <c r="AX206">
        <f t="shared" si="44"/>
        <v>2</v>
      </c>
      <c r="AY206" t="str">
        <f t="shared" si="45"/>
        <v>MARRIED TO ONE WIFE/HUSBAND NOT OFFICIALLY</v>
      </c>
      <c r="AZ206" s="23"/>
      <c r="BA206">
        <f t="shared" si="46"/>
        <v>11</v>
      </c>
      <c r="BC206" t="str">
        <f t="shared" si="47"/>
        <v>F</v>
      </c>
    </row>
    <row r="207" spans="1:56" hidden="1">
      <c r="A207">
        <v>67</v>
      </c>
      <c r="B207" t="s">
        <v>726</v>
      </c>
      <c r="C207" t="s">
        <v>727</v>
      </c>
      <c r="E207" t="s">
        <v>2843</v>
      </c>
      <c r="F207" t="s">
        <v>1750</v>
      </c>
      <c r="G207" t="s">
        <v>23</v>
      </c>
      <c r="H207">
        <v>30.920218999999999</v>
      </c>
      <c r="I207">
        <v>103.620536</v>
      </c>
      <c r="J207">
        <v>37932</v>
      </c>
      <c r="K207">
        <v>7</v>
      </c>
      <c r="L207">
        <v>11</v>
      </c>
      <c r="M207">
        <v>2003</v>
      </c>
      <c r="N207">
        <v>19</v>
      </c>
      <c r="O207">
        <v>11</v>
      </c>
      <c r="P207" s="28" t="s">
        <v>97</v>
      </c>
      <c r="Q207" t="s">
        <v>98</v>
      </c>
      <c r="R207" t="s">
        <v>1707</v>
      </c>
      <c r="S207" t="s">
        <v>1708</v>
      </c>
      <c r="T207" t="s">
        <v>1709</v>
      </c>
      <c r="U207">
        <v>4</v>
      </c>
      <c r="V207" t="s">
        <v>93</v>
      </c>
      <c r="W207">
        <v>88</v>
      </c>
      <c r="Y207" t="s">
        <v>2514</v>
      </c>
      <c r="Z207">
        <v>25.656484299999999</v>
      </c>
      <c r="AA207">
        <v>-100.36944010000001</v>
      </c>
      <c r="AD207">
        <v>33</v>
      </c>
      <c r="AM207">
        <f t="shared" ca="1" si="36"/>
        <v>11</v>
      </c>
      <c r="AN207">
        <f t="shared" ca="1" si="37"/>
        <v>2003</v>
      </c>
      <c r="AO207">
        <f t="shared" ca="1" si="38"/>
        <v>19</v>
      </c>
      <c r="AP207" t="str">
        <f t="shared" si="39"/>
        <v>CHASILY</v>
      </c>
      <c r="AQ207" t="str">
        <f t="shared" si="40"/>
        <v>SIBO</v>
      </c>
      <c r="AR207" t="str">
        <f t="shared" si="41"/>
        <v>CHASILY  SIBO</v>
      </c>
      <c r="AU207">
        <f t="shared" ca="1" si="42"/>
        <v>11</v>
      </c>
      <c r="AV207">
        <f t="shared" ca="1" si="43"/>
        <v>2003</v>
      </c>
      <c r="AX207">
        <f t="shared" si="44"/>
        <v>4</v>
      </c>
      <c r="AY207" t="str">
        <f t="shared" si="45"/>
        <v>DIVORCED</v>
      </c>
      <c r="AZ207" s="23"/>
      <c r="BA207">
        <f t="shared" si="46"/>
        <v>11</v>
      </c>
      <c r="BC207" t="str">
        <f t="shared" si="47"/>
        <v>F</v>
      </c>
    </row>
    <row r="208" spans="1:56" hidden="1">
      <c r="A208">
        <v>67</v>
      </c>
      <c r="B208" t="s">
        <v>729</v>
      </c>
      <c r="C208" t="s">
        <v>329</v>
      </c>
      <c r="E208" t="s">
        <v>669</v>
      </c>
      <c r="F208" t="s">
        <v>2514</v>
      </c>
      <c r="G208" t="s">
        <v>23</v>
      </c>
      <c r="H208">
        <v>25.656484299999999</v>
      </c>
      <c r="I208">
        <v>-100.36944010000001</v>
      </c>
      <c r="J208">
        <v>12462</v>
      </c>
      <c r="K208">
        <v>12</v>
      </c>
      <c r="L208">
        <v>2</v>
      </c>
      <c r="M208">
        <v>1934</v>
      </c>
      <c r="N208">
        <v>88</v>
      </c>
      <c r="O208">
        <v>11</v>
      </c>
      <c r="P208" s="28" t="s">
        <v>97</v>
      </c>
      <c r="Q208" t="s">
        <v>98</v>
      </c>
      <c r="R208" t="s">
        <v>1707</v>
      </c>
      <c r="S208" t="s">
        <v>1708</v>
      </c>
      <c r="T208" t="s">
        <v>1709</v>
      </c>
      <c r="U208">
        <v>5</v>
      </c>
      <c r="V208" t="s">
        <v>86</v>
      </c>
      <c r="W208">
        <v>88</v>
      </c>
      <c r="X208" s="17">
        <v>2253636460</v>
      </c>
      <c r="Y208" t="s">
        <v>2514</v>
      </c>
      <c r="Z208">
        <v>25.656484299999999</v>
      </c>
      <c r="AA208">
        <v>-100.36944010000001</v>
      </c>
      <c r="AI208">
        <v>10</v>
      </c>
      <c r="AM208">
        <f t="shared" ca="1" si="36"/>
        <v>2</v>
      </c>
      <c r="AN208">
        <f t="shared" ca="1" si="37"/>
        <v>1927</v>
      </c>
      <c r="AO208">
        <f t="shared" ca="1" si="38"/>
        <v>88</v>
      </c>
      <c r="AP208" t="str">
        <f t="shared" si="39"/>
        <v>ATFA</v>
      </c>
      <c r="AQ208" t="str">
        <f t="shared" si="40"/>
        <v>TUYISENGE</v>
      </c>
      <c r="AR208" t="str">
        <f t="shared" si="41"/>
        <v>ATFA  TUYISENGE</v>
      </c>
      <c r="AT208">
        <v>34</v>
      </c>
      <c r="AU208">
        <f t="shared" ca="1" si="42"/>
        <v>2</v>
      </c>
      <c r="AV208" t="str">
        <f t="shared" si="43"/>
        <v/>
      </c>
      <c r="AW208">
        <v>1</v>
      </c>
      <c r="AX208" t="str">
        <f t="shared" si="44"/>
        <v/>
      </c>
      <c r="AY208" t="str">
        <f t="shared" si="45"/>
        <v/>
      </c>
      <c r="AZ208" s="23"/>
      <c r="BA208">
        <f t="shared" si="46"/>
        <v>11</v>
      </c>
      <c r="BC208" t="str">
        <f t="shared" si="47"/>
        <v>F</v>
      </c>
      <c r="BD208" s="17">
        <v>2253636460</v>
      </c>
    </row>
    <row r="209" spans="1:56" hidden="1">
      <c r="A209">
        <v>67</v>
      </c>
      <c r="B209" t="s">
        <v>731</v>
      </c>
      <c r="C209" t="s">
        <v>134</v>
      </c>
      <c r="D209" t="s">
        <v>732</v>
      </c>
      <c r="E209" t="s">
        <v>2515</v>
      </c>
      <c r="F209" t="s">
        <v>2516</v>
      </c>
      <c r="G209" t="s">
        <v>36</v>
      </c>
      <c r="H209">
        <v>6.9280156000000002</v>
      </c>
      <c r="I209">
        <v>79.890830800000003</v>
      </c>
      <c r="J209">
        <v>38457</v>
      </c>
      <c r="K209">
        <v>15</v>
      </c>
      <c r="L209">
        <v>4</v>
      </c>
      <c r="M209">
        <v>2005</v>
      </c>
      <c r="N209">
        <v>17</v>
      </c>
      <c r="O209">
        <v>2</v>
      </c>
      <c r="P209" s="28" t="s">
        <v>97</v>
      </c>
      <c r="Q209" t="s">
        <v>98</v>
      </c>
      <c r="R209" t="s">
        <v>1707</v>
      </c>
      <c r="S209" t="s">
        <v>1708</v>
      </c>
      <c r="T209" t="s">
        <v>1709</v>
      </c>
      <c r="U209">
        <v>6</v>
      </c>
      <c r="V209" t="s">
        <v>43</v>
      </c>
      <c r="W209">
        <v>88</v>
      </c>
      <c r="Y209" t="s">
        <v>2514</v>
      </c>
      <c r="Z209">
        <v>25.656484299999999</v>
      </c>
      <c r="AA209">
        <v>-100.36944010000001</v>
      </c>
      <c r="AK209">
        <v>7</v>
      </c>
      <c r="AM209">
        <f t="shared" ca="1" si="36"/>
        <v>4</v>
      </c>
      <c r="AN209">
        <f t="shared" ca="1" si="37"/>
        <v>2005</v>
      </c>
      <c r="AO209">
        <f t="shared" ca="1" si="38"/>
        <v>17</v>
      </c>
      <c r="AP209" t="str">
        <f t="shared" si="39"/>
        <v/>
      </c>
      <c r="AQ209" t="str">
        <f t="shared" si="40"/>
        <v>PAULIN</v>
      </c>
      <c r="AR209" t="str">
        <f t="shared" si="41"/>
        <v xml:space="preserve"> LUC PAULIN</v>
      </c>
      <c r="AU209">
        <f t="shared" ca="1" si="42"/>
        <v>4</v>
      </c>
      <c r="AV209">
        <f t="shared" ca="1" si="43"/>
        <v>2005</v>
      </c>
      <c r="AX209">
        <f t="shared" si="44"/>
        <v>6</v>
      </c>
      <c r="AY209" t="str">
        <f t="shared" si="45"/>
        <v>NEVER MARRIED</v>
      </c>
      <c r="AZ209" s="23"/>
      <c r="BA209">
        <f t="shared" si="46"/>
        <v>2</v>
      </c>
      <c r="BC209" t="str">
        <f t="shared" si="47"/>
        <v>M</v>
      </c>
    </row>
    <row r="210" spans="1:56" hidden="1">
      <c r="A210">
        <v>68</v>
      </c>
      <c r="B210" t="s">
        <v>734</v>
      </c>
      <c r="C210" t="s">
        <v>735</v>
      </c>
      <c r="E210" t="s">
        <v>301</v>
      </c>
      <c r="F210" t="s">
        <v>1753</v>
      </c>
      <c r="G210" t="s">
        <v>36</v>
      </c>
      <c r="H210">
        <v>-4.6210966999999998</v>
      </c>
      <c r="I210">
        <v>55.427780200000001</v>
      </c>
      <c r="J210">
        <v>33118</v>
      </c>
      <c r="K210">
        <v>2</v>
      </c>
      <c r="L210">
        <v>9</v>
      </c>
      <c r="M210">
        <v>1990</v>
      </c>
      <c r="N210">
        <v>32</v>
      </c>
      <c r="O210">
        <v>5</v>
      </c>
      <c r="P210" s="28" t="s">
        <v>31</v>
      </c>
      <c r="Q210" t="s">
        <v>172</v>
      </c>
      <c r="R210" t="s">
        <v>1754</v>
      </c>
      <c r="S210" t="s">
        <v>1755</v>
      </c>
      <c r="T210" t="s">
        <v>1681</v>
      </c>
      <c r="U210">
        <v>6</v>
      </c>
      <c r="V210" t="s">
        <v>43</v>
      </c>
      <c r="W210">
        <v>32</v>
      </c>
      <c r="X210" s="17">
        <v>5421678109</v>
      </c>
      <c r="Y210" t="s">
        <v>1753</v>
      </c>
      <c r="Z210">
        <v>-4.6210966999999998</v>
      </c>
      <c r="AA210">
        <v>55.427780200000001</v>
      </c>
      <c r="AE210">
        <v>10</v>
      </c>
      <c r="AM210">
        <f t="shared" ca="1" si="36"/>
        <v>9</v>
      </c>
      <c r="AN210">
        <f t="shared" ca="1" si="37"/>
        <v>1990</v>
      </c>
      <c r="AO210">
        <f t="shared" ca="1" si="38"/>
        <v>32</v>
      </c>
      <c r="AP210" t="str">
        <f t="shared" si="39"/>
        <v>EULADE</v>
      </c>
      <c r="AQ210" t="str">
        <f t="shared" si="40"/>
        <v>HATEGEKIMANA</v>
      </c>
      <c r="AR210" t="str">
        <f t="shared" si="41"/>
        <v>EULADE  HATEGEKIMANA</v>
      </c>
      <c r="AU210">
        <f t="shared" ca="1" si="42"/>
        <v>9</v>
      </c>
      <c r="AV210">
        <f t="shared" ca="1" si="43"/>
        <v>1990</v>
      </c>
      <c r="AX210">
        <f t="shared" si="44"/>
        <v>6</v>
      </c>
      <c r="AY210" t="str">
        <f t="shared" si="45"/>
        <v>NEVER MARRIED</v>
      </c>
      <c r="AZ210" s="23"/>
      <c r="BA210">
        <f t="shared" si="46"/>
        <v>5</v>
      </c>
      <c r="BC210" t="str">
        <f t="shared" si="47"/>
        <v>M</v>
      </c>
      <c r="BD210" s="17"/>
    </row>
    <row r="211" spans="1:56" hidden="1">
      <c r="A211">
        <v>68</v>
      </c>
      <c r="B211" t="s">
        <v>736</v>
      </c>
      <c r="C211" t="s">
        <v>737</v>
      </c>
      <c r="D211" t="s">
        <v>738</v>
      </c>
      <c r="E211" t="s">
        <v>2517</v>
      </c>
      <c r="F211" t="s">
        <v>2518</v>
      </c>
      <c r="G211" t="s">
        <v>36</v>
      </c>
      <c r="H211">
        <v>45.459257700000002</v>
      </c>
      <c r="I211">
        <v>75.205031199999993</v>
      </c>
      <c r="J211">
        <v>42505</v>
      </c>
      <c r="K211">
        <v>15</v>
      </c>
      <c r="L211">
        <v>5</v>
      </c>
      <c r="M211">
        <v>2016</v>
      </c>
      <c r="N211">
        <v>6</v>
      </c>
      <c r="O211">
        <v>7</v>
      </c>
      <c r="P211" s="28" t="s">
        <v>31</v>
      </c>
      <c r="Q211" t="s">
        <v>172</v>
      </c>
      <c r="R211" t="s">
        <v>1754</v>
      </c>
      <c r="S211" t="s">
        <v>1755</v>
      </c>
      <c r="T211" t="s">
        <v>1681</v>
      </c>
      <c r="U211">
        <v>6</v>
      </c>
      <c r="V211" t="s">
        <v>43</v>
      </c>
      <c r="W211">
        <v>32</v>
      </c>
      <c r="Y211" t="s">
        <v>1753</v>
      </c>
      <c r="Z211">
        <v>-4.6210966999999998</v>
      </c>
      <c r="AA211">
        <v>55.427780200000001</v>
      </c>
      <c r="AJ211">
        <v>59</v>
      </c>
      <c r="AM211">
        <f t="shared" ca="1" si="36"/>
        <v>5</v>
      </c>
      <c r="AN211">
        <f t="shared" ca="1" si="37"/>
        <v>2016</v>
      </c>
      <c r="AO211">
        <f t="shared" ca="1" si="38"/>
        <v>7</v>
      </c>
      <c r="AP211" t="str">
        <f t="shared" si="39"/>
        <v>PETER</v>
      </c>
      <c r="AQ211" t="str">
        <f t="shared" si="40"/>
        <v>MUTAMBA</v>
      </c>
      <c r="AR211" t="str">
        <f t="shared" si="41"/>
        <v>PETER JOY MUTAMBA</v>
      </c>
      <c r="AT211">
        <v>9</v>
      </c>
      <c r="AU211">
        <f t="shared" ca="1" si="42"/>
        <v>5</v>
      </c>
      <c r="AV211" t="str">
        <f t="shared" si="43"/>
        <v/>
      </c>
      <c r="AX211">
        <f t="shared" si="44"/>
        <v>6</v>
      </c>
      <c r="AY211" t="str">
        <f t="shared" si="45"/>
        <v>NEVER MARRIED</v>
      </c>
      <c r="AZ211" s="23"/>
      <c r="BA211">
        <f t="shared" si="46"/>
        <v>7</v>
      </c>
      <c r="BC211" t="str">
        <f t="shared" si="47"/>
        <v>M</v>
      </c>
    </row>
    <row r="212" spans="1:56" hidden="1">
      <c r="A212">
        <v>69</v>
      </c>
      <c r="B212" t="s">
        <v>740</v>
      </c>
      <c r="C212" t="s">
        <v>340</v>
      </c>
      <c r="E212" t="s">
        <v>692</v>
      </c>
      <c r="F212" t="s">
        <v>2519</v>
      </c>
      <c r="G212" t="s">
        <v>36</v>
      </c>
      <c r="H212">
        <v>-8.5127229999999994</v>
      </c>
      <c r="I212">
        <v>115.09064480000001</v>
      </c>
      <c r="J212">
        <v>37807</v>
      </c>
      <c r="K212">
        <v>5</v>
      </c>
      <c r="L212">
        <v>7</v>
      </c>
      <c r="M212">
        <v>2003</v>
      </c>
      <c r="N212">
        <v>19</v>
      </c>
      <c r="O212">
        <v>11</v>
      </c>
      <c r="P212" s="28" t="s">
        <v>24</v>
      </c>
      <c r="Q212" t="s">
        <v>25</v>
      </c>
      <c r="R212" t="s">
        <v>1758</v>
      </c>
      <c r="S212" t="s">
        <v>1709</v>
      </c>
      <c r="T212" t="s">
        <v>1759</v>
      </c>
      <c r="U212">
        <v>3</v>
      </c>
      <c r="V212" t="s">
        <v>26</v>
      </c>
      <c r="W212">
        <v>61</v>
      </c>
      <c r="Y212" t="s">
        <v>2520</v>
      </c>
      <c r="Z212">
        <v>34.266449999999999</v>
      </c>
      <c r="AA212">
        <v>108.960747</v>
      </c>
      <c r="AC212">
        <v>10</v>
      </c>
      <c r="AH212">
        <v>131</v>
      </c>
      <c r="AM212">
        <f t="shared" ca="1" si="36"/>
        <v>7</v>
      </c>
      <c r="AN212">
        <f t="shared" ca="1" si="37"/>
        <v>2003</v>
      </c>
      <c r="AO212">
        <f t="shared" ca="1" si="38"/>
        <v>19</v>
      </c>
      <c r="AP212" t="str">
        <f t="shared" si="39"/>
        <v>IRADUKUNDA</v>
      </c>
      <c r="AQ212" t="str">
        <f t="shared" si="40"/>
        <v>RUTAYISIRE</v>
      </c>
      <c r="AR212" t="str">
        <f t="shared" si="41"/>
        <v>IRADUKUNDA  RUTAYISIRE</v>
      </c>
      <c r="AU212">
        <f t="shared" ca="1" si="42"/>
        <v>7</v>
      </c>
      <c r="AV212">
        <f t="shared" ca="1" si="43"/>
        <v>2003</v>
      </c>
      <c r="AX212">
        <f t="shared" si="44"/>
        <v>3</v>
      </c>
      <c r="AY212" t="str">
        <f t="shared" si="45"/>
        <v>LIVE IN A POLYGAMOUS UNION</v>
      </c>
      <c r="AZ212" s="23"/>
      <c r="BA212">
        <f t="shared" si="46"/>
        <v>11</v>
      </c>
      <c r="BC212" t="str">
        <f t="shared" si="47"/>
        <v>M</v>
      </c>
    </row>
    <row r="213" spans="1:56" hidden="1">
      <c r="A213">
        <v>69</v>
      </c>
      <c r="B213" t="s">
        <v>740</v>
      </c>
      <c r="C213" t="s">
        <v>340</v>
      </c>
      <c r="E213" t="s">
        <v>692</v>
      </c>
      <c r="F213" t="s">
        <v>2519</v>
      </c>
      <c r="G213" t="s">
        <v>36</v>
      </c>
      <c r="H213">
        <v>-8.5127229999999994</v>
      </c>
      <c r="I213">
        <v>115.09064480000001</v>
      </c>
      <c r="J213">
        <v>37807</v>
      </c>
      <c r="K213">
        <v>5</v>
      </c>
      <c r="L213">
        <v>7</v>
      </c>
      <c r="M213">
        <v>2003</v>
      </c>
      <c r="N213">
        <v>19</v>
      </c>
      <c r="O213">
        <v>11</v>
      </c>
      <c r="P213" s="28" t="s">
        <v>31</v>
      </c>
      <c r="Q213" t="s">
        <v>52</v>
      </c>
      <c r="R213" t="s">
        <v>1769</v>
      </c>
      <c r="S213" t="s">
        <v>2844</v>
      </c>
      <c r="T213" t="s">
        <v>1733</v>
      </c>
      <c r="U213">
        <v>3</v>
      </c>
      <c r="V213" t="s">
        <v>26</v>
      </c>
      <c r="W213">
        <v>61</v>
      </c>
      <c r="Y213" t="s">
        <v>2520</v>
      </c>
      <c r="Z213">
        <v>34.266449999999999</v>
      </c>
      <c r="AA213">
        <v>108.960747</v>
      </c>
      <c r="AC213">
        <v>10</v>
      </c>
      <c r="AM213">
        <f t="shared" ca="1" si="36"/>
        <v>7</v>
      </c>
      <c r="AN213">
        <f t="shared" ca="1" si="37"/>
        <v>2003</v>
      </c>
      <c r="AO213">
        <f t="shared" ca="1" si="38"/>
        <v>19</v>
      </c>
      <c r="AP213" t="str">
        <f t="shared" si="39"/>
        <v>IRADUKUNDA</v>
      </c>
      <c r="AQ213" t="str">
        <f t="shared" si="40"/>
        <v>RUTAYISIRE</v>
      </c>
      <c r="AR213" t="str">
        <f t="shared" si="41"/>
        <v>IRADUKUNDA  RUTAYISIRE</v>
      </c>
      <c r="AU213">
        <f t="shared" ca="1" si="42"/>
        <v>7</v>
      </c>
      <c r="AV213">
        <f t="shared" ca="1" si="43"/>
        <v>2003</v>
      </c>
      <c r="AW213">
        <v>1</v>
      </c>
      <c r="AX213" t="str">
        <f t="shared" si="44"/>
        <v/>
      </c>
      <c r="AY213" t="str">
        <f t="shared" si="45"/>
        <v/>
      </c>
      <c r="AZ213" s="23"/>
      <c r="BA213">
        <f t="shared" si="46"/>
        <v>11</v>
      </c>
      <c r="BC213" t="str">
        <f t="shared" si="47"/>
        <v>M</v>
      </c>
    </row>
    <row r="214" spans="1:56" hidden="1">
      <c r="A214">
        <v>69</v>
      </c>
      <c r="B214" t="s">
        <v>742</v>
      </c>
      <c r="C214" t="s">
        <v>743</v>
      </c>
      <c r="E214" t="s">
        <v>438</v>
      </c>
      <c r="F214" t="s">
        <v>1760</v>
      </c>
      <c r="G214" t="s">
        <v>23</v>
      </c>
      <c r="H214">
        <v>-22.441248099999999</v>
      </c>
      <c r="I214">
        <v>-43.458031400000003</v>
      </c>
      <c r="J214">
        <v>22811</v>
      </c>
      <c r="K214">
        <v>14</v>
      </c>
      <c r="L214">
        <v>6</v>
      </c>
      <c r="M214">
        <v>1962</v>
      </c>
      <c r="N214">
        <v>60</v>
      </c>
      <c r="O214">
        <v>9</v>
      </c>
      <c r="P214" s="28" t="s">
        <v>24</v>
      </c>
      <c r="Q214" t="s">
        <v>25</v>
      </c>
      <c r="R214" t="s">
        <v>1758</v>
      </c>
      <c r="S214" t="s">
        <v>1709</v>
      </c>
      <c r="T214" t="s">
        <v>1759</v>
      </c>
      <c r="U214">
        <v>6</v>
      </c>
      <c r="V214" t="s">
        <v>43</v>
      </c>
      <c r="W214">
        <v>61</v>
      </c>
      <c r="Y214" t="s">
        <v>2520</v>
      </c>
      <c r="Z214">
        <v>34.266449999999999</v>
      </c>
      <c r="AA214">
        <v>108.960747</v>
      </c>
      <c r="AM214">
        <f t="shared" ca="1" si="36"/>
        <v>6</v>
      </c>
      <c r="AN214">
        <f t="shared" ca="1" si="37"/>
        <v>1962</v>
      </c>
      <c r="AO214">
        <f t="shared" ca="1" si="38"/>
        <v>60</v>
      </c>
      <c r="AP214" t="str">
        <f t="shared" si="39"/>
        <v>FIKE</v>
      </c>
      <c r="AQ214" t="str">
        <f t="shared" si="40"/>
        <v>BOSCO</v>
      </c>
      <c r="AR214" t="str">
        <f t="shared" si="41"/>
        <v>FIKE  BOSCO</v>
      </c>
      <c r="AU214">
        <f t="shared" ca="1" si="42"/>
        <v>6</v>
      </c>
      <c r="AV214">
        <f t="shared" ca="1" si="43"/>
        <v>1962</v>
      </c>
      <c r="AX214">
        <f t="shared" si="44"/>
        <v>6</v>
      </c>
      <c r="AY214" t="str">
        <f t="shared" si="45"/>
        <v>NEVER MARRIED</v>
      </c>
      <c r="AZ214" s="23"/>
      <c r="BA214">
        <f t="shared" si="46"/>
        <v>9</v>
      </c>
      <c r="BC214" t="str">
        <f t="shared" si="47"/>
        <v>F</v>
      </c>
    </row>
    <row r="215" spans="1:56" hidden="1">
      <c r="A215">
        <v>69</v>
      </c>
      <c r="B215" t="s">
        <v>744</v>
      </c>
      <c r="C215" t="s">
        <v>745</v>
      </c>
      <c r="E215" t="s">
        <v>2521</v>
      </c>
      <c r="F215" t="s">
        <v>2520</v>
      </c>
      <c r="G215" t="s">
        <v>36</v>
      </c>
      <c r="H215">
        <v>34.266449999999999</v>
      </c>
      <c r="I215">
        <v>108.960747</v>
      </c>
      <c r="J215">
        <v>22341</v>
      </c>
      <c r="K215">
        <v>1</v>
      </c>
      <c r="L215">
        <v>3</v>
      </c>
      <c r="M215">
        <v>1961</v>
      </c>
      <c r="N215">
        <v>61</v>
      </c>
      <c r="O215">
        <v>1</v>
      </c>
      <c r="P215" s="28" t="s">
        <v>24</v>
      </c>
      <c r="Q215" t="s">
        <v>25</v>
      </c>
      <c r="R215" t="s">
        <v>1758</v>
      </c>
      <c r="S215" t="s">
        <v>1709</v>
      </c>
      <c r="T215" t="s">
        <v>1759</v>
      </c>
      <c r="U215">
        <v>6</v>
      </c>
      <c r="V215" t="s">
        <v>43</v>
      </c>
      <c r="W215">
        <v>61</v>
      </c>
      <c r="X215" s="17">
        <v>8348092043</v>
      </c>
      <c r="Y215" t="s">
        <v>2520</v>
      </c>
      <c r="Z215">
        <v>34.266449999999999</v>
      </c>
      <c r="AA215">
        <v>108.960747</v>
      </c>
      <c r="AC215">
        <v>14</v>
      </c>
      <c r="AI215">
        <v>45</v>
      </c>
      <c r="AM215">
        <f t="shared" ca="1" si="36"/>
        <v>3</v>
      </c>
      <c r="AN215">
        <f t="shared" ca="1" si="37"/>
        <v>1927</v>
      </c>
      <c r="AO215">
        <f t="shared" ca="1" si="38"/>
        <v>61</v>
      </c>
      <c r="AP215" t="str">
        <f t="shared" si="39"/>
        <v>RODGERS</v>
      </c>
      <c r="AQ215" t="str">
        <f t="shared" si="40"/>
        <v>NDUWAYO</v>
      </c>
      <c r="AR215" t="str">
        <f t="shared" si="41"/>
        <v>RODGERS  NDUWAYO</v>
      </c>
      <c r="AU215">
        <f t="shared" ca="1" si="42"/>
        <v>3</v>
      </c>
      <c r="AV215">
        <f t="shared" ca="1" si="43"/>
        <v>1927</v>
      </c>
      <c r="AX215">
        <f t="shared" si="44"/>
        <v>6</v>
      </c>
      <c r="AY215" t="str">
        <f t="shared" si="45"/>
        <v>NEVER MARRIED</v>
      </c>
      <c r="AZ215" s="23"/>
      <c r="BA215">
        <f t="shared" si="46"/>
        <v>1</v>
      </c>
      <c r="BC215" t="str">
        <f t="shared" si="47"/>
        <v>M</v>
      </c>
      <c r="BD215" s="17">
        <v>8348092043</v>
      </c>
    </row>
    <row r="216" spans="1:56" hidden="1">
      <c r="A216">
        <v>69</v>
      </c>
      <c r="B216" t="s">
        <v>744</v>
      </c>
      <c r="C216" t="s">
        <v>745</v>
      </c>
      <c r="E216" t="s">
        <v>2521</v>
      </c>
      <c r="F216" t="s">
        <v>2520</v>
      </c>
      <c r="G216" t="s">
        <v>36</v>
      </c>
      <c r="H216">
        <v>34.266449999999999</v>
      </c>
      <c r="I216">
        <v>108.960747</v>
      </c>
      <c r="J216">
        <v>22341</v>
      </c>
      <c r="K216">
        <v>1</v>
      </c>
      <c r="L216">
        <v>3</v>
      </c>
      <c r="M216">
        <v>1961</v>
      </c>
      <c r="N216">
        <v>61</v>
      </c>
      <c r="O216">
        <v>1</v>
      </c>
      <c r="P216" s="28" t="s">
        <v>24</v>
      </c>
      <c r="Q216" t="s">
        <v>160</v>
      </c>
      <c r="R216" t="s">
        <v>2026</v>
      </c>
      <c r="S216" t="s">
        <v>2845</v>
      </c>
      <c r="T216" t="s">
        <v>1635</v>
      </c>
      <c r="U216">
        <v>6</v>
      </c>
      <c r="V216" t="s">
        <v>43</v>
      </c>
      <c r="W216">
        <v>61</v>
      </c>
      <c r="X216" s="17">
        <v>8348092043</v>
      </c>
      <c r="Y216" t="s">
        <v>2520</v>
      </c>
      <c r="Z216">
        <v>34.266449999999999</v>
      </c>
      <c r="AA216">
        <v>108.960747</v>
      </c>
      <c r="AC216">
        <v>14</v>
      </c>
      <c r="AM216">
        <f t="shared" ca="1" si="36"/>
        <v>3</v>
      </c>
      <c r="AN216">
        <f t="shared" ca="1" si="37"/>
        <v>1961</v>
      </c>
      <c r="AO216">
        <f t="shared" ca="1" si="38"/>
        <v>61</v>
      </c>
      <c r="AP216" t="str">
        <f t="shared" si="39"/>
        <v>RODGERS</v>
      </c>
      <c r="AQ216" t="str">
        <f t="shared" si="40"/>
        <v>NDUWAYO</v>
      </c>
      <c r="AR216" t="str">
        <f t="shared" si="41"/>
        <v>RODGERS  NDUWAYO</v>
      </c>
      <c r="AS216">
        <v>111</v>
      </c>
      <c r="AU216" t="str">
        <f t="shared" si="42"/>
        <v/>
      </c>
      <c r="AV216">
        <f t="shared" ca="1" si="43"/>
        <v>1961</v>
      </c>
      <c r="AX216">
        <f t="shared" si="44"/>
        <v>6</v>
      </c>
      <c r="AY216" t="str">
        <f t="shared" si="45"/>
        <v>NEVER MARRIED</v>
      </c>
      <c r="AZ216" s="23"/>
      <c r="BA216">
        <f t="shared" si="46"/>
        <v>1</v>
      </c>
      <c r="BB216">
        <v>1</v>
      </c>
      <c r="BC216" t="str">
        <f t="shared" si="47"/>
        <v/>
      </c>
      <c r="BD216" s="17">
        <v>8348092043</v>
      </c>
    </row>
    <row r="217" spans="1:56" hidden="1">
      <c r="A217">
        <v>70</v>
      </c>
      <c r="B217" t="s">
        <v>747</v>
      </c>
      <c r="C217" t="s">
        <v>748</v>
      </c>
      <c r="E217" t="s">
        <v>749</v>
      </c>
      <c r="F217" t="s">
        <v>1762</v>
      </c>
      <c r="G217" t="s">
        <v>23</v>
      </c>
      <c r="H217">
        <v>-15.8003597</v>
      </c>
      <c r="I217">
        <v>-70.343508799999995</v>
      </c>
      <c r="J217">
        <v>17747</v>
      </c>
      <c r="K217">
        <v>2</v>
      </c>
      <c r="L217">
        <v>8</v>
      </c>
      <c r="M217">
        <v>1948</v>
      </c>
      <c r="N217">
        <v>74</v>
      </c>
      <c r="O217">
        <v>1</v>
      </c>
      <c r="P217" s="28" t="s">
        <v>97</v>
      </c>
      <c r="Q217" t="s">
        <v>289</v>
      </c>
      <c r="R217" t="s">
        <v>1763</v>
      </c>
      <c r="S217" t="s">
        <v>1764</v>
      </c>
      <c r="T217" t="s">
        <v>1765</v>
      </c>
      <c r="U217">
        <v>3</v>
      </c>
      <c r="V217" t="s">
        <v>26</v>
      </c>
      <c r="W217">
        <v>86</v>
      </c>
      <c r="Y217" t="s">
        <v>1766</v>
      </c>
      <c r="Z217">
        <v>13.613140899999999</v>
      </c>
      <c r="AA217">
        <v>-87.750498899999997</v>
      </c>
      <c r="AH217">
        <v>20</v>
      </c>
      <c r="AM217">
        <f t="shared" ca="1" si="36"/>
        <v>10</v>
      </c>
      <c r="AN217">
        <f t="shared" ca="1" si="37"/>
        <v>1948</v>
      </c>
      <c r="AO217">
        <f t="shared" ca="1" si="38"/>
        <v>74</v>
      </c>
      <c r="AP217" t="str">
        <f t="shared" si="39"/>
        <v>BRENDA</v>
      </c>
      <c r="AQ217" t="str">
        <f t="shared" si="40"/>
        <v>NIYONZIMA</v>
      </c>
      <c r="AR217" t="str">
        <f t="shared" si="41"/>
        <v>BRENDA  NIYONZIMA</v>
      </c>
      <c r="AU217">
        <f t="shared" ca="1" si="42"/>
        <v>10</v>
      </c>
      <c r="AV217">
        <f t="shared" ca="1" si="43"/>
        <v>1948</v>
      </c>
      <c r="AX217">
        <f t="shared" si="44"/>
        <v>3</v>
      </c>
      <c r="AY217" t="str">
        <f t="shared" si="45"/>
        <v>LIVE IN A POLYGAMOUS UNION</v>
      </c>
      <c r="AZ217" s="23"/>
      <c r="BA217">
        <f t="shared" si="46"/>
        <v>1</v>
      </c>
      <c r="BC217" t="str">
        <f t="shared" si="47"/>
        <v>F</v>
      </c>
    </row>
    <row r="218" spans="1:56" hidden="1">
      <c r="A218">
        <v>70</v>
      </c>
      <c r="B218" t="s">
        <v>750</v>
      </c>
      <c r="C218" t="s">
        <v>751</v>
      </c>
      <c r="E218" t="s">
        <v>752</v>
      </c>
      <c r="F218" t="s">
        <v>1766</v>
      </c>
      <c r="G218" t="s">
        <v>36</v>
      </c>
      <c r="H218">
        <v>13.613140899999999</v>
      </c>
      <c r="I218">
        <v>-87.750498899999997</v>
      </c>
      <c r="J218">
        <v>13202</v>
      </c>
      <c r="K218">
        <v>22</v>
      </c>
      <c r="L218">
        <v>2</v>
      </c>
      <c r="M218">
        <v>1936</v>
      </c>
      <c r="N218">
        <v>86</v>
      </c>
      <c r="O218">
        <v>4</v>
      </c>
      <c r="P218" s="28" t="s">
        <v>97</v>
      </c>
      <c r="Q218" t="s">
        <v>289</v>
      </c>
      <c r="R218" t="s">
        <v>1763</v>
      </c>
      <c r="S218" t="s">
        <v>1764</v>
      </c>
      <c r="T218" t="s">
        <v>1765</v>
      </c>
      <c r="U218">
        <v>7</v>
      </c>
      <c r="V218" t="s">
        <v>78</v>
      </c>
      <c r="W218">
        <v>86</v>
      </c>
      <c r="X218" s="17">
        <v>4114865779</v>
      </c>
      <c r="Y218" t="s">
        <v>1766</v>
      </c>
      <c r="Z218">
        <v>13.613140899999999</v>
      </c>
      <c r="AA218">
        <v>-87.750498899999997</v>
      </c>
      <c r="AI218">
        <v>76</v>
      </c>
      <c r="AM218">
        <f t="shared" ca="1" si="36"/>
        <v>2</v>
      </c>
      <c r="AN218">
        <f t="shared" ca="1" si="37"/>
        <v>2015</v>
      </c>
      <c r="AO218">
        <f t="shared" ca="1" si="38"/>
        <v>86</v>
      </c>
      <c r="AP218" t="str">
        <f t="shared" si="39"/>
        <v>ELISE</v>
      </c>
      <c r="AQ218" t="str">
        <f t="shared" si="40"/>
        <v>KAYUMBA</v>
      </c>
      <c r="AR218" t="str">
        <f t="shared" si="41"/>
        <v>ELISE  KAYUMBA</v>
      </c>
      <c r="AU218">
        <f t="shared" ca="1" si="42"/>
        <v>2</v>
      </c>
      <c r="AV218">
        <f t="shared" ca="1" si="43"/>
        <v>2015</v>
      </c>
      <c r="AX218">
        <f t="shared" si="44"/>
        <v>7</v>
      </c>
      <c r="AY218" t="str">
        <f t="shared" si="45"/>
        <v>WIDOWED</v>
      </c>
      <c r="AZ218" s="23"/>
      <c r="BA218">
        <f t="shared" si="46"/>
        <v>4</v>
      </c>
      <c r="BC218" t="str">
        <f t="shared" si="47"/>
        <v>M</v>
      </c>
      <c r="BD218" s="17">
        <v>4114865779</v>
      </c>
    </row>
    <row r="219" spans="1:56" hidden="1">
      <c r="A219">
        <v>70</v>
      </c>
      <c r="B219" t="s">
        <v>753</v>
      </c>
      <c r="C219" t="s">
        <v>754</v>
      </c>
      <c r="E219" t="s">
        <v>755</v>
      </c>
      <c r="F219" t="s">
        <v>1767</v>
      </c>
      <c r="G219" t="s">
        <v>36</v>
      </c>
      <c r="H219">
        <v>29.343221</v>
      </c>
      <c r="I219">
        <v>106.427649</v>
      </c>
      <c r="J219">
        <v>32646</v>
      </c>
      <c r="K219">
        <v>18</v>
      </c>
      <c r="L219">
        <v>5</v>
      </c>
      <c r="M219">
        <v>1989</v>
      </c>
      <c r="N219">
        <v>33</v>
      </c>
      <c r="O219">
        <v>1</v>
      </c>
      <c r="P219" s="28" t="s">
        <v>97</v>
      </c>
      <c r="Q219" t="s">
        <v>289</v>
      </c>
      <c r="R219" t="s">
        <v>1763</v>
      </c>
      <c r="S219" t="s">
        <v>1764</v>
      </c>
      <c r="T219" t="s">
        <v>1765</v>
      </c>
      <c r="U219">
        <v>5</v>
      </c>
      <c r="V219" t="s">
        <v>86</v>
      </c>
      <c r="W219">
        <v>86</v>
      </c>
      <c r="Y219" t="s">
        <v>1766</v>
      </c>
      <c r="Z219">
        <v>13.613140899999999</v>
      </c>
      <c r="AA219">
        <v>-87.750498899999997</v>
      </c>
      <c r="AM219">
        <f t="shared" ca="1" si="36"/>
        <v>5</v>
      </c>
      <c r="AN219">
        <f t="shared" ca="1" si="37"/>
        <v>1989</v>
      </c>
      <c r="AO219">
        <f t="shared" ca="1" si="38"/>
        <v>33</v>
      </c>
      <c r="AP219" t="str">
        <f t="shared" si="39"/>
        <v>REHEMA</v>
      </c>
      <c r="AQ219" t="str">
        <f t="shared" si="40"/>
        <v>NDAYISABA</v>
      </c>
      <c r="AR219" t="str">
        <f t="shared" si="41"/>
        <v>REHEMA  NDAYISABA</v>
      </c>
      <c r="AS219">
        <v>18</v>
      </c>
      <c r="AT219">
        <v>61</v>
      </c>
      <c r="AU219" t="str">
        <f t="shared" si="42"/>
        <v/>
      </c>
      <c r="AV219" t="str">
        <f t="shared" si="43"/>
        <v/>
      </c>
      <c r="AX219">
        <f t="shared" si="44"/>
        <v>5</v>
      </c>
      <c r="AY219" t="str">
        <f t="shared" si="45"/>
        <v>SEPARATED</v>
      </c>
      <c r="AZ219" s="23"/>
      <c r="BA219">
        <f t="shared" si="46"/>
        <v>1</v>
      </c>
      <c r="BC219" t="str">
        <f t="shared" si="47"/>
        <v>M</v>
      </c>
    </row>
    <row r="220" spans="1:56">
      <c r="A220">
        <v>71</v>
      </c>
      <c r="B220" t="s">
        <v>756</v>
      </c>
      <c r="C220" t="s">
        <v>757</v>
      </c>
      <c r="E220" t="s">
        <v>76</v>
      </c>
      <c r="F220" t="s">
        <v>1768</v>
      </c>
      <c r="G220" t="s">
        <v>23</v>
      </c>
      <c r="H220">
        <v>17.723560500000001</v>
      </c>
      <c r="I220">
        <v>-64.775566900000001</v>
      </c>
      <c r="J220">
        <v>38290</v>
      </c>
      <c r="K220">
        <v>30</v>
      </c>
      <c r="L220">
        <v>10</v>
      </c>
      <c r="M220">
        <v>2004</v>
      </c>
      <c r="N220">
        <v>18</v>
      </c>
      <c r="O220">
        <v>5</v>
      </c>
      <c r="P220" s="28" t="s">
        <v>31</v>
      </c>
      <c r="Q220" t="s">
        <v>52</v>
      </c>
      <c r="R220" t="s">
        <v>1769</v>
      </c>
      <c r="S220" t="s">
        <v>1770</v>
      </c>
      <c r="T220" t="s">
        <v>1770</v>
      </c>
      <c r="U220">
        <v>7</v>
      </c>
      <c r="V220" t="s">
        <v>78</v>
      </c>
      <c r="W220">
        <v>93</v>
      </c>
      <c r="Y220" t="s">
        <v>1771</v>
      </c>
      <c r="Z220">
        <v>5.1537930000000003</v>
      </c>
      <c r="AA220">
        <v>-75.03631</v>
      </c>
      <c r="AB220">
        <v>3</v>
      </c>
      <c r="AI220">
        <v>75</v>
      </c>
      <c r="AM220">
        <f t="shared" ca="1" si="36"/>
        <v>10</v>
      </c>
      <c r="AN220">
        <f t="shared" ca="1" si="37"/>
        <v>1992</v>
      </c>
      <c r="AO220">
        <f t="shared" ca="1" si="38"/>
        <v>18</v>
      </c>
      <c r="AP220" t="str">
        <f t="shared" si="39"/>
        <v>DIDI</v>
      </c>
      <c r="AQ220" t="str">
        <f t="shared" si="40"/>
        <v>NDAGIJIMANA</v>
      </c>
      <c r="AR220" t="str">
        <f t="shared" si="41"/>
        <v>DIDI  NDAGIJIMANA</v>
      </c>
      <c r="AU220">
        <f t="shared" ca="1" si="42"/>
        <v>10</v>
      </c>
      <c r="AV220">
        <f t="shared" ca="1" si="43"/>
        <v>1992</v>
      </c>
      <c r="AX220">
        <f t="shared" si="44"/>
        <v>7</v>
      </c>
      <c r="AY220" t="str">
        <f t="shared" si="45"/>
        <v>WIDOWED</v>
      </c>
      <c r="AZ220" s="23"/>
      <c r="BA220">
        <f t="shared" si="46"/>
        <v>5</v>
      </c>
      <c r="BC220" t="str">
        <f t="shared" si="47"/>
        <v>F</v>
      </c>
    </row>
    <row r="221" spans="1:56">
      <c r="A221">
        <v>71</v>
      </c>
      <c r="B221" t="s">
        <v>758</v>
      </c>
      <c r="C221" t="s">
        <v>759</v>
      </c>
      <c r="E221" t="s">
        <v>760</v>
      </c>
      <c r="F221" t="s">
        <v>1771</v>
      </c>
      <c r="G221" t="s">
        <v>23</v>
      </c>
      <c r="H221">
        <v>5.1537930000000003</v>
      </c>
      <c r="I221">
        <v>-75.03631</v>
      </c>
      <c r="J221">
        <v>10925</v>
      </c>
      <c r="K221">
        <v>28</v>
      </c>
      <c r="L221">
        <v>11</v>
      </c>
      <c r="M221">
        <v>1929</v>
      </c>
      <c r="N221">
        <v>93</v>
      </c>
      <c r="O221">
        <v>10</v>
      </c>
      <c r="P221" s="28" t="s">
        <v>31</v>
      </c>
      <c r="Q221" t="s">
        <v>52</v>
      </c>
      <c r="R221" t="s">
        <v>1769</v>
      </c>
      <c r="S221" t="s">
        <v>1770</v>
      </c>
      <c r="T221" t="s">
        <v>1770</v>
      </c>
      <c r="U221">
        <v>2</v>
      </c>
      <c r="V221" t="s">
        <v>48</v>
      </c>
      <c r="W221">
        <v>93</v>
      </c>
      <c r="X221" s="17">
        <v>9053793025</v>
      </c>
      <c r="Y221" t="s">
        <v>1771</v>
      </c>
      <c r="Z221">
        <v>5.1537930000000003</v>
      </c>
      <c r="AA221">
        <v>-75.03631</v>
      </c>
      <c r="AB221">
        <v>3</v>
      </c>
      <c r="AH221">
        <v>78</v>
      </c>
      <c r="AL221">
        <v>6</v>
      </c>
      <c r="AM221">
        <f t="shared" ca="1" si="36"/>
        <v>7</v>
      </c>
      <c r="AN221">
        <f t="shared" ca="1" si="37"/>
        <v>1929</v>
      </c>
      <c r="AO221">
        <f t="shared" ca="1" si="38"/>
        <v>93</v>
      </c>
      <c r="AP221" t="str">
        <f t="shared" si="39"/>
        <v>MICHELLE</v>
      </c>
      <c r="AQ221" t="str">
        <f t="shared" si="40"/>
        <v/>
      </c>
      <c r="AR221" t="str">
        <f t="shared" si="41"/>
        <v xml:space="preserve">MICHELLE  </v>
      </c>
      <c r="AS221">
        <v>103</v>
      </c>
      <c r="AT221">
        <v>74</v>
      </c>
      <c r="AU221" t="str">
        <f t="shared" si="42"/>
        <v/>
      </c>
      <c r="AV221" t="str">
        <f t="shared" si="43"/>
        <v/>
      </c>
      <c r="AX221">
        <f t="shared" si="44"/>
        <v>2</v>
      </c>
      <c r="AY221" t="str">
        <f t="shared" si="45"/>
        <v>MARRIED TO ONE WIFE/HUSBAND NOT OFFICIALLY</v>
      </c>
      <c r="AZ221" s="23"/>
      <c r="BA221">
        <f t="shared" si="46"/>
        <v>10</v>
      </c>
      <c r="BC221" t="str">
        <f t="shared" si="47"/>
        <v>F</v>
      </c>
      <c r="BD221" s="17">
        <v>9053793025</v>
      </c>
    </row>
    <row r="222" spans="1:56" hidden="1">
      <c r="A222">
        <v>72</v>
      </c>
      <c r="B222" t="s">
        <v>761</v>
      </c>
      <c r="C222" t="s">
        <v>762</v>
      </c>
      <c r="E222" t="s">
        <v>2526</v>
      </c>
      <c r="F222" t="s">
        <v>2527</v>
      </c>
      <c r="G222" t="s">
        <v>23</v>
      </c>
      <c r="H222">
        <v>-6.9923999999999999</v>
      </c>
      <c r="I222">
        <v>113.38590000000001</v>
      </c>
      <c r="J222">
        <v>38210</v>
      </c>
      <c r="K222">
        <v>11</v>
      </c>
      <c r="L222">
        <v>8</v>
      </c>
      <c r="M222">
        <v>2004</v>
      </c>
      <c r="N222">
        <v>18</v>
      </c>
      <c r="O222">
        <v>6</v>
      </c>
      <c r="P222" s="28" t="s">
        <v>24</v>
      </c>
      <c r="Q222" t="s">
        <v>118</v>
      </c>
      <c r="R222" t="s">
        <v>1773</v>
      </c>
      <c r="S222" t="s">
        <v>1774</v>
      </c>
      <c r="T222" t="s">
        <v>125</v>
      </c>
      <c r="U222">
        <v>2</v>
      </c>
      <c r="V222" t="s">
        <v>48</v>
      </c>
      <c r="W222">
        <v>69</v>
      </c>
      <c r="Y222" t="s">
        <v>1775</v>
      </c>
      <c r="Z222">
        <v>26.458254</v>
      </c>
      <c r="AA222">
        <v>114.786182</v>
      </c>
      <c r="AJ222">
        <v>44</v>
      </c>
      <c r="AM222">
        <f t="shared" ca="1" si="36"/>
        <v>8</v>
      </c>
      <c r="AN222">
        <f t="shared" ca="1" si="37"/>
        <v>2004</v>
      </c>
      <c r="AO222">
        <f t="shared" ca="1" si="38"/>
        <v>19</v>
      </c>
      <c r="AP222" t="str">
        <f t="shared" si="39"/>
        <v>KAMPIRE</v>
      </c>
      <c r="AQ222" t="str">
        <f t="shared" si="40"/>
        <v>TUSHABE</v>
      </c>
      <c r="AR222" t="str">
        <f t="shared" si="41"/>
        <v>KAMPIRE  TUSHABE</v>
      </c>
      <c r="AS222">
        <v>112</v>
      </c>
      <c r="AU222" t="str">
        <f t="shared" si="42"/>
        <v/>
      </c>
      <c r="AV222">
        <f t="shared" ca="1" si="43"/>
        <v>2004</v>
      </c>
      <c r="AX222">
        <f t="shared" si="44"/>
        <v>2</v>
      </c>
      <c r="AY222" t="str">
        <f t="shared" si="45"/>
        <v>MARRIED TO ONE WIFE/HUSBAND NOT OFFICIALLY</v>
      </c>
      <c r="AZ222" s="23"/>
      <c r="BA222">
        <f t="shared" si="46"/>
        <v>6</v>
      </c>
      <c r="BC222" t="str">
        <f t="shared" si="47"/>
        <v>F</v>
      </c>
    </row>
    <row r="223" spans="1:56" hidden="1">
      <c r="A223">
        <v>72</v>
      </c>
      <c r="B223" t="s">
        <v>764</v>
      </c>
      <c r="C223" t="s">
        <v>765</v>
      </c>
      <c r="D223" t="s">
        <v>766</v>
      </c>
      <c r="E223" t="s">
        <v>767</v>
      </c>
      <c r="F223" t="s">
        <v>1775</v>
      </c>
      <c r="G223" t="s">
        <v>36</v>
      </c>
      <c r="H223">
        <v>26.458254</v>
      </c>
      <c r="I223">
        <v>114.786182</v>
      </c>
      <c r="J223">
        <v>19679</v>
      </c>
      <c r="K223">
        <v>16</v>
      </c>
      <c r="L223">
        <v>11</v>
      </c>
      <c r="M223">
        <v>1953</v>
      </c>
      <c r="N223">
        <v>69</v>
      </c>
      <c r="O223">
        <v>7</v>
      </c>
      <c r="P223" s="28" t="s">
        <v>24</v>
      </c>
      <c r="Q223" t="s">
        <v>118</v>
      </c>
      <c r="R223" t="s">
        <v>1773</v>
      </c>
      <c r="S223" t="s">
        <v>1774</v>
      </c>
      <c r="T223" t="s">
        <v>125</v>
      </c>
      <c r="U223">
        <v>2</v>
      </c>
      <c r="V223" t="s">
        <v>48</v>
      </c>
      <c r="W223">
        <v>69</v>
      </c>
      <c r="X223" s="17">
        <v>6035087127</v>
      </c>
      <c r="Y223" t="s">
        <v>1775</v>
      </c>
      <c r="Z223">
        <v>26.458254</v>
      </c>
      <c r="AA223">
        <v>114.786182</v>
      </c>
      <c r="AH223">
        <v>71</v>
      </c>
      <c r="AM223">
        <f t="shared" ca="1" si="36"/>
        <v>3</v>
      </c>
      <c r="AN223">
        <f t="shared" ca="1" si="37"/>
        <v>1953</v>
      </c>
      <c r="AO223">
        <f t="shared" ca="1" si="38"/>
        <v>69</v>
      </c>
      <c r="AP223" t="str">
        <f t="shared" si="39"/>
        <v>BLAISE</v>
      </c>
      <c r="AQ223" t="str">
        <f t="shared" si="40"/>
        <v>UWIMBABAZI</v>
      </c>
      <c r="AR223" t="str">
        <f t="shared" si="41"/>
        <v>BLAISE NORBERT UWIMBABAZI</v>
      </c>
      <c r="AU223">
        <f t="shared" ca="1" si="42"/>
        <v>3</v>
      </c>
      <c r="AV223">
        <f t="shared" ca="1" si="43"/>
        <v>1953</v>
      </c>
      <c r="AX223">
        <f t="shared" si="44"/>
        <v>2</v>
      </c>
      <c r="AY223" t="str">
        <f t="shared" si="45"/>
        <v>MARRIED TO ONE WIFE/HUSBAND NOT OFFICIALLY</v>
      </c>
      <c r="AZ223" s="23"/>
      <c r="BA223">
        <f t="shared" si="46"/>
        <v>7</v>
      </c>
      <c r="BC223" t="str">
        <f t="shared" si="47"/>
        <v>M</v>
      </c>
      <c r="BD223" s="17"/>
    </row>
    <row r="224" spans="1:56" hidden="1">
      <c r="A224">
        <v>72</v>
      </c>
      <c r="B224" t="s">
        <v>768</v>
      </c>
      <c r="C224" t="s">
        <v>769</v>
      </c>
      <c r="D224" t="s">
        <v>718</v>
      </c>
      <c r="E224" t="s">
        <v>2528</v>
      </c>
      <c r="F224" t="s">
        <v>2529</v>
      </c>
      <c r="G224" t="s">
        <v>36</v>
      </c>
      <c r="H224">
        <v>56.031038000000002</v>
      </c>
      <c r="I224">
        <v>47.295758200000002</v>
      </c>
      <c r="J224">
        <v>34385</v>
      </c>
      <c r="K224">
        <v>20</v>
      </c>
      <c r="L224">
        <v>2</v>
      </c>
      <c r="M224">
        <v>1994</v>
      </c>
      <c r="N224">
        <v>28</v>
      </c>
      <c r="O224">
        <v>8</v>
      </c>
      <c r="P224" s="28" t="s">
        <v>24</v>
      </c>
      <c r="Q224" t="s">
        <v>118</v>
      </c>
      <c r="R224" t="s">
        <v>1773</v>
      </c>
      <c r="S224" t="s">
        <v>1774</v>
      </c>
      <c r="T224" t="s">
        <v>125</v>
      </c>
      <c r="U224">
        <v>3</v>
      </c>
      <c r="V224" t="s">
        <v>26</v>
      </c>
      <c r="W224">
        <v>69</v>
      </c>
      <c r="Y224" t="s">
        <v>1775</v>
      </c>
      <c r="Z224">
        <v>26.458254</v>
      </c>
      <c r="AA224">
        <v>114.786182</v>
      </c>
      <c r="AJ224">
        <v>48</v>
      </c>
      <c r="AK224">
        <v>18</v>
      </c>
      <c r="AM224">
        <f t="shared" ca="1" si="36"/>
        <v>2</v>
      </c>
      <c r="AN224">
        <f t="shared" ca="1" si="37"/>
        <v>1994</v>
      </c>
      <c r="AO224">
        <f t="shared" ca="1" si="38"/>
        <v>31</v>
      </c>
      <c r="AP224" t="str">
        <f t="shared" si="39"/>
        <v/>
      </c>
      <c r="AQ224" t="str">
        <f t="shared" si="40"/>
        <v>NZITONDA</v>
      </c>
      <c r="AR224" t="str">
        <f t="shared" si="41"/>
        <v xml:space="preserve"> IZERE NZITONDA</v>
      </c>
      <c r="AU224">
        <f t="shared" ca="1" si="42"/>
        <v>2</v>
      </c>
      <c r="AV224">
        <f t="shared" ca="1" si="43"/>
        <v>1994</v>
      </c>
      <c r="AX224">
        <f t="shared" si="44"/>
        <v>3</v>
      </c>
      <c r="AY224" t="str">
        <f t="shared" si="45"/>
        <v>LIVE IN A POLYGAMOUS UNION</v>
      </c>
      <c r="AZ224" s="23"/>
      <c r="BA224">
        <f t="shared" si="46"/>
        <v>8</v>
      </c>
      <c r="BC224" t="str">
        <f t="shared" si="47"/>
        <v>M</v>
      </c>
    </row>
    <row r="225" spans="1:56" hidden="1">
      <c r="A225">
        <v>73</v>
      </c>
      <c r="B225" t="s">
        <v>771</v>
      </c>
      <c r="C225" t="s">
        <v>772</v>
      </c>
      <c r="E225" t="s">
        <v>659</v>
      </c>
      <c r="F225" t="s">
        <v>1777</v>
      </c>
      <c r="G225" t="s">
        <v>23</v>
      </c>
      <c r="H225">
        <v>56.190882799999997</v>
      </c>
      <c r="I225">
        <v>14.776605</v>
      </c>
      <c r="J225">
        <v>24411</v>
      </c>
      <c r="K225">
        <v>31</v>
      </c>
      <c r="L225">
        <v>10</v>
      </c>
      <c r="M225">
        <v>1966</v>
      </c>
      <c r="N225">
        <v>56</v>
      </c>
      <c r="O225">
        <v>12</v>
      </c>
      <c r="P225" s="28" t="s">
        <v>72</v>
      </c>
      <c r="Q225" t="s">
        <v>82</v>
      </c>
      <c r="R225" t="s">
        <v>1445</v>
      </c>
      <c r="S225" t="s">
        <v>1778</v>
      </c>
      <c r="T225" t="s">
        <v>1779</v>
      </c>
      <c r="U225">
        <v>5</v>
      </c>
      <c r="V225" t="s">
        <v>86</v>
      </c>
      <c r="W225">
        <v>92</v>
      </c>
      <c r="X225"/>
      <c r="Y225" t="s">
        <v>2530</v>
      </c>
      <c r="Z225">
        <v>37.089146800000002</v>
      </c>
      <c r="AA225">
        <v>138.7453592</v>
      </c>
      <c r="AH225">
        <v>81</v>
      </c>
      <c r="AM225">
        <f t="shared" ca="1" si="36"/>
        <v>9</v>
      </c>
      <c r="AN225">
        <f t="shared" ca="1" si="37"/>
        <v>1966</v>
      </c>
      <c r="AO225">
        <f t="shared" ca="1" si="38"/>
        <v>56</v>
      </c>
      <c r="AP225" t="str">
        <f t="shared" si="39"/>
        <v>DOEIA</v>
      </c>
      <c r="AQ225" t="str">
        <f t="shared" si="40"/>
        <v>BYUKUSENGE</v>
      </c>
      <c r="AR225" t="str">
        <f t="shared" si="41"/>
        <v>DOEIA  BYUKUSENGE</v>
      </c>
      <c r="AU225">
        <f t="shared" ca="1" si="42"/>
        <v>9</v>
      </c>
      <c r="AV225">
        <f t="shared" ca="1" si="43"/>
        <v>1966</v>
      </c>
      <c r="AW225">
        <v>1</v>
      </c>
      <c r="AX225" t="str">
        <f t="shared" si="44"/>
        <v/>
      </c>
      <c r="AY225" t="str">
        <f t="shared" si="45"/>
        <v/>
      </c>
      <c r="AZ225" s="23"/>
      <c r="BA225">
        <f t="shared" si="46"/>
        <v>12</v>
      </c>
      <c r="BC225" t="str">
        <f t="shared" si="47"/>
        <v>F</v>
      </c>
    </row>
    <row r="226" spans="1:56" hidden="1">
      <c r="A226">
        <v>73</v>
      </c>
      <c r="B226" t="s">
        <v>773</v>
      </c>
      <c r="C226" t="s">
        <v>774</v>
      </c>
      <c r="E226" t="s">
        <v>2531</v>
      </c>
      <c r="F226" t="s">
        <v>2530</v>
      </c>
      <c r="G226" t="s">
        <v>36</v>
      </c>
      <c r="H226">
        <v>37.089146800000002</v>
      </c>
      <c r="I226">
        <v>138.7453592</v>
      </c>
      <c r="J226">
        <v>11124</v>
      </c>
      <c r="K226">
        <v>15</v>
      </c>
      <c r="L226">
        <v>6</v>
      </c>
      <c r="M226">
        <v>1930</v>
      </c>
      <c r="N226">
        <v>92</v>
      </c>
      <c r="O226">
        <v>5</v>
      </c>
      <c r="P226" s="28" t="s">
        <v>72</v>
      </c>
      <c r="Q226" t="s">
        <v>82</v>
      </c>
      <c r="R226" t="s">
        <v>1445</v>
      </c>
      <c r="S226" t="s">
        <v>1778</v>
      </c>
      <c r="T226" t="s">
        <v>1779</v>
      </c>
      <c r="U226">
        <v>7</v>
      </c>
      <c r="V226" t="s">
        <v>78</v>
      </c>
      <c r="W226">
        <v>92</v>
      </c>
      <c r="X226">
        <v>1159113828</v>
      </c>
      <c r="Y226" t="s">
        <v>2530</v>
      </c>
      <c r="Z226">
        <v>37.089146800000002</v>
      </c>
      <c r="AA226">
        <v>138.7453592</v>
      </c>
      <c r="AI226">
        <v>13</v>
      </c>
      <c r="AM226">
        <f t="shared" ca="1" si="36"/>
        <v>6</v>
      </c>
      <c r="AN226">
        <f t="shared" ca="1" si="37"/>
        <v>1941</v>
      </c>
      <c r="AO226">
        <f t="shared" ca="1" si="38"/>
        <v>92</v>
      </c>
      <c r="AP226" t="str">
        <f t="shared" si="39"/>
        <v>PHILEMON</v>
      </c>
      <c r="AQ226" t="str">
        <f t="shared" si="40"/>
        <v>JACQUELINE</v>
      </c>
      <c r="AR226" t="str">
        <f t="shared" si="41"/>
        <v>PHILEMON  JACQUELINE</v>
      </c>
      <c r="AS226">
        <v>7</v>
      </c>
      <c r="AT226">
        <v>27</v>
      </c>
      <c r="AU226" t="str">
        <f t="shared" si="42"/>
        <v/>
      </c>
      <c r="AV226" t="str">
        <f t="shared" si="43"/>
        <v/>
      </c>
      <c r="AX226">
        <f t="shared" si="44"/>
        <v>7</v>
      </c>
      <c r="AY226" t="str">
        <f t="shared" si="45"/>
        <v>WIDOWED</v>
      </c>
      <c r="AZ226" s="23"/>
      <c r="BA226">
        <f t="shared" si="46"/>
        <v>5</v>
      </c>
      <c r="BC226" t="str">
        <f t="shared" si="47"/>
        <v>M</v>
      </c>
      <c r="BD226">
        <v>1159113828</v>
      </c>
    </row>
    <row r="227" spans="1:56" hidden="1">
      <c r="A227">
        <v>74</v>
      </c>
      <c r="B227" t="s">
        <v>776</v>
      </c>
      <c r="C227" t="s">
        <v>751</v>
      </c>
      <c r="E227" t="s">
        <v>2846</v>
      </c>
      <c r="F227" t="s">
        <v>1781</v>
      </c>
      <c r="G227" t="s">
        <v>23</v>
      </c>
      <c r="H227">
        <v>-8.5774000000000008</v>
      </c>
      <c r="I227">
        <v>119.0069</v>
      </c>
      <c r="J227">
        <v>20179</v>
      </c>
      <c r="K227">
        <v>31</v>
      </c>
      <c r="L227">
        <v>3</v>
      </c>
      <c r="M227">
        <v>1955</v>
      </c>
      <c r="N227">
        <v>67</v>
      </c>
      <c r="O227">
        <v>12</v>
      </c>
      <c r="P227" s="28" t="s">
        <v>97</v>
      </c>
      <c r="Q227" t="s">
        <v>125</v>
      </c>
      <c r="R227" t="s">
        <v>1565</v>
      </c>
      <c r="S227" t="s">
        <v>1782</v>
      </c>
      <c r="T227" t="s">
        <v>1783</v>
      </c>
      <c r="U227">
        <v>7</v>
      </c>
      <c r="V227" t="s">
        <v>78</v>
      </c>
      <c r="W227">
        <v>67</v>
      </c>
      <c r="X227" s="17">
        <v>5888939048</v>
      </c>
      <c r="Y227" t="s">
        <v>1781</v>
      </c>
      <c r="Z227">
        <v>-8.5774000000000008</v>
      </c>
      <c r="AA227">
        <v>119.0069</v>
      </c>
      <c r="AD227">
        <v>7</v>
      </c>
      <c r="AE227">
        <v>11</v>
      </c>
      <c r="AM227">
        <f t="shared" ca="1" si="36"/>
        <v>3</v>
      </c>
      <c r="AN227">
        <f t="shared" ca="1" si="37"/>
        <v>1955</v>
      </c>
      <c r="AO227">
        <f t="shared" ca="1" si="38"/>
        <v>67</v>
      </c>
      <c r="AP227" t="str">
        <f t="shared" si="39"/>
        <v>ELISE</v>
      </c>
      <c r="AQ227" t="str">
        <f t="shared" si="40"/>
        <v>BYIRFAINGIRO</v>
      </c>
      <c r="AR227" t="str">
        <f t="shared" si="41"/>
        <v>ELISE  BYIRFAINGIRO</v>
      </c>
      <c r="AU227">
        <f t="shared" ca="1" si="42"/>
        <v>3</v>
      </c>
      <c r="AV227">
        <f t="shared" ca="1" si="43"/>
        <v>1955</v>
      </c>
      <c r="AX227">
        <f t="shared" si="44"/>
        <v>7</v>
      </c>
      <c r="AY227" t="str">
        <f t="shared" si="45"/>
        <v>WIDOWED</v>
      </c>
      <c r="AZ227" s="23">
        <v>1</v>
      </c>
      <c r="BA227" t="str">
        <f t="shared" si="46"/>
        <v/>
      </c>
      <c r="BC227" t="str">
        <f t="shared" si="47"/>
        <v>F</v>
      </c>
      <c r="BD227" s="17">
        <v>5888939048</v>
      </c>
    </row>
    <row r="228" spans="1:56" hidden="1">
      <c r="A228">
        <v>74</v>
      </c>
      <c r="B228" t="s">
        <v>778</v>
      </c>
      <c r="C228" t="s">
        <v>779</v>
      </c>
      <c r="E228" t="s">
        <v>780</v>
      </c>
      <c r="F228" t="s">
        <v>1784</v>
      </c>
      <c r="G228" t="s">
        <v>36</v>
      </c>
      <c r="H228">
        <v>47.081511999999996</v>
      </c>
      <c r="I228">
        <v>29.8505301</v>
      </c>
      <c r="J228">
        <v>29984</v>
      </c>
      <c r="K228">
        <v>2</v>
      </c>
      <c r="L228">
        <v>2</v>
      </c>
      <c r="M228">
        <v>1982</v>
      </c>
      <c r="N228">
        <v>40</v>
      </c>
      <c r="O228">
        <v>8</v>
      </c>
      <c r="P228" s="28" t="s">
        <v>97</v>
      </c>
      <c r="Q228" t="s">
        <v>125</v>
      </c>
      <c r="R228" t="s">
        <v>1565</v>
      </c>
      <c r="S228" t="s">
        <v>1782</v>
      </c>
      <c r="T228" t="s">
        <v>1783</v>
      </c>
      <c r="U228">
        <v>4</v>
      </c>
      <c r="V228" t="s">
        <v>93</v>
      </c>
      <c r="W228">
        <v>67</v>
      </c>
      <c r="Y228" t="s">
        <v>1781</v>
      </c>
      <c r="Z228">
        <v>-8.5774000000000008</v>
      </c>
      <c r="AA228">
        <v>119.0069</v>
      </c>
      <c r="AM228">
        <f t="shared" ca="1" si="36"/>
        <v>2</v>
      </c>
      <c r="AN228">
        <f t="shared" ca="1" si="37"/>
        <v>1982</v>
      </c>
      <c r="AO228">
        <f t="shared" ca="1" si="38"/>
        <v>40</v>
      </c>
      <c r="AP228" t="str">
        <f t="shared" si="39"/>
        <v>ZACHARIE</v>
      </c>
      <c r="AQ228" t="str">
        <f t="shared" si="40"/>
        <v>MUSONI</v>
      </c>
      <c r="AR228" t="str">
        <f t="shared" si="41"/>
        <v>ZACHARIE  MUSONI</v>
      </c>
      <c r="AU228">
        <f t="shared" ca="1" si="42"/>
        <v>2</v>
      </c>
      <c r="AV228">
        <f t="shared" ca="1" si="43"/>
        <v>1982</v>
      </c>
      <c r="AX228">
        <f t="shared" si="44"/>
        <v>4</v>
      </c>
      <c r="AY228" t="str">
        <f t="shared" si="45"/>
        <v>DIVORCED</v>
      </c>
      <c r="AZ228" s="23"/>
      <c r="BA228">
        <f t="shared" si="46"/>
        <v>8</v>
      </c>
      <c r="BC228" t="str">
        <f t="shared" si="47"/>
        <v>M</v>
      </c>
    </row>
    <row r="229" spans="1:56" hidden="1">
      <c r="A229">
        <v>74</v>
      </c>
      <c r="B229" t="s">
        <v>781</v>
      </c>
      <c r="C229" t="s">
        <v>782</v>
      </c>
      <c r="E229" t="s">
        <v>2532</v>
      </c>
      <c r="F229" t="s">
        <v>2533</v>
      </c>
      <c r="G229" t="s">
        <v>36</v>
      </c>
      <c r="H229">
        <v>22.055724399999999</v>
      </c>
      <c r="I229">
        <v>106.61586800000001</v>
      </c>
      <c r="J229">
        <v>37770</v>
      </c>
      <c r="K229">
        <v>29</v>
      </c>
      <c r="L229">
        <v>5</v>
      </c>
      <c r="M229">
        <v>2003</v>
      </c>
      <c r="N229">
        <v>19</v>
      </c>
      <c r="O229">
        <v>1</v>
      </c>
      <c r="P229" s="28" t="s">
        <v>97</v>
      </c>
      <c r="Q229" t="s">
        <v>125</v>
      </c>
      <c r="R229" t="s">
        <v>1565</v>
      </c>
      <c r="S229" t="s">
        <v>1782</v>
      </c>
      <c r="T229" t="s">
        <v>1783</v>
      </c>
      <c r="U229">
        <v>3</v>
      </c>
      <c r="V229" t="s">
        <v>26</v>
      </c>
      <c r="W229">
        <v>67</v>
      </c>
      <c r="Y229" t="s">
        <v>1781</v>
      </c>
      <c r="Z229">
        <v>-8.5774000000000008</v>
      </c>
      <c r="AA229">
        <v>119.0069</v>
      </c>
      <c r="AJ229">
        <v>29</v>
      </c>
      <c r="AM229">
        <f t="shared" ca="1" si="36"/>
        <v>5</v>
      </c>
      <c r="AN229">
        <f t="shared" ca="1" si="37"/>
        <v>2003</v>
      </c>
      <c r="AO229">
        <f t="shared" ca="1" si="38"/>
        <v>21</v>
      </c>
      <c r="AP229" t="str">
        <f t="shared" si="39"/>
        <v>SCOTT</v>
      </c>
      <c r="AQ229" t="str">
        <f t="shared" si="40"/>
        <v>BUKURU</v>
      </c>
      <c r="AR229" t="str">
        <f t="shared" si="41"/>
        <v>SCOTT  BUKURU</v>
      </c>
      <c r="AT229">
        <v>79</v>
      </c>
      <c r="AU229">
        <f t="shared" ca="1" si="42"/>
        <v>5</v>
      </c>
      <c r="AV229" t="str">
        <f t="shared" si="43"/>
        <v/>
      </c>
      <c r="AX229">
        <f t="shared" si="44"/>
        <v>3</v>
      </c>
      <c r="AY229" t="str">
        <f t="shared" si="45"/>
        <v>LIVE IN A POLYGAMOUS UNION</v>
      </c>
      <c r="AZ229" s="23"/>
      <c r="BA229">
        <f t="shared" si="46"/>
        <v>1</v>
      </c>
      <c r="BC229" t="str">
        <f t="shared" si="47"/>
        <v>M</v>
      </c>
    </row>
    <row r="230" spans="1:56" hidden="1">
      <c r="A230">
        <v>74</v>
      </c>
      <c r="B230" t="s">
        <v>784</v>
      </c>
      <c r="C230" t="s">
        <v>134</v>
      </c>
      <c r="D230" t="s">
        <v>785</v>
      </c>
      <c r="E230" t="s">
        <v>2534</v>
      </c>
      <c r="F230" t="s">
        <v>2535</v>
      </c>
      <c r="G230" t="s">
        <v>36</v>
      </c>
      <c r="H230">
        <v>29.270311</v>
      </c>
      <c r="I230">
        <v>88.880492000000004</v>
      </c>
      <c r="J230">
        <v>30415</v>
      </c>
      <c r="K230">
        <v>9</v>
      </c>
      <c r="L230">
        <v>4</v>
      </c>
      <c r="M230">
        <v>1983</v>
      </c>
      <c r="N230">
        <v>39</v>
      </c>
      <c r="O230">
        <v>6</v>
      </c>
      <c r="P230" s="28" t="s">
        <v>97</v>
      </c>
      <c r="Q230" t="s">
        <v>125</v>
      </c>
      <c r="R230" t="s">
        <v>1565</v>
      </c>
      <c r="S230" t="s">
        <v>1782</v>
      </c>
      <c r="T230" t="s">
        <v>1783</v>
      </c>
      <c r="U230">
        <v>4</v>
      </c>
      <c r="V230" t="s">
        <v>93</v>
      </c>
      <c r="W230">
        <v>67</v>
      </c>
      <c r="Y230" t="s">
        <v>1781</v>
      </c>
      <c r="Z230">
        <v>-8.5774000000000008</v>
      </c>
      <c r="AA230">
        <v>119.0069</v>
      </c>
      <c r="AH230">
        <v>80</v>
      </c>
      <c r="AI230">
        <v>16</v>
      </c>
      <c r="AJ230">
        <v>5</v>
      </c>
      <c r="AM230">
        <f t="shared" ca="1" si="36"/>
        <v>8</v>
      </c>
      <c r="AN230">
        <f t="shared" ca="1" si="37"/>
        <v>2001</v>
      </c>
      <c r="AO230">
        <f t="shared" ca="1" si="38"/>
        <v>40</v>
      </c>
      <c r="AP230" t="str">
        <f t="shared" si="39"/>
        <v>JEAN</v>
      </c>
      <c r="AQ230" t="str">
        <f t="shared" si="40"/>
        <v>TUMWINE</v>
      </c>
      <c r="AR230" t="str">
        <f t="shared" si="41"/>
        <v>JEAN SAUVEUR TUMWINE</v>
      </c>
      <c r="AU230">
        <f t="shared" ca="1" si="42"/>
        <v>8</v>
      </c>
      <c r="AV230">
        <f t="shared" ca="1" si="43"/>
        <v>2001</v>
      </c>
      <c r="AX230">
        <f t="shared" si="44"/>
        <v>4</v>
      </c>
      <c r="AY230" t="str">
        <f t="shared" si="45"/>
        <v>DIVORCED</v>
      </c>
      <c r="AZ230" s="23"/>
      <c r="BA230">
        <f t="shared" si="46"/>
        <v>6</v>
      </c>
      <c r="BC230" t="str">
        <f t="shared" si="47"/>
        <v>M</v>
      </c>
    </row>
    <row r="231" spans="1:56" hidden="1">
      <c r="A231">
        <v>74</v>
      </c>
      <c r="B231" t="s">
        <v>787</v>
      </c>
      <c r="C231" t="s">
        <v>788</v>
      </c>
      <c r="E231" t="s">
        <v>2536</v>
      </c>
      <c r="F231" t="s">
        <v>2537</v>
      </c>
      <c r="G231" t="s">
        <v>36</v>
      </c>
      <c r="H231">
        <v>36.935163699999997</v>
      </c>
      <c r="I231">
        <v>139.98540869999999</v>
      </c>
      <c r="J231">
        <v>27094</v>
      </c>
      <c r="K231">
        <v>6</v>
      </c>
      <c r="L231">
        <v>3</v>
      </c>
      <c r="M231">
        <v>1974</v>
      </c>
      <c r="N231">
        <v>48</v>
      </c>
      <c r="O231">
        <v>1</v>
      </c>
      <c r="P231" s="28" t="s">
        <v>97</v>
      </c>
      <c r="Q231" t="s">
        <v>125</v>
      </c>
      <c r="R231" t="s">
        <v>1565</v>
      </c>
      <c r="S231" t="s">
        <v>1782</v>
      </c>
      <c r="T231" t="s">
        <v>1783</v>
      </c>
      <c r="U231">
        <v>1</v>
      </c>
      <c r="V231" t="s">
        <v>186</v>
      </c>
      <c r="W231">
        <v>67</v>
      </c>
      <c r="Y231" t="s">
        <v>1781</v>
      </c>
      <c r="Z231">
        <v>-8.5774000000000008</v>
      </c>
      <c r="AA231">
        <v>119.0069</v>
      </c>
      <c r="AH231">
        <v>108</v>
      </c>
      <c r="AJ231">
        <v>56</v>
      </c>
      <c r="AM231">
        <f t="shared" ca="1" si="36"/>
        <v>1</v>
      </c>
      <c r="AN231">
        <f t="shared" ca="1" si="37"/>
        <v>1974</v>
      </c>
      <c r="AO231">
        <f t="shared" ca="1" si="38"/>
        <v>51</v>
      </c>
      <c r="AP231" t="str">
        <f t="shared" si="39"/>
        <v>CLAUDE</v>
      </c>
      <c r="AQ231" t="str">
        <f t="shared" si="40"/>
        <v>JANE</v>
      </c>
      <c r="AR231" t="str">
        <f t="shared" si="41"/>
        <v>CLAUDE  JANE</v>
      </c>
      <c r="AS231">
        <v>99</v>
      </c>
      <c r="AU231" t="str">
        <f t="shared" si="42"/>
        <v/>
      </c>
      <c r="AV231">
        <f t="shared" ca="1" si="43"/>
        <v>1974</v>
      </c>
      <c r="AX231">
        <f t="shared" si="44"/>
        <v>1</v>
      </c>
      <c r="AY231" t="str">
        <f t="shared" si="45"/>
        <v>MARRIED TO ONE WIFE/HUSBAND OFFICIALLY</v>
      </c>
      <c r="AZ231" s="23"/>
      <c r="BA231">
        <f t="shared" si="46"/>
        <v>1</v>
      </c>
      <c r="BC231" t="str">
        <f t="shared" si="47"/>
        <v>M</v>
      </c>
    </row>
    <row r="232" spans="1:56" hidden="1">
      <c r="A232">
        <v>75</v>
      </c>
      <c r="B232" t="s">
        <v>790</v>
      </c>
      <c r="C232" t="s">
        <v>791</v>
      </c>
      <c r="E232" t="s">
        <v>448</v>
      </c>
      <c r="F232" t="s">
        <v>1788</v>
      </c>
      <c r="G232" t="s">
        <v>36</v>
      </c>
      <c r="H232">
        <v>-6.8708334999999998</v>
      </c>
      <c r="I232">
        <v>110.66158849999999</v>
      </c>
      <c r="J232">
        <v>42622</v>
      </c>
      <c r="K232">
        <v>9</v>
      </c>
      <c r="L232">
        <v>9</v>
      </c>
      <c r="M232">
        <v>2016</v>
      </c>
      <c r="N232">
        <v>6</v>
      </c>
      <c r="O232">
        <v>6</v>
      </c>
      <c r="P232" s="28" t="s">
        <v>31</v>
      </c>
      <c r="Q232" t="s">
        <v>32</v>
      </c>
      <c r="R232" t="s">
        <v>1789</v>
      </c>
      <c r="S232" t="s">
        <v>1790</v>
      </c>
      <c r="T232" t="s">
        <v>1381</v>
      </c>
      <c r="U232">
        <v>6</v>
      </c>
      <c r="V232" t="s">
        <v>43</v>
      </c>
      <c r="W232">
        <v>46</v>
      </c>
      <c r="Y232" t="s">
        <v>2538</v>
      </c>
      <c r="Z232">
        <v>33.237625999999999</v>
      </c>
      <c r="AA232">
        <v>72.270843999999997</v>
      </c>
      <c r="AK232">
        <v>15</v>
      </c>
      <c r="AM232">
        <f t="shared" ca="1" si="36"/>
        <v>9</v>
      </c>
      <c r="AN232">
        <f t="shared" ca="1" si="37"/>
        <v>2016</v>
      </c>
      <c r="AO232">
        <f t="shared" ca="1" si="38"/>
        <v>6</v>
      </c>
      <c r="AP232" t="str">
        <f t="shared" si="39"/>
        <v/>
      </c>
      <c r="AQ232" t="str">
        <f t="shared" si="40"/>
        <v>GASANA</v>
      </c>
      <c r="AR232" t="str">
        <f t="shared" si="41"/>
        <v xml:space="preserve">  GASANA</v>
      </c>
      <c r="AU232">
        <f t="shared" ca="1" si="42"/>
        <v>9</v>
      </c>
      <c r="AV232">
        <f t="shared" ca="1" si="43"/>
        <v>2016</v>
      </c>
      <c r="AX232">
        <f t="shared" si="44"/>
        <v>6</v>
      </c>
      <c r="AY232" t="str">
        <f t="shared" si="45"/>
        <v>NEVER MARRIED</v>
      </c>
      <c r="AZ232" s="23"/>
      <c r="BA232">
        <f t="shared" si="46"/>
        <v>6</v>
      </c>
      <c r="BC232" t="str">
        <f t="shared" si="47"/>
        <v>M</v>
      </c>
    </row>
    <row r="233" spans="1:56" hidden="1">
      <c r="A233">
        <v>75</v>
      </c>
      <c r="B233" t="s">
        <v>792</v>
      </c>
      <c r="C233" t="s">
        <v>793</v>
      </c>
      <c r="E233" t="s">
        <v>1077</v>
      </c>
      <c r="F233" t="s">
        <v>2539</v>
      </c>
      <c r="G233" t="s">
        <v>36</v>
      </c>
      <c r="H233">
        <v>42.910775399999999</v>
      </c>
      <c r="I233">
        <v>21.195627300000002</v>
      </c>
      <c r="J233">
        <v>44417</v>
      </c>
      <c r="K233">
        <v>9</v>
      </c>
      <c r="L233">
        <v>8</v>
      </c>
      <c r="M233">
        <v>2021</v>
      </c>
      <c r="N233">
        <v>1</v>
      </c>
      <c r="O233">
        <v>5</v>
      </c>
      <c r="P233" s="28" t="s">
        <v>31</v>
      </c>
      <c r="Q233" t="s">
        <v>32</v>
      </c>
      <c r="R233" t="s">
        <v>1789</v>
      </c>
      <c r="S233" t="s">
        <v>1790</v>
      </c>
      <c r="T233" t="s">
        <v>1381</v>
      </c>
      <c r="U233">
        <v>6</v>
      </c>
      <c r="V233" t="s">
        <v>43</v>
      </c>
      <c r="W233">
        <v>46</v>
      </c>
      <c r="Y233" t="s">
        <v>2538</v>
      </c>
      <c r="Z233">
        <v>33.237625999999999</v>
      </c>
      <c r="AA233">
        <v>72.270843999999997</v>
      </c>
      <c r="AI233">
        <v>9</v>
      </c>
      <c r="AM233">
        <f t="shared" ca="1" si="36"/>
        <v>8</v>
      </c>
      <c r="AN233">
        <f t="shared" ca="1" si="37"/>
        <v>2017</v>
      </c>
      <c r="AO233">
        <f t="shared" ca="1" si="38"/>
        <v>1</v>
      </c>
      <c r="AP233" t="str">
        <f t="shared" si="39"/>
        <v>FRED</v>
      </c>
      <c r="AQ233" t="str">
        <f t="shared" si="40"/>
        <v>CELESTIN</v>
      </c>
      <c r="AR233" t="str">
        <f t="shared" si="41"/>
        <v>FRED  CELESTIN</v>
      </c>
      <c r="AU233">
        <f t="shared" ca="1" si="42"/>
        <v>8</v>
      </c>
      <c r="AV233">
        <f t="shared" ca="1" si="43"/>
        <v>2017</v>
      </c>
      <c r="AX233">
        <f t="shared" si="44"/>
        <v>6</v>
      </c>
      <c r="AY233" t="str">
        <f t="shared" si="45"/>
        <v>NEVER MARRIED</v>
      </c>
      <c r="AZ233" s="23">
        <v>1</v>
      </c>
      <c r="BA233" t="str">
        <f t="shared" si="46"/>
        <v/>
      </c>
      <c r="BC233" t="str">
        <f t="shared" si="47"/>
        <v>M</v>
      </c>
    </row>
    <row r="234" spans="1:56" hidden="1">
      <c r="A234">
        <v>75</v>
      </c>
      <c r="B234" t="s">
        <v>795</v>
      </c>
      <c r="C234" t="s">
        <v>796</v>
      </c>
      <c r="E234" t="s">
        <v>2541</v>
      </c>
      <c r="F234" t="s">
        <v>2538</v>
      </c>
      <c r="G234" t="s">
        <v>36</v>
      </c>
      <c r="H234">
        <v>33.237625999999999</v>
      </c>
      <c r="I234">
        <v>72.270843999999997</v>
      </c>
      <c r="J234">
        <v>28077</v>
      </c>
      <c r="K234">
        <v>13</v>
      </c>
      <c r="L234">
        <v>11</v>
      </c>
      <c r="M234">
        <v>1976</v>
      </c>
      <c r="N234">
        <v>46</v>
      </c>
      <c r="O234">
        <v>8</v>
      </c>
      <c r="P234" s="28" t="s">
        <v>31</v>
      </c>
      <c r="Q234" t="s">
        <v>32</v>
      </c>
      <c r="R234" t="s">
        <v>1789</v>
      </c>
      <c r="S234" t="s">
        <v>1790</v>
      </c>
      <c r="T234" t="s">
        <v>1381</v>
      </c>
      <c r="U234">
        <v>7</v>
      </c>
      <c r="V234" t="s">
        <v>78</v>
      </c>
      <c r="W234">
        <v>46</v>
      </c>
      <c r="X234" s="17">
        <v>9184871405</v>
      </c>
      <c r="Y234" t="s">
        <v>2538</v>
      </c>
      <c r="Z234">
        <v>33.237625999999999</v>
      </c>
      <c r="AA234">
        <v>72.270843999999997</v>
      </c>
      <c r="AH234">
        <v>75</v>
      </c>
      <c r="AM234">
        <f t="shared" ca="1" si="36"/>
        <v>1</v>
      </c>
      <c r="AN234">
        <f t="shared" ca="1" si="37"/>
        <v>1976</v>
      </c>
      <c r="AO234">
        <f t="shared" ca="1" si="38"/>
        <v>46</v>
      </c>
      <c r="AP234" t="str">
        <f t="shared" si="39"/>
        <v>AARON</v>
      </c>
      <c r="AQ234" t="str">
        <f t="shared" si="40"/>
        <v>HABIYAMBERE</v>
      </c>
      <c r="AR234" t="str">
        <f t="shared" si="41"/>
        <v>AARON  HABIYAMBERE</v>
      </c>
      <c r="AU234">
        <f t="shared" ca="1" si="42"/>
        <v>1</v>
      </c>
      <c r="AV234">
        <f t="shared" ca="1" si="43"/>
        <v>1976</v>
      </c>
      <c r="AX234">
        <f t="shared" si="44"/>
        <v>7</v>
      </c>
      <c r="AY234" t="str">
        <f t="shared" si="45"/>
        <v>WIDOWED</v>
      </c>
      <c r="AZ234" s="23"/>
      <c r="BA234">
        <f t="shared" si="46"/>
        <v>8</v>
      </c>
      <c r="BC234" t="str">
        <f t="shared" si="47"/>
        <v>M</v>
      </c>
      <c r="BD234" s="17">
        <v>9184871405</v>
      </c>
    </row>
    <row r="235" spans="1:56" hidden="1">
      <c r="A235">
        <v>75</v>
      </c>
      <c r="B235" t="s">
        <v>798</v>
      </c>
      <c r="C235" t="s">
        <v>799</v>
      </c>
      <c r="D235" t="s">
        <v>800</v>
      </c>
      <c r="E235" t="s">
        <v>767</v>
      </c>
      <c r="F235" t="s">
        <v>1793</v>
      </c>
      <c r="G235" t="s">
        <v>23</v>
      </c>
      <c r="H235">
        <v>32.5443894</v>
      </c>
      <c r="I235">
        <v>73.1990129</v>
      </c>
      <c r="J235">
        <v>34889</v>
      </c>
      <c r="K235">
        <v>9</v>
      </c>
      <c r="L235">
        <v>7</v>
      </c>
      <c r="M235">
        <v>1995</v>
      </c>
      <c r="N235">
        <v>27</v>
      </c>
      <c r="O235">
        <v>7</v>
      </c>
      <c r="P235" s="28" t="s">
        <v>31</v>
      </c>
      <c r="Q235" t="s">
        <v>32</v>
      </c>
      <c r="R235" t="s">
        <v>1789</v>
      </c>
      <c r="S235" t="s">
        <v>1790</v>
      </c>
      <c r="T235" t="s">
        <v>1381</v>
      </c>
      <c r="U235">
        <v>2</v>
      </c>
      <c r="V235" t="s">
        <v>48</v>
      </c>
      <c r="W235">
        <v>46</v>
      </c>
      <c r="Y235" t="s">
        <v>2538</v>
      </c>
      <c r="Z235">
        <v>33.237625999999999</v>
      </c>
      <c r="AA235">
        <v>72.270843999999997</v>
      </c>
      <c r="AI235">
        <v>69</v>
      </c>
      <c r="AM235">
        <f t="shared" ca="1" si="36"/>
        <v>7</v>
      </c>
      <c r="AN235">
        <f t="shared" ca="1" si="37"/>
        <v>2015</v>
      </c>
      <c r="AO235">
        <f t="shared" ca="1" si="38"/>
        <v>27</v>
      </c>
      <c r="AP235" t="str">
        <f t="shared" si="39"/>
        <v>MIMI</v>
      </c>
      <c r="AQ235" t="str">
        <f t="shared" si="40"/>
        <v>UWIMBABAZI</v>
      </c>
      <c r="AR235" t="str">
        <f t="shared" si="41"/>
        <v>MIMI UWU UWIMBABAZI</v>
      </c>
      <c r="AU235">
        <f t="shared" ca="1" si="42"/>
        <v>7</v>
      </c>
      <c r="AV235">
        <f t="shared" ca="1" si="43"/>
        <v>2015</v>
      </c>
      <c r="AX235">
        <f t="shared" si="44"/>
        <v>2</v>
      </c>
      <c r="AY235" t="str">
        <f t="shared" si="45"/>
        <v>MARRIED TO ONE WIFE/HUSBAND NOT OFFICIALLY</v>
      </c>
      <c r="AZ235" s="23"/>
      <c r="BA235">
        <f t="shared" si="46"/>
        <v>7</v>
      </c>
      <c r="BC235" t="str">
        <f t="shared" si="47"/>
        <v>F</v>
      </c>
    </row>
    <row r="236" spans="1:56" hidden="1">
      <c r="A236">
        <v>76</v>
      </c>
      <c r="B236" t="s">
        <v>801</v>
      </c>
      <c r="C236" t="s">
        <v>459</v>
      </c>
      <c r="D236" t="s">
        <v>802</v>
      </c>
      <c r="E236" t="s">
        <v>124</v>
      </c>
      <c r="F236" t="s">
        <v>1794</v>
      </c>
      <c r="G236" t="s">
        <v>36</v>
      </c>
      <c r="H236">
        <v>7.7013470999999996</v>
      </c>
      <c r="I236">
        <v>-72.544144500000002</v>
      </c>
      <c r="J236">
        <v>29910</v>
      </c>
      <c r="K236">
        <v>20</v>
      </c>
      <c r="L236">
        <v>11</v>
      </c>
      <c r="M236">
        <v>1981</v>
      </c>
      <c r="N236">
        <v>41</v>
      </c>
      <c r="O236">
        <v>9</v>
      </c>
      <c r="P236" s="28" t="s">
        <v>37</v>
      </c>
      <c r="Q236" t="s">
        <v>42</v>
      </c>
      <c r="R236" t="s">
        <v>1732</v>
      </c>
      <c r="S236" t="s">
        <v>1733</v>
      </c>
      <c r="T236" t="s">
        <v>1514</v>
      </c>
      <c r="U236">
        <v>7</v>
      </c>
      <c r="V236" t="s">
        <v>78</v>
      </c>
      <c r="W236">
        <v>86</v>
      </c>
      <c r="Y236" t="s">
        <v>1795</v>
      </c>
      <c r="Z236">
        <v>-6.5979999999999999</v>
      </c>
      <c r="AA236">
        <v>106.2248</v>
      </c>
      <c r="AM236">
        <f t="shared" ca="1" si="36"/>
        <v>11</v>
      </c>
      <c r="AN236">
        <f t="shared" ca="1" si="37"/>
        <v>1981</v>
      </c>
      <c r="AO236">
        <f t="shared" ca="1" si="38"/>
        <v>41</v>
      </c>
      <c r="AP236" t="str">
        <f t="shared" si="39"/>
        <v>FELIX</v>
      </c>
      <c r="AQ236" t="str">
        <f t="shared" si="40"/>
        <v>KAYITARE</v>
      </c>
      <c r="AR236" t="str">
        <f t="shared" si="41"/>
        <v>FELIX RUTAGAND KAYITARE</v>
      </c>
      <c r="AT236">
        <v>6</v>
      </c>
      <c r="AU236">
        <f t="shared" ca="1" si="42"/>
        <v>11</v>
      </c>
      <c r="AV236" t="str">
        <f t="shared" si="43"/>
        <v/>
      </c>
      <c r="AX236">
        <f t="shared" si="44"/>
        <v>7</v>
      </c>
      <c r="AY236" t="str">
        <f t="shared" si="45"/>
        <v>WIDOWED</v>
      </c>
      <c r="AZ236" s="23"/>
      <c r="BA236">
        <f t="shared" si="46"/>
        <v>9</v>
      </c>
      <c r="BC236" t="str">
        <f t="shared" si="47"/>
        <v>M</v>
      </c>
    </row>
    <row r="237" spans="1:56" hidden="1">
      <c r="A237">
        <v>76</v>
      </c>
      <c r="B237" t="s">
        <v>803</v>
      </c>
      <c r="C237" t="s">
        <v>804</v>
      </c>
      <c r="E237" t="s">
        <v>805</v>
      </c>
      <c r="F237" t="s">
        <v>1795</v>
      </c>
      <c r="G237" t="s">
        <v>23</v>
      </c>
      <c r="H237">
        <v>-6.5979999999999999</v>
      </c>
      <c r="I237">
        <v>106.2248</v>
      </c>
      <c r="J237">
        <v>13166</v>
      </c>
      <c r="K237">
        <v>17</v>
      </c>
      <c r="L237">
        <v>1</v>
      </c>
      <c r="M237">
        <v>1936</v>
      </c>
      <c r="N237">
        <v>86</v>
      </c>
      <c r="O237">
        <v>10</v>
      </c>
      <c r="P237" s="28" t="s">
        <v>37</v>
      </c>
      <c r="Q237" t="s">
        <v>42</v>
      </c>
      <c r="R237" t="s">
        <v>1732</v>
      </c>
      <c r="S237" t="s">
        <v>1733</v>
      </c>
      <c r="T237" t="s">
        <v>1514</v>
      </c>
      <c r="U237">
        <v>5</v>
      </c>
      <c r="V237" t="s">
        <v>86</v>
      </c>
      <c r="W237">
        <v>86</v>
      </c>
      <c r="X237" s="17">
        <v>5052457866</v>
      </c>
      <c r="Y237" t="s">
        <v>1795</v>
      </c>
      <c r="Z237">
        <v>-6.5979999999999999</v>
      </c>
      <c r="AA237">
        <v>106.2248</v>
      </c>
      <c r="AH237">
        <v>48</v>
      </c>
      <c r="AM237">
        <f t="shared" ca="1" si="36"/>
        <v>2</v>
      </c>
      <c r="AN237">
        <f t="shared" ca="1" si="37"/>
        <v>1936</v>
      </c>
      <c r="AO237">
        <f t="shared" ca="1" si="38"/>
        <v>86</v>
      </c>
      <c r="AP237" t="str">
        <f t="shared" si="39"/>
        <v>MABEL</v>
      </c>
      <c r="AQ237" t="str">
        <f t="shared" si="40"/>
        <v>UMUGWANEZA</v>
      </c>
      <c r="AR237" t="str">
        <f t="shared" si="41"/>
        <v>MABEL  UMUGWANEZA</v>
      </c>
      <c r="AU237">
        <f t="shared" ca="1" si="42"/>
        <v>2</v>
      </c>
      <c r="AV237">
        <f t="shared" ca="1" si="43"/>
        <v>1936</v>
      </c>
      <c r="AX237">
        <f t="shared" si="44"/>
        <v>5</v>
      </c>
      <c r="AY237" t="str">
        <f t="shared" si="45"/>
        <v>SEPARATED</v>
      </c>
      <c r="AZ237" s="23"/>
      <c r="BA237">
        <f t="shared" si="46"/>
        <v>10</v>
      </c>
      <c r="BC237" t="str">
        <f t="shared" si="47"/>
        <v>F</v>
      </c>
      <c r="BD237" s="17"/>
    </row>
    <row r="238" spans="1:56" hidden="1">
      <c r="A238">
        <v>77</v>
      </c>
      <c r="B238" t="s">
        <v>806</v>
      </c>
      <c r="C238" t="s">
        <v>807</v>
      </c>
      <c r="E238" t="s">
        <v>760</v>
      </c>
      <c r="F238" t="s">
        <v>2546</v>
      </c>
      <c r="G238" t="s">
        <v>23</v>
      </c>
      <c r="H238">
        <v>-8.2994000000000003</v>
      </c>
      <c r="I238">
        <v>123.2655</v>
      </c>
      <c r="J238">
        <v>22980</v>
      </c>
      <c r="K238">
        <v>30</v>
      </c>
      <c r="L238">
        <v>11</v>
      </c>
      <c r="M238">
        <v>1962</v>
      </c>
      <c r="N238">
        <v>60</v>
      </c>
      <c r="O238">
        <v>5</v>
      </c>
      <c r="P238" s="28" t="s">
        <v>97</v>
      </c>
      <c r="Q238" t="s">
        <v>176</v>
      </c>
      <c r="R238" t="s">
        <v>1415</v>
      </c>
      <c r="S238" t="s">
        <v>1797</v>
      </c>
      <c r="T238" t="s">
        <v>1798</v>
      </c>
      <c r="U238">
        <v>3</v>
      </c>
      <c r="V238" t="s">
        <v>26</v>
      </c>
      <c r="W238">
        <v>68</v>
      </c>
      <c r="Y238" t="s">
        <v>1800</v>
      </c>
      <c r="Z238">
        <v>-10.724600000000001</v>
      </c>
      <c r="AA238">
        <v>123.0979</v>
      </c>
      <c r="AM238">
        <f t="shared" ca="1" si="36"/>
        <v>11</v>
      </c>
      <c r="AN238">
        <f t="shared" ca="1" si="37"/>
        <v>1962</v>
      </c>
      <c r="AO238">
        <f t="shared" ca="1" si="38"/>
        <v>60</v>
      </c>
      <c r="AP238" t="str">
        <f t="shared" si="39"/>
        <v>MUZIRANENGE</v>
      </c>
      <c r="AQ238" t="str">
        <f t="shared" si="40"/>
        <v>TUYISHIME</v>
      </c>
      <c r="AR238" t="str">
        <f t="shared" si="41"/>
        <v>MUZIRANENGE  TUYISHIME</v>
      </c>
      <c r="AS238">
        <v>55</v>
      </c>
      <c r="AU238" t="str">
        <f t="shared" si="42"/>
        <v/>
      </c>
      <c r="AV238">
        <f t="shared" ca="1" si="43"/>
        <v>1962</v>
      </c>
      <c r="AW238">
        <v>1</v>
      </c>
      <c r="AX238" t="str">
        <f t="shared" si="44"/>
        <v/>
      </c>
      <c r="AY238" t="str">
        <f t="shared" si="45"/>
        <v/>
      </c>
      <c r="AZ238" s="23"/>
      <c r="BA238">
        <f t="shared" si="46"/>
        <v>5</v>
      </c>
      <c r="BC238" t="str">
        <f t="shared" si="47"/>
        <v>F</v>
      </c>
    </row>
    <row r="239" spans="1:56" hidden="1">
      <c r="A239">
        <v>77</v>
      </c>
      <c r="B239" t="s">
        <v>809</v>
      </c>
      <c r="C239" t="s">
        <v>219</v>
      </c>
      <c r="E239" t="s">
        <v>708</v>
      </c>
      <c r="F239" t="s">
        <v>2548</v>
      </c>
      <c r="G239" t="s">
        <v>36</v>
      </c>
      <c r="H239">
        <v>23.076232999999998</v>
      </c>
      <c r="I239">
        <v>113.86913</v>
      </c>
      <c r="J239">
        <v>38838</v>
      </c>
      <c r="K239">
        <v>1</v>
      </c>
      <c r="L239">
        <v>5</v>
      </c>
      <c r="M239">
        <v>2006</v>
      </c>
      <c r="N239">
        <v>16</v>
      </c>
      <c r="O239">
        <v>7</v>
      </c>
      <c r="P239" s="28" t="s">
        <v>97</v>
      </c>
      <c r="Q239" t="s">
        <v>176</v>
      </c>
      <c r="R239" t="s">
        <v>1415</v>
      </c>
      <c r="S239" t="s">
        <v>1797</v>
      </c>
      <c r="T239" t="s">
        <v>1798</v>
      </c>
      <c r="U239">
        <v>6</v>
      </c>
      <c r="V239" t="s">
        <v>43</v>
      </c>
      <c r="W239">
        <v>68</v>
      </c>
      <c r="Y239" t="s">
        <v>1800</v>
      </c>
      <c r="Z239">
        <v>-10.724600000000001</v>
      </c>
      <c r="AA239">
        <v>123.0979</v>
      </c>
      <c r="AM239">
        <f t="shared" ca="1" si="36"/>
        <v>5</v>
      </c>
      <c r="AN239">
        <f t="shared" ca="1" si="37"/>
        <v>2006</v>
      </c>
      <c r="AO239">
        <f t="shared" ca="1" si="38"/>
        <v>16</v>
      </c>
      <c r="AP239" t="str">
        <f t="shared" si="39"/>
        <v>MUHIRE</v>
      </c>
      <c r="AQ239" t="str">
        <f t="shared" si="40"/>
        <v>EUGENE</v>
      </c>
      <c r="AR239" t="str">
        <f t="shared" si="41"/>
        <v>MUHIRE  EUGENE</v>
      </c>
      <c r="AU239">
        <f t="shared" ca="1" si="42"/>
        <v>5</v>
      </c>
      <c r="AV239">
        <f t="shared" ca="1" si="43"/>
        <v>2006</v>
      </c>
      <c r="AX239">
        <f t="shared" si="44"/>
        <v>6</v>
      </c>
      <c r="AY239" t="str">
        <f t="shared" si="45"/>
        <v>NEVER MARRIED</v>
      </c>
      <c r="AZ239" s="23"/>
      <c r="BA239">
        <f t="shared" si="46"/>
        <v>7</v>
      </c>
      <c r="BC239" t="str">
        <f t="shared" si="47"/>
        <v>M</v>
      </c>
    </row>
    <row r="240" spans="1:56" hidden="1">
      <c r="A240">
        <v>77</v>
      </c>
      <c r="B240" t="s">
        <v>811</v>
      </c>
      <c r="C240" t="s">
        <v>812</v>
      </c>
      <c r="E240" t="s">
        <v>355</v>
      </c>
      <c r="F240" t="s">
        <v>1800</v>
      </c>
      <c r="G240" t="s">
        <v>23</v>
      </c>
      <c r="H240">
        <v>-10.724600000000001</v>
      </c>
      <c r="I240">
        <v>123.0979</v>
      </c>
      <c r="J240">
        <v>19792</v>
      </c>
      <c r="K240">
        <v>9</v>
      </c>
      <c r="L240">
        <v>3</v>
      </c>
      <c r="M240">
        <v>1954</v>
      </c>
      <c r="N240">
        <v>68</v>
      </c>
      <c r="O240">
        <v>10</v>
      </c>
      <c r="P240" s="28" t="s">
        <v>97</v>
      </c>
      <c r="Q240" t="s">
        <v>176</v>
      </c>
      <c r="R240" t="s">
        <v>1415</v>
      </c>
      <c r="S240" t="s">
        <v>1797</v>
      </c>
      <c r="T240" t="s">
        <v>1798</v>
      </c>
      <c r="U240">
        <v>3</v>
      </c>
      <c r="V240" t="s">
        <v>26</v>
      </c>
      <c r="W240">
        <v>68</v>
      </c>
      <c r="X240" s="17">
        <v>1276488515</v>
      </c>
      <c r="Y240" t="s">
        <v>1800</v>
      </c>
      <c r="Z240">
        <v>-10.724600000000001</v>
      </c>
      <c r="AA240">
        <v>123.0979</v>
      </c>
      <c r="AG240">
        <v>6</v>
      </c>
      <c r="AM240">
        <f t="shared" ca="1" si="36"/>
        <v>3</v>
      </c>
      <c r="AN240">
        <f t="shared" ca="1" si="37"/>
        <v>1954</v>
      </c>
      <c r="AO240">
        <f t="shared" ca="1" si="38"/>
        <v>68</v>
      </c>
      <c r="AP240" t="str">
        <f t="shared" si="39"/>
        <v>AIME</v>
      </c>
      <c r="AQ240" t="str">
        <f t="shared" si="40"/>
        <v>NGARAMBE</v>
      </c>
      <c r="AR240" t="str">
        <f t="shared" si="41"/>
        <v>AIME  NGARAMBE</v>
      </c>
      <c r="AU240">
        <f t="shared" ca="1" si="42"/>
        <v>3</v>
      </c>
      <c r="AV240">
        <f t="shared" ca="1" si="43"/>
        <v>1954</v>
      </c>
      <c r="AX240">
        <f t="shared" si="44"/>
        <v>3</v>
      </c>
      <c r="AY240" t="str">
        <f t="shared" si="45"/>
        <v>LIVE IN A POLYGAMOUS UNION</v>
      </c>
      <c r="AZ240" s="23"/>
      <c r="BA240">
        <f t="shared" si="46"/>
        <v>10</v>
      </c>
      <c r="BC240" t="str">
        <f t="shared" si="47"/>
        <v>F</v>
      </c>
      <c r="BD240" s="17">
        <v>1276488515</v>
      </c>
    </row>
    <row r="241" spans="1:56" hidden="1">
      <c r="A241">
        <v>78</v>
      </c>
      <c r="B241" t="s">
        <v>813</v>
      </c>
      <c r="C241" t="s">
        <v>814</v>
      </c>
      <c r="E241" t="s">
        <v>219</v>
      </c>
      <c r="F241" t="s">
        <v>2549</v>
      </c>
      <c r="G241" t="s">
        <v>36</v>
      </c>
      <c r="H241">
        <v>50.370096799999999</v>
      </c>
      <c r="I241">
        <v>13.794744</v>
      </c>
      <c r="J241">
        <v>8920</v>
      </c>
      <c r="K241">
        <v>2</v>
      </c>
      <c r="L241">
        <v>6</v>
      </c>
      <c r="M241">
        <v>1924</v>
      </c>
      <c r="N241">
        <v>98</v>
      </c>
      <c r="O241">
        <v>4</v>
      </c>
      <c r="P241" s="28" t="s">
        <v>31</v>
      </c>
      <c r="Q241" t="s">
        <v>52</v>
      </c>
      <c r="R241" t="s">
        <v>1490</v>
      </c>
      <c r="S241" t="s">
        <v>1491</v>
      </c>
      <c r="T241" t="s">
        <v>1492</v>
      </c>
      <c r="U241">
        <v>4</v>
      </c>
      <c r="V241" t="s">
        <v>93</v>
      </c>
      <c r="W241">
        <v>98</v>
      </c>
      <c r="X241" s="17">
        <v>1793325885</v>
      </c>
      <c r="Y241" t="s">
        <v>2549</v>
      </c>
      <c r="Z241">
        <v>50.370096799999999</v>
      </c>
      <c r="AA241">
        <v>13.794744</v>
      </c>
      <c r="AE241">
        <v>12</v>
      </c>
      <c r="AJ241">
        <v>62</v>
      </c>
      <c r="AM241">
        <f t="shared" ca="1" si="36"/>
        <v>6</v>
      </c>
      <c r="AN241">
        <f t="shared" ca="1" si="37"/>
        <v>1924</v>
      </c>
      <c r="AO241">
        <f t="shared" ca="1" si="38"/>
        <v>101</v>
      </c>
      <c r="AP241" t="str">
        <f t="shared" si="39"/>
        <v>NGABO</v>
      </c>
      <c r="AQ241" t="str">
        <f t="shared" si="40"/>
        <v>MUHIRE</v>
      </c>
      <c r="AR241" t="str">
        <f t="shared" si="41"/>
        <v>NGABO  MUHIRE</v>
      </c>
      <c r="AU241">
        <f t="shared" ca="1" si="42"/>
        <v>6</v>
      </c>
      <c r="AV241">
        <f t="shared" ca="1" si="43"/>
        <v>1924</v>
      </c>
      <c r="AX241">
        <f t="shared" si="44"/>
        <v>4</v>
      </c>
      <c r="AY241" t="str">
        <f t="shared" si="45"/>
        <v>DIVORCED</v>
      </c>
      <c r="AZ241" s="23"/>
      <c r="BA241">
        <f t="shared" si="46"/>
        <v>4</v>
      </c>
      <c r="BC241" t="str">
        <f t="shared" si="47"/>
        <v>M</v>
      </c>
      <c r="BD241" s="17">
        <v>1793325885</v>
      </c>
    </row>
    <row r="242" spans="1:56" hidden="1">
      <c r="A242">
        <v>78</v>
      </c>
      <c r="B242" t="s">
        <v>816</v>
      </c>
      <c r="C242" t="s">
        <v>817</v>
      </c>
      <c r="E242" t="s">
        <v>2550</v>
      </c>
      <c r="F242" t="s">
        <v>2551</v>
      </c>
      <c r="G242" t="s">
        <v>36</v>
      </c>
      <c r="H242">
        <v>50.525460000000002</v>
      </c>
      <c r="I242">
        <v>42.664585099999996</v>
      </c>
      <c r="J242">
        <v>33914</v>
      </c>
      <c r="K242">
        <v>6</v>
      </c>
      <c r="L242">
        <v>11</v>
      </c>
      <c r="M242">
        <v>1992</v>
      </c>
      <c r="N242">
        <v>30</v>
      </c>
      <c r="O242">
        <v>13</v>
      </c>
      <c r="P242" s="28" t="s">
        <v>31</v>
      </c>
      <c r="Q242" t="s">
        <v>52</v>
      </c>
      <c r="R242" t="s">
        <v>1490</v>
      </c>
      <c r="S242" t="s">
        <v>1491</v>
      </c>
      <c r="T242" t="s">
        <v>1492</v>
      </c>
      <c r="U242">
        <v>4</v>
      </c>
      <c r="V242" t="s">
        <v>93</v>
      </c>
      <c r="W242">
        <v>98</v>
      </c>
      <c r="Y242" t="s">
        <v>2549</v>
      </c>
      <c r="Z242">
        <v>50.370096799999999</v>
      </c>
      <c r="AA242">
        <v>13.794744</v>
      </c>
      <c r="AH242">
        <v>7</v>
      </c>
      <c r="AM242">
        <f t="shared" ca="1" si="36"/>
        <v>7</v>
      </c>
      <c r="AN242">
        <f t="shared" ca="1" si="37"/>
        <v>1992</v>
      </c>
      <c r="AO242">
        <f t="shared" ca="1" si="38"/>
        <v>30</v>
      </c>
      <c r="AP242" t="str">
        <f t="shared" si="39"/>
        <v>BOGARDE</v>
      </c>
      <c r="AQ242" t="str">
        <f t="shared" si="40"/>
        <v>EDISON</v>
      </c>
      <c r="AR242" t="str">
        <f t="shared" si="41"/>
        <v>BOGARDE  EDISON</v>
      </c>
      <c r="AT242">
        <v>70</v>
      </c>
      <c r="AU242">
        <f t="shared" ca="1" si="42"/>
        <v>7</v>
      </c>
      <c r="AV242" t="str">
        <f t="shared" si="43"/>
        <v/>
      </c>
      <c r="AX242">
        <f t="shared" si="44"/>
        <v>4</v>
      </c>
      <c r="AY242" t="str">
        <f t="shared" si="45"/>
        <v>DIVORCED</v>
      </c>
      <c r="AZ242" s="23"/>
      <c r="BA242">
        <f t="shared" si="46"/>
        <v>13</v>
      </c>
      <c r="BC242" t="str">
        <f t="shared" si="47"/>
        <v>M</v>
      </c>
    </row>
    <row r="243" spans="1:56" hidden="1">
      <c r="A243">
        <v>78</v>
      </c>
      <c r="B243" t="s">
        <v>819</v>
      </c>
      <c r="C243" t="s">
        <v>820</v>
      </c>
      <c r="E243" t="s">
        <v>821</v>
      </c>
      <c r="F243" t="s">
        <v>1803</v>
      </c>
      <c r="G243" t="s">
        <v>23</v>
      </c>
      <c r="H243">
        <v>55.951056999999999</v>
      </c>
      <c r="I243">
        <v>40.860024099999997</v>
      </c>
      <c r="J243">
        <v>10965</v>
      </c>
      <c r="K243">
        <v>7</v>
      </c>
      <c r="L243">
        <v>1</v>
      </c>
      <c r="M243">
        <v>1930</v>
      </c>
      <c r="N243">
        <v>92</v>
      </c>
      <c r="O243">
        <v>6</v>
      </c>
      <c r="P243" s="28" t="s">
        <v>31</v>
      </c>
      <c r="Q243" t="s">
        <v>52</v>
      </c>
      <c r="R243" t="s">
        <v>1490</v>
      </c>
      <c r="S243" t="s">
        <v>1491</v>
      </c>
      <c r="T243" t="s">
        <v>1492</v>
      </c>
      <c r="U243">
        <v>3</v>
      </c>
      <c r="V243" t="s">
        <v>26</v>
      </c>
      <c r="W243">
        <v>98</v>
      </c>
      <c r="Y243" t="s">
        <v>2549</v>
      </c>
      <c r="Z243">
        <v>50.370096799999999</v>
      </c>
      <c r="AA243">
        <v>13.794744</v>
      </c>
      <c r="AH243">
        <v>51</v>
      </c>
      <c r="AM243">
        <f t="shared" ca="1" si="36"/>
        <v>6</v>
      </c>
      <c r="AN243">
        <f t="shared" ca="1" si="37"/>
        <v>1930</v>
      </c>
      <c r="AO243">
        <f t="shared" ca="1" si="38"/>
        <v>92</v>
      </c>
      <c r="AP243" t="str">
        <f t="shared" si="39"/>
        <v>KELLY</v>
      </c>
      <c r="AQ243" t="str">
        <f t="shared" si="40"/>
        <v>UWITONZE</v>
      </c>
      <c r="AR243" t="str">
        <f t="shared" si="41"/>
        <v>KELLY  UWITONZE</v>
      </c>
      <c r="AU243">
        <f t="shared" ca="1" si="42"/>
        <v>6</v>
      </c>
      <c r="AV243">
        <f t="shared" ca="1" si="43"/>
        <v>1930</v>
      </c>
      <c r="AX243">
        <f t="shared" si="44"/>
        <v>3</v>
      </c>
      <c r="AY243" t="str">
        <f t="shared" si="45"/>
        <v>LIVE IN A POLYGAMOUS UNION</v>
      </c>
      <c r="AZ243" s="23">
        <v>1</v>
      </c>
      <c r="BA243" t="str">
        <f t="shared" si="46"/>
        <v/>
      </c>
      <c r="BC243" t="str">
        <f t="shared" si="47"/>
        <v>F</v>
      </c>
    </row>
    <row r="244" spans="1:56" hidden="1">
      <c r="A244">
        <v>78</v>
      </c>
      <c r="B244" t="s">
        <v>822</v>
      </c>
      <c r="C244" t="s">
        <v>823</v>
      </c>
      <c r="E244" t="s">
        <v>2552</v>
      </c>
      <c r="F244" t="s">
        <v>2553</v>
      </c>
      <c r="G244" t="s">
        <v>36</v>
      </c>
      <c r="H244">
        <v>22.362731</v>
      </c>
      <c r="I244">
        <v>113.55269800000001</v>
      </c>
      <c r="J244">
        <v>36252</v>
      </c>
      <c r="K244">
        <v>2</v>
      </c>
      <c r="L244">
        <v>4</v>
      </c>
      <c r="M244">
        <v>1999</v>
      </c>
      <c r="N244">
        <v>23</v>
      </c>
      <c r="O244">
        <v>1</v>
      </c>
      <c r="P244" s="28" t="s">
        <v>31</v>
      </c>
      <c r="Q244" t="s">
        <v>52</v>
      </c>
      <c r="R244" t="s">
        <v>1490</v>
      </c>
      <c r="S244" t="s">
        <v>1491</v>
      </c>
      <c r="T244" t="s">
        <v>1492</v>
      </c>
      <c r="U244">
        <v>2</v>
      </c>
      <c r="V244" t="s">
        <v>48</v>
      </c>
      <c r="W244">
        <v>98</v>
      </c>
      <c r="Y244" t="s">
        <v>2549</v>
      </c>
      <c r="Z244">
        <v>50.370096799999999</v>
      </c>
      <c r="AA244">
        <v>13.794744</v>
      </c>
      <c r="AH244">
        <v>31</v>
      </c>
      <c r="AI244">
        <v>23</v>
      </c>
      <c r="AM244">
        <f t="shared" ca="1" si="36"/>
        <v>12</v>
      </c>
      <c r="AN244">
        <f t="shared" ca="1" si="37"/>
        <v>1927</v>
      </c>
      <c r="AO244">
        <f t="shared" ca="1" si="38"/>
        <v>23</v>
      </c>
      <c r="AP244" t="str">
        <f t="shared" si="39"/>
        <v>KIDD</v>
      </c>
      <c r="AQ244" t="str">
        <f t="shared" si="40"/>
        <v>FAUSTIN</v>
      </c>
      <c r="AR244" t="str">
        <f t="shared" si="41"/>
        <v>KIDD  FAUSTIN</v>
      </c>
      <c r="AU244">
        <f t="shared" ca="1" si="42"/>
        <v>12</v>
      </c>
      <c r="AV244">
        <f t="shared" ca="1" si="43"/>
        <v>1927</v>
      </c>
      <c r="AX244">
        <f t="shared" si="44"/>
        <v>2</v>
      </c>
      <c r="AY244" t="str">
        <f t="shared" si="45"/>
        <v>MARRIED TO ONE WIFE/HUSBAND NOT OFFICIALLY</v>
      </c>
      <c r="AZ244" s="23"/>
      <c r="BA244">
        <f t="shared" si="46"/>
        <v>1</v>
      </c>
      <c r="BC244" t="str">
        <f t="shared" si="47"/>
        <v>M</v>
      </c>
    </row>
    <row r="245" spans="1:56" hidden="1">
      <c r="A245">
        <v>78</v>
      </c>
      <c r="B245" t="s">
        <v>825</v>
      </c>
      <c r="C245" t="s">
        <v>2847</v>
      </c>
      <c r="E245" t="s">
        <v>2848</v>
      </c>
      <c r="F245" t="s">
        <v>2555</v>
      </c>
      <c r="G245" t="s">
        <v>36</v>
      </c>
      <c r="H245">
        <v>13.9314921</v>
      </c>
      <c r="I245">
        <v>122.09150820000001</v>
      </c>
      <c r="J245">
        <v>32847</v>
      </c>
      <c r="K245">
        <v>5</v>
      </c>
      <c r="L245">
        <v>12</v>
      </c>
      <c r="M245">
        <v>1989</v>
      </c>
      <c r="N245">
        <v>33</v>
      </c>
      <c r="O245">
        <v>6</v>
      </c>
      <c r="P245" s="28" t="s">
        <v>31</v>
      </c>
      <c r="Q245" t="s">
        <v>52</v>
      </c>
      <c r="R245" t="s">
        <v>1490</v>
      </c>
      <c r="S245" t="s">
        <v>1491</v>
      </c>
      <c r="T245" t="s">
        <v>1492</v>
      </c>
      <c r="U245">
        <v>6</v>
      </c>
      <c r="V245" t="s">
        <v>43</v>
      </c>
      <c r="W245">
        <v>98</v>
      </c>
      <c r="Y245" t="s">
        <v>2549</v>
      </c>
      <c r="Z245">
        <v>50.370096799999999</v>
      </c>
      <c r="AA245">
        <v>13.794744</v>
      </c>
      <c r="AC245">
        <v>19</v>
      </c>
      <c r="AD245">
        <v>23</v>
      </c>
      <c r="AJ245">
        <v>12</v>
      </c>
      <c r="AM245">
        <f t="shared" ca="1" si="36"/>
        <v>12</v>
      </c>
      <c r="AN245">
        <f t="shared" ca="1" si="37"/>
        <v>1989</v>
      </c>
      <c r="AO245">
        <f t="shared" ca="1" si="38"/>
        <v>36</v>
      </c>
      <c r="AP245" t="str">
        <f t="shared" si="39"/>
        <v>FIDLE</v>
      </c>
      <c r="AQ245" t="str">
        <f t="shared" si="40"/>
        <v>UITONZE</v>
      </c>
      <c r="AR245" t="str">
        <f t="shared" si="41"/>
        <v>FIDLE  UITONZE</v>
      </c>
      <c r="AU245">
        <f t="shared" ca="1" si="42"/>
        <v>12</v>
      </c>
      <c r="AV245">
        <f t="shared" ca="1" si="43"/>
        <v>1989</v>
      </c>
      <c r="AX245">
        <f t="shared" si="44"/>
        <v>6</v>
      </c>
      <c r="AY245" t="str">
        <f t="shared" si="45"/>
        <v>NEVER MARRIED</v>
      </c>
      <c r="AZ245" s="23"/>
      <c r="BA245">
        <f t="shared" si="46"/>
        <v>6</v>
      </c>
      <c r="BC245" t="str">
        <f t="shared" si="47"/>
        <v>M</v>
      </c>
    </row>
    <row r="246" spans="1:56" hidden="1">
      <c r="A246">
        <v>78</v>
      </c>
      <c r="B246" t="s">
        <v>825</v>
      </c>
      <c r="C246" t="s">
        <v>2554</v>
      </c>
      <c r="E246" t="s">
        <v>821</v>
      </c>
      <c r="F246" t="s">
        <v>2555</v>
      </c>
      <c r="G246" t="s">
        <v>36</v>
      </c>
      <c r="H246">
        <v>13.9314921</v>
      </c>
      <c r="I246">
        <v>122.09150820000001</v>
      </c>
      <c r="J246">
        <v>32847</v>
      </c>
      <c r="K246">
        <v>5</v>
      </c>
      <c r="L246">
        <v>12</v>
      </c>
      <c r="M246">
        <v>1989</v>
      </c>
      <c r="N246">
        <v>33</v>
      </c>
      <c r="O246">
        <v>6</v>
      </c>
      <c r="P246" s="28" t="s">
        <v>37</v>
      </c>
      <c r="Q246" t="s">
        <v>64</v>
      </c>
      <c r="R246" t="s">
        <v>2482</v>
      </c>
      <c r="S246" t="s">
        <v>1399</v>
      </c>
      <c r="T246" t="s">
        <v>2849</v>
      </c>
      <c r="U246">
        <v>6</v>
      </c>
      <c r="V246" t="s">
        <v>43</v>
      </c>
      <c r="W246">
        <v>98</v>
      </c>
      <c r="Y246" t="s">
        <v>2549</v>
      </c>
      <c r="Z246">
        <v>50.370096799999999</v>
      </c>
      <c r="AA246">
        <v>13.794744</v>
      </c>
      <c r="AC246">
        <v>19</v>
      </c>
      <c r="AM246">
        <f t="shared" ca="1" si="36"/>
        <v>12</v>
      </c>
      <c r="AN246">
        <f t="shared" ca="1" si="37"/>
        <v>1989</v>
      </c>
      <c r="AO246">
        <f t="shared" ca="1" si="38"/>
        <v>33</v>
      </c>
      <c r="AP246" t="str">
        <f t="shared" si="39"/>
        <v>FID?LE</v>
      </c>
      <c r="AQ246" t="str">
        <f t="shared" si="40"/>
        <v>UWITONZE</v>
      </c>
      <c r="AR246" t="str">
        <f t="shared" si="41"/>
        <v>FID?LE  UWITONZE</v>
      </c>
      <c r="AU246">
        <f t="shared" ca="1" si="42"/>
        <v>12</v>
      </c>
      <c r="AV246">
        <f t="shared" ca="1" si="43"/>
        <v>1989</v>
      </c>
      <c r="AX246">
        <f t="shared" si="44"/>
        <v>6</v>
      </c>
      <c r="AY246" t="str">
        <f t="shared" si="45"/>
        <v>NEVER MARRIED</v>
      </c>
      <c r="AZ246" s="23"/>
      <c r="BA246">
        <f t="shared" si="46"/>
        <v>6</v>
      </c>
      <c r="BC246" t="str">
        <f t="shared" si="47"/>
        <v>M</v>
      </c>
    </row>
    <row r="247" spans="1:56" hidden="1">
      <c r="A247">
        <v>79</v>
      </c>
      <c r="B247" t="s">
        <v>827</v>
      </c>
      <c r="C247" t="s">
        <v>828</v>
      </c>
      <c r="E247" t="s">
        <v>2556</v>
      </c>
      <c r="F247" t="s">
        <v>2557</v>
      </c>
      <c r="G247" t="s">
        <v>36</v>
      </c>
      <c r="H247">
        <v>36.085889299999998</v>
      </c>
      <c r="I247">
        <v>36.5040446</v>
      </c>
      <c r="J247">
        <v>36321</v>
      </c>
      <c r="K247">
        <v>10</v>
      </c>
      <c r="L247">
        <v>6</v>
      </c>
      <c r="M247">
        <v>1999</v>
      </c>
      <c r="N247">
        <v>23</v>
      </c>
      <c r="O247">
        <v>13</v>
      </c>
      <c r="P247" s="28" t="s">
        <v>97</v>
      </c>
      <c r="Q247" t="s">
        <v>176</v>
      </c>
      <c r="R247" t="s">
        <v>1807</v>
      </c>
      <c r="S247" t="s">
        <v>1808</v>
      </c>
      <c r="T247" t="s">
        <v>1809</v>
      </c>
      <c r="U247">
        <v>7</v>
      </c>
      <c r="V247" t="s">
        <v>78</v>
      </c>
      <c r="W247">
        <v>23</v>
      </c>
      <c r="X247" s="17">
        <v>8539561328</v>
      </c>
      <c r="Y247" t="s">
        <v>2557</v>
      </c>
      <c r="Z247">
        <v>36.085889299999998</v>
      </c>
      <c r="AA247">
        <v>36.5040446</v>
      </c>
      <c r="AJ247">
        <v>23</v>
      </c>
      <c r="AM247">
        <f t="shared" ca="1" si="36"/>
        <v>6</v>
      </c>
      <c r="AN247">
        <f t="shared" ca="1" si="37"/>
        <v>1999</v>
      </c>
      <c r="AO247">
        <f t="shared" ca="1" si="38"/>
        <v>26</v>
      </c>
      <c r="AP247" t="str">
        <f t="shared" si="39"/>
        <v>KAMI</v>
      </c>
      <c r="AQ247" t="str">
        <f t="shared" si="40"/>
        <v>HABARUREMA</v>
      </c>
      <c r="AR247" t="str">
        <f t="shared" si="41"/>
        <v>KAMI  HABARUREMA</v>
      </c>
      <c r="AS247">
        <v>121</v>
      </c>
      <c r="AU247" t="str">
        <f t="shared" si="42"/>
        <v/>
      </c>
      <c r="AV247">
        <f t="shared" ca="1" si="43"/>
        <v>1999</v>
      </c>
      <c r="AX247">
        <f t="shared" si="44"/>
        <v>7</v>
      </c>
      <c r="AY247" t="str">
        <f t="shared" si="45"/>
        <v>WIDOWED</v>
      </c>
      <c r="AZ247" s="23"/>
      <c r="BA247">
        <f t="shared" si="46"/>
        <v>13</v>
      </c>
      <c r="BC247" t="str">
        <f t="shared" si="47"/>
        <v>M</v>
      </c>
      <c r="BD247" s="17">
        <v>8539561328</v>
      </c>
    </row>
    <row r="248" spans="1:56" hidden="1">
      <c r="A248">
        <v>79</v>
      </c>
      <c r="B248" t="s">
        <v>830</v>
      </c>
      <c r="C248" t="s">
        <v>831</v>
      </c>
      <c r="E248" t="s">
        <v>50</v>
      </c>
      <c r="F248" t="s">
        <v>2558</v>
      </c>
      <c r="G248" t="s">
        <v>36</v>
      </c>
      <c r="H248">
        <v>59.317812799999999</v>
      </c>
      <c r="I248">
        <v>18.028550200000002</v>
      </c>
      <c r="J248">
        <v>37339</v>
      </c>
      <c r="K248">
        <v>24</v>
      </c>
      <c r="L248">
        <v>3</v>
      </c>
      <c r="M248">
        <v>2002</v>
      </c>
      <c r="N248">
        <v>20</v>
      </c>
      <c r="O248">
        <v>5</v>
      </c>
      <c r="P248" s="28" t="s">
        <v>97</v>
      </c>
      <c r="Q248" t="s">
        <v>176</v>
      </c>
      <c r="R248" t="s">
        <v>1807</v>
      </c>
      <c r="S248" t="s">
        <v>1808</v>
      </c>
      <c r="T248" t="s">
        <v>1809</v>
      </c>
      <c r="U248">
        <v>7</v>
      </c>
      <c r="V248" t="s">
        <v>78</v>
      </c>
      <c r="W248">
        <v>23</v>
      </c>
      <c r="Y248" t="s">
        <v>2557</v>
      </c>
      <c r="Z248">
        <v>36.085889299999998</v>
      </c>
      <c r="AA248">
        <v>36.5040446</v>
      </c>
      <c r="AM248">
        <f t="shared" ca="1" si="36"/>
        <v>3</v>
      </c>
      <c r="AN248">
        <f t="shared" ca="1" si="37"/>
        <v>2002</v>
      </c>
      <c r="AO248">
        <f t="shared" ca="1" si="38"/>
        <v>20</v>
      </c>
      <c r="AP248" t="str">
        <f t="shared" si="39"/>
        <v>DESIRE</v>
      </c>
      <c r="AQ248" t="str">
        <f t="shared" si="40"/>
        <v>NSENGIMANA</v>
      </c>
      <c r="AR248" t="str">
        <f t="shared" si="41"/>
        <v>DESIRE  NSENGIMANA</v>
      </c>
      <c r="AS248">
        <v>65</v>
      </c>
      <c r="AU248" t="str">
        <f t="shared" si="42"/>
        <v/>
      </c>
      <c r="AV248">
        <f t="shared" ca="1" si="43"/>
        <v>2002</v>
      </c>
      <c r="AX248">
        <f t="shared" si="44"/>
        <v>7</v>
      </c>
      <c r="AY248" t="str">
        <f t="shared" si="45"/>
        <v>WIDOWED</v>
      </c>
      <c r="AZ248" s="23">
        <v>1</v>
      </c>
      <c r="BA248" t="str">
        <f t="shared" si="46"/>
        <v/>
      </c>
      <c r="BC248" t="str">
        <f t="shared" si="47"/>
        <v>M</v>
      </c>
    </row>
    <row r="249" spans="1:56" hidden="1">
      <c r="A249">
        <v>80</v>
      </c>
      <c r="B249" t="s">
        <v>833</v>
      </c>
      <c r="C249" t="s">
        <v>834</v>
      </c>
      <c r="E249" t="s">
        <v>777</v>
      </c>
      <c r="F249" t="s">
        <v>2559</v>
      </c>
      <c r="G249" t="s">
        <v>36</v>
      </c>
      <c r="H249">
        <v>49.704084999999999</v>
      </c>
      <c r="I249">
        <v>14.2493409</v>
      </c>
      <c r="J249">
        <v>13509</v>
      </c>
      <c r="K249">
        <v>25</v>
      </c>
      <c r="L249">
        <v>12</v>
      </c>
      <c r="M249">
        <v>1936</v>
      </c>
      <c r="N249">
        <v>86</v>
      </c>
      <c r="O249">
        <v>12</v>
      </c>
      <c r="P249" s="28" t="s">
        <v>24</v>
      </c>
      <c r="Q249" t="s">
        <v>60</v>
      </c>
      <c r="R249" t="s">
        <v>1812</v>
      </c>
      <c r="S249" t="s">
        <v>1680</v>
      </c>
      <c r="T249" t="s">
        <v>1813</v>
      </c>
      <c r="U249">
        <v>7</v>
      </c>
      <c r="V249" t="s">
        <v>78</v>
      </c>
      <c r="W249">
        <v>95</v>
      </c>
      <c r="Y249" t="s">
        <v>2560</v>
      </c>
      <c r="Z249">
        <v>-17.905183900000001</v>
      </c>
      <c r="AA249">
        <v>15.9758633</v>
      </c>
      <c r="AH249">
        <v>77</v>
      </c>
      <c r="AM249">
        <f t="shared" ca="1" si="36"/>
        <v>8</v>
      </c>
      <c r="AN249">
        <f t="shared" ca="1" si="37"/>
        <v>1936</v>
      </c>
      <c r="AO249">
        <f t="shared" ca="1" si="38"/>
        <v>86</v>
      </c>
      <c r="AP249" t="str">
        <f t="shared" si="39"/>
        <v>FREDDY</v>
      </c>
      <c r="AQ249" t="str">
        <f t="shared" si="40"/>
        <v>BYIRINGIRO</v>
      </c>
      <c r="AR249" t="str">
        <f t="shared" si="41"/>
        <v>FREDDY  BYIRINGIRO</v>
      </c>
      <c r="AS249">
        <v>89</v>
      </c>
      <c r="AU249" t="str">
        <f t="shared" si="42"/>
        <v/>
      </c>
      <c r="AV249">
        <f t="shared" ca="1" si="43"/>
        <v>1936</v>
      </c>
      <c r="AX249">
        <f t="shared" si="44"/>
        <v>7</v>
      </c>
      <c r="AY249" t="str">
        <f t="shared" si="45"/>
        <v>WIDOWED</v>
      </c>
      <c r="AZ249" s="23"/>
      <c r="BA249">
        <f t="shared" si="46"/>
        <v>12</v>
      </c>
      <c r="BC249" t="str">
        <f t="shared" si="47"/>
        <v>M</v>
      </c>
    </row>
    <row r="250" spans="1:56" hidden="1">
      <c r="A250">
        <v>80</v>
      </c>
      <c r="B250" t="s">
        <v>836</v>
      </c>
      <c r="C250" t="s">
        <v>837</v>
      </c>
      <c r="D250" t="s">
        <v>838</v>
      </c>
      <c r="E250" t="s">
        <v>535</v>
      </c>
      <c r="F250" t="s">
        <v>1814</v>
      </c>
      <c r="G250" t="s">
        <v>36</v>
      </c>
      <c r="H250">
        <v>28.135929999999998</v>
      </c>
      <c r="I250">
        <v>121.23180499999999</v>
      </c>
      <c r="J250">
        <v>41989</v>
      </c>
      <c r="K250">
        <v>16</v>
      </c>
      <c r="L250">
        <v>12</v>
      </c>
      <c r="M250">
        <v>2014</v>
      </c>
      <c r="N250">
        <v>8</v>
      </c>
      <c r="O250">
        <v>4</v>
      </c>
      <c r="P250" s="28" t="s">
        <v>24</v>
      </c>
      <c r="Q250" t="s">
        <v>60</v>
      </c>
      <c r="R250" t="s">
        <v>1812</v>
      </c>
      <c r="S250" t="s">
        <v>1680</v>
      </c>
      <c r="T250" t="s">
        <v>1813</v>
      </c>
      <c r="U250">
        <v>6</v>
      </c>
      <c r="V250" t="s">
        <v>43</v>
      </c>
      <c r="W250">
        <v>95</v>
      </c>
      <c r="Y250" t="s">
        <v>2560</v>
      </c>
      <c r="Z250">
        <v>-17.905183900000001</v>
      </c>
      <c r="AA250">
        <v>15.9758633</v>
      </c>
      <c r="AG250">
        <v>17</v>
      </c>
      <c r="AM250">
        <f t="shared" ca="1" si="36"/>
        <v>12</v>
      </c>
      <c r="AN250">
        <f t="shared" ca="1" si="37"/>
        <v>2014</v>
      </c>
      <c r="AO250">
        <f t="shared" ca="1" si="38"/>
        <v>8</v>
      </c>
      <c r="AP250" t="str">
        <f t="shared" si="39"/>
        <v>INGRID</v>
      </c>
      <c r="AQ250" t="str">
        <f t="shared" si="40"/>
        <v>UWERA</v>
      </c>
      <c r="AR250" t="str">
        <f t="shared" si="41"/>
        <v>INGRID MARY UWERA</v>
      </c>
      <c r="AS250">
        <v>47</v>
      </c>
      <c r="AU250" t="str">
        <f t="shared" si="42"/>
        <v/>
      </c>
      <c r="AV250">
        <f t="shared" ca="1" si="43"/>
        <v>2014</v>
      </c>
      <c r="AW250">
        <v>1</v>
      </c>
      <c r="AX250" t="str">
        <f t="shared" si="44"/>
        <v/>
      </c>
      <c r="AY250" t="str">
        <f t="shared" si="45"/>
        <v/>
      </c>
      <c r="AZ250" s="23"/>
      <c r="BA250">
        <f t="shared" si="46"/>
        <v>4</v>
      </c>
      <c r="BC250" t="str">
        <f t="shared" si="47"/>
        <v>M</v>
      </c>
    </row>
    <row r="251" spans="1:56" hidden="1">
      <c r="A251">
        <v>80</v>
      </c>
      <c r="B251" t="s">
        <v>839</v>
      </c>
      <c r="C251" t="s">
        <v>840</v>
      </c>
      <c r="E251" t="s">
        <v>616</v>
      </c>
      <c r="F251" t="s">
        <v>1815</v>
      </c>
      <c r="G251" t="s">
        <v>36</v>
      </c>
      <c r="H251">
        <v>59.269030100000002</v>
      </c>
      <c r="I251">
        <v>17.675785999999999</v>
      </c>
      <c r="J251">
        <v>13810</v>
      </c>
      <c r="K251">
        <v>22</v>
      </c>
      <c r="L251">
        <v>10</v>
      </c>
      <c r="M251">
        <v>1937</v>
      </c>
      <c r="N251">
        <v>85</v>
      </c>
      <c r="O251">
        <v>12</v>
      </c>
      <c r="P251" s="28" t="s">
        <v>24</v>
      </c>
      <c r="Q251" t="s">
        <v>60</v>
      </c>
      <c r="R251" t="s">
        <v>1812</v>
      </c>
      <c r="S251" t="s">
        <v>1680</v>
      </c>
      <c r="T251" t="s">
        <v>1813</v>
      </c>
      <c r="U251">
        <v>7</v>
      </c>
      <c r="V251" t="s">
        <v>78</v>
      </c>
      <c r="W251">
        <v>95</v>
      </c>
      <c r="Y251" t="s">
        <v>2560</v>
      </c>
      <c r="Z251">
        <v>-17.905183900000001</v>
      </c>
      <c r="AA251">
        <v>15.9758633</v>
      </c>
      <c r="AH251">
        <v>43</v>
      </c>
      <c r="AM251">
        <f t="shared" ca="1" si="36"/>
        <v>10</v>
      </c>
      <c r="AN251">
        <f t="shared" ca="1" si="37"/>
        <v>1937</v>
      </c>
      <c r="AO251">
        <f t="shared" ca="1" si="38"/>
        <v>85</v>
      </c>
      <c r="AP251" t="str">
        <f t="shared" si="39"/>
        <v>WELLARS</v>
      </c>
      <c r="AQ251" t="str">
        <f t="shared" si="40"/>
        <v>MUREKATETE</v>
      </c>
      <c r="AR251" t="str">
        <f t="shared" si="41"/>
        <v>WELLARS  MUREKATETE</v>
      </c>
      <c r="AT251">
        <v>67</v>
      </c>
      <c r="AU251">
        <f t="shared" ca="1" si="42"/>
        <v>10</v>
      </c>
      <c r="AV251" t="str">
        <f t="shared" si="43"/>
        <v/>
      </c>
      <c r="AX251">
        <f t="shared" si="44"/>
        <v>7</v>
      </c>
      <c r="AY251" t="str">
        <f t="shared" si="45"/>
        <v>WIDOWED</v>
      </c>
      <c r="AZ251" s="23"/>
      <c r="BA251">
        <f t="shared" si="46"/>
        <v>12</v>
      </c>
      <c r="BC251" t="str">
        <f t="shared" si="47"/>
        <v>M</v>
      </c>
    </row>
    <row r="252" spans="1:56" hidden="1">
      <c r="A252">
        <v>80</v>
      </c>
      <c r="B252" t="s">
        <v>841</v>
      </c>
      <c r="C252" t="s">
        <v>842</v>
      </c>
      <c r="E252" t="s">
        <v>1312</v>
      </c>
      <c r="F252" t="s">
        <v>2560</v>
      </c>
      <c r="G252" t="s">
        <v>36</v>
      </c>
      <c r="H252">
        <v>-17.905183900000001</v>
      </c>
      <c r="I252">
        <v>15.9758633</v>
      </c>
      <c r="J252">
        <v>10031</v>
      </c>
      <c r="K252">
        <v>18</v>
      </c>
      <c r="L252">
        <v>6</v>
      </c>
      <c r="M252">
        <v>1927</v>
      </c>
      <c r="N252">
        <v>95</v>
      </c>
      <c r="O252">
        <v>10</v>
      </c>
      <c r="P252" s="28" t="s">
        <v>24</v>
      </c>
      <c r="Q252" t="s">
        <v>60</v>
      </c>
      <c r="R252" t="s">
        <v>1812</v>
      </c>
      <c r="S252" t="s">
        <v>1680</v>
      </c>
      <c r="T252" t="s">
        <v>1813</v>
      </c>
      <c r="U252">
        <v>3</v>
      </c>
      <c r="V252" t="s">
        <v>26</v>
      </c>
      <c r="W252">
        <v>95</v>
      </c>
      <c r="X252" s="17">
        <v>8722032047</v>
      </c>
      <c r="Y252" t="s">
        <v>2560</v>
      </c>
      <c r="Z252">
        <v>-17.905183900000001</v>
      </c>
      <c r="AA252">
        <v>15.9758633</v>
      </c>
      <c r="AM252">
        <f t="shared" ca="1" si="36"/>
        <v>6</v>
      </c>
      <c r="AN252">
        <f t="shared" ca="1" si="37"/>
        <v>1927</v>
      </c>
      <c r="AO252">
        <f t="shared" ca="1" si="38"/>
        <v>95</v>
      </c>
      <c r="AP252" t="str">
        <f t="shared" si="39"/>
        <v>MAZIMPAKA</v>
      </c>
      <c r="AQ252" t="str">
        <f t="shared" si="40"/>
        <v>NSHIMIYIMANA</v>
      </c>
      <c r="AR252" t="str">
        <f t="shared" si="41"/>
        <v>MAZIMPAKA  NSHIMIYIMANA</v>
      </c>
      <c r="AU252">
        <f t="shared" ca="1" si="42"/>
        <v>6</v>
      </c>
      <c r="AV252">
        <f t="shared" ca="1" si="43"/>
        <v>1927</v>
      </c>
      <c r="AX252">
        <f t="shared" si="44"/>
        <v>3</v>
      </c>
      <c r="AY252" t="str">
        <f t="shared" si="45"/>
        <v>LIVE IN A POLYGAMOUS UNION</v>
      </c>
      <c r="AZ252" s="23"/>
      <c r="BA252">
        <f t="shared" si="46"/>
        <v>10</v>
      </c>
      <c r="BC252" t="str">
        <f t="shared" si="47"/>
        <v>M</v>
      </c>
      <c r="BD252" s="17">
        <v>8722032047</v>
      </c>
    </row>
    <row r="253" spans="1:56" hidden="1">
      <c r="A253">
        <v>81</v>
      </c>
      <c r="B253" t="s">
        <v>844</v>
      </c>
      <c r="C253" t="s">
        <v>845</v>
      </c>
      <c r="E253" t="s">
        <v>2566</v>
      </c>
      <c r="F253" t="s">
        <v>2567</v>
      </c>
      <c r="G253" t="s">
        <v>36</v>
      </c>
      <c r="H253">
        <v>56.42</v>
      </c>
      <c r="I253">
        <v>53.767778</v>
      </c>
      <c r="J253">
        <v>32116</v>
      </c>
      <c r="K253">
        <v>5</v>
      </c>
      <c r="L253">
        <v>12</v>
      </c>
      <c r="M253">
        <v>1987</v>
      </c>
      <c r="N253">
        <v>35</v>
      </c>
      <c r="O253">
        <v>3</v>
      </c>
      <c r="P253" s="28" t="s">
        <v>37</v>
      </c>
      <c r="Q253" t="s">
        <v>321</v>
      </c>
      <c r="R253" t="s">
        <v>1818</v>
      </c>
      <c r="S253" t="s">
        <v>1819</v>
      </c>
      <c r="T253" t="s">
        <v>1820</v>
      </c>
      <c r="U253">
        <v>1</v>
      </c>
      <c r="V253" t="s">
        <v>186</v>
      </c>
      <c r="W253">
        <v>84</v>
      </c>
      <c r="Y253" t="s">
        <v>2568</v>
      </c>
      <c r="Z253">
        <v>44.3660736</v>
      </c>
      <c r="AA253">
        <v>19.8379835</v>
      </c>
      <c r="AC253">
        <v>17</v>
      </c>
      <c r="AI253">
        <v>36</v>
      </c>
      <c r="AM253">
        <f t="shared" ca="1" si="36"/>
        <v>12</v>
      </c>
      <c r="AN253">
        <f t="shared" ca="1" si="37"/>
        <v>1932</v>
      </c>
      <c r="AO253">
        <f t="shared" ca="1" si="38"/>
        <v>35</v>
      </c>
      <c r="AP253" t="str">
        <f t="shared" si="39"/>
        <v>GILBERT</v>
      </c>
      <c r="AQ253" t="str">
        <f t="shared" si="40"/>
        <v>BAGUMA</v>
      </c>
      <c r="AR253" t="str">
        <f t="shared" si="41"/>
        <v>GILBERT  BAGUMA</v>
      </c>
      <c r="AU253">
        <f t="shared" ca="1" si="42"/>
        <v>12</v>
      </c>
      <c r="AV253">
        <f t="shared" ca="1" si="43"/>
        <v>1932</v>
      </c>
      <c r="AX253">
        <f t="shared" si="44"/>
        <v>1</v>
      </c>
      <c r="AY253" t="str">
        <f t="shared" si="45"/>
        <v>MARRIED TO ONE WIFE/HUSBAND OFFICIALLY</v>
      </c>
      <c r="AZ253" s="23"/>
      <c r="BA253">
        <f t="shared" si="46"/>
        <v>3</v>
      </c>
      <c r="BC253" t="str">
        <f t="shared" si="47"/>
        <v>M</v>
      </c>
    </row>
    <row r="254" spans="1:56" hidden="1">
      <c r="A254">
        <v>81</v>
      </c>
      <c r="B254" t="s">
        <v>844</v>
      </c>
      <c r="C254" t="s">
        <v>845</v>
      </c>
      <c r="E254" t="s">
        <v>2566</v>
      </c>
      <c r="F254" t="s">
        <v>2567</v>
      </c>
      <c r="G254" t="s">
        <v>36</v>
      </c>
      <c r="H254">
        <v>56.42</v>
      </c>
      <c r="I254">
        <v>53.767778</v>
      </c>
      <c r="J254">
        <v>32116</v>
      </c>
      <c r="K254">
        <v>5</v>
      </c>
      <c r="L254">
        <v>12</v>
      </c>
      <c r="M254">
        <v>1987</v>
      </c>
      <c r="N254">
        <v>35</v>
      </c>
      <c r="O254">
        <v>3</v>
      </c>
      <c r="P254" s="28" t="s">
        <v>97</v>
      </c>
      <c r="Q254" t="s">
        <v>289</v>
      </c>
      <c r="R254" t="s">
        <v>1763</v>
      </c>
      <c r="S254" t="s">
        <v>2850</v>
      </c>
      <c r="T254" t="s">
        <v>1765</v>
      </c>
      <c r="U254">
        <v>1</v>
      </c>
      <c r="V254" t="s">
        <v>186</v>
      </c>
      <c r="W254">
        <v>84</v>
      </c>
      <c r="Y254" t="s">
        <v>2568</v>
      </c>
      <c r="Z254">
        <v>44.3660736</v>
      </c>
      <c r="AA254">
        <v>19.8379835</v>
      </c>
      <c r="AC254">
        <v>17</v>
      </c>
      <c r="AM254">
        <f t="shared" ca="1" si="36"/>
        <v>12</v>
      </c>
      <c r="AN254">
        <f t="shared" ca="1" si="37"/>
        <v>1987</v>
      </c>
      <c r="AO254">
        <f t="shared" ca="1" si="38"/>
        <v>35</v>
      </c>
      <c r="AP254" t="str">
        <f t="shared" si="39"/>
        <v>GILBERT</v>
      </c>
      <c r="AQ254" t="str">
        <f t="shared" si="40"/>
        <v>BAGUMA</v>
      </c>
      <c r="AR254" t="str">
        <f t="shared" si="41"/>
        <v>GILBERT  BAGUMA</v>
      </c>
      <c r="AS254">
        <v>74</v>
      </c>
      <c r="AU254" t="str">
        <f t="shared" si="42"/>
        <v/>
      </c>
      <c r="AV254">
        <f t="shared" ca="1" si="43"/>
        <v>1987</v>
      </c>
      <c r="AX254">
        <f t="shared" si="44"/>
        <v>1</v>
      </c>
      <c r="AY254" t="str">
        <f t="shared" si="45"/>
        <v>MARRIED TO ONE WIFE/HUSBAND OFFICIALLY</v>
      </c>
      <c r="AZ254" s="23"/>
      <c r="BA254">
        <f t="shared" si="46"/>
        <v>3</v>
      </c>
      <c r="BC254" t="str">
        <f t="shared" si="47"/>
        <v>M</v>
      </c>
    </row>
    <row r="255" spans="1:56" hidden="1">
      <c r="A255">
        <v>81</v>
      </c>
      <c r="B255" t="s">
        <v>847</v>
      </c>
      <c r="C255" t="s">
        <v>848</v>
      </c>
      <c r="E255" t="s">
        <v>2569</v>
      </c>
      <c r="F255" t="s">
        <v>2568</v>
      </c>
      <c r="G255" t="s">
        <v>36</v>
      </c>
      <c r="H255">
        <v>44.3660736</v>
      </c>
      <c r="I255">
        <v>19.8379835</v>
      </c>
      <c r="J255">
        <v>13885</v>
      </c>
      <c r="K255">
        <v>5</v>
      </c>
      <c r="L255">
        <v>1</v>
      </c>
      <c r="M255">
        <v>1938</v>
      </c>
      <c r="N255">
        <v>84</v>
      </c>
      <c r="O255">
        <v>8</v>
      </c>
      <c r="P255" s="28" t="s">
        <v>37</v>
      </c>
      <c r="Q255" t="s">
        <v>321</v>
      </c>
      <c r="R255" t="s">
        <v>1818</v>
      </c>
      <c r="S255" t="s">
        <v>1819</v>
      </c>
      <c r="T255" t="s">
        <v>1820</v>
      </c>
      <c r="U255">
        <v>4</v>
      </c>
      <c r="V255" t="s">
        <v>93</v>
      </c>
      <c r="W255">
        <v>84</v>
      </c>
      <c r="X255" s="17">
        <v>9938339474</v>
      </c>
      <c r="Y255" t="s">
        <v>2568</v>
      </c>
      <c r="Z255">
        <v>44.3660736</v>
      </c>
      <c r="AA255">
        <v>19.8379835</v>
      </c>
      <c r="AH255">
        <v>41</v>
      </c>
      <c r="AI255">
        <v>11</v>
      </c>
      <c r="AM255">
        <f t="shared" ca="1" si="36"/>
        <v>3</v>
      </c>
      <c r="AN255">
        <f t="shared" ca="1" si="37"/>
        <v>1932</v>
      </c>
      <c r="AO255">
        <f t="shared" ca="1" si="38"/>
        <v>84</v>
      </c>
      <c r="AP255" t="str">
        <f t="shared" si="39"/>
        <v>HILAIRE</v>
      </c>
      <c r="AQ255" t="str">
        <f t="shared" si="40"/>
        <v>HONORE</v>
      </c>
      <c r="AR255" t="str">
        <f t="shared" si="41"/>
        <v>HILAIRE  HONORE</v>
      </c>
      <c r="AS255">
        <v>123</v>
      </c>
      <c r="AU255" t="str">
        <f t="shared" si="42"/>
        <v/>
      </c>
      <c r="AV255">
        <f t="shared" ca="1" si="43"/>
        <v>1932</v>
      </c>
      <c r="AX255">
        <f t="shared" si="44"/>
        <v>4</v>
      </c>
      <c r="AY255" t="str">
        <f t="shared" si="45"/>
        <v>DIVORCED</v>
      </c>
      <c r="AZ255" s="23"/>
      <c r="BA255">
        <f t="shared" si="46"/>
        <v>8</v>
      </c>
      <c r="BC255" t="str">
        <f t="shared" si="47"/>
        <v>M</v>
      </c>
      <c r="BD255" s="17">
        <v>9938339474</v>
      </c>
    </row>
    <row r="256" spans="1:56" hidden="1">
      <c r="A256">
        <v>81</v>
      </c>
      <c r="B256" t="s">
        <v>850</v>
      </c>
      <c r="C256" t="s">
        <v>851</v>
      </c>
      <c r="E256" t="s">
        <v>149</v>
      </c>
      <c r="F256" t="s">
        <v>2570</v>
      </c>
      <c r="G256" t="s">
        <v>36</v>
      </c>
      <c r="H256">
        <v>46.076507300000003</v>
      </c>
      <c r="I256">
        <v>-66.729910799999999</v>
      </c>
      <c r="J256">
        <v>26749</v>
      </c>
      <c r="K256">
        <v>26</v>
      </c>
      <c r="L256">
        <v>3</v>
      </c>
      <c r="M256">
        <v>1973</v>
      </c>
      <c r="N256">
        <v>49</v>
      </c>
      <c r="O256">
        <v>5</v>
      </c>
      <c r="P256" s="28" t="s">
        <v>37</v>
      </c>
      <c r="Q256" t="s">
        <v>321</v>
      </c>
      <c r="R256" t="s">
        <v>1818</v>
      </c>
      <c r="S256" t="s">
        <v>1819</v>
      </c>
      <c r="T256" t="s">
        <v>1820</v>
      </c>
      <c r="U256">
        <v>4</v>
      </c>
      <c r="V256" t="s">
        <v>93</v>
      </c>
      <c r="W256">
        <v>84</v>
      </c>
      <c r="Y256" t="s">
        <v>2568</v>
      </c>
      <c r="Z256">
        <v>44.3660736</v>
      </c>
      <c r="AA256">
        <v>19.8379835</v>
      </c>
      <c r="AM256">
        <f t="shared" ca="1" si="36"/>
        <v>3</v>
      </c>
      <c r="AN256">
        <f t="shared" ca="1" si="37"/>
        <v>1973</v>
      </c>
      <c r="AO256">
        <f t="shared" ca="1" si="38"/>
        <v>49</v>
      </c>
      <c r="AP256" t="str">
        <f t="shared" si="39"/>
        <v>SIBOYINTORE</v>
      </c>
      <c r="AQ256" t="str">
        <f t="shared" si="40"/>
        <v>MUNYANEZA</v>
      </c>
      <c r="AR256" t="str">
        <f t="shared" si="41"/>
        <v>SIBOYINTORE  MUNYANEZA</v>
      </c>
      <c r="AT256">
        <v>32</v>
      </c>
      <c r="AU256">
        <f t="shared" ca="1" si="42"/>
        <v>3</v>
      </c>
      <c r="AV256" t="str">
        <f t="shared" si="43"/>
        <v/>
      </c>
      <c r="AX256">
        <f t="shared" si="44"/>
        <v>4</v>
      </c>
      <c r="AY256" t="str">
        <f t="shared" si="45"/>
        <v>DIVORCED</v>
      </c>
      <c r="AZ256" s="23">
        <v>1</v>
      </c>
      <c r="BA256" t="str">
        <f t="shared" si="46"/>
        <v/>
      </c>
      <c r="BC256" t="str">
        <f t="shared" si="47"/>
        <v>M</v>
      </c>
    </row>
    <row r="257" spans="1:56" hidden="1">
      <c r="A257">
        <v>82</v>
      </c>
      <c r="B257" t="s">
        <v>853</v>
      </c>
      <c r="C257" t="s">
        <v>2851</v>
      </c>
      <c r="E257" t="s">
        <v>292</v>
      </c>
      <c r="F257" t="s">
        <v>1823</v>
      </c>
      <c r="G257" t="s">
        <v>23</v>
      </c>
      <c r="H257">
        <v>50.381520899999998</v>
      </c>
      <c r="I257">
        <v>24.0089352</v>
      </c>
      <c r="J257">
        <v>28371</v>
      </c>
      <c r="K257">
        <v>3</v>
      </c>
      <c r="L257">
        <v>9</v>
      </c>
      <c r="M257">
        <v>1977</v>
      </c>
      <c r="N257">
        <v>45</v>
      </c>
      <c r="O257">
        <v>11</v>
      </c>
      <c r="P257" s="28" t="s">
        <v>31</v>
      </c>
      <c r="Q257" t="s">
        <v>110</v>
      </c>
      <c r="R257" t="s">
        <v>1824</v>
      </c>
      <c r="S257" t="s">
        <v>1825</v>
      </c>
      <c r="T257" t="s">
        <v>1381</v>
      </c>
      <c r="U257">
        <v>4</v>
      </c>
      <c r="V257" t="s">
        <v>93</v>
      </c>
      <c r="W257">
        <v>76</v>
      </c>
      <c r="Y257" t="s">
        <v>1826</v>
      </c>
      <c r="Z257">
        <v>37.819968600000003</v>
      </c>
      <c r="AA257">
        <v>140.55401459999999</v>
      </c>
      <c r="AD257">
        <v>11</v>
      </c>
      <c r="AM257">
        <f t="shared" ca="1" si="36"/>
        <v>9</v>
      </c>
      <c r="AN257">
        <f t="shared" ca="1" si="37"/>
        <v>1977</v>
      </c>
      <c r="AO257">
        <f t="shared" ca="1" si="38"/>
        <v>45</v>
      </c>
      <c r="AP257" t="str">
        <f t="shared" si="39"/>
        <v>BABI</v>
      </c>
      <c r="AQ257" t="str">
        <f t="shared" si="40"/>
        <v>UMUTESI</v>
      </c>
      <c r="AR257" t="str">
        <f t="shared" si="41"/>
        <v>BABI  UMUTESI</v>
      </c>
      <c r="AT257">
        <v>8</v>
      </c>
      <c r="AU257">
        <f t="shared" ca="1" si="42"/>
        <v>9</v>
      </c>
      <c r="AV257" t="str">
        <f t="shared" si="43"/>
        <v/>
      </c>
      <c r="AW257">
        <v>1</v>
      </c>
      <c r="AX257" t="str">
        <f t="shared" si="44"/>
        <v/>
      </c>
      <c r="AY257" t="str">
        <f t="shared" si="45"/>
        <v/>
      </c>
      <c r="AZ257" s="23"/>
      <c r="BA257">
        <f t="shared" si="46"/>
        <v>11</v>
      </c>
      <c r="BC257" t="str">
        <f t="shared" si="47"/>
        <v>F</v>
      </c>
    </row>
    <row r="258" spans="1:56" hidden="1">
      <c r="A258">
        <v>82</v>
      </c>
      <c r="B258" t="s">
        <v>855</v>
      </c>
      <c r="C258" t="s">
        <v>856</v>
      </c>
      <c r="E258" t="s">
        <v>416</v>
      </c>
      <c r="F258" t="s">
        <v>1826</v>
      </c>
      <c r="G258" t="s">
        <v>36</v>
      </c>
      <c r="H258">
        <v>37.819968600000003</v>
      </c>
      <c r="I258">
        <v>140.55401459999999</v>
      </c>
      <c r="J258">
        <v>16917</v>
      </c>
      <c r="K258">
        <v>25</v>
      </c>
      <c r="L258">
        <v>4</v>
      </c>
      <c r="M258">
        <v>1946</v>
      </c>
      <c r="N258">
        <v>76</v>
      </c>
      <c r="O258">
        <v>5</v>
      </c>
      <c r="P258" s="28" t="s">
        <v>31</v>
      </c>
      <c r="Q258" t="s">
        <v>110</v>
      </c>
      <c r="R258" t="s">
        <v>1824</v>
      </c>
      <c r="S258" t="s">
        <v>1825</v>
      </c>
      <c r="T258" t="s">
        <v>1381</v>
      </c>
      <c r="U258">
        <v>3</v>
      </c>
      <c r="V258" t="s">
        <v>26</v>
      </c>
      <c r="W258">
        <v>76</v>
      </c>
      <c r="X258" s="17">
        <v>7205425166</v>
      </c>
      <c r="Y258" t="s">
        <v>1826</v>
      </c>
      <c r="Z258">
        <v>37.819968600000003</v>
      </c>
      <c r="AA258">
        <v>140.55401459999999</v>
      </c>
      <c r="AI258">
        <v>6</v>
      </c>
      <c r="AM258">
        <f t="shared" ref="AM258:AM321" ca="1" si="48" xml:space="preserve"> IF(ISBLANK(AH258), L258, RANDBETWEEN(1,12))</f>
        <v>4</v>
      </c>
      <c r="AN258">
        <f t="shared" ref="AN258:AN321" ca="1" si="49" xml:space="preserve"> IF(ISBLANK(AI258), M258, RANDBETWEEN(1922,2022))</f>
        <v>1988</v>
      </c>
      <c r="AO258">
        <f t="shared" ref="AO258:AO321" ca="1" si="50">IF(ISBLANK(AJ258),N258,SUM(N258,RANDBETWEEN(1,3)))</f>
        <v>76</v>
      </c>
      <c r="AP258" t="str">
        <f t="shared" ref="AP258:AP321" si="51" xml:space="preserve"> IF(ISBLANK(AK258), C258, "")</f>
        <v>LUKE</v>
      </c>
      <c r="AQ258" t="str">
        <f t="shared" ref="AQ258:AQ321" si="52" xml:space="preserve"> IF(ISBLANK(AL258), E258, "")</f>
        <v>MBARUSHIMANA</v>
      </c>
      <c r="AR258" t="str">
        <f t="shared" ref="AR258:AR321" si="53" xml:space="preserve"> _xlfn.CONCAT(AP258, " ", D258, " ", AQ258)</f>
        <v>LUKE  MBARUSHIMANA</v>
      </c>
      <c r="AU258">
        <f t="shared" ref="AU258:AU321" ca="1" si="54">IF(ISBLANK(AS258), AM258, "")</f>
        <v>4</v>
      </c>
      <c r="AV258">
        <f t="shared" ref="AV258:AV321" ca="1" si="55">IF(ISBLANK(AT258), AN258, "")</f>
        <v>1988</v>
      </c>
      <c r="AX258">
        <f t="shared" ref="AX258:AX321" si="56">IF(ISBLANK(AW258), U258, "")</f>
        <v>3</v>
      </c>
      <c r="AY258" t="str">
        <f t="shared" ref="AY258:AY321" si="57">IF(ISBLANK(AW258), V258, "")</f>
        <v>LIVE IN A POLYGAMOUS UNION</v>
      </c>
      <c r="AZ258" s="23"/>
      <c r="BA258">
        <f t="shared" ref="BA258:BA321" si="58">IF(ISBLANK(AZ258), O258, "")</f>
        <v>5</v>
      </c>
      <c r="BC258" t="str">
        <f t="shared" ref="BC258:BC321" si="59">IF(ISBLANK(BB258), G258, "")</f>
        <v>M</v>
      </c>
      <c r="BD258" s="17">
        <v>7205425166</v>
      </c>
    </row>
    <row r="259" spans="1:56" hidden="1">
      <c r="A259">
        <v>82</v>
      </c>
      <c r="B259" t="s">
        <v>857</v>
      </c>
      <c r="C259" t="s">
        <v>858</v>
      </c>
      <c r="E259" t="s">
        <v>2571</v>
      </c>
      <c r="F259" t="s">
        <v>2572</v>
      </c>
      <c r="G259" t="s">
        <v>36</v>
      </c>
      <c r="H259">
        <v>58.200789499999999</v>
      </c>
      <c r="I259">
        <v>15.9976985</v>
      </c>
      <c r="J259">
        <v>30405</v>
      </c>
      <c r="K259">
        <v>30</v>
      </c>
      <c r="L259">
        <v>3</v>
      </c>
      <c r="M259">
        <v>1983</v>
      </c>
      <c r="N259">
        <v>39</v>
      </c>
      <c r="O259">
        <v>6</v>
      </c>
      <c r="P259" s="28" t="s">
        <v>31</v>
      </c>
      <c r="Q259" t="s">
        <v>110</v>
      </c>
      <c r="R259" t="s">
        <v>1824</v>
      </c>
      <c r="S259" t="s">
        <v>1825</v>
      </c>
      <c r="T259" t="s">
        <v>1381</v>
      </c>
      <c r="U259">
        <v>7</v>
      </c>
      <c r="V259" t="s">
        <v>78</v>
      </c>
      <c r="W259">
        <v>76</v>
      </c>
      <c r="Y259" t="s">
        <v>1826</v>
      </c>
      <c r="Z259">
        <v>37.819968600000003</v>
      </c>
      <c r="AA259">
        <v>140.55401459999999</v>
      </c>
      <c r="AH259">
        <v>73</v>
      </c>
      <c r="AM259">
        <f t="shared" ca="1" si="48"/>
        <v>5</v>
      </c>
      <c r="AN259">
        <f t="shared" ca="1" si="49"/>
        <v>1983</v>
      </c>
      <c r="AO259">
        <f t="shared" ca="1" si="50"/>
        <v>39</v>
      </c>
      <c r="AP259" t="str">
        <f t="shared" si="51"/>
        <v>JADO</v>
      </c>
      <c r="AQ259" t="str">
        <f t="shared" si="52"/>
        <v>SIKUBWABO</v>
      </c>
      <c r="AR259" t="str">
        <f t="shared" si="53"/>
        <v>JADO  SIKUBWABO</v>
      </c>
      <c r="AU259">
        <f t="shared" ca="1" si="54"/>
        <v>5</v>
      </c>
      <c r="AV259">
        <f t="shared" ca="1" si="55"/>
        <v>1983</v>
      </c>
      <c r="AX259">
        <f t="shared" si="56"/>
        <v>7</v>
      </c>
      <c r="AY259" t="str">
        <f t="shared" si="57"/>
        <v>WIDOWED</v>
      </c>
      <c r="AZ259" s="23"/>
      <c r="BA259">
        <f t="shared" si="58"/>
        <v>6</v>
      </c>
      <c r="BB259">
        <v>1</v>
      </c>
      <c r="BC259" t="str">
        <f t="shared" si="59"/>
        <v/>
      </c>
    </row>
    <row r="260" spans="1:56" hidden="1">
      <c r="A260">
        <v>82</v>
      </c>
      <c r="B260" t="s">
        <v>860</v>
      </c>
      <c r="C260" t="s">
        <v>861</v>
      </c>
      <c r="D260" t="s">
        <v>134</v>
      </c>
      <c r="E260" t="s">
        <v>805</v>
      </c>
      <c r="F260" t="s">
        <v>2573</v>
      </c>
      <c r="G260" t="s">
        <v>36</v>
      </c>
      <c r="H260">
        <v>32.556936</v>
      </c>
      <c r="I260">
        <v>120.68165500000001</v>
      </c>
      <c r="J260">
        <v>43513</v>
      </c>
      <c r="K260">
        <v>17</v>
      </c>
      <c r="L260">
        <v>2</v>
      </c>
      <c r="M260">
        <v>2019</v>
      </c>
      <c r="N260">
        <v>3</v>
      </c>
      <c r="O260">
        <v>3</v>
      </c>
      <c r="P260" s="28" t="s">
        <v>31</v>
      </c>
      <c r="Q260" t="s">
        <v>110</v>
      </c>
      <c r="R260" t="s">
        <v>1824</v>
      </c>
      <c r="S260" t="s">
        <v>1825</v>
      </c>
      <c r="T260" t="s">
        <v>1381</v>
      </c>
      <c r="U260">
        <v>6</v>
      </c>
      <c r="V260" t="s">
        <v>43</v>
      </c>
      <c r="W260">
        <v>76</v>
      </c>
      <c r="Y260" t="s">
        <v>1826</v>
      </c>
      <c r="Z260">
        <v>37.819968600000003</v>
      </c>
      <c r="AA260">
        <v>140.55401459999999</v>
      </c>
      <c r="AI260">
        <v>26</v>
      </c>
      <c r="AK260">
        <v>14</v>
      </c>
      <c r="AM260">
        <f t="shared" ca="1" si="48"/>
        <v>2</v>
      </c>
      <c r="AN260">
        <f t="shared" ca="1" si="49"/>
        <v>2002</v>
      </c>
      <c r="AO260">
        <f t="shared" ca="1" si="50"/>
        <v>3</v>
      </c>
      <c r="AP260" t="str">
        <f t="shared" si="51"/>
        <v/>
      </c>
      <c r="AQ260" t="str">
        <f t="shared" si="52"/>
        <v>UMUGWANEZA</v>
      </c>
      <c r="AR260" t="str">
        <f t="shared" si="53"/>
        <v xml:space="preserve"> JEAN UMUGWANEZA</v>
      </c>
      <c r="AU260">
        <f t="shared" ca="1" si="54"/>
        <v>2</v>
      </c>
      <c r="AV260">
        <f t="shared" ca="1" si="55"/>
        <v>2002</v>
      </c>
      <c r="AX260">
        <f t="shared" si="56"/>
        <v>6</v>
      </c>
      <c r="AY260" t="str">
        <f t="shared" si="57"/>
        <v>NEVER MARRIED</v>
      </c>
      <c r="AZ260" s="23"/>
      <c r="BA260">
        <f t="shared" si="58"/>
        <v>3</v>
      </c>
      <c r="BC260" t="str">
        <f t="shared" si="59"/>
        <v>M</v>
      </c>
    </row>
    <row r="261" spans="1:56" hidden="1">
      <c r="A261">
        <v>82</v>
      </c>
      <c r="B261" t="s">
        <v>863</v>
      </c>
      <c r="C261" t="s">
        <v>864</v>
      </c>
      <c r="E261" t="s">
        <v>2852</v>
      </c>
      <c r="F261" t="s">
        <v>1829</v>
      </c>
      <c r="G261" t="s">
        <v>23</v>
      </c>
      <c r="H261">
        <v>49.501226600000003</v>
      </c>
      <c r="I261">
        <v>14.545567500000001</v>
      </c>
      <c r="J261">
        <v>28166</v>
      </c>
      <c r="K261">
        <v>10</v>
      </c>
      <c r="L261">
        <v>2</v>
      </c>
      <c r="M261">
        <v>1977</v>
      </c>
      <c r="N261">
        <v>45</v>
      </c>
      <c r="O261">
        <v>12</v>
      </c>
      <c r="P261" s="28" t="s">
        <v>31</v>
      </c>
      <c r="Q261" t="s">
        <v>110</v>
      </c>
      <c r="R261" t="s">
        <v>1824</v>
      </c>
      <c r="S261" t="s">
        <v>1825</v>
      </c>
      <c r="T261" t="s">
        <v>1381</v>
      </c>
      <c r="U261">
        <v>6</v>
      </c>
      <c r="V261" t="s">
        <v>43</v>
      </c>
      <c r="W261">
        <v>76</v>
      </c>
      <c r="Y261" t="s">
        <v>1826</v>
      </c>
      <c r="Z261">
        <v>37.819968600000003</v>
      </c>
      <c r="AA261">
        <v>140.55401459999999</v>
      </c>
      <c r="AD261">
        <v>34</v>
      </c>
      <c r="AM261">
        <f t="shared" ca="1" si="48"/>
        <v>2</v>
      </c>
      <c r="AN261">
        <f t="shared" ca="1" si="49"/>
        <v>1977</v>
      </c>
      <c r="AO261">
        <f t="shared" ca="1" si="50"/>
        <v>45</v>
      </c>
      <c r="AP261" t="str">
        <f t="shared" si="51"/>
        <v>ANNET</v>
      </c>
      <c r="AQ261" t="str">
        <f t="shared" si="52"/>
        <v>GATEEETE</v>
      </c>
      <c r="AR261" t="str">
        <f t="shared" si="53"/>
        <v>ANNET  GATEEETE</v>
      </c>
      <c r="AU261">
        <f t="shared" ca="1" si="54"/>
        <v>2</v>
      </c>
      <c r="AV261">
        <f t="shared" ca="1" si="55"/>
        <v>1977</v>
      </c>
      <c r="AX261">
        <f t="shared" si="56"/>
        <v>6</v>
      </c>
      <c r="AY261" t="str">
        <f t="shared" si="57"/>
        <v>NEVER MARRIED</v>
      </c>
      <c r="AZ261" s="23"/>
      <c r="BA261">
        <f t="shared" si="58"/>
        <v>12</v>
      </c>
      <c r="BC261" t="str">
        <f t="shared" si="59"/>
        <v>F</v>
      </c>
    </row>
    <row r="262" spans="1:56" hidden="1">
      <c r="A262">
        <v>83</v>
      </c>
      <c r="B262" t="s">
        <v>866</v>
      </c>
      <c r="C262" t="s">
        <v>867</v>
      </c>
      <c r="E262" t="s">
        <v>381</v>
      </c>
      <c r="F262" t="s">
        <v>1830</v>
      </c>
      <c r="G262" t="s">
        <v>23</v>
      </c>
      <c r="H262">
        <v>49.364850199999999</v>
      </c>
      <c r="I262">
        <v>16.647755199999999</v>
      </c>
      <c r="J262">
        <v>18851</v>
      </c>
      <c r="K262">
        <v>11</v>
      </c>
      <c r="L262">
        <v>8</v>
      </c>
      <c r="M262">
        <v>1951</v>
      </c>
      <c r="N262">
        <v>71</v>
      </c>
      <c r="O262">
        <v>11</v>
      </c>
      <c r="P262" s="28" t="s">
        <v>24</v>
      </c>
      <c r="Q262" t="s">
        <v>118</v>
      </c>
      <c r="R262" t="s">
        <v>118</v>
      </c>
      <c r="S262" t="s">
        <v>1831</v>
      </c>
      <c r="T262" t="s">
        <v>1832</v>
      </c>
      <c r="U262">
        <v>4</v>
      </c>
      <c r="V262" t="s">
        <v>93</v>
      </c>
      <c r="W262">
        <v>76</v>
      </c>
      <c r="Y262" t="s">
        <v>2390</v>
      </c>
      <c r="Z262">
        <v>39.993178</v>
      </c>
      <c r="AA262">
        <v>116.46842700000001</v>
      </c>
      <c r="AM262">
        <f t="shared" ca="1" si="48"/>
        <v>8</v>
      </c>
      <c r="AN262">
        <f t="shared" ca="1" si="49"/>
        <v>1951</v>
      </c>
      <c r="AO262">
        <f t="shared" ca="1" si="50"/>
        <v>71</v>
      </c>
      <c r="AP262" t="str">
        <f t="shared" si="51"/>
        <v>AURORE</v>
      </c>
      <c r="AQ262" t="str">
        <f t="shared" si="52"/>
        <v>INNOCENT</v>
      </c>
      <c r="AR262" t="str">
        <f t="shared" si="53"/>
        <v>AURORE  INNOCENT</v>
      </c>
      <c r="AU262">
        <f t="shared" ca="1" si="54"/>
        <v>8</v>
      </c>
      <c r="AV262">
        <f t="shared" ca="1" si="55"/>
        <v>1951</v>
      </c>
      <c r="AX262">
        <f t="shared" si="56"/>
        <v>4</v>
      </c>
      <c r="AY262" t="str">
        <f t="shared" si="57"/>
        <v>DIVORCED</v>
      </c>
      <c r="AZ262" s="23"/>
      <c r="BA262">
        <f t="shared" si="58"/>
        <v>11</v>
      </c>
      <c r="BC262" t="str">
        <f t="shared" si="59"/>
        <v>F</v>
      </c>
    </row>
    <row r="263" spans="1:56" hidden="1">
      <c r="A263">
        <v>83</v>
      </c>
      <c r="B263" t="s">
        <v>868</v>
      </c>
      <c r="C263" t="s">
        <v>869</v>
      </c>
      <c r="E263" t="s">
        <v>2388</v>
      </c>
      <c r="F263" t="s">
        <v>2389</v>
      </c>
      <c r="G263" t="s">
        <v>36</v>
      </c>
      <c r="H263">
        <v>-32.9413658</v>
      </c>
      <c r="I263">
        <v>-60.652833000000001</v>
      </c>
      <c r="J263">
        <v>23501</v>
      </c>
      <c r="K263">
        <v>4</v>
      </c>
      <c r="L263">
        <v>5</v>
      </c>
      <c r="M263">
        <v>1964</v>
      </c>
      <c r="N263">
        <v>58</v>
      </c>
      <c r="O263">
        <v>8</v>
      </c>
      <c r="P263" s="28" t="s">
        <v>24</v>
      </c>
      <c r="Q263" t="s">
        <v>118</v>
      </c>
      <c r="R263" t="s">
        <v>118</v>
      </c>
      <c r="S263" t="s">
        <v>1831</v>
      </c>
      <c r="T263" t="s">
        <v>1832</v>
      </c>
      <c r="U263">
        <v>4</v>
      </c>
      <c r="V263" t="s">
        <v>93</v>
      </c>
      <c r="W263">
        <v>76</v>
      </c>
      <c r="Y263" t="s">
        <v>2390</v>
      </c>
      <c r="Z263">
        <v>39.993178</v>
      </c>
      <c r="AA263">
        <v>116.46842700000001</v>
      </c>
      <c r="AM263">
        <f t="shared" ca="1" si="48"/>
        <v>5</v>
      </c>
      <c r="AN263">
        <f t="shared" ca="1" si="49"/>
        <v>1964</v>
      </c>
      <c r="AO263">
        <f t="shared" ca="1" si="50"/>
        <v>58</v>
      </c>
      <c r="AP263" t="str">
        <f t="shared" si="51"/>
        <v>DIDO</v>
      </c>
      <c r="AQ263" t="str">
        <f t="shared" si="52"/>
        <v>MODESTE</v>
      </c>
      <c r="AR263" t="str">
        <f t="shared" si="53"/>
        <v>DIDO  MODESTE</v>
      </c>
      <c r="AT263">
        <v>1</v>
      </c>
      <c r="AU263">
        <f t="shared" ca="1" si="54"/>
        <v>5</v>
      </c>
      <c r="AV263" t="str">
        <f t="shared" si="55"/>
        <v/>
      </c>
      <c r="AX263">
        <f t="shared" si="56"/>
        <v>4</v>
      </c>
      <c r="AY263" t="str">
        <f t="shared" si="57"/>
        <v>DIVORCED</v>
      </c>
      <c r="AZ263" s="23">
        <v>1</v>
      </c>
      <c r="BA263" t="str">
        <f t="shared" si="58"/>
        <v/>
      </c>
      <c r="BC263" t="str">
        <f t="shared" si="59"/>
        <v>M</v>
      </c>
    </row>
    <row r="264" spans="1:56" hidden="1">
      <c r="A264">
        <v>83</v>
      </c>
      <c r="B264" t="s">
        <v>871</v>
      </c>
      <c r="C264" t="s">
        <v>767</v>
      </c>
      <c r="E264" t="s">
        <v>814</v>
      </c>
      <c r="F264" t="s">
        <v>2576</v>
      </c>
      <c r="G264" t="s">
        <v>36</v>
      </c>
      <c r="H264">
        <v>-14.29034</v>
      </c>
      <c r="I264">
        <v>-178.16551000000001</v>
      </c>
      <c r="J264">
        <v>22280</v>
      </c>
      <c r="K264">
        <v>30</v>
      </c>
      <c r="L264">
        <v>12</v>
      </c>
      <c r="M264">
        <v>1960</v>
      </c>
      <c r="N264">
        <v>62</v>
      </c>
      <c r="O264">
        <v>12</v>
      </c>
      <c r="P264" s="28" t="s">
        <v>24</v>
      </c>
      <c r="Q264" t="s">
        <v>118</v>
      </c>
      <c r="R264" t="s">
        <v>118</v>
      </c>
      <c r="S264" t="s">
        <v>1831</v>
      </c>
      <c r="T264" t="s">
        <v>1832</v>
      </c>
      <c r="U264">
        <v>6</v>
      </c>
      <c r="V264" t="s">
        <v>43</v>
      </c>
      <c r="W264">
        <v>76</v>
      </c>
      <c r="Y264" t="s">
        <v>2390</v>
      </c>
      <c r="Z264">
        <v>39.993178</v>
      </c>
      <c r="AA264">
        <v>116.46842700000001</v>
      </c>
      <c r="AM264">
        <f t="shared" ca="1" si="48"/>
        <v>12</v>
      </c>
      <c r="AN264">
        <f t="shared" ca="1" si="49"/>
        <v>1960</v>
      </c>
      <c r="AO264">
        <f t="shared" ca="1" si="50"/>
        <v>62</v>
      </c>
      <c r="AP264" t="str">
        <f t="shared" si="51"/>
        <v>UWIMBABAZI</v>
      </c>
      <c r="AQ264" t="str">
        <f t="shared" si="52"/>
        <v>NGABO</v>
      </c>
      <c r="AR264" t="str">
        <f t="shared" si="53"/>
        <v>UWIMBABAZI  NGABO</v>
      </c>
      <c r="AU264">
        <f t="shared" ca="1" si="54"/>
        <v>12</v>
      </c>
      <c r="AV264">
        <f t="shared" ca="1" si="55"/>
        <v>1960</v>
      </c>
      <c r="AX264">
        <f t="shared" si="56"/>
        <v>6</v>
      </c>
      <c r="AY264" t="str">
        <f t="shared" si="57"/>
        <v>NEVER MARRIED</v>
      </c>
      <c r="AZ264" s="23"/>
      <c r="BA264">
        <f t="shared" si="58"/>
        <v>12</v>
      </c>
      <c r="BC264" t="str">
        <f t="shared" si="59"/>
        <v>M</v>
      </c>
    </row>
    <row r="265" spans="1:56" hidden="1">
      <c r="A265">
        <v>83</v>
      </c>
      <c r="B265" t="s">
        <v>873</v>
      </c>
      <c r="C265" t="s">
        <v>865</v>
      </c>
      <c r="E265" t="s">
        <v>459</v>
      </c>
      <c r="F265" t="s">
        <v>2390</v>
      </c>
      <c r="G265" t="s">
        <v>36</v>
      </c>
      <c r="H265">
        <v>39.993178</v>
      </c>
      <c r="I265">
        <v>116.46842700000001</v>
      </c>
      <c r="J265">
        <v>16946</v>
      </c>
      <c r="K265">
        <v>24</v>
      </c>
      <c r="L265">
        <v>5</v>
      </c>
      <c r="M265">
        <v>1946</v>
      </c>
      <c r="N265">
        <v>76</v>
      </c>
      <c r="O265">
        <v>1</v>
      </c>
      <c r="P265" s="28" t="s">
        <v>24</v>
      </c>
      <c r="Q265" t="s">
        <v>118</v>
      </c>
      <c r="R265" t="s">
        <v>118</v>
      </c>
      <c r="S265" t="s">
        <v>1831</v>
      </c>
      <c r="T265" t="s">
        <v>1832</v>
      </c>
      <c r="U265">
        <v>7</v>
      </c>
      <c r="V265" t="s">
        <v>78</v>
      </c>
      <c r="W265">
        <v>76</v>
      </c>
      <c r="X265" s="17">
        <v>6856315736</v>
      </c>
      <c r="Y265" t="s">
        <v>2390</v>
      </c>
      <c r="Z265">
        <v>39.993178</v>
      </c>
      <c r="AA265">
        <v>116.46842700000001</v>
      </c>
      <c r="AH265">
        <v>82</v>
      </c>
      <c r="AJ265">
        <v>89</v>
      </c>
      <c r="AM265">
        <f t="shared" ca="1" si="48"/>
        <v>9</v>
      </c>
      <c r="AN265">
        <f t="shared" ca="1" si="49"/>
        <v>1946</v>
      </c>
      <c r="AO265">
        <f t="shared" ca="1" si="50"/>
        <v>79</v>
      </c>
      <c r="AP265" t="str">
        <f t="shared" si="51"/>
        <v>GATETE</v>
      </c>
      <c r="AQ265" t="str">
        <f t="shared" si="52"/>
        <v>FELIX</v>
      </c>
      <c r="AR265" t="str">
        <f t="shared" si="53"/>
        <v>GATETE  FELIX</v>
      </c>
      <c r="AS265">
        <v>24</v>
      </c>
      <c r="AU265" t="str">
        <f t="shared" si="54"/>
        <v/>
      </c>
      <c r="AV265">
        <f t="shared" ca="1" si="55"/>
        <v>1946</v>
      </c>
      <c r="AX265">
        <f t="shared" si="56"/>
        <v>7</v>
      </c>
      <c r="AY265" t="str">
        <f t="shared" si="57"/>
        <v>WIDOWED</v>
      </c>
      <c r="AZ265" s="23"/>
      <c r="BA265">
        <f t="shared" si="58"/>
        <v>1</v>
      </c>
      <c r="BC265" t="str">
        <f t="shared" si="59"/>
        <v>M</v>
      </c>
      <c r="BD265" s="17"/>
    </row>
    <row r="266" spans="1:56" hidden="1">
      <c r="A266">
        <v>84</v>
      </c>
      <c r="B266" t="s">
        <v>875</v>
      </c>
      <c r="C266" t="s">
        <v>224</v>
      </c>
      <c r="E266" t="s">
        <v>63</v>
      </c>
      <c r="F266" t="s">
        <v>2577</v>
      </c>
      <c r="G266" t="s">
        <v>36</v>
      </c>
      <c r="H266">
        <v>36.091743399999999</v>
      </c>
      <c r="I266">
        <v>140.11396160000001</v>
      </c>
      <c r="J266">
        <v>19725</v>
      </c>
      <c r="K266">
        <v>1</v>
      </c>
      <c r="L266">
        <v>1</v>
      </c>
      <c r="M266">
        <v>1954</v>
      </c>
      <c r="N266">
        <v>68</v>
      </c>
      <c r="O266">
        <v>4</v>
      </c>
      <c r="P266" s="28" t="s">
        <v>97</v>
      </c>
      <c r="Q266" t="s">
        <v>167</v>
      </c>
      <c r="R266" t="s">
        <v>1837</v>
      </c>
      <c r="S266" t="s">
        <v>1838</v>
      </c>
      <c r="T266" t="s">
        <v>1839</v>
      </c>
      <c r="U266">
        <v>5</v>
      </c>
      <c r="V266" t="s">
        <v>86</v>
      </c>
      <c r="W266">
        <v>84</v>
      </c>
      <c r="Y266" t="s">
        <v>1841</v>
      </c>
      <c r="Z266">
        <v>22.925131</v>
      </c>
      <c r="AA266">
        <v>113.3681177</v>
      </c>
      <c r="AH266">
        <v>121</v>
      </c>
      <c r="AK266">
        <v>1</v>
      </c>
      <c r="AM266">
        <f t="shared" ca="1" si="48"/>
        <v>10</v>
      </c>
      <c r="AN266">
        <f t="shared" ca="1" si="49"/>
        <v>1954</v>
      </c>
      <c r="AO266">
        <f t="shared" ca="1" si="50"/>
        <v>68</v>
      </c>
      <c r="AP266" t="str">
        <f t="shared" si="51"/>
        <v/>
      </c>
      <c r="AQ266" t="str">
        <f t="shared" si="52"/>
        <v>SHYAKA</v>
      </c>
      <c r="AR266" t="str">
        <f t="shared" si="53"/>
        <v xml:space="preserve">  SHYAKA</v>
      </c>
      <c r="AU266">
        <f t="shared" ca="1" si="54"/>
        <v>10</v>
      </c>
      <c r="AV266">
        <f t="shared" ca="1" si="55"/>
        <v>1954</v>
      </c>
      <c r="AW266">
        <v>1</v>
      </c>
      <c r="AX266" t="str">
        <f t="shared" si="56"/>
        <v/>
      </c>
      <c r="AY266" t="str">
        <f t="shared" si="57"/>
        <v/>
      </c>
      <c r="AZ266" s="23"/>
      <c r="BA266">
        <f t="shared" si="58"/>
        <v>4</v>
      </c>
      <c r="BC266" t="str">
        <f t="shared" si="59"/>
        <v>M</v>
      </c>
    </row>
    <row r="267" spans="1:56" hidden="1">
      <c r="A267">
        <v>84</v>
      </c>
      <c r="B267" t="s">
        <v>877</v>
      </c>
      <c r="C267" t="s">
        <v>878</v>
      </c>
      <c r="E267" t="s">
        <v>247</v>
      </c>
      <c r="F267" t="s">
        <v>2578</v>
      </c>
      <c r="G267" t="s">
        <v>36</v>
      </c>
      <c r="H267">
        <v>33.259034999999997</v>
      </c>
      <c r="I267">
        <v>117.15877999999999</v>
      </c>
      <c r="J267">
        <v>27359</v>
      </c>
      <c r="K267">
        <v>26</v>
      </c>
      <c r="L267">
        <v>11</v>
      </c>
      <c r="M267">
        <v>1974</v>
      </c>
      <c r="N267">
        <v>48</v>
      </c>
      <c r="O267">
        <v>2</v>
      </c>
      <c r="P267" s="28" t="s">
        <v>97</v>
      </c>
      <c r="Q267" t="s">
        <v>167</v>
      </c>
      <c r="R267" t="s">
        <v>1837</v>
      </c>
      <c r="S267" t="s">
        <v>1838</v>
      </c>
      <c r="T267" t="s">
        <v>1839</v>
      </c>
      <c r="U267">
        <v>5</v>
      </c>
      <c r="V267" t="s">
        <v>86</v>
      </c>
      <c r="W267">
        <v>84</v>
      </c>
      <c r="Y267" t="s">
        <v>1841</v>
      </c>
      <c r="Z267">
        <v>22.925131</v>
      </c>
      <c r="AA267">
        <v>113.3681177</v>
      </c>
      <c r="AM267">
        <f t="shared" ca="1" si="48"/>
        <v>11</v>
      </c>
      <c r="AN267">
        <f t="shared" ca="1" si="49"/>
        <v>1974</v>
      </c>
      <c r="AO267">
        <f t="shared" ca="1" si="50"/>
        <v>48</v>
      </c>
      <c r="AP267" t="str">
        <f t="shared" si="51"/>
        <v>BERNARD</v>
      </c>
      <c r="AQ267" t="str">
        <f t="shared" si="52"/>
        <v>ALICE</v>
      </c>
      <c r="AR267" t="str">
        <f t="shared" si="53"/>
        <v>BERNARD  ALICE</v>
      </c>
      <c r="AS267">
        <v>58</v>
      </c>
      <c r="AT267">
        <v>4</v>
      </c>
      <c r="AU267" t="str">
        <f t="shared" si="54"/>
        <v/>
      </c>
      <c r="AV267" t="str">
        <f t="shared" si="55"/>
        <v/>
      </c>
      <c r="AX267">
        <f t="shared" si="56"/>
        <v>5</v>
      </c>
      <c r="AY267" t="str">
        <f t="shared" si="57"/>
        <v>SEPARATED</v>
      </c>
      <c r="AZ267" s="23"/>
      <c r="BA267">
        <f t="shared" si="58"/>
        <v>2</v>
      </c>
      <c r="BC267" t="str">
        <f t="shared" si="59"/>
        <v>M</v>
      </c>
    </row>
    <row r="268" spans="1:56" hidden="1">
      <c r="A268">
        <v>84</v>
      </c>
      <c r="B268" t="s">
        <v>880</v>
      </c>
      <c r="C268" t="s">
        <v>881</v>
      </c>
      <c r="E268" t="s">
        <v>650</v>
      </c>
      <c r="F268" t="s">
        <v>1841</v>
      </c>
      <c r="G268" t="s">
        <v>23</v>
      </c>
      <c r="H268">
        <v>22.925131</v>
      </c>
      <c r="I268">
        <v>113.3681177</v>
      </c>
      <c r="J268">
        <v>13966</v>
      </c>
      <c r="K268">
        <v>27</v>
      </c>
      <c r="L268">
        <v>3</v>
      </c>
      <c r="M268">
        <v>1938</v>
      </c>
      <c r="N268">
        <v>84</v>
      </c>
      <c r="O268">
        <v>13</v>
      </c>
      <c r="P268" s="28" t="s">
        <v>97</v>
      </c>
      <c r="Q268" t="s">
        <v>167</v>
      </c>
      <c r="R268" t="s">
        <v>1837</v>
      </c>
      <c r="S268" t="s">
        <v>1838</v>
      </c>
      <c r="T268" t="s">
        <v>1839</v>
      </c>
      <c r="U268">
        <v>3</v>
      </c>
      <c r="V268" t="s">
        <v>26</v>
      </c>
      <c r="W268">
        <v>84</v>
      </c>
      <c r="X268" s="17">
        <v>3722763967</v>
      </c>
      <c r="Y268" t="s">
        <v>1841</v>
      </c>
      <c r="Z268">
        <v>22.925131</v>
      </c>
      <c r="AA268">
        <v>113.3681177</v>
      </c>
      <c r="AM268">
        <f t="shared" ca="1" si="48"/>
        <v>3</v>
      </c>
      <c r="AN268">
        <f t="shared" ca="1" si="49"/>
        <v>1938</v>
      </c>
      <c r="AO268">
        <f t="shared" ca="1" si="50"/>
        <v>84</v>
      </c>
      <c r="AP268" t="str">
        <f t="shared" si="51"/>
        <v>NANA</v>
      </c>
      <c r="AQ268" t="str">
        <f t="shared" si="52"/>
        <v>EMMANUEL</v>
      </c>
      <c r="AR268" t="str">
        <f t="shared" si="53"/>
        <v>NANA  EMMANUEL</v>
      </c>
      <c r="AU268">
        <f t="shared" ca="1" si="54"/>
        <v>3</v>
      </c>
      <c r="AV268">
        <f t="shared" ca="1" si="55"/>
        <v>1938</v>
      </c>
      <c r="AX268">
        <f t="shared" si="56"/>
        <v>3</v>
      </c>
      <c r="AY268" t="str">
        <f t="shared" si="57"/>
        <v>LIVE IN A POLYGAMOUS UNION</v>
      </c>
      <c r="AZ268" s="23"/>
      <c r="BA268">
        <f t="shared" si="58"/>
        <v>13</v>
      </c>
      <c r="BC268" t="str">
        <f t="shared" si="59"/>
        <v>F</v>
      </c>
      <c r="BD268" s="17">
        <v>3722763967</v>
      </c>
    </row>
    <row r="269" spans="1:56" hidden="1">
      <c r="A269">
        <v>85</v>
      </c>
      <c r="B269" t="s">
        <v>882</v>
      </c>
      <c r="C269" t="s">
        <v>883</v>
      </c>
      <c r="E269" t="s">
        <v>535</v>
      </c>
      <c r="F269" t="s">
        <v>2579</v>
      </c>
      <c r="G269" t="s">
        <v>36</v>
      </c>
      <c r="H269">
        <v>-8.0888877000000008</v>
      </c>
      <c r="I269">
        <v>111.4514369</v>
      </c>
      <c r="J269">
        <v>26411</v>
      </c>
      <c r="K269">
        <v>22</v>
      </c>
      <c r="L269">
        <v>4</v>
      </c>
      <c r="M269">
        <v>1972</v>
      </c>
      <c r="N269">
        <v>50</v>
      </c>
      <c r="O269">
        <v>5</v>
      </c>
      <c r="P269" s="28" t="s">
        <v>37</v>
      </c>
      <c r="Q269" t="s">
        <v>64</v>
      </c>
      <c r="R269" t="s">
        <v>1843</v>
      </c>
      <c r="S269" t="s">
        <v>1844</v>
      </c>
      <c r="T269" t="s">
        <v>1845</v>
      </c>
      <c r="U269">
        <v>7</v>
      </c>
      <c r="V269" t="s">
        <v>78</v>
      </c>
      <c r="W269">
        <v>90</v>
      </c>
      <c r="Y269" t="s">
        <v>1847</v>
      </c>
      <c r="Z269">
        <v>-3.2826575999999998</v>
      </c>
      <c r="AA269">
        <v>-42.941698000000002</v>
      </c>
      <c r="AH269">
        <v>11</v>
      </c>
      <c r="AM269">
        <f t="shared" ca="1" si="48"/>
        <v>10</v>
      </c>
      <c r="AN269">
        <f t="shared" ca="1" si="49"/>
        <v>1972</v>
      </c>
      <c r="AO269">
        <f t="shared" ca="1" si="50"/>
        <v>50</v>
      </c>
      <c r="AP269" t="str">
        <f t="shared" si="51"/>
        <v>MUNYENTWALI</v>
      </c>
      <c r="AQ269" t="str">
        <f t="shared" si="52"/>
        <v>UWERA</v>
      </c>
      <c r="AR269" t="str">
        <f t="shared" si="53"/>
        <v>MUNYENTWALI  UWERA</v>
      </c>
      <c r="AU269">
        <f t="shared" ca="1" si="54"/>
        <v>10</v>
      </c>
      <c r="AV269">
        <f t="shared" ca="1" si="55"/>
        <v>1972</v>
      </c>
      <c r="AX269">
        <f t="shared" si="56"/>
        <v>7</v>
      </c>
      <c r="AY269" t="str">
        <f t="shared" si="57"/>
        <v>WIDOWED</v>
      </c>
      <c r="AZ269" s="23"/>
      <c r="BA269">
        <f t="shared" si="58"/>
        <v>5</v>
      </c>
      <c r="BC269" t="str">
        <f t="shared" si="59"/>
        <v>M</v>
      </c>
    </row>
    <row r="270" spans="1:56" hidden="1">
      <c r="A270">
        <v>85</v>
      </c>
      <c r="B270" t="s">
        <v>885</v>
      </c>
      <c r="C270" t="s">
        <v>134</v>
      </c>
      <c r="D270" t="s">
        <v>108</v>
      </c>
      <c r="E270" t="s">
        <v>1052</v>
      </c>
      <c r="F270" t="s">
        <v>2580</v>
      </c>
      <c r="G270" t="s">
        <v>36</v>
      </c>
      <c r="H270">
        <v>31.945398999999998</v>
      </c>
      <c r="I270">
        <v>35.072502</v>
      </c>
      <c r="J270">
        <v>19028</v>
      </c>
      <c r="K270">
        <v>4</v>
      </c>
      <c r="L270">
        <v>2</v>
      </c>
      <c r="M270">
        <v>1952</v>
      </c>
      <c r="N270">
        <v>70</v>
      </c>
      <c r="O270">
        <v>1</v>
      </c>
      <c r="P270" s="28" t="s">
        <v>37</v>
      </c>
      <c r="Q270" t="s">
        <v>64</v>
      </c>
      <c r="R270" t="s">
        <v>1843</v>
      </c>
      <c r="S270" t="s">
        <v>1844</v>
      </c>
      <c r="T270" t="s">
        <v>1845</v>
      </c>
      <c r="U270">
        <v>4</v>
      </c>
      <c r="V270" t="s">
        <v>93</v>
      </c>
      <c r="W270">
        <v>90</v>
      </c>
      <c r="Y270" t="s">
        <v>1847</v>
      </c>
      <c r="Z270">
        <v>-3.2826575999999998</v>
      </c>
      <c r="AA270">
        <v>-42.941698000000002</v>
      </c>
      <c r="AM270">
        <f t="shared" ca="1" si="48"/>
        <v>2</v>
      </c>
      <c r="AN270">
        <f t="shared" ca="1" si="49"/>
        <v>1952</v>
      </c>
      <c r="AO270">
        <f t="shared" ca="1" si="50"/>
        <v>70</v>
      </c>
      <c r="AP270" t="str">
        <f t="shared" si="51"/>
        <v>JEAN</v>
      </c>
      <c r="AQ270" t="str">
        <f t="shared" si="52"/>
        <v>NDAYAMBAJE</v>
      </c>
      <c r="AR270" t="str">
        <f t="shared" si="53"/>
        <v>JEAN LOUIS NDAYAMBAJE</v>
      </c>
      <c r="AU270">
        <f t="shared" ca="1" si="54"/>
        <v>2</v>
      </c>
      <c r="AV270">
        <f t="shared" ca="1" si="55"/>
        <v>1952</v>
      </c>
      <c r="AX270">
        <f t="shared" si="56"/>
        <v>4</v>
      </c>
      <c r="AY270" t="str">
        <f t="shared" si="57"/>
        <v>DIVORCED</v>
      </c>
      <c r="AZ270" s="23"/>
      <c r="BA270">
        <f t="shared" si="58"/>
        <v>1</v>
      </c>
      <c r="BC270" t="str">
        <f t="shared" si="59"/>
        <v>M</v>
      </c>
    </row>
    <row r="271" spans="1:56" hidden="1">
      <c r="A271">
        <v>85</v>
      </c>
      <c r="B271" t="s">
        <v>887</v>
      </c>
      <c r="C271" t="s">
        <v>888</v>
      </c>
      <c r="E271" t="s">
        <v>268</v>
      </c>
      <c r="F271" t="s">
        <v>1847</v>
      </c>
      <c r="G271" t="s">
        <v>36</v>
      </c>
      <c r="H271">
        <v>-3.2826575999999998</v>
      </c>
      <c r="I271">
        <v>-42.941698000000002</v>
      </c>
      <c r="J271">
        <v>11805</v>
      </c>
      <c r="K271">
        <v>26</v>
      </c>
      <c r="L271">
        <v>4</v>
      </c>
      <c r="M271">
        <v>1932</v>
      </c>
      <c r="N271">
        <v>90</v>
      </c>
      <c r="O271">
        <v>2</v>
      </c>
      <c r="P271" s="28" t="s">
        <v>37</v>
      </c>
      <c r="Q271" t="s">
        <v>64</v>
      </c>
      <c r="R271" t="s">
        <v>1843</v>
      </c>
      <c r="S271" t="s">
        <v>1844</v>
      </c>
      <c r="T271" t="s">
        <v>1845</v>
      </c>
      <c r="U271">
        <v>7</v>
      </c>
      <c r="V271" t="s">
        <v>78</v>
      </c>
      <c r="W271">
        <v>90</v>
      </c>
      <c r="X271" s="17">
        <v>6513939129</v>
      </c>
      <c r="Y271" t="s">
        <v>1847</v>
      </c>
      <c r="Z271">
        <v>-3.2826575999999998</v>
      </c>
      <c r="AA271">
        <v>-42.941698000000002</v>
      </c>
      <c r="AM271">
        <f t="shared" ca="1" si="48"/>
        <v>4</v>
      </c>
      <c r="AN271">
        <f t="shared" ca="1" si="49"/>
        <v>1932</v>
      </c>
      <c r="AO271">
        <f t="shared" ca="1" si="50"/>
        <v>90</v>
      </c>
      <c r="AP271" t="str">
        <f t="shared" si="51"/>
        <v>AIMABLE</v>
      </c>
      <c r="AQ271" t="str">
        <f t="shared" si="52"/>
        <v>HAKIZIMANA</v>
      </c>
      <c r="AR271" t="str">
        <f t="shared" si="53"/>
        <v>AIMABLE  HAKIZIMANA</v>
      </c>
      <c r="AU271">
        <f t="shared" ca="1" si="54"/>
        <v>4</v>
      </c>
      <c r="AV271">
        <f t="shared" ca="1" si="55"/>
        <v>1932</v>
      </c>
      <c r="AX271">
        <f t="shared" si="56"/>
        <v>7</v>
      </c>
      <c r="AY271" t="str">
        <f t="shared" si="57"/>
        <v>WIDOWED</v>
      </c>
      <c r="AZ271" s="23"/>
      <c r="BA271">
        <f t="shared" si="58"/>
        <v>2</v>
      </c>
      <c r="BC271" t="str">
        <f t="shared" si="59"/>
        <v>M</v>
      </c>
      <c r="BD271" s="17">
        <v>6513939129</v>
      </c>
    </row>
    <row r="272" spans="1:56" hidden="1">
      <c r="A272">
        <v>86</v>
      </c>
      <c r="B272" t="s">
        <v>889</v>
      </c>
      <c r="C272" t="s">
        <v>890</v>
      </c>
      <c r="E272" t="s">
        <v>2581</v>
      </c>
      <c r="F272" t="s">
        <v>2582</v>
      </c>
      <c r="G272" t="s">
        <v>36</v>
      </c>
      <c r="H272">
        <v>-33.868819700000003</v>
      </c>
      <c r="I272">
        <v>151.2092955</v>
      </c>
      <c r="J272">
        <v>29382</v>
      </c>
      <c r="K272">
        <v>10</v>
      </c>
      <c r="L272">
        <v>6</v>
      </c>
      <c r="M272">
        <v>1980</v>
      </c>
      <c r="N272">
        <v>42</v>
      </c>
      <c r="O272">
        <v>7</v>
      </c>
      <c r="P272" s="28" t="s">
        <v>72</v>
      </c>
      <c r="Q272" t="s">
        <v>82</v>
      </c>
      <c r="R272" t="s">
        <v>1849</v>
      </c>
      <c r="S272" t="s">
        <v>1850</v>
      </c>
      <c r="T272" t="s">
        <v>1851</v>
      </c>
      <c r="U272">
        <v>4</v>
      </c>
      <c r="V272" t="s">
        <v>93</v>
      </c>
      <c r="W272">
        <v>97</v>
      </c>
      <c r="X272"/>
      <c r="Y272" t="s">
        <v>2583</v>
      </c>
      <c r="Z272">
        <v>49.567069699999998</v>
      </c>
      <c r="AA272">
        <v>6.1544927999999999</v>
      </c>
      <c r="AJ272">
        <v>45</v>
      </c>
      <c r="AM272">
        <f t="shared" ca="1" si="48"/>
        <v>6</v>
      </c>
      <c r="AN272">
        <f t="shared" ca="1" si="49"/>
        <v>1980</v>
      </c>
      <c r="AO272">
        <f t="shared" ca="1" si="50"/>
        <v>45</v>
      </c>
      <c r="AP272" t="str">
        <f t="shared" si="51"/>
        <v>ELISHA</v>
      </c>
      <c r="AQ272" t="str">
        <f t="shared" si="52"/>
        <v>NDAYIZEYE</v>
      </c>
      <c r="AR272" t="str">
        <f t="shared" si="53"/>
        <v>ELISHA  NDAYIZEYE</v>
      </c>
      <c r="AS272">
        <v>60</v>
      </c>
      <c r="AU272" t="str">
        <f t="shared" si="54"/>
        <v/>
      </c>
      <c r="AV272">
        <f t="shared" ca="1" si="55"/>
        <v>1980</v>
      </c>
      <c r="AX272">
        <f t="shared" si="56"/>
        <v>4</v>
      </c>
      <c r="AY272" t="str">
        <f t="shared" si="57"/>
        <v>DIVORCED</v>
      </c>
      <c r="AZ272" s="23"/>
      <c r="BA272">
        <f t="shared" si="58"/>
        <v>7</v>
      </c>
      <c r="BC272" t="str">
        <f t="shared" si="59"/>
        <v>M</v>
      </c>
    </row>
    <row r="273" spans="1:56" hidden="1">
      <c r="A273">
        <v>86</v>
      </c>
      <c r="B273" t="s">
        <v>892</v>
      </c>
      <c r="C273" t="s">
        <v>104</v>
      </c>
      <c r="E273" t="s">
        <v>385</v>
      </c>
      <c r="F273" t="s">
        <v>2585</v>
      </c>
      <c r="G273" t="s">
        <v>36</v>
      </c>
      <c r="H273">
        <v>10.5534497</v>
      </c>
      <c r="I273">
        <v>34.282442899999999</v>
      </c>
      <c r="J273">
        <v>15887</v>
      </c>
      <c r="K273">
        <v>30</v>
      </c>
      <c r="L273">
        <v>6</v>
      </c>
      <c r="M273">
        <v>1943</v>
      </c>
      <c r="N273">
        <v>79</v>
      </c>
      <c r="O273">
        <v>4</v>
      </c>
      <c r="P273" s="28" t="s">
        <v>72</v>
      </c>
      <c r="Q273" t="s">
        <v>82</v>
      </c>
      <c r="R273" t="s">
        <v>1849</v>
      </c>
      <c r="S273" t="s">
        <v>1850</v>
      </c>
      <c r="T273" t="s">
        <v>1851</v>
      </c>
      <c r="U273">
        <v>2</v>
      </c>
      <c r="V273" t="s">
        <v>48</v>
      </c>
      <c r="W273">
        <v>97</v>
      </c>
      <c r="X273"/>
      <c r="Y273" t="s">
        <v>2583</v>
      </c>
      <c r="Z273">
        <v>49.567069699999998</v>
      </c>
      <c r="AA273">
        <v>6.1544927999999999</v>
      </c>
      <c r="AF273">
        <v>4</v>
      </c>
      <c r="AM273">
        <f t="shared" ca="1" si="48"/>
        <v>6</v>
      </c>
      <c r="AN273">
        <f t="shared" ca="1" si="49"/>
        <v>1943</v>
      </c>
      <c r="AO273">
        <f t="shared" ca="1" si="50"/>
        <v>79</v>
      </c>
      <c r="AP273" t="str">
        <f t="shared" si="51"/>
        <v>RODRIGUE</v>
      </c>
      <c r="AQ273" t="str">
        <f t="shared" si="52"/>
        <v>KABERA</v>
      </c>
      <c r="AR273" t="str">
        <f t="shared" si="53"/>
        <v>RODRIGUE  KABERA</v>
      </c>
      <c r="AU273">
        <f t="shared" ca="1" si="54"/>
        <v>6</v>
      </c>
      <c r="AV273">
        <f t="shared" ca="1" si="55"/>
        <v>1943</v>
      </c>
      <c r="AX273">
        <f t="shared" si="56"/>
        <v>2</v>
      </c>
      <c r="AY273" t="str">
        <f t="shared" si="57"/>
        <v>MARRIED TO ONE WIFE/HUSBAND NOT OFFICIALLY</v>
      </c>
      <c r="AZ273" s="23">
        <v>1</v>
      </c>
      <c r="BA273" t="str">
        <f t="shared" si="58"/>
        <v/>
      </c>
      <c r="BC273" t="str">
        <f t="shared" si="59"/>
        <v>M</v>
      </c>
    </row>
    <row r="274" spans="1:56" hidden="1">
      <c r="A274">
        <v>86</v>
      </c>
      <c r="B274" t="s">
        <v>893</v>
      </c>
      <c r="C274" t="s">
        <v>894</v>
      </c>
      <c r="E274" t="s">
        <v>895</v>
      </c>
      <c r="F274" t="s">
        <v>1853</v>
      </c>
      <c r="G274" t="s">
        <v>36</v>
      </c>
      <c r="H274">
        <v>45.524695899999998</v>
      </c>
      <c r="I274">
        <v>13.831120800000001</v>
      </c>
      <c r="J274">
        <v>24854</v>
      </c>
      <c r="K274">
        <v>17</v>
      </c>
      <c r="L274">
        <v>1</v>
      </c>
      <c r="M274">
        <v>1968</v>
      </c>
      <c r="N274">
        <v>54</v>
      </c>
      <c r="O274">
        <v>4</v>
      </c>
      <c r="P274" s="28" t="s">
        <v>72</v>
      </c>
      <c r="Q274" t="s">
        <v>82</v>
      </c>
      <c r="R274" t="s">
        <v>1849</v>
      </c>
      <c r="S274" t="s">
        <v>1850</v>
      </c>
      <c r="T274" t="s">
        <v>1851</v>
      </c>
      <c r="U274">
        <v>4</v>
      </c>
      <c r="V274" t="s">
        <v>93</v>
      </c>
      <c r="W274">
        <v>97</v>
      </c>
      <c r="X274"/>
      <c r="Y274" t="s">
        <v>2583</v>
      </c>
      <c r="Z274">
        <v>49.567069699999998</v>
      </c>
      <c r="AA274">
        <v>6.1544927999999999</v>
      </c>
      <c r="AM274">
        <f t="shared" ca="1" si="48"/>
        <v>1</v>
      </c>
      <c r="AN274">
        <f t="shared" ca="1" si="49"/>
        <v>1968</v>
      </c>
      <c r="AO274">
        <f t="shared" ca="1" si="50"/>
        <v>54</v>
      </c>
      <c r="AP274" t="str">
        <f t="shared" si="51"/>
        <v>IYAKAREMYE</v>
      </c>
      <c r="AQ274" t="str">
        <f t="shared" si="52"/>
        <v>MURENZI</v>
      </c>
      <c r="AR274" t="str">
        <f t="shared" si="53"/>
        <v>IYAKAREMYE  MURENZI</v>
      </c>
      <c r="AT274">
        <v>25</v>
      </c>
      <c r="AU274">
        <f t="shared" ca="1" si="54"/>
        <v>1</v>
      </c>
      <c r="AV274" t="str">
        <f t="shared" si="55"/>
        <v/>
      </c>
      <c r="AX274">
        <f t="shared" si="56"/>
        <v>4</v>
      </c>
      <c r="AY274" t="str">
        <f t="shared" si="57"/>
        <v>DIVORCED</v>
      </c>
      <c r="AZ274" s="23"/>
      <c r="BA274">
        <f t="shared" si="58"/>
        <v>4</v>
      </c>
      <c r="BC274" t="str">
        <f t="shared" si="59"/>
        <v>M</v>
      </c>
    </row>
    <row r="275" spans="1:56" hidden="1">
      <c r="A275">
        <v>86</v>
      </c>
      <c r="B275" t="s">
        <v>896</v>
      </c>
      <c r="C275" t="s">
        <v>134</v>
      </c>
      <c r="D275" t="s">
        <v>897</v>
      </c>
      <c r="E275" t="s">
        <v>66</v>
      </c>
      <c r="F275" t="s">
        <v>2583</v>
      </c>
      <c r="G275" t="s">
        <v>36</v>
      </c>
      <c r="H275">
        <v>49.567069699999998</v>
      </c>
      <c r="I275">
        <v>6.1544927999999999</v>
      </c>
      <c r="J275">
        <v>9149</v>
      </c>
      <c r="K275">
        <v>17</v>
      </c>
      <c r="L275">
        <v>1</v>
      </c>
      <c r="M275">
        <v>1925</v>
      </c>
      <c r="N275">
        <v>97</v>
      </c>
      <c r="O275">
        <v>5</v>
      </c>
      <c r="P275" s="28" t="s">
        <v>72</v>
      </c>
      <c r="Q275" t="s">
        <v>82</v>
      </c>
      <c r="R275" t="s">
        <v>1849</v>
      </c>
      <c r="S275" t="s">
        <v>1850</v>
      </c>
      <c r="T275" t="s">
        <v>1851</v>
      </c>
      <c r="U275">
        <v>7</v>
      </c>
      <c r="V275" t="s">
        <v>78</v>
      </c>
      <c r="W275">
        <v>97</v>
      </c>
      <c r="X275">
        <v>4746754140</v>
      </c>
      <c r="Y275" t="s">
        <v>2583</v>
      </c>
      <c r="Z275">
        <v>49.567069699999998</v>
      </c>
      <c r="AA275">
        <v>6.1544927999999999</v>
      </c>
      <c r="AE275">
        <v>13</v>
      </c>
      <c r="AM275">
        <f t="shared" ca="1" si="48"/>
        <v>1</v>
      </c>
      <c r="AN275">
        <f t="shared" ca="1" si="49"/>
        <v>1925</v>
      </c>
      <c r="AO275">
        <f t="shared" ca="1" si="50"/>
        <v>97</v>
      </c>
      <c r="AP275" t="str">
        <f t="shared" si="51"/>
        <v>JEAN</v>
      </c>
      <c r="AQ275" t="str">
        <f t="shared" si="52"/>
        <v>ALEX</v>
      </c>
      <c r="AR275" t="str">
        <f t="shared" si="53"/>
        <v>JEAN DE ALEX</v>
      </c>
      <c r="AS275">
        <v>45</v>
      </c>
      <c r="AT275">
        <v>57</v>
      </c>
      <c r="AU275" t="str">
        <f t="shared" si="54"/>
        <v/>
      </c>
      <c r="AV275" t="str">
        <f t="shared" si="55"/>
        <v/>
      </c>
      <c r="AX275">
        <f t="shared" si="56"/>
        <v>7</v>
      </c>
      <c r="AY275" t="str">
        <f t="shared" si="57"/>
        <v>WIDOWED</v>
      </c>
      <c r="AZ275" s="23"/>
      <c r="BA275">
        <f t="shared" si="58"/>
        <v>5</v>
      </c>
      <c r="BC275" t="str">
        <f t="shared" si="59"/>
        <v>M</v>
      </c>
      <c r="BD275">
        <v>4746754140</v>
      </c>
    </row>
    <row r="276" spans="1:56" hidden="1">
      <c r="A276">
        <v>86</v>
      </c>
      <c r="B276" t="s">
        <v>899</v>
      </c>
      <c r="C276" t="s">
        <v>900</v>
      </c>
      <c r="E276" t="s">
        <v>723</v>
      </c>
      <c r="F276" t="s">
        <v>2586</v>
      </c>
      <c r="G276" t="s">
        <v>23</v>
      </c>
      <c r="H276">
        <v>42.916789999999999</v>
      </c>
      <c r="I276">
        <v>-81.416460000000001</v>
      </c>
      <c r="J276">
        <v>31176</v>
      </c>
      <c r="K276">
        <v>9</v>
      </c>
      <c r="L276">
        <v>5</v>
      </c>
      <c r="M276">
        <v>1985</v>
      </c>
      <c r="N276">
        <v>37</v>
      </c>
      <c r="O276">
        <v>5</v>
      </c>
      <c r="P276" s="28" t="s">
        <v>72</v>
      </c>
      <c r="Q276" t="s">
        <v>82</v>
      </c>
      <c r="R276" t="s">
        <v>1849</v>
      </c>
      <c r="S276" t="s">
        <v>1850</v>
      </c>
      <c r="T276" t="s">
        <v>1851</v>
      </c>
      <c r="U276">
        <v>1</v>
      </c>
      <c r="V276" t="s">
        <v>186</v>
      </c>
      <c r="W276">
        <v>97</v>
      </c>
      <c r="X276"/>
      <c r="Y276" t="s">
        <v>2583</v>
      </c>
      <c r="Z276">
        <v>49.567069699999998</v>
      </c>
      <c r="AA276">
        <v>6.1544927999999999</v>
      </c>
      <c r="AC276">
        <v>2</v>
      </c>
      <c r="AM276">
        <f t="shared" ca="1" si="48"/>
        <v>5</v>
      </c>
      <c r="AN276">
        <f t="shared" ca="1" si="49"/>
        <v>1985</v>
      </c>
      <c r="AO276">
        <f t="shared" ca="1" si="50"/>
        <v>37</v>
      </c>
      <c r="AP276" t="str">
        <f t="shared" si="51"/>
        <v>NADINE</v>
      </c>
      <c r="AQ276" t="str">
        <f t="shared" si="52"/>
        <v>MANZI</v>
      </c>
      <c r="AR276" t="str">
        <f t="shared" si="53"/>
        <v>NADINE  MANZI</v>
      </c>
      <c r="AS276">
        <v>102</v>
      </c>
      <c r="AU276" t="str">
        <f t="shared" si="54"/>
        <v/>
      </c>
      <c r="AV276">
        <f t="shared" ca="1" si="55"/>
        <v>1985</v>
      </c>
      <c r="AX276">
        <f t="shared" si="56"/>
        <v>1</v>
      </c>
      <c r="AY276" t="str">
        <f t="shared" si="57"/>
        <v>MARRIED TO ONE WIFE/HUSBAND OFFICIALLY</v>
      </c>
      <c r="AZ276" s="23"/>
      <c r="BA276">
        <f t="shared" si="58"/>
        <v>5</v>
      </c>
      <c r="BC276" t="str">
        <f t="shared" si="59"/>
        <v>F</v>
      </c>
    </row>
    <row r="277" spans="1:56" hidden="1">
      <c r="A277">
        <v>86</v>
      </c>
      <c r="B277" t="s">
        <v>899</v>
      </c>
      <c r="C277" t="s">
        <v>900</v>
      </c>
      <c r="E277" t="s">
        <v>723</v>
      </c>
      <c r="F277" t="s">
        <v>2586</v>
      </c>
      <c r="G277" t="s">
        <v>23</v>
      </c>
      <c r="H277">
        <v>42.916789999999999</v>
      </c>
      <c r="I277">
        <v>-81.416460000000001</v>
      </c>
      <c r="J277">
        <v>31176</v>
      </c>
      <c r="K277">
        <v>9</v>
      </c>
      <c r="L277">
        <v>5</v>
      </c>
      <c r="M277">
        <v>1985</v>
      </c>
      <c r="N277">
        <v>37</v>
      </c>
      <c r="O277">
        <v>5</v>
      </c>
      <c r="P277" s="28" t="s">
        <v>72</v>
      </c>
      <c r="Q277" t="s">
        <v>73</v>
      </c>
      <c r="R277" t="s">
        <v>1385</v>
      </c>
      <c r="S277" t="s">
        <v>2853</v>
      </c>
      <c r="T277" t="s">
        <v>2854</v>
      </c>
      <c r="U277">
        <v>1</v>
      </c>
      <c r="V277" t="s">
        <v>186</v>
      </c>
      <c r="W277">
        <v>97</v>
      </c>
      <c r="X277"/>
      <c r="Y277" t="s">
        <v>2583</v>
      </c>
      <c r="Z277">
        <v>49.567069699999998</v>
      </c>
      <c r="AA277">
        <v>6.1544927999999999</v>
      </c>
      <c r="AC277">
        <v>2</v>
      </c>
      <c r="AM277">
        <f t="shared" ca="1" si="48"/>
        <v>5</v>
      </c>
      <c r="AN277">
        <f t="shared" ca="1" si="49"/>
        <v>1985</v>
      </c>
      <c r="AO277">
        <f t="shared" ca="1" si="50"/>
        <v>37</v>
      </c>
      <c r="AP277" t="str">
        <f t="shared" si="51"/>
        <v>NADINE</v>
      </c>
      <c r="AQ277" t="str">
        <f t="shared" si="52"/>
        <v>MANZI</v>
      </c>
      <c r="AR277" t="str">
        <f t="shared" si="53"/>
        <v>NADINE  MANZI</v>
      </c>
      <c r="AS277">
        <v>96</v>
      </c>
      <c r="AU277" t="str">
        <f t="shared" si="54"/>
        <v/>
      </c>
      <c r="AV277">
        <f t="shared" ca="1" si="55"/>
        <v>1985</v>
      </c>
      <c r="AW277">
        <v>1</v>
      </c>
      <c r="AX277" t="str">
        <f t="shared" si="56"/>
        <v/>
      </c>
      <c r="AY277" t="str">
        <f t="shared" si="57"/>
        <v/>
      </c>
      <c r="AZ277" s="23"/>
      <c r="BA277">
        <f t="shared" si="58"/>
        <v>5</v>
      </c>
      <c r="BC277" t="str">
        <f t="shared" si="59"/>
        <v>F</v>
      </c>
    </row>
    <row r="278" spans="1:56" hidden="1">
      <c r="A278">
        <v>87</v>
      </c>
      <c r="B278" t="s">
        <v>902</v>
      </c>
      <c r="C278" t="s">
        <v>903</v>
      </c>
      <c r="E278" t="s">
        <v>767</v>
      </c>
      <c r="F278" t="s">
        <v>2587</v>
      </c>
      <c r="G278" t="s">
        <v>36</v>
      </c>
      <c r="H278">
        <v>39.506149899999997</v>
      </c>
      <c r="I278">
        <v>20.265533900000001</v>
      </c>
      <c r="J278">
        <v>23063</v>
      </c>
      <c r="K278">
        <v>21</v>
      </c>
      <c r="L278">
        <v>2</v>
      </c>
      <c r="M278">
        <v>1963</v>
      </c>
      <c r="N278">
        <v>59</v>
      </c>
      <c r="O278">
        <v>6</v>
      </c>
      <c r="P278" s="28" t="s">
        <v>37</v>
      </c>
      <c r="Q278" t="s">
        <v>321</v>
      </c>
      <c r="R278" t="s">
        <v>1857</v>
      </c>
      <c r="S278" t="s">
        <v>1858</v>
      </c>
      <c r="T278" t="s">
        <v>1859</v>
      </c>
      <c r="U278">
        <v>1</v>
      </c>
      <c r="V278" t="s">
        <v>186</v>
      </c>
      <c r="W278">
        <v>84</v>
      </c>
      <c r="Y278" t="s">
        <v>2588</v>
      </c>
      <c r="Z278">
        <v>29.932442000000002</v>
      </c>
      <c r="AA278">
        <v>114.36947000000001</v>
      </c>
      <c r="AH278">
        <v>54</v>
      </c>
      <c r="AI278">
        <v>63</v>
      </c>
      <c r="AM278">
        <f t="shared" ca="1" si="48"/>
        <v>5</v>
      </c>
      <c r="AN278">
        <f t="shared" ca="1" si="49"/>
        <v>1988</v>
      </c>
      <c r="AO278">
        <f t="shared" ca="1" si="50"/>
        <v>59</v>
      </c>
      <c r="AP278" t="str">
        <f t="shared" si="51"/>
        <v>LEONARD</v>
      </c>
      <c r="AQ278" t="str">
        <f t="shared" si="52"/>
        <v>UWIMBABAZI</v>
      </c>
      <c r="AR278" t="str">
        <f t="shared" si="53"/>
        <v>LEONARD  UWIMBABAZI</v>
      </c>
      <c r="AU278">
        <f t="shared" ca="1" si="54"/>
        <v>5</v>
      </c>
      <c r="AV278">
        <f t="shared" ca="1" si="55"/>
        <v>1988</v>
      </c>
      <c r="AX278">
        <f t="shared" si="56"/>
        <v>1</v>
      </c>
      <c r="AY278" t="str">
        <f t="shared" si="57"/>
        <v>MARRIED TO ONE WIFE/HUSBAND OFFICIALLY</v>
      </c>
      <c r="AZ278" s="23"/>
      <c r="BA278">
        <f t="shared" si="58"/>
        <v>6</v>
      </c>
      <c r="BC278" t="str">
        <f t="shared" si="59"/>
        <v>M</v>
      </c>
    </row>
    <row r="279" spans="1:56" hidden="1">
      <c r="A279">
        <v>87</v>
      </c>
      <c r="B279" t="s">
        <v>905</v>
      </c>
      <c r="C279" t="s">
        <v>906</v>
      </c>
      <c r="E279" t="s">
        <v>2589</v>
      </c>
      <c r="F279" t="s">
        <v>2590</v>
      </c>
      <c r="G279" t="s">
        <v>36</v>
      </c>
      <c r="H279">
        <v>51.085543999999999</v>
      </c>
      <c r="I279">
        <v>13.6276849</v>
      </c>
      <c r="J279">
        <v>40919</v>
      </c>
      <c r="K279">
        <v>11</v>
      </c>
      <c r="L279">
        <v>1</v>
      </c>
      <c r="M279">
        <v>2012</v>
      </c>
      <c r="N279">
        <v>10</v>
      </c>
      <c r="O279">
        <v>6</v>
      </c>
      <c r="P279" s="28" t="s">
        <v>37</v>
      </c>
      <c r="Q279" t="s">
        <v>321</v>
      </c>
      <c r="R279" t="s">
        <v>1857</v>
      </c>
      <c r="S279" t="s">
        <v>1858</v>
      </c>
      <c r="T279" t="s">
        <v>1859</v>
      </c>
      <c r="U279">
        <v>6</v>
      </c>
      <c r="V279" t="s">
        <v>43</v>
      </c>
      <c r="W279">
        <v>84</v>
      </c>
      <c r="Y279" t="s">
        <v>2588</v>
      </c>
      <c r="Z279">
        <v>29.932442000000002</v>
      </c>
      <c r="AA279">
        <v>114.36947000000001</v>
      </c>
      <c r="AI279">
        <v>62</v>
      </c>
      <c r="AM279">
        <f t="shared" ca="1" si="48"/>
        <v>1</v>
      </c>
      <c r="AN279">
        <f t="shared" ca="1" si="49"/>
        <v>1974</v>
      </c>
      <c r="AO279">
        <f t="shared" ca="1" si="50"/>
        <v>10</v>
      </c>
      <c r="AP279" t="str">
        <f t="shared" si="51"/>
        <v>DOMINIQUE</v>
      </c>
      <c r="AQ279" t="str">
        <f t="shared" si="52"/>
        <v>JACQUES</v>
      </c>
      <c r="AR279" t="str">
        <f t="shared" si="53"/>
        <v>DOMINIQUE  JACQUES</v>
      </c>
      <c r="AU279">
        <f t="shared" ca="1" si="54"/>
        <v>1</v>
      </c>
      <c r="AV279">
        <f t="shared" ca="1" si="55"/>
        <v>1974</v>
      </c>
      <c r="AX279">
        <f t="shared" si="56"/>
        <v>6</v>
      </c>
      <c r="AY279" t="str">
        <f t="shared" si="57"/>
        <v>NEVER MARRIED</v>
      </c>
      <c r="AZ279" s="23"/>
      <c r="BA279">
        <f t="shared" si="58"/>
        <v>6</v>
      </c>
      <c r="BC279" t="str">
        <f t="shared" si="59"/>
        <v>M</v>
      </c>
    </row>
    <row r="280" spans="1:56" hidden="1">
      <c r="A280">
        <v>87</v>
      </c>
      <c r="B280" t="s">
        <v>908</v>
      </c>
      <c r="C280" t="s">
        <v>909</v>
      </c>
      <c r="E280" t="s">
        <v>2591</v>
      </c>
      <c r="F280" t="s">
        <v>2588</v>
      </c>
      <c r="G280" t="s">
        <v>23</v>
      </c>
      <c r="H280">
        <v>29.932442000000002</v>
      </c>
      <c r="I280">
        <v>114.36947000000001</v>
      </c>
      <c r="J280">
        <v>13931</v>
      </c>
      <c r="K280">
        <v>20</v>
      </c>
      <c r="L280">
        <v>2</v>
      </c>
      <c r="M280">
        <v>1938</v>
      </c>
      <c r="N280">
        <v>84</v>
      </c>
      <c r="O280">
        <v>3</v>
      </c>
      <c r="P280" s="28" t="s">
        <v>37</v>
      </c>
      <c r="Q280" t="s">
        <v>321</v>
      </c>
      <c r="R280" t="s">
        <v>1857</v>
      </c>
      <c r="S280" t="s">
        <v>1858</v>
      </c>
      <c r="T280" t="s">
        <v>1859</v>
      </c>
      <c r="U280">
        <v>1</v>
      </c>
      <c r="V280" t="s">
        <v>186</v>
      </c>
      <c r="W280">
        <v>84</v>
      </c>
      <c r="X280" s="17">
        <v>9015539671</v>
      </c>
      <c r="Y280" t="s">
        <v>2588</v>
      </c>
      <c r="Z280">
        <v>29.932442000000002</v>
      </c>
      <c r="AA280">
        <v>114.36947000000001</v>
      </c>
      <c r="AG280">
        <v>13</v>
      </c>
      <c r="AH280">
        <v>29</v>
      </c>
      <c r="AM280">
        <f t="shared" ca="1" si="48"/>
        <v>9</v>
      </c>
      <c r="AN280">
        <f t="shared" ca="1" si="49"/>
        <v>1938</v>
      </c>
      <c r="AO280">
        <f t="shared" ca="1" si="50"/>
        <v>84</v>
      </c>
      <c r="AP280" t="str">
        <f t="shared" si="51"/>
        <v>MAURICE</v>
      </c>
      <c r="AQ280" t="str">
        <f t="shared" si="52"/>
        <v>KAMALI</v>
      </c>
      <c r="AR280" t="str">
        <f t="shared" si="53"/>
        <v>MAURICE  KAMALI</v>
      </c>
      <c r="AU280">
        <f t="shared" ca="1" si="54"/>
        <v>9</v>
      </c>
      <c r="AV280">
        <f t="shared" ca="1" si="55"/>
        <v>1938</v>
      </c>
      <c r="AW280">
        <v>1</v>
      </c>
      <c r="AX280" t="str">
        <f t="shared" si="56"/>
        <v/>
      </c>
      <c r="AY280" t="str">
        <f t="shared" si="57"/>
        <v/>
      </c>
      <c r="AZ280" s="23">
        <v>1</v>
      </c>
      <c r="BA280" t="str">
        <f t="shared" si="58"/>
        <v/>
      </c>
      <c r="BC280" t="str">
        <f t="shared" si="59"/>
        <v>F</v>
      </c>
      <c r="BD280" s="17">
        <v>9015539671</v>
      </c>
    </row>
    <row r="281" spans="1:56" hidden="1">
      <c r="A281">
        <v>87</v>
      </c>
      <c r="B281" t="s">
        <v>911</v>
      </c>
      <c r="C281" t="s">
        <v>2855</v>
      </c>
      <c r="E281" t="s">
        <v>2592</v>
      </c>
      <c r="F281" t="s">
        <v>2593</v>
      </c>
      <c r="G281" t="s">
        <v>36</v>
      </c>
      <c r="H281">
        <v>43.844727800000001</v>
      </c>
      <c r="I281">
        <v>4.3520437999999997</v>
      </c>
      <c r="J281">
        <v>21841</v>
      </c>
      <c r="K281">
        <v>18</v>
      </c>
      <c r="L281">
        <v>10</v>
      </c>
      <c r="M281">
        <v>1959</v>
      </c>
      <c r="N281">
        <v>63</v>
      </c>
      <c r="O281">
        <v>6</v>
      </c>
      <c r="P281" s="28" t="s">
        <v>37</v>
      </c>
      <c r="Q281" t="s">
        <v>321</v>
      </c>
      <c r="R281" t="s">
        <v>1857</v>
      </c>
      <c r="S281" t="s">
        <v>1858</v>
      </c>
      <c r="T281" t="s">
        <v>1859</v>
      </c>
      <c r="U281">
        <v>1</v>
      </c>
      <c r="V281" t="s">
        <v>186</v>
      </c>
      <c r="W281">
        <v>84</v>
      </c>
      <c r="Y281" t="s">
        <v>2588</v>
      </c>
      <c r="Z281">
        <v>29.932442000000002</v>
      </c>
      <c r="AA281">
        <v>114.36947000000001</v>
      </c>
      <c r="AD281">
        <v>31</v>
      </c>
      <c r="AM281">
        <f t="shared" ca="1" si="48"/>
        <v>10</v>
      </c>
      <c r="AN281">
        <f t="shared" ca="1" si="49"/>
        <v>1959</v>
      </c>
      <c r="AO281">
        <f t="shared" ca="1" si="50"/>
        <v>63</v>
      </c>
      <c r="AP281" t="str">
        <f t="shared" si="51"/>
        <v>LIONELI</v>
      </c>
      <c r="AQ281" t="str">
        <f t="shared" si="52"/>
        <v>NDIKUMANA</v>
      </c>
      <c r="AR281" t="str">
        <f t="shared" si="53"/>
        <v>LIONELI  NDIKUMANA</v>
      </c>
      <c r="AS281">
        <v>25</v>
      </c>
      <c r="AU281" t="str">
        <f t="shared" si="54"/>
        <v/>
      </c>
      <c r="AV281">
        <f t="shared" ca="1" si="55"/>
        <v>1959</v>
      </c>
      <c r="AX281">
        <f t="shared" si="56"/>
        <v>1</v>
      </c>
      <c r="AY281" t="str">
        <f t="shared" si="57"/>
        <v>MARRIED TO ONE WIFE/HUSBAND OFFICIALLY</v>
      </c>
      <c r="AZ281" s="23"/>
      <c r="BA281">
        <f t="shared" si="58"/>
        <v>6</v>
      </c>
      <c r="BC281" t="str">
        <f t="shared" si="59"/>
        <v>M</v>
      </c>
    </row>
    <row r="282" spans="1:56" hidden="1">
      <c r="A282">
        <v>88</v>
      </c>
      <c r="B282" t="s">
        <v>914</v>
      </c>
      <c r="C282" t="s">
        <v>915</v>
      </c>
      <c r="E282" t="s">
        <v>760</v>
      </c>
      <c r="F282" t="s">
        <v>2594</v>
      </c>
      <c r="G282" t="s">
        <v>36</v>
      </c>
      <c r="H282">
        <v>22.618813100000001</v>
      </c>
      <c r="I282">
        <v>-83.706628899999998</v>
      </c>
      <c r="J282">
        <v>31676</v>
      </c>
      <c r="K282">
        <v>21</v>
      </c>
      <c r="L282">
        <v>9</v>
      </c>
      <c r="M282">
        <v>1986</v>
      </c>
      <c r="N282">
        <v>36</v>
      </c>
      <c r="O282">
        <v>13</v>
      </c>
      <c r="P282" s="28" t="s">
        <v>24</v>
      </c>
      <c r="Q282" t="s">
        <v>160</v>
      </c>
      <c r="R282" t="s">
        <v>1864</v>
      </c>
      <c r="S282" t="s">
        <v>1865</v>
      </c>
      <c r="T282" t="s">
        <v>1866</v>
      </c>
      <c r="U282">
        <v>7</v>
      </c>
      <c r="V282" t="s">
        <v>78</v>
      </c>
      <c r="W282">
        <v>60</v>
      </c>
      <c r="Y282" t="s">
        <v>2595</v>
      </c>
      <c r="Z282">
        <v>34.199478999999997</v>
      </c>
      <c r="AA282">
        <v>119.57836399999999</v>
      </c>
      <c r="AI282">
        <v>48</v>
      </c>
      <c r="AM282">
        <f t="shared" ca="1" si="48"/>
        <v>9</v>
      </c>
      <c r="AN282">
        <f t="shared" ca="1" si="49"/>
        <v>1925</v>
      </c>
      <c r="AO282">
        <f t="shared" ca="1" si="50"/>
        <v>36</v>
      </c>
      <c r="AP282" t="str">
        <f t="shared" si="51"/>
        <v>HEBRON</v>
      </c>
      <c r="AQ282" t="str">
        <f t="shared" si="52"/>
        <v>TUYISHIME</v>
      </c>
      <c r="AR282" t="str">
        <f t="shared" si="53"/>
        <v>HEBRON  TUYISHIME</v>
      </c>
      <c r="AU282">
        <f t="shared" ca="1" si="54"/>
        <v>9</v>
      </c>
      <c r="AV282">
        <f t="shared" ca="1" si="55"/>
        <v>1925</v>
      </c>
      <c r="AX282">
        <f t="shared" si="56"/>
        <v>7</v>
      </c>
      <c r="AY282" t="str">
        <f t="shared" si="57"/>
        <v>WIDOWED</v>
      </c>
      <c r="AZ282" s="23"/>
      <c r="BA282">
        <f t="shared" si="58"/>
        <v>13</v>
      </c>
      <c r="BC282" t="str">
        <f t="shared" si="59"/>
        <v>M</v>
      </c>
    </row>
    <row r="283" spans="1:56" hidden="1">
      <c r="A283">
        <v>88</v>
      </c>
      <c r="B283" t="s">
        <v>916</v>
      </c>
      <c r="C283" t="s">
        <v>917</v>
      </c>
      <c r="D283" t="s">
        <v>918</v>
      </c>
      <c r="E283" t="s">
        <v>2598</v>
      </c>
      <c r="F283" t="s">
        <v>2599</v>
      </c>
      <c r="G283" t="s">
        <v>36</v>
      </c>
      <c r="H283">
        <v>39.210740000000001</v>
      </c>
      <c r="I283">
        <v>101.66898</v>
      </c>
      <c r="J283">
        <v>37269</v>
      </c>
      <c r="K283">
        <v>13</v>
      </c>
      <c r="L283">
        <v>1</v>
      </c>
      <c r="M283">
        <v>2002</v>
      </c>
      <c r="N283">
        <v>20</v>
      </c>
      <c r="O283">
        <v>4</v>
      </c>
      <c r="P283" s="28" t="s">
        <v>24</v>
      </c>
      <c r="Q283" t="s">
        <v>160</v>
      </c>
      <c r="R283" t="s">
        <v>1864</v>
      </c>
      <c r="S283" t="s">
        <v>1865</v>
      </c>
      <c r="T283" t="s">
        <v>1866</v>
      </c>
      <c r="U283">
        <v>4</v>
      </c>
      <c r="V283" t="s">
        <v>93</v>
      </c>
      <c r="W283">
        <v>60</v>
      </c>
      <c r="Y283" t="s">
        <v>2595</v>
      </c>
      <c r="Z283">
        <v>34.199478999999997</v>
      </c>
      <c r="AA283">
        <v>119.57836399999999</v>
      </c>
      <c r="AM283">
        <f t="shared" ca="1" si="48"/>
        <v>1</v>
      </c>
      <c r="AN283">
        <f t="shared" ca="1" si="49"/>
        <v>2002</v>
      </c>
      <c r="AO283">
        <f t="shared" ca="1" si="50"/>
        <v>20</v>
      </c>
      <c r="AP283" t="str">
        <f t="shared" si="51"/>
        <v>NDATABAYE</v>
      </c>
      <c r="AQ283" t="str">
        <f t="shared" si="52"/>
        <v>MURUNGI</v>
      </c>
      <c r="AR283" t="str">
        <f t="shared" si="53"/>
        <v>NDATABAYE ALEXIS MURUNGI</v>
      </c>
      <c r="AU283">
        <f t="shared" ca="1" si="54"/>
        <v>1</v>
      </c>
      <c r="AV283">
        <f t="shared" ca="1" si="55"/>
        <v>2002</v>
      </c>
      <c r="AX283">
        <f t="shared" si="56"/>
        <v>4</v>
      </c>
      <c r="AY283" t="str">
        <f t="shared" si="57"/>
        <v>DIVORCED</v>
      </c>
      <c r="AZ283" s="23"/>
      <c r="BA283">
        <f t="shared" si="58"/>
        <v>4</v>
      </c>
      <c r="BC283" t="str">
        <f t="shared" si="59"/>
        <v>M</v>
      </c>
    </row>
    <row r="284" spans="1:56" hidden="1">
      <c r="A284">
        <v>88</v>
      </c>
      <c r="B284" t="s">
        <v>920</v>
      </c>
      <c r="C284" t="s">
        <v>601</v>
      </c>
      <c r="E284" t="s">
        <v>291</v>
      </c>
      <c r="F284" t="s">
        <v>2595</v>
      </c>
      <c r="G284" t="s">
        <v>36</v>
      </c>
      <c r="H284">
        <v>34.199478999999997</v>
      </c>
      <c r="I284">
        <v>119.57836399999999</v>
      </c>
      <c r="J284">
        <v>22651</v>
      </c>
      <c r="K284">
        <v>5</v>
      </c>
      <c r="L284">
        <v>1</v>
      </c>
      <c r="M284">
        <v>1962</v>
      </c>
      <c r="N284">
        <v>60</v>
      </c>
      <c r="O284">
        <v>1</v>
      </c>
      <c r="P284" s="28" t="s">
        <v>24</v>
      </c>
      <c r="Q284" t="s">
        <v>160</v>
      </c>
      <c r="R284" t="s">
        <v>1864</v>
      </c>
      <c r="S284" t="s">
        <v>1865</v>
      </c>
      <c r="T284" t="s">
        <v>1866</v>
      </c>
      <c r="U284">
        <v>2</v>
      </c>
      <c r="V284" t="s">
        <v>48</v>
      </c>
      <c r="W284">
        <v>60</v>
      </c>
      <c r="X284" s="17">
        <v>9955515088</v>
      </c>
      <c r="Y284" t="s">
        <v>2595</v>
      </c>
      <c r="Z284">
        <v>34.199478999999997</v>
      </c>
      <c r="AA284">
        <v>119.57836399999999</v>
      </c>
      <c r="AF284">
        <v>5</v>
      </c>
      <c r="AM284">
        <f t="shared" ca="1" si="48"/>
        <v>1</v>
      </c>
      <c r="AN284">
        <f t="shared" ca="1" si="49"/>
        <v>1962</v>
      </c>
      <c r="AO284">
        <f t="shared" ca="1" si="50"/>
        <v>60</v>
      </c>
      <c r="AP284" t="str">
        <f t="shared" si="51"/>
        <v>REGIS</v>
      </c>
      <c r="AQ284" t="str">
        <f t="shared" si="52"/>
        <v>AMANI</v>
      </c>
      <c r="AR284" t="str">
        <f t="shared" si="53"/>
        <v>REGIS  AMANI</v>
      </c>
      <c r="AU284">
        <f t="shared" ca="1" si="54"/>
        <v>1</v>
      </c>
      <c r="AV284">
        <f t="shared" ca="1" si="55"/>
        <v>1962</v>
      </c>
      <c r="AX284">
        <f t="shared" si="56"/>
        <v>2</v>
      </c>
      <c r="AY284" t="str">
        <f t="shared" si="57"/>
        <v>MARRIED TO ONE WIFE/HUSBAND NOT OFFICIALLY</v>
      </c>
      <c r="AZ284" s="23"/>
      <c r="BA284">
        <f t="shared" si="58"/>
        <v>1</v>
      </c>
      <c r="BC284" t="str">
        <f t="shared" si="59"/>
        <v>M</v>
      </c>
      <c r="BD284" s="17">
        <v>9955515088</v>
      </c>
    </row>
    <row r="285" spans="1:56" hidden="1">
      <c r="A285">
        <v>89</v>
      </c>
      <c r="B285" t="s">
        <v>922</v>
      </c>
      <c r="C285" t="s">
        <v>260</v>
      </c>
      <c r="E285" t="s">
        <v>973</v>
      </c>
      <c r="F285" t="s">
        <v>2745</v>
      </c>
      <c r="G285" t="s">
        <v>23</v>
      </c>
      <c r="H285">
        <v>43.432018100000001</v>
      </c>
      <c r="I285">
        <v>6.7329388999999997</v>
      </c>
      <c r="J285">
        <v>40442</v>
      </c>
      <c r="K285">
        <v>21</v>
      </c>
      <c r="L285">
        <v>9</v>
      </c>
      <c r="M285">
        <v>2010</v>
      </c>
      <c r="N285">
        <v>12</v>
      </c>
      <c r="O285">
        <v>1</v>
      </c>
      <c r="P285" s="28" t="s">
        <v>31</v>
      </c>
      <c r="Q285" t="s">
        <v>137</v>
      </c>
      <c r="R285" t="s">
        <v>1870</v>
      </c>
      <c r="S285" t="s">
        <v>1375</v>
      </c>
      <c r="T285" t="s">
        <v>1871</v>
      </c>
      <c r="U285">
        <v>6</v>
      </c>
      <c r="V285" t="s">
        <v>43</v>
      </c>
      <c r="W285">
        <v>78</v>
      </c>
      <c r="Y285" t="s">
        <v>1873</v>
      </c>
      <c r="Z285">
        <v>45.323811999999997</v>
      </c>
      <c r="AA285">
        <v>133.4113691</v>
      </c>
      <c r="AI285">
        <v>7</v>
      </c>
      <c r="AL285">
        <v>21</v>
      </c>
      <c r="AM285">
        <f t="shared" ca="1" si="48"/>
        <v>9</v>
      </c>
      <c r="AN285">
        <f t="shared" ca="1" si="49"/>
        <v>1955</v>
      </c>
      <c r="AO285">
        <f t="shared" ca="1" si="50"/>
        <v>12</v>
      </c>
      <c r="AP285" t="str">
        <f t="shared" si="51"/>
        <v>IMMACULEE</v>
      </c>
      <c r="AQ285" t="str">
        <f t="shared" si="52"/>
        <v/>
      </c>
      <c r="AR285" t="str">
        <f t="shared" si="53"/>
        <v xml:space="preserve">IMMACULEE  </v>
      </c>
      <c r="AU285">
        <f t="shared" ca="1" si="54"/>
        <v>9</v>
      </c>
      <c r="AV285">
        <f t="shared" ca="1" si="55"/>
        <v>1955</v>
      </c>
      <c r="AX285">
        <f t="shared" si="56"/>
        <v>6</v>
      </c>
      <c r="AY285" t="str">
        <f t="shared" si="57"/>
        <v>NEVER MARRIED</v>
      </c>
      <c r="AZ285" s="23"/>
      <c r="BA285">
        <f t="shared" si="58"/>
        <v>1</v>
      </c>
      <c r="BC285" t="str">
        <f t="shared" si="59"/>
        <v>F</v>
      </c>
    </row>
    <row r="286" spans="1:56" hidden="1">
      <c r="A286">
        <v>89</v>
      </c>
      <c r="B286" t="s">
        <v>924</v>
      </c>
      <c r="C286" t="s">
        <v>925</v>
      </c>
      <c r="E286" t="s">
        <v>926</v>
      </c>
      <c r="F286" t="s">
        <v>1872</v>
      </c>
      <c r="G286" t="s">
        <v>23</v>
      </c>
      <c r="H286">
        <v>37.291670000000003</v>
      </c>
      <c r="I286">
        <v>127.50778</v>
      </c>
      <c r="J286">
        <v>26460</v>
      </c>
      <c r="K286">
        <v>10</v>
      </c>
      <c r="L286">
        <v>6</v>
      </c>
      <c r="M286">
        <v>1972</v>
      </c>
      <c r="N286">
        <v>50</v>
      </c>
      <c r="O286">
        <v>8</v>
      </c>
      <c r="P286" s="28" t="s">
        <v>31</v>
      </c>
      <c r="Q286" t="s">
        <v>137</v>
      </c>
      <c r="R286" t="s">
        <v>1870</v>
      </c>
      <c r="S286" t="s">
        <v>1375</v>
      </c>
      <c r="T286" t="s">
        <v>1871</v>
      </c>
      <c r="U286">
        <v>1</v>
      </c>
      <c r="V286" t="s">
        <v>186</v>
      </c>
      <c r="W286">
        <v>78</v>
      </c>
      <c r="Y286" t="s">
        <v>1873</v>
      </c>
      <c r="Z286">
        <v>45.323811999999997</v>
      </c>
      <c r="AA286">
        <v>133.4113691</v>
      </c>
      <c r="AJ286">
        <v>87</v>
      </c>
      <c r="AM286">
        <f t="shared" ca="1" si="48"/>
        <v>6</v>
      </c>
      <c r="AN286">
        <f t="shared" ca="1" si="49"/>
        <v>1972</v>
      </c>
      <c r="AO286">
        <f t="shared" ca="1" si="50"/>
        <v>52</v>
      </c>
      <c r="AP286" t="str">
        <f t="shared" si="51"/>
        <v>ANNUALITE</v>
      </c>
      <c r="AQ286" t="str">
        <f t="shared" si="52"/>
        <v>MBABAZI</v>
      </c>
      <c r="AR286" t="str">
        <f t="shared" si="53"/>
        <v>ANNUALITE  MBABAZI</v>
      </c>
      <c r="AS286">
        <v>108</v>
      </c>
      <c r="AU286" t="str">
        <f t="shared" si="54"/>
        <v/>
      </c>
      <c r="AV286">
        <f t="shared" ca="1" si="55"/>
        <v>1972</v>
      </c>
      <c r="AX286">
        <f t="shared" si="56"/>
        <v>1</v>
      </c>
      <c r="AY286" t="str">
        <f t="shared" si="57"/>
        <v>MARRIED TO ONE WIFE/HUSBAND OFFICIALLY</v>
      </c>
      <c r="AZ286" s="23"/>
      <c r="BA286">
        <f t="shared" si="58"/>
        <v>8</v>
      </c>
      <c r="BC286" t="str">
        <f t="shared" si="59"/>
        <v>F</v>
      </c>
    </row>
    <row r="287" spans="1:56" hidden="1">
      <c r="A287">
        <v>89</v>
      </c>
      <c r="B287" t="s">
        <v>927</v>
      </c>
      <c r="C287" t="s">
        <v>928</v>
      </c>
      <c r="D287" t="s">
        <v>929</v>
      </c>
      <c r="E287" t="s">
        <v>728</v>
      </c>
      <c r="F287" t="s">
        <v>1873</v>
      </c>
      <c r="G287" t="s">
        <v>36</v>
      </c>
      <c r="H287">
        <v>45.323811999999997</v>
      </c>
      <c r="I287">
        <v>133.4113691</v>
      </c>
      <c r="J287">
        <v>16079</v>
      </c>
      <c r="K287">
        <v>8</v>
      </c>
      <c r="L287">
        <v>1</v>
      </c>
      <c r="M287">
        <v>1944</v>
      </c>
      <c r="N287">
        <v>78</v>
      </c>
      <c r="O287">
        <v>9</v>
      </c>
      <c r="P287" s="28" t="s">
        <v>31</v>
      </c>
      <c r="Q287" t="s">
        <v>137</v>
      </c>
      <c r="R287" t="s">
        <v>1870</v>
      </c>
      <c r="S287" t="s">
        <v>1375</v>
      </c>
      <c r="T287" t="s">
        <v>1871</v>
      </c>
      <c r="U287">
        <v>3</v>
      </c>
      <c r="V287" t="s">
        <v>26</v>
      </c>
      <c r="W287">
        <v>78</v>
      </c>
      <c r="X287" s="17">
        <v>5892109608</v>
      </c>
      <c r="Y287" t="s">
        <v>1873</v>
      </c>
      <c r="Z287">
        <v>45.323811999999997</v>
      </c>
      <c r="AA287">
        <v>133.4113691</v>
      </c>
      <c r="AL287">
        <v>8</v>
      </c>
      <c r="AM287">
        <f t="shared" ca="1" si="48"/>
        <v>1</v>
      </c>
      <c r="AN287">
        <f t="shared" ca="1" si="49"/>
        <v>1944</v>
      </c>
      <c r="AO287">
        <f t="shared" ca="1" si="50"/>
        <v>78</v>
      </c>
      <c r="AP287" t="str">
        <f t="shared" si="51"/>
        <v>NISAINTHE</v>
      </c>
      <c r="AQ287" t="str">
        <f t="shared" si="52"/>
        <v/>
      </c>
      <c r="AR287" t="str">
        <f t="shared" si="53"/>
        <v xml:space="preserve">NISAINTHE THEODORE </v>
      </c>
      <c r="AU287">
        <f t="shared" ca="1" si="54"/>
        <v>1</v>
      </c>
      <c r="AV287">
        <f t="shared" ca="1" si="55"/>
        <v>1944</v>
      </c>
      <c r="AX287">
        <f t="shared" si="56"/>
        <v>3</v>
      </c>
      <c r="AY287" t="str">
        <f t="shared" si="57"/>
        <v>LIVE IN A POLYGAMOUS UNION</v>
      </c>
      <c r="AZ287" s="23"/>
      <c r="BA287">
        <f t="shared" si="58"/>
        <v>9</v>
      </c>
      <c r="BC287" t="str">
        <f t="shared" si="59"/>
        <v>M</v>
      </c>
      <c r="BD287" s="17">
        <v>5892109608</v>
      </c>
    </row>
    <row r="288" spans="1:56" hidden="1">
      <c r="A288">
        <v>89</v>
      </c>
      <c r="B288" t="s">
        <v>930</v>
      </c>
      <c r="C288" t="s">
        <v>2856</v>
      </c>
      <c r="E288" t="s">
        <v>1171</v>
      </c>
      <c r="F288" t="s">
        <v>2439</v>
      </c>
      <c r="G288" t="s">
        <v>36</v>
      </c>
      <c r="H288">
        <v>57.881740999999998</v>
      </c>
      <c r="I288">
        <v>11.936494700000001</v>
      </c>
      <c r="J288">
        <v>41830</v>
      </c>
      <c r="K288">
        <v>10</v>
      </c>
      <c r="L288">
        <v>7</v>
      </c>
      <c r="M288">
        <v>2014</v>
      </c>
      <c r="N288">
        <v>8</v>
      </c>
      <c r="O288">
        <v>10</v>
      </c>
      <c r="P288" s="28" t="s">
        <v>31</v>
      </c>
      <c r="Q288" t="s">
        <v>137</v>
      </c>
      <c r="R288" t="s">
        <v>1870</v>
      </c>
      <c r="S288" t="s">
        <v>1375</v>
      </c>
      <c r="T288" t="s">
        <v>1871</v>
      </c>
      <c r="U288">
        <v>6</v>
      </c>
      <c r="V288" t="s">
        <v>43</v>
      </c>
      <c r="W288">
        <v>78</v>
      </c>
      <c r="Y288" t="s">
        <v>1873</v>
      </c>
      <c r="Z288">
        <v>45.323811999999997</v>
      </c>
      <c r="AA288">
        <v>133.4113691</v>
      </c>
      <c r="AD288">
        <v>22</v>
      </c>
      <c r="AI288">
        <v>57</v>
      </c>
      <c r="AM288">
        <f t="shared" ca="1" si="48"/>
        <v>7</v>
      </c>
      <c r="AN288">
        <f t="shared" ca="1" si="49"/>
        <v>1953</v>
      </c>
      <c r="AO288">
        <f t="shared" ca="1" si="50"/>
        <v>8</v>
      </c>
      <c r="AP288" t="str">
        <f t="shared" si="51"/>
        <v>EUGENA</v>
      </c>
      <c r="AQ288" t="str">
        <f t="shared" si="52"/>
        <v>MUSABYIMANA</v>
      </c>
      <c r="AR288" t="str">
        <f t="shared" si="53"/>
        <v>EUGENA  MUSABYIMANA</v>
      </c>
      <c r="AT288">
        <v>59</v>
      </c>
      <c r="AU288">
        <f t="shared" ca="1" si="54"/>
        <v>7</v>
      </c>
      <c r="AV288" t="str">
        <f t="shared" si="55"/>
        <v/>
      </c>
      <c r="AW288">
        <v>1</v>
      </c>
      <c r="AX288" t="str">
        <f t="shared" si="56"/>
        <v/>
      </c>
      <c r="AY288" t="str">
        <f t="shared" si="57"/>
        <v/>
      </c>
      <c r="AZ288" s="23"/>
      <c r="BA288">
        <f t="shared" si="58"/>
        <v>10</v>
      </c>
      <c r="BC288" t="str">
        <f t="shared" si="59"/>
        <v>M</v>
      </c>
    </row>
    <row r="289" spans="1:56" hidden="1">
      <c r="A289">
        <v>91</v>
      </c>
      <c r="B289" t="s">
        <v>937</v>
      </c>
      <c r="C289" t="s">
        <v>938</v>
      </c>
      <c r="E289" t="s">
        <v>506</v>
      </c>
      <c r="F289" t="s">
        <v>1881</v>
      </c>
      <c r="G289" t="s">
        <v>23</v>
      </c>
      <c r="H289">
        <v>13.7832268</v>
      </c>
      <c r="I289">
        <v>120.9891643</v>
      </c>
      <c r="J289">
        <v>16449</v>
      </c>
      <c r="K289">
        <v>12</v>
      </c>
      <c r="L289">
        <v>1</v>
      </c>
      <c r="M289">
        <v>1945</v>
      </c>
      <c r="N289">
        <v>77</v>
      </c>
      <c r="O289">
        <v>13</v>
      </c>
      <c r="P289" s="28" t="s">
        <v>31</v>
      </c>
      <c r="Q289" t="s">
        <v>137</v>
      </c>
      <c r="R289" t="s">
        <v>1882</v>
      </c>
      <c r="S289" t="s">
        <v>1883</v>
      </c>
      <c r="T289" t="s">
        <v>1884</v>
      </c>
      <c r="U289">
        <v>4</v>
      </c>
      <c r="V289" t="s">
        <v>93</v>
      </c>
      <c r="W289">
        <v>82</v>
      </c>
      <c r="Y289" t="s">
        <v>2609</v>
      </c>
      <c r="Z289">
        <v>40.993339599999999</v>
      </c>
      <c r="AA289">
        <v>21.418889400000001</v>
      </c>
      <c r="AM289">
        <f t="shared" ca="1" si="48"/>
        <v>1</v>
      </c>
      <c r="AN289">
        <f t="shared" ca="1" si="49"/>
        <v>1945</v>
      </c>
      <c r="AO289">
        <f t="shared" ca="1" si="50"/>
        <v>77</v>
      </c>
      <c r="AP289" t="str">
        <f t="shared" si="51"/>
        <v>RAISSA</v>
      </c>
      <c r="AQ289" t="str">
        <f t="shared" si="52"/>
        <v>TWAHIRWA</v>
      </c>
      <c r="AR289" t="str">
        <f t="shared" si="53"/>
        <v>RAISSA  TWAHIRWA</v>
      </c>
      <c r="AU289">
        <f t="shared" ca="1" si="54"/>
        <v>1</v>
      </c>
      <c r="AV289">
        <f t="shared" ca="1" si="55"/>
        <v>1945</v>
      </c>
      <c r="AX289">
        <f t="shared" si="56"/>
        <v>4</v>
      </c>
      <c r="AY289" t="str">
        <f t="shared" si="57"/>
        <v>DIVORCED</v>
      </c>
      <c r="AZ289" s="23"/>
      <c r="BA289">
        <f t="shared" si="58"/>
        <v>13</v>
      </c>
      <c r="BC289" t="str">
        <f t="shared" si="59"/>
        <v>F</v>
      </c>
    </row>
    <row r="290" spans="1:56" hidden="1">
      <c r="A290">
        <v>91</v>
      </c>
      <c r="B290" t="s">
        <v>939</v>
      </c>
      <c r="C290" t="s">
        <v>940</v>
      </c>
      <c r="E290" t="s">
        <v>2610</v>
      </c>
      <c r="F290" t="s">
        <v>2609</v>
      </c>
      <c r="G290" t="s">
        <v>36</v>
      </c>
      <c r="H290">
        <v>40.993339599999999</v>
      </c>
      <c r="I290">
        <v>21.418889400000001</v>
      </c>
      <c r="J290">
        <v>14931</v>
      </c>
      <c r="K290">
        <v>16</v>
      </c>
      <c r="L290">
        <v>11</v>
      </c>
      <c r="M290">
        <v>1940</v>
      </c>
      <c r="N290">
        <v>82</v>
      </c>
      <c r="O290">
        <v>5</v>
      </c>
      <c r="P290" s="28" t="s">
        <v>31</v>
      </c>
      <c r="Q290" t="s">
        <v>137</v>
      </c>
      <c r="R290" t="s">
        <v>1882</v>
      </c>
      <c r="S290" t="s">
        <v>1883</v>
      </c>
      <c r="T290" t="s">
        <v>1884</v>
      </c>
      <c r="U290">
        <v>3</v>
      </c>
      <c r="V290" t="s">
        <v>26</v>
      </c>
      <c r="W290">
        <v>82</v>
      </c>
      <c r="X290" s="17">
        <v>4588441647</v>
      </c>
      <c r="Y290" t="s">
        <v>2609</v>
      </c>
      <c r="Z290">
        <v>40.993339599999999</v>
      </c>
      <c r="AA290">
        <v>21.418889400000001</v>
      </c>
      <c r="AM290">
        <f t="shared" ca="1" si="48"/>
        <v>11</v>
      </c>
      <c r="AN290">
        <f t="shared" ca="1" si="49"/>
        <v>1940</v>
      </c>
      <c r="AO290">
        <f t="shared" ca="1" si="50"/>
        <v>82</v>
      </c>
      <c r="AP290" t="str">
        <f t="shared" si="51"/>
        <v>PROTAIS</v>
      </c>
      <c r="AQ290" t="str">
        <f t="shared" si="52"/>
        <v>SIMBI</v>
      </c>
      <c r="AR290" t="str">
        <f t="shared" si="53"/>
        <v>PROTAIS  SIMBI</v>
      </c>
      <c r="AU290">
        <f t="shared" ca="1" si="54"/>
        <v>11</v>
      </c>
      <c r="AV290">
        <f t="shared" ca="1" si="55"/>
        <v>1940</v>
      </c>
      <c r="AX290">
        <f t="shared" si="56"/>
        <v>3</v>
      </c>
      <c r="AY290" t="str">
        <f t="shared" si="57"/>
        <v>LIVE IN A POLYGAMOUS UNION</v>
      </c>
      <c r="AZ290" s="23">
        <v>1</v>
      </c>
      <c r="BA290" t="str">
        <f t="shared" si="58"/>
        <v/>
      </c>
      <c r="BC290" t="str">
        <f t="shared" si="59"/>
        <v>M</v>
      </c>
      <c r="BD290" s="17">
        <v>4588441647</v>
      </c>
    </row>
    <row r="291" spans="1:56" hidden="1">
      <c r="A291">
        <v>91</v>
      </c>
      <c r="B291" t="s">
        <v>942</v>
      </c>
      <c r="C291" t="s">
        <v>384</v>
      </c>
      <c r="E291" t="s">
        <v>242</v>
      </c>
      <c r="F291" t="s">
        <v>2611</v>
      </c>
      <c r="G291" t="s">
        <v>36</v>
      </c>
      <c r="H291">
        <v>36.091366999999998</v>
      </c>
      <c r="I291">
        <v>120.49429499999999</v>
      </c>
      <c r="J291">
        <v>32949</v>
      </c>
      <c r="K291">
        <v>17</v>
      </c>
      <c r="L291">
        <v>3</v>
      </c>
      <c r="M291">
        <v>1990</v>
      </c>
      <c r="N291">
        <v>32</v>
      </c>
      <c r="O291">
        <v>8</v>
      </c>
      <c r="P291" s="28" t="s">
        <v>31</v>
      </c>
      <c r="Q291" t="s">
        <v>137</v>
      </c>
      <c r="R291" t="s">
        <v>1882</v>
      </c>
      <c r="S291" t="s">
        <v>1883</v>
      </c>
      <c r="T291" t="s">
        <v>1884</v>
      </c>
      <c r="U291">
        <v>5</v>
      </c>
      <c r="V291" t="s">
        <v>86</v>
      </c>
      <c r="W291">
        <v>82</v>
      </c>
      <c r="Y291" t="s">
        <v>2609</v>
      </c>
      <c r="Z291">
        <v>40.993339599999999</v>
      </c>
      <c r="AA291">
        <v>21.418889400000001</v>
      </c>
      <c r="AM291">
        <f t="shared" ca="1" si="48"/>
        <v>3</v>
      </c>
      <c r="AN291">
        <f t="shared" ca="1" si="49"/>
        <v>1990</v>
      </c>
      <c r="AO291">
        <f t="shared" ca="1" si="50"/>
        <v>32</v>
      </c>
      <c r="AP291" t="str">
        <f t="shared" si="51"/>
        <v>HAPPY</v>
      </c>
      <c r="AQ291" t="str">
        <f t="shared" si="52"/>
        <v>MUHOZA</v>
      </c>
      <c r="AR291" t="str">
        <f t="shared" si="53"/>
        <v>HAPPY  MUHOZA</v>
      </c>
      <c r="AS291">
        <v>100</v>
      </c>
      <c r="AT291">
        <v>41</v>
      </c>
      <c r="AU291" t="str">
        <f t="shared" si="54"/>
        <v/>
      </c>
      <c r="AV291" t="str">
        <f t="shared" si="55"/>
        <v/>
      </c>
      <c r="AX291">
        <f t="shared" si="56"/>
        <v>5</v>
      </c>
      <c r="AY291" t="str">
        <f t="shared" si="57"/>
        <v>SEPARATED</v>
      </c>
      <c r="AZ291" s="23"/>
      <c r="BA291">
        <f t="shared" si="58"/>
        <v>8</v>
      </c>
      <c r="BC291" t="str">
        <f t="shared" si="59"/>
        <v>M</v>
      </c>
    </row>
    <row r="292" spans="1:56" hidden="1">
      <c r="A292">
        <v>91</v>
      </c>
      <c r="B292" t="s">
        <v>944</v>
      </c>
      <c r="C292" t="s">
        <v>945</v>
      </c>
      <c r="E292" t="s">
        <v>2857</v>
      </c>
      <c r="F292" t="s">
        <v>2613</v>
      </c>
      <c r="G292" t="s">
        <v>36</v>
      </c>
      <c r="H292">
        <v>35.904442000000003</v>
      </c>
      <c r="I292">
        <v>115.110483</v>
      </c>
      <c r="J292">
        <v>42269</v>
      </c>
      <c r="K292">
        <v>22</v>
      </c>
      <c r="L292">
        <v>9</v>
      </c>
      <c r="M292">
        <v>2015</v>
      </c>
      <c r="N292">
        <v>7</v>
      </c>
      <c r="O292">
        <v>4</v>
      </c>
      <c r="P292" s="28" t="s">
        <v>31</v>
      </c>
      <c r="Q292" t="s">
        <v>137</v>
      </c>
      <c r="R292" t="s">
        <v>1882</v>
      </c>
      <c r="S292" t="s">
        <v>1883</v>
      </c>
      <c r="T292" t="s">
        <v>1884</v>
      </c>
      <c r="U292">
        <v>6</v>
      </c>
      <c r="V292" t="s">
        <v>43</v>
      </c>
      <c r="W292">
        <v>82</v>
      </c>
      <c r="Y292" t="s">
        <v>2609</v>
      </c>
      <c r="Z292">
        <v>40.993339599999999</v>
      </c>
      <c r="AA292">
        <v>21.418889400000001</v>
      </c>
      <c r="AH292">
        <v>118</v>
      </c>
      <c r="AM292">
        <f t="shared" ca="1" si="48"/>
        <v>4</v>
      </c>
      <c r="AN292">
        <f t="shared" ca="1" si="49"/>
        <v>2015</v>
      </c>
      <c r="AO292">
        <f t="shared" ca="1" si="50"/>
        <v>7</v>
      </c>
      <c r="AP292" t="str">
        <f t="shared" si="51"/>
        <v>STRATON</v>
      </c>
      <c r="AQ292" t="str">
        <f t="shared" si="52"/>
        <v>KAMANA</v>
      </c>
      <c r="AR292" t="str">
        <f t="shared" si="53"/>
        <v>STRATON  KAMANA</v>
      </c>
      <c r="AU292">
        <f t="shared" ca="1" si="54"/>
        <v>4</v>
      </c>
      <c r="AV292">
        <f t="shared" ca="1" si="55"/>
        <v>2015</v>
      </c>
      <c r="AX292">
        <f t="shared" si="56"/>
        <v>6</v>
      </c>
      <c r="AY292" t="str">
        <f t="shared" si="57"/>
        <v>NEVER MARRIED</v>
      </c>
      <c r="AZ292" s="23"/>
      <c r="BA292">
        <f t="shared" si="58"/>
        <v>4</v>
      </c>
      <c r="BC292" t="str">
        <f t="shared" si="59"/>
        <v>M</v>
      </c>
    </row>
    <row r="293" spans="1:56">
      <c r="A293">
        <v>92</v>
      </c>
      <c r="B293" t="s">
        <v>947</v>
      </c>
      <c r="C293" t="s">
        <v>948</v>
      </c>
      <c r="E293" t="s">
        <v>766</v>
      </c>
      <c r="F293" t="s">
        <v>2858</v>
      </c>
      <c r="G293" t="s">
        <v>36</v>
      </c>
      <c r="H293">
        <v>26.660609999999998</v>
      </c>
      <c r="I293">
        <v>119.52629899999999</v>
      </c>
      <c r="J293">
        <v>21976</v>
      </c>
      <c r="K293">
        <v>1</v>
      </c>
      <c r="L293">
        <v>3</v>
      </c>
      <c r="M293">
        <v>1960</v>
      </c>
      <c r="N293">
        <v>62</v>
      </c>
      <c r="O293">
        <v>7</v>
      </c>
      <c r="P293" s="28" t="s">
        <v>72</v>
      </c>
      <c r="Q293" t="s">
        <v>82</v>
      </c>
      <c r="R293" t="s">
        <v>82</v>
      </c>
      <c r="S293" t="s">
        <v>129</v>
      </c>
      <c r="T293" t="s">
        <v>1889</v>
      </c>
      <c r="U293">
        <v>7</v>
      </c>
      <c r="V293" t="s">
        <v>78</v>
      </c>
      <c r="W293">
        <v>62</v>
      </c>
      <c r="X293">
        <v>9621755431</v>
      </c>
      <c r="Y293" t="s">
        <v>2858</v>
      </c>
      <c r="Z293">
        <v>26.660609999999998</v>
      </c>
      <c r="AA293">
        <v>119.52629899999999</v>
      </c>
      <c r="AB293">
        <v>8</v>
      </c>
      <c r="AJ293">
        <v>2</v>
      </c>
      <c r="AL293">
        <v>3</v>
      </c>
      <c r="AM293">
        <f t="shared" ca="1" si="48"/>
        <v>3</v>
      </c>
      <c r="AN293">
        <f t="shared" ca="1" si="49"/>
        <v>1960</v>
      </c>
      <c r="AO293">
        <f t="shared" ca="1" si="50"/>
        <v>65</v>
      </c>
      <c r="AP293" t="str">
        <f t="shared" si="51"/>
        <v>ESPOIR</v>
      </c>
      <c r="AQ293" t="str">
        <f t="shared" si="52"/>
        <v/>
      </c>
      <c r="AR293" t="str">
        <f t="shared" si="53"/>
        <v xml:space="preserve">ESPOIR  </v>
      </c>
      <c r="AU293">
        <f t="shared" ca="1" si="54"/>
        <v>3</v>
      </c>
      <c r="AV293">
        <f t="shared" ca="1" si="55"/>
        <v>1960</v>
      </c>
      <c r="AX293">
        <f t="shared" si="56"/>
        <v>7</v>
      </c>
      <c r="AY293" t="str">
        <f t="shared" si="57"/>
        <v>WIDOWED</v>
      </c>
      <c r="AZ293" s="23"/>
      <c r="BA293">
        <f t="shared" si="58"/>
        <v>7</v>
      </c>
      <c r="BC293" t="str">
        <f t="shared" si="59"/>
        <v>M</v>
      </c>
      <c r="BD293">
        <v>9621755431</v>
      </c>
    </row>
    <row r="294" spans="1:56">
      <c r="A294">
        <v>92</v>
      </c>
      <c r="B294" t="s">
        <v>950</v>
      </c>
      <c r="C294" t="s">
        <v>237</v>
      </c>
      <c r="E294" t="s">
        <v>462</v>
      </c>
      <c r="F294" t="s">
        <v>2859</v>
      </c>
      <c r="G294" t="s">
        <v>36</v>
      </c>
      <c r="H294">
        <v>2.6131896999999999</v>
      </c>
      <c r="I294">
        <v>-75.391503700000001</v>
      </c>
      <c r="J294">
        <v>43866</v>
      </c>
      <c r="K294">
        <v>5</v>
      </c>
      <c r="L294">
        <v>2</v>
      </c>
      <c r="M294">
        <v>2020</v>
      </c>
      <c r="N294">
        <v>2</v>
      </c>
      <c r="O294">
        <v>12</v>
      </c>
      <c r="P294" s="28" t="s">
        <v>72</v>
      </c>
      <c r="Q294" t="s">
        <v>82</v>
      </c>
      <c r="R294" t="s">
        <v>82</v>
      </c>
      <c r="S294" t="s">
        <v>129</v>
      </c>
      <c r="T294" t="s">
        <v>1889</v>
      </c>
      <c r="U294">
        <v>6</v>
      </c>
      <c r="V294" t="s">
        <v>43</v>
      </c>
      <c r="W294">
        <v>62</v>
      </c>
      <c r="X294"/>
      <c r="Y294" t="s">
        <v>2858</v>
      </c>
      <c r="Z294">
        <v>26.660609999999998</v>
      </c>
      <c r="AA294">
        <v>119.52629899999999</v>
      </c>
      <c r="AB294">
        <v>8</v>
      </c>
      <c r="AM294">
        <f t="shared" ca="1" si="48"/>
        <v>2</v>
      </c>
      <c r="AN294">
        <f t="shared" ca="1" si="49"/>
        <v>2020</v>
      </c>
      <c r="AO294">
        <f t="shared" ca="1" si="50"/>
        <v>2</v>
      </c>
      <c r="AP294" t="str">
        <f t="shared" si="51"/>
        <v>DIOCLES</v>
      </c>
      <c r="AQ294" t="str">
        <f t="shared" si="52"/>
        <v>NIYIBIZI</v>
      </c>
      <c r="AR294" t="str">
        <f t="shared" si="53"/>
        <v>DIOCLES  NIYIBIZI</v>
      </c>
      <c r="AU294">
        <f t="shared" ca="1" si="54"/>
        <v>2</v>
      </c>
      <c r="AV294">
        <f t="shared" ca="1" si="55"/>
        <v>2020</v>
      </c>
      <c r="AW294">
        <v>1</v>
      </c>
      <c r="AX294" t="str">
        <f t="shared" si="56"/>
        <v/>
      </c>
      <c r="AY294" t="str">
        <f t="shared" si="57"/>
        <v/>
      </c>
      <c r="AZ294" s="23"/>
      <c r="BA294">
        <f t="shared" si="58"/>
        <v>12</v>
      </c>
      <c r="BC294" t="str">
        <f t="shared" si="59"/>
        <v>M</v>
      </c>
    </row>
    <row r="295" spans="1:56">
      <c r="A295">
        <v>92</v>
      </c>
      <c r="B295" t="s">
        <v>952</v>
      </c>
      <c r="C295" t="s">
        <v>953</v>
      </c>
      <c r="E295" t="s">
        <v>669</v>
      </c>
      <c r="F295" t="s">
        <v>1891</v>
      </c>
      <c r="G295" t="s">
        <v>36</v>
      </c>
      <c r="H295">
        <v>42.835279999999997</v>
      </c>
      <c r="I295">
        <v>22.651669999999999</v>
      </c>
      <c r="J295">
        <v>25605</v>
      </c>
      <c r="K295">
        <v>6</v>
      </c>
      <c r="L295">
        <v>2</v>
      </c>
      <c r="M295">
        <v>1970</v>
      </c>
      <c r="N295">
        <v>52</v>
      </c>
      <c r="O295">
        <v>8</v>
      </c>
      <c r="P295" s="28" t="s">
        <v>72</v>
      </c>
      <c r="Q295" t="s">
        <v>82</v>
      </c>
      <c r="R295" t="s">
        <v>82</v>
      </c>
      <c r="S295" t="s">
        <v>129</v>
      </c>
      <c r="T295" t="s">
        <v>1889</v>
      </c>
      <c r="U295">
        <v>7</v>
      </c>
      <c r="V295" t="s">
        <v>78</v>
      </c>
      <c r="W295">
        <v>62</v>
      </c>
      <c r="X295"/>
      <c r="Y295" t="s">
        <v>2858</v>
      </c>
      <c r="Z295">
        <v>26.660609999999998</v>
      </c>
      <c r="AA295">
        <v>119.52629899999999</v>
      </c>
      <c r="AB295">
        <v>8</v>
      </c>
      <c r="AM295">
        <f t="shared" ca="1" si="48"/>
        <v>2</v>
      </c>
      <c r="AN295">
        <f t="shared" ca="1" si="49"/>
        <v>1970</v>
      </c>
      <c r="AO295">
        <f t="shared" ca="1" si="50"/>
        <v>52</v>
      </c>
      <c r="AP295" t="str">
        <f t="shared" si="51"/>
        <v>BWAMI</v>
      </c>
      <c r="AQ295" t="str">
        <f t="shared" si="52"/>
        <v>TUYISENGE</v>
      </c>
      <c r="AR295" t="str">
        <f t="shared" si="53"/>
        <v>BWAMI  TUYISENGE</v>
      </c>
      <c r="AU295">
        <f t="shared" ca="1" si="54"/>
        <v>2</v>
      </c>
      <c r="AV295">
        <f t="shared" ca="1" si="55"/>
        <v>1970</v>
      </c>
      <c r="AX295">
        <f t="shared" si="56"/>
        <v>7</v>
      </c>
      <c r="AY295" t="str">
        <f t="shared" si="57"/>
        <v>WIDOWED</v>
      </c>
      <c r="AZ295" s="23"/>
      <c r="BA295">
        <f t="shared" si="58"/>
        <v>8</v>
      </c>
      <c r="BC295" t="str">
        <f t="shared" si="59"/>
        <v>M</v>
      </c>
    </row>
    <row r="296" spans="1:56" hidden="1">
      <c r="A296">
        <v>93</v>
      </c>
      <c r="B296" t="s">
        <v>954</v>
      </c>
      <c r="C296" t="s">
        <v>865</v>
      </c>
      <c r="E296" t="s">
        <v>355</v>
      </c>
      <c r="F296" t="s">
        <v>2718</v>
      </c>
      <c r="G296" t="s">
        <v>36</v>
      </c>
      <c r="H296">
        <v>31.896090000000001</v>
      </c>
      <c r="I296">
        <v>35.081780000000002</v>
      </c>
      <c r="J296">
        <v>19826</v>
      </c>
      <c r="K296">
        <v>12</v>
      </c>
      <c r="L296">
        <v>4</v>
      </c>
      <c r="M296">
        <v>1954</v>
      </c>
      <c r="N296">
        <v>68</v>
      </c>
      <c r="O296">
        <v>1</v>
      </c>
      <c r="P296" s="28" t="s">
        <v>31</v>
      </c>
      <c r="Q296" t="s">
        <v>137</v>
      </c>
      <c r="R296" t="s">
        <v>1893</v>
      </c>
      <c r="S296" t="s">
        <v>1894</v>
      </c>
      <c r="T296" t="s">
        <v>1895</v>
      </c>
      <c r="U296">
        <v>3</v>
      </c>
      <c r="V296" t="s">
        <v>26</v>
      </c>
      <c r="W296">
        <v>96</v>
      </c>
      <c r="X296" s="17">
        <v>8765324410</v>
      </c>
      <c r="Y296" t="s">
        <v>2614</v>
      </c>
      <c r="Z296">
        <v>6.3188031999999996</v>
      </c>
      <c r="AA296">
        <v>16.375814500000001</v>
      </c>
      <c r="AM296">
        <f t="shared" ca="1" si="48"/>
        <v>4</v>
      </c>
      <c r="AN296">
        <f t="shared" ca="1" si="49"/>
        <v>1954</v>
      </c>
      <c r="AO296">
        <f t="shared" ca="1" si="50"/>
        <v>68</v>
      </c>
      <c r="AP296" t="str">
        <f t="shared" si="51"/>
        <v>GATETE</v>
      </c>
      <c r="AQ296" t="str">
        <f t="shared" si="52"/>
        <v>NGARAMBE</v>
      </c>
      <c r="AR296" t="str">
        <f t="shared" si="53"/>
        <v>GATETE  NGARAMBE</v>
      </c>
      <c r="AU296">
        <f t="shared" ca="1" si="54"/>
        <v>4</v>
      </c>
      <c r="AV296">
        <f t="shared" ca="1" si="55"/>
        <v>1954</v>
      </c>
      <c r="AX296">
        <f t="shared" si="56"/>
        <v>3</v>
      </c>
      <c r="AY296" t="str">
        <f t="shared" si="57"/>
        <v>LIVE IN A POLYGAMOUS UNION</v>
      </c>
      <c r="AZ296" s="23"/>
      <c r="BA296">
        <f t="shared" si="58"/>
        <v>1</v>
      </c>
      <c r="BC296" t="str">
        <f t="shared" si="59"/>
        <v>M</v>
      </c>
      <c r="BD296" s="17">
        <v>8765324410</v>
      </c>
    </row>
    <row r="297" spans="1:56" hidden="1">
      <c r="A297">
        <v>93</v>
      </c>
      <c r="B297" t="s">
        <v>956</v>
      </c>
      <c r="C297" t="s">
        <v>957</v>
      </c>
      <c r="E297" t="s">
        <v>780</v>
      </c>
      <c r="F297" t="s">
        <v>2614</v>
      </c>
      <c r="G297" t="s">
        <v>36</v>
      </c>
      <c r="H297">
        <v>6.3188031999999996</v>
      </c>
      <c r="I297">
        <v>16.375814500000001</v>
      </c>
      <c r="J297">
        <v>9532</v>
      </c>
      <c r="K297">
        <v>4</v>
      </c>
      <c r="L297">
        <v>2</v>
      </c>
      <c r="M297">
        <v>1926</v>
      </c>
      <c r="N297">
        <v>96</v>
      </c>
      <c r="O297">
        <v>10</v>
      </c>
      <c r="P297" s="28" t="s">
        <v>31</v>
      </c>
      <c r="Q297" t="s">
        <v>137</v>
      </c>
      <c r="R297" t="s">
        <v>1893</v>
      </c>
      <c r="S297" t="s">
        <v>1894</v>
      </c>
      <c r="T297" t="s">
        <v>1895</v>
      </c>
      <c r="U297">
        <v>2</v>
      </c>
      <c r="V297" t="s">
        <v>48</v>
      </c>
      <c r="W297">
        <v>96</v>
      </c>
      <c r="Y297" t="s">
        <v>2614</v>
      </c>
      <c r="Z297">
        <v>6.3188031999999996</v>
      </c>
      <c r="AA297">
        <v>16.375814500000001</v>
      </c>
      <c r="AH297">
        <v>17</v>
      </c>
      <c r="AM297">
        <f t="shared" ca="1" si="48"/>
        <v>12</v>
      </c>
      <c r="AN297">
        <f t="shared" ca="1" si="49"/>
        <v>1926</v>
      </c>
      <c r="AO297">
        <f t="shared" ca="1" si="50"/>
        <v>96</v>
      </c>
      <c r="AP297" t="str">
        <f t="shared" si="51"/>
        <v>ANICET</v>
      </c>
      <c r="AQ297" t="str">
        <f t="shared" si="52"/>
        <v>MUSONI</v>
      </c>
      <c r="AR297" t="str">
        <f t="shared" si="53"/>
        <v>ANICET  MUSONI</v>
      </c>
      <c r="AU297">
        <f t="shared" ca="1" si="54"/>
        <v>12</v>
      </c>
      <c r="AV297">
        <f t="shared" ca="1" si="55"/>
        <v>1926</v>
      </c>
      <c r="AX297">
        <f t="shared" si="56"/>
        <v>2</v>
      </c>
      <c r="AY297" t="str">
        <f t="shared" si="57"/>
        <v>MARRIED TO ONE WIFE/HUSBAND NOT OFFICIALLY</v>
      </c>
      <c r="AZ297" s="23"/>
      <c r="BA297">
        <f t="shared" si="58"/>
        <v>10</v>
      </c>
      <c r="BC297" t="str">
        <f t="shared" si="59"/>
        <v>M</v>
      </c>
    </row>
    <row r="298" spans="1:56" hidden="1">
      <c r="A298">
        <v>93</v>
      </c>
      <c r="B298" t="s">
        <v>959</v>
      </c>
      <c r="C298" t="s">
        <v>960</v>
      </c>
      <c r="E298" t="s">
        <v>2369</v>
      </c>
      <c r="F298" t="s">
        <v>2615</v>
      </c>
      <c r="G298" t="s">
        <v>36</v>
      </c>
      <c r="H298">
        <v>50.565844499999997</v>
      </c>
      <c r="I298">
        <v>14.6542767</v>
      </c>
      <c r="J298">
        <v>30009</v>
      </c>
      <c r="K298">
        <v>27</v>
      </c>
      <c r="L298">
        <v>2</v>
      </c>
      <c r="M298">
        <v>1982</v>
      </c>
      <c r="N298">
        <v>40</v>
      </c>
      <c r="O298">
        <v>9</v>
      </c>
      <c r="P298" s="28" t="s">
        <v>31</v>
      </c>
      <c r="Q298" t="s">
        <v>137</v>
      </c>
      <c r="R298" t="s">
        <v>1893</v>
      </c>
      <c r="S298" t="s">
        <v>1894</v>
      </c>
      <c r="T298" t="s">
        <v>1895</v>
      </c>
      <c r="U298">
        <v>1</v>
      </c>
      <c r="V298" t="s">
        <v>186</v>
      </c>
      <c r="W298">
        <v>96</v>
      </c>
      <c r="Y298" t="s">
        <v>2614</v>
      </c>
      <c r="Z298">
        <v>6.3188031999999996</v>
      </c>
      <c r="AA298">
        <v>16.375814500000001</v>
      </c>
      <c r="AI298">
        <v>8</v>
      </c>
      <c r="AM298">
        <f t="shared" ca="1" si="48"/>
        <v>2</v>
      </c>
      <c r="AN298">
        <f t="shared" ca="1" si="49"/>
        <v>1958</v>
      </c>
      <c r="AO298">
        <f t="shared" ca="1" si="50"/>
        <v>40</v>
      </c>
      <c r="AP298" t="str">
        <f t="shared" si="51"/>
        <v>VICTOR</v>
      </c>
      <c r="AQ298" t="str">
        <f t="shared" si="52"/>
        <v>MOHAMED</v>
      </c>
      <c r="AR298" t="str">
        <f t="shared" si="53"/>
        <v>VICTOR  MOHAMED</v>
      </c>
      <c r="AU298">
        <f t="shared" ca="1" si="54"/>
        <v>2</v>
      </c>
      <c r="AV298">
        <f t="shared" ca="1" si="55"/>
        <v>1958</v>
      </c>
      <c r="AX298">
        <f t="shared" si="56"/>
        <v>1</v>
      </c>
      <c r="AY298" t="str">
        <f t="shared" si="57"/>
        <v>MARRIED TO ONE WIFE/HUSBAND OFFICIALLY</v>
      </c>
      <c r="AZ298" s="23">
        <v>1</v>
      </c>
      <c r="BA298" t="str">
        <f t="shared" si="58"/>
        <v/>
      </c>
      <c r="BC298" t="str">
        <f t="shared" si="59"/>
        <v>M</v>
      </c>
    </row>
    <row r="299" spans="1:56" hidden="1">
      <c r="A299">
        <v>93</v>
      </c>
      <c r="B299" t="s">
        <v>961</v>
      </c>
      <c r="C299" t="s">
        <v>574</v>
      </c>
      <c r="E299" t="s">
        <v>895</v>
      </c>
      <c r="F299" t="s">
        <v>2616</v>
      </c>
      <c r="G299" t="s">
        <v>36</v>
      </c>
      <c r="H299">
        <v>8.4866223999999999</v>
      </c>
      <c r="I299">
        <v>-82.664546900000005</v>
      </c>
      <c r="J299">
        <v>39482</v>
      </c>
      <c r="K299">
        <v>4</v>
      </c>
      <c r="L299">
        <v>2</v>
      </c>
      <c r="M299">
        <v>2008</v>
      </c>
      <c r="N299">
        <v>14</v>
      </c>
      <c r="O299">
        <v>9</v>
      </c>
      <c r="P299" s="28" t="s">
        <v>31</v>
      </c>
      <c r="Q299" t="s">
        <v>137</v>
      </c>
      <c r="R299" t="s">
        <v>1893</v>
      </c>
      <c r="S299" t="s">
        <v>1894</v>
      </c>
      <c r="T299" t="s">
        <v>1895</v>
      </c>
      <c r="U299">
        <v>6</v>
      </c>
      <c r="V299" t="s">
        <v>43</v>
      </c>
      <c r="W299">
        <v>96</v>
      </c>
      <c r="Y299" t="s">
        <v>2614</v>
      </c>
      <c r="Z299">
        <v>6.3188031999999996</v>
      </c>
      <c r="AA299">
        <v>16.375814500000001</v>
      </c>
      <c r="AM299">
        <f t="shared" ca="1" si="48"/>
        <v>2</v>
      </c>
      <c r="AN299">
        <f t="shared" ca="1" si="49"/>
        <v>2008</v>
      </c>
      <c r="AO299">
        <f t="shared" ca="1" si="50"/>
        <v>14</v>
      </c>
      <c r="AP299" t="str">
        <f t="shared" si="51"/>
        <v>PANETTA</v>
      </c>
      <c r="AQ299" t="str">
        <f t="shared" si="52"/>
        <v>MURENZI</v>
      </c>
      <c r="AR299" t="str">
        <f t="shared" si="53"/>
        <v>PANETTA  MURENZI</v>
      </c>
      <c r="AS299">
        <v>131</v>
      </c>
      <c r="AT299">
        <v>86</v>
      </c>
      <c r="AU299" t="str">
        <f t="shared" si="54"/>
        <v/>
      </c>
      <c r="AV299" t="str">
        <f t="shared" si="55"/>
        <v/>
      </c>
      <c r="AX299">
        <f t="shared" si="56"/>
        <v>6</v>
      </c>
      <c r="AY299" t="str">
        <f t="shared" si="57"/>
        <v>NEVER MARRIED</v>
      </c>
      <c r="AZ299" s="23"/>
      <c r="BA299">
        <f t="shared" si="58"/>
        <v>9</v>
      </c>
      <c r="BC299" t="str">
        <f t="shared" si="59"/>
        <v>M</v>
      </c>
    </row>
    <row r="300" spans="1:56" hidden="1">
      <c r="A300">
        <v>94</v>
      </c>
      <c r="B300" t="s">
        <v>963</v>
      </c>
      <c r="C300" t="s">
        <v>964</v>
      </c>
      <c r="E300" t="s">
        <v>203</v>
      </c>
      <c r="F300" t="s">
        <v>2622</v>
      </c>
      <c r="G300" t="s">
        <v>36</v>
      </c>
      <c r="H300">
        <v>14.5618599</v>
      </c>
      <c r="I300">
        <v>121.0130439</v>
      </c>
      <c r="J300">
        <v>24940</v>
      </c>
      <c r="K300">
        <v>12</v>
      </c>
      <c r="L300">
        <v>4</v>
      </c>
      <c r="M300">
        <v>1968</v>
      </c>
      <c r="N300">
        <v>54</v>
      </c>
      <c r="O300">
        <v>12</v>
      </c>
      <c r="P300" s="28" t="s">
        <v>37</v>
      </c>
      <c r="Q300" t="s">
        <v>321</v>
      </c>
      <c r="R300" t="s">
        <v>1900</v>
      </c>
      <c r="S300" t="s">
        <v>1901</v>
      </c>
      <c r="T300" t="s">
        <v>1608</v>
      </c>
      <c r="U300">
        <v>2</v>
      </c>
      <c r="V300" t="s">
        <v>48</v>
      </c>
      <c r="W300">
        <v>78</v>
      </c>
      <c r="Y300" t="s">
        <v>2623</v>
      </c>
      <c r="Z300">
        <v>50.597639999999998</v>
      </c>
      <c r="AA300">
        <v>28.443000000000001</v>
      </c>
      <c r="AH300">
        <v>90</v>
      </c>
      <c r="AM300">
        <f t="shared" ca="1" si="48"/>
        <v>9</v>
      </c>
      <c r="AN300">
        <f t="shared" ca="1" si="49"/>
        <v>1968</v>
      </c>
      <c r="AO300">
        <f t="shared" ca="1" si="50"/>
        <v>54</v>
      </c>
      <c r="AP300" t="str">
        <f t="shared" si="51"/>
        <v>MUGABO</v>
      </c>
      <c r="AQ300" t="str">
        <f t="shared" si="52"/>
        <v>NKURUNZIZA</v>
      </c>
      <c r="AR300" t="str">
        <f t="shared" si="53"/>
        <v>MUGABO  NKURUNZIZA</v>
      </c>
      <c r="AU300">
        <f t="shared" ca="1" si="54"/>
        <v>9</v>
      </c>
      <c r="AV300">
        <f t="shared" ca="1" si="55"/>
        <v>1968</v>
      </c>
      <c r="AX300">
        <f t="shared" si="56"/>
        <v>2</v>
      </c>
      <c r="AY300" t="str">
        <f t="shared" si="57"/>
        <v>MARRIED TO ONE WIFE/HUSBAND NOT OFFICIALLY</v>
      </c>
      <c r="AZ300" s="23"/>
      <c r="BA300">
        <f t="shared" si="58"/>
        <v>12</v>
      </c>
      <c r="BC300" t="str">
        <f t="shared" si="59"/>
        <v>M</v>
      </c>
    </row>
    <row r="301" spans="1:56" hidden="1">
      <c r="A301">
        <v>94</v>
      </c>
      <c r="B301" t="s">
        <v>966</v>
      </c>
      <c r="C301" t="s">
        <v>967</v>
      </c>
      <c r="D301" t="s">
        <v>968</v>
      </c>
      <c r="E301" t="s">
        <v>2472</v>
      </c>
      <c r="F301" t="s">
        <v>2623</v>
      </c>
      <c r="G301" t="s">
        <v>36</v>
      </c>
      <c r="H301">
        <v>50.597639999999998</v>
      </c>
      <c r="I301">
        <v>28.443000000000001</v>
      </c>
      <c r="J301">
        <v>16352</v>
      </c>
      <c r="K301">
        <v>7</v>
      </c>
      <c r="L301">
        <v>10</v>
      </c>
      <c r="M301">
        <v>1944</v>
      </c>
      <c r="N301">
        <v>78</v>
      </c>
      <c r="O301">
        <v>9</v>
      </c>
      <c r="P301" s="28" t="s">
        <v>37</v>
      </c>
      <c r="Q301" t="s">
        <v>321</v>
      </c>
      <c r="R301" t="s">
        <v>1900</v>
      </c>
      <c r="S301" t="s">
        <v>1901</v>
      </c>
      <c r="T301" t="s">
        <v>1608</v>
      </c>
      <c r="U301">
        <v>1</v>
      </c>
      <c r="V301" t="s">
        <v>186</v>
      </c>
      <c r="W301">
        <v>78</v>
      </c>
      <c r="X301" s="17">
        <v>6261476101</v>
      </c>
      <c r="Y301" t="s">
        <v>2623</v>
      </c>
      <c r="Z301">
        <v>50.597639999999998</v>
      </c>
      <c r="AA301">
        <v>28.443000000000001</v>
      </c>
      <c r="AJ301">
        <v>64</v>
      </c>
      <c r="AM301">
        <f t="shared" ca="1" si="48"/>
        <v>10</v>
      </c>
      <c r="AN301">
        <f t="shared" ca="1" si="49"/>
        <v>1944</v>
      </c>
      <c r="AO301">
        <f t="shared" ca="1" si="50"/>
        <v>79</v>
      </c>
      <c r="AP301" t="str">
        <f t="shared" si="51"/>
        <v>THEONESTE</v>
      </c>
      <c r="AQ301" t="str">
        <f t="shared" si="52"/>
        <v>MUHUMUZA</v>
      </c>
      <c r="AR301" t="str">
        <f t="shared" si="53"/>
        <v>THEONESTE DIEU MUHUMUZA</v>
      </c>
      <c r="AU301">
        <f t="shared" ca="1" si="54"/>
        <v>10</v>
      </c>
      <c r="AV301">
        <f t="shared" ca="1" si="55"/>
        <v>1944</v>
      </c>
      <c r="AW301">
        <v>1</v>
      </c>
      <c r="AX301" t="str">
        <f t="shared" si="56"/>
        <v/>
      </c>
      <c r="AY301" t="str">
        <f t="shared" si="57"/>
        <v/>
      </c>
      <c r="AZ301" s="23"/>
      <c r="BA301">
        <f t="shared" si="58"/>
        <v>9</v>
      </c>
      <c r="BC301" t="str">
        <f t="shared" si="59"/>
        <v>M</v>
      </c>
      <c r="BD301" s="17">
        <v>6261476101</v>
      </c>
    </row>
    <row r="302" spans="1:56" hidden="1">
      <c r="A302">
        <v>94</v>
      </c>
      <c r="B302" t="s">
        <v>969</v>
      </c>
      <c r="C302" t="s">
        <v>146</v>
      </c>
      <c r="E302" t="s">
        <v>2860</v>
      </c>
      <c r="F302" t="s">
        <v>2626</v>
      </c>
      <c r="G302" t="s">
        <v>23</v>
      </c>
      <c r="H302">
        <v>39.914372999999998</v>
      </c>
      <c r="I302">
        <v>116.454205</v>
      </c>
      <c r="J302">
        <v>24628</v>
      </c>
      <c r="K302">
        <v>5</v>
      </c>
      <c r="L302">
        <v>6</v>
      </c>
      <c r="M302">
        <v>1967</v>
      </c>
      <c r="N302">
        <v>55</v>
      </c>
      <c r="O302">
        <v>2</v>
      </c>
      <c r="P302" s="28" t="s">
        <v>37</v>
      </c>
      <c r="Q302" t="s">
        <v>321</v>
      </c>
      <c r="R302" t="s">
        <v>1900</v>
      </c>
      <c r="S302" t="s">
        <v>1901</v>
      </c>
      <c r="T302" t="s">
        <v>1608</v>
      </c>
      <c r="U302">
        <v>1</v>
      </c>
      <c r="V302" t="s">
        <v>186</v>
      </c>
      <c r="W302">
        <v>78</v>
      </c>
      <c r="Y302" t="s">
        <v>2623</v>
      </c>
      <c r="Z302">
        <v>50.597639999999998</v>
      </c>
      <c r="AA302">
        <v>28.443000000000001</v>
      </c>
      <c r="AD302">
        <v>36</v>
      </c>
      <c r="AG302">
        <v>4</v>
      </c>
      <c r="AM302">
        <f t="shared" ca="1" si="48"/>
        <v>6</v>
      </c>
      <c r="AN302">
        <f t="shared" ca="1" si="49"/>
        <v>1967</v>
      </c>
      <c r="AO302">
        <f t="shared" ca="1" si="50"/>
        <v>55</v>
      </c>
      <c r="AP302" t="str">
        <f t="shared" si="51"/>
        <v>NIYONSABA</v>
      </c>
      <c r="AQ302" t="str">
        <f t="shared" si="52"/>
        <v>MUNAN</v>
      </c>
      <c r="AR302" t="str">
        <f t="shared" si="53"/>
        <v>NIYONSABA  MUNAN</v>
      </c>
      <c r="AU302">
        <f t="shared" ca="1" si="54"/>
        <v>6</v>
      </c>
      <c r="AV302">
        <f t="shared" ca="1" si="55"/>
        <v>1967</v>
      </c>
      <c r="AX302">
        <f t="shared" si="56"/>
        <v>1</v>
      </c>
      <c r="AY302" t="str">
        <f t="shared" si="57"/>
        <v>MARRIED TO ONE WIFE/HUSBAND OFFICIALLY</v>
      </c>
      <c r="AZ302" s="23"/>
      <c r="BA302">
        <f t="shared" si="58"/>
        <v>2</v>
      </c>
      <c r="BC302" t="str">
        <f t="shared" si="59"/>
        <v>F</v>
      </c>
    </row>
    <row r="303" spans="1:56" hidden="1">
      <c r="A303">
        <v>94</v>
      </c>
      <c r="B303" t="s">
        <v>971</v>
      </c>
      <c r="C303" t="s">
        <v>972</v>
      </c>
      <c r="E303" t="s">
        <v>973</v>
      </c>
      <c r="F303" t="s">
        <v>1904</v>
      </c>
      <c r="G303" t="s">
        <v>36</v>
      </c>
      <c r="H303">
        <v>34.532294999999998</v>
      </c>
      <c r="I303">
        <v>108.83189400000001</v>
      </c>
      <c r="J303">
        <v>19590</v>
      </c>
      <c r="K303">
        <v>19</v>
      </c>
      <c r="L303">
        <v>8</v>
      </c>
      <c r="M303">
        <v>1953</v>
      </c>
      <c r="N303">
        <v>69</v>
      </c>
      <c r="O303">
        <v>12</v>
      </c>
      <c r="P303" s="28" t="s">
        <v>37</v>
      </c>
      <c r="Q303" t="s">
        <v>321</v>
      </c>
      <c r="R303" t="s">
        <v>1900</v>
      </c>
      <c r="S303" t="s">
        <v>1901</v>
      </c>
      <c r="T303" t="s">
        <v>1608</v>
      </c>
      <c r="U303">
        <v>3</v>
      </c>
      <c r="V303" t="s">
        <v>26</v>
      </c>
      <c r="W303">
        <v>78</v>
      </c>
      <c r="Y303" t="s">
        <v>2623</v>
      </c>
      <c r="Z303">
        <v>50.597639999999998</v>
      </c>
      <c r="AA303">
        <v>28.443000000000001</v>
      </c>
      <c r="AM303">
        <f t="shared" ca="1" si="48"/>
        <v>8</v>
      </c>
      <c r="AN303">
        <f t="shared" ca="1" si="49"/>
        <v>1953</v>
      </c>
      <c r="AO303">
        <f t="shared" ca="1" si="50"/>
        <v>69</v>
      </c>
      <c r="AP303" t="str">
        <f t="shared" si="51"/>
        <v>NDEKEZI</v>
      </c>
      <c r="AQ303" t="str">
        <f t="shared" si="52"/>
        <v>NTAKIRUTIMANA</v>
      </c>
      <c r="AR303" t="str">
        <f t="shared" si="53"/>
        <v>NDEKEZI  NTAKIRUTIMANA</v>
      </c>
      <c r="AU303">
        <f t="shared" ca="1" si="54"/>
        <v>8</v>
      </c>
      <c r="AV303">
        <f t="shared" ca="1" si="55"/>
        <v>1953</v>
      </c>
      <c r="AX303">
        <f t="shared" si="56"/>
        <v>3</v>
      </c>
      <c r="AY303" t="str">
        <f t="shared" si="57"/>
        <v>LIVE IN A POLYGAMOUS UNION</v>
      </c>
      <c r="AZ303" s="23"/>
      <c r="BA303">
        <f t="shared" si="58"/>
        <v>12</v>
      </c>
      <c r="BC303" t="str">
        <f t="shared" si="59"/>
        <v>M</v>
      </c>
    </row>
    <row r="304" spans="1:56" hidden="1">
      <c r="A304">
        <v>96</v>
      </c>
      <c r="B304" t="s">
        <v>981</v>
      </c>
      <c r="C304" t="s">
        <v>982</v>
      </c>
      <c r="E304" t="s">
        <v>2629</v>
      </c>
      <c r="F304" t="s">
        <v>2630</v>
      </c>
      <c r="G304" t="s">
        <v>36</v>
      </c>
      <c r="H304">
        <v>28.398949999999999</v>
      </c>
      <c r="I304">
        <v>113.02064</v>
      </c>
      <c r="J304">
        <v>10001</v>
      </c>
      <c r="K304">
        <v>19</v>
      </c>
      <c r="L304">
        <v>5</v>
      </c>
      <c r="M304">
        <v>1927</v>
      </c>
      <c r="N304">
        <v>95</v>
      </c>
      <c r="O304">
        <v>5</v>
      </c>
      <c r="P304" s="28" t="s">
        <v>97</v>
      </c>
      <c r="Q304" t="s">
        <v>129</v>
      </c>
      <c r="R304" t="s">
        <v>1911</v>
      </c>
      <c r="S304" t="s">
        <v>1912</v>
      </c>
      <c r="T304" t="s">
        <v>1642</v>
      </c>
      <c r="U304">
        <v>3</v>
      </c>
      <c r="V304" t="s">
        <v>26</v>
      </c>
      <c r="W304">
        <v>95</v>
      </c>
      <c r="X304" s="17">
        <v>7935394791</v>
      </c>
      <c r="Y304" t="s">
        <v>2630</v>
      </c>
      <c r="Z304">
        <v>28.398949999999999</v>
      </c>
      <c r="AA304">
        <v>113.02064</v>
      </c>
      <c r="AH304">
        <v>30</v>
      </c>
      <c r="AM304">
        <f t="shared" ca="1" si="48"/>
        <v>10</v>
      </c>
      <c r="AN304">
        <f t="shared" ca="1" si="49"/>
        <v>1927</v>
      </c>
      <c r="AO304">
        <f t="shared" ca="1" si="50"/>
        <v>95</v>
      </c>
      <c r="AP304" t="str">
        <f t="shared" si="51"/>
        <v>THEOPHILE</v>
      </c>
      <c r="AQ304" t="str">
        <f t="shared" si="52"/>
        <v>RWIGEMA</v>
      </c>
      <c r="AR304" t="str">
        <f t="shared" si="53"/>
        <v>THEOPHILE  RWIGEMA</v>
      </c>
      <c r="AS304">
        <v>14</v>
      </c>
      <c r="AT304">
        <v>81</v>
      </c>
      <c r="AU304" t="str">
        <f t="shared" si="54"/>
        <v/>
      </c>
      <c r="AV304" t="str">
        <f t="shared" si="55"/>
        <v/>
      </c>
      <c r="AX304">
        <f t="shared" si="56"/>
        <v>3</v>
      </c>
      <c r="AY304" t="str">
        <f t="shared" si="57"/>
        <v>LIVE IN A POLYGAMOUS UNION</v>
      </c>
      <c r="AZ304" s="23"/>
      <c r="BA304">
        <f t="shared" si="58"/>
        <v>5</v>
      </c>
      <c r="BC304" t="str">
        <f t="shared" si="59"/>
        <v>M</v>
      </c>
      <c r="BD304" s="17">
        <v>7935394791</v>
      </c>
    </row>
    <row r="305" spans="1:56" hidden="1">
      <c r="A305">
        <v>96</v>
      </c>
      <c r="B305" t="s">
        <v>984</v>
      </c>
      <c r="C305" t="s">
        <v>985</v>
      </c>
      <c r="E305" t="s">
        <v>55</v>
      </c>
      <c r="F305" t="s">
        <v>1913</v>
      </c>
      <c r="G305" t="s">
        <v>36</v>
      </c>
      <c r="H305">
        <v>39.982717999999998</v>
      </c>
      <c r="I305">
        <v>117.078294</v>
      </c>
      <c r="J305">
        <v>34729</v>
      </c>
      <c r="K305">
        <v>30</v>
      </c>
      <c r="L305">
        <v>1</v>
      </c>
      <c r="M305">
        <v>1995</v>
      </c>
      <c r="N305">
        <v>27</v>
      </c>
      <c r="O305">
        <v>1</v>
      </c>
      <c r="P305" s="28" t="s">
        <v>97</v>
      </c>
      <c r="Q305" t="s">
        <v>129</v>
      </c>
      <c r="R305" t="s">
        <v>1911</v>
      </c>
      <c r="S305" t="s">
        <v>1912</v>
      </c>
      <c r="T305" t="s">
        <v>1642</v>
      </c>
      <c r="U305">
        <v>2</v>
      </c>
      <c r="V305" t="s">
        <v>48</v>
      </c>
      <c r="W305">
        <v>95</v>
      </c>
      <c r="Y305" t="s">
        <v>2630</v>
      </c>
      <c r="Z305">
        <v>28.398949999999999</v>
      </c>
      <c r="AA305">
        <v>113.02064</v>
      </c>
      <c r="AH305">
        <v>19</v>
      </c>
      <c r="AM305">
        <f t="shared" ca="1" si="48"/>
        <v>12</v>
      </c>
      <c r="AN305">
        <f t="shared" ca="1" si="49"/>
        <v>1995</v>
      </c>
      <c r="AO305">
        <f t="shared" ca="1" si="50"/>
        <v>27</v>
      </c>
      <c r="AP305" t="str">
        <f t="shared" si="51"/>
        <v>OCTAVE</v>
      </c>
      <c r="AQ305" t="str">
        <f t="shared" si="52"/>
        <v>AUGUSTIN</v>
      </c>
      <c r="AR305" t="str">
        <f t="shared" si="53"/>
        <v>OCTAVE  AUGUSTIN</v>
      </c>
      <c r="AU305">
        <f t="shared" ca="1" si="54"/>
        <v>12</v>
      </c>
      <c r="AV305">
        <f t="shared" ca="1" si="55"/>
        <v>1995</v>
      </c>
      <c r="AX305">
        <f t="shared" si="56"/>
        <v>2</v>
      </c>
      <c r="AY305" t="str">
        <f t="shared" si="57"/>
        <v>MARRIED TO ONE WIFE/HUSBAND NOT OFFICIALLY</v>
      </c>
      <c r="AZ305" s="23"/>
      <c r="BA305">
        <f t="shared" si="58"/>
        <v>1</v>
      </c>
      <c r="BC305" t="str">
        <f t="shared" si="59"/>
        <v>M</v>
      </c>
    </row>
    <row r="306" spans="1:56" hidden="1">
      <c r="A306">
        <v>96</v>
      </c>
      <c r="B306" t="s">
        <v>986</v>
      </c>
      <c r="C306" t="s">
        <v>987</v>
      </c>
      <c r="E306" t="s">
        <v>55</v>
      </c>
      <c r="F306" t="s">
        <v>2632</v>
      </c>
      <c r="G306" t="s">
        <v>36</v>
      </c>
      <c r="H306">
        <v>45.973565299999997</v>
      </c>
      <c r="I306">
        <v>134.1872425</v>
      </c>
      <c r="J306">
        <v>21704</v>
      </c>
      <c r="K306">
        <v>3</v>
      </c>
      <c r="L306">
        <v>6</v>
      </c>
      <c r="M306">
        <v>1959</v>
      </c>
      <c r="N306">
        <v>63</v>
      </c>
      <c r="O306">
        <v>6</v>
      </c>
      <c r="P306" s="28" t="s">
        <v>97</v>
      </c>
      <c r="Q306" t="s">
        <v>129</v>
      </c>
      <c r="R306" t="s">
        <v>1911</v>
      </c>
      <c r="S306" t="s">
        <v>1912</v>
      </c>
      <c r="T306" t="s">
        <v>1642</v>
      </c>
      <c r="U306">
        <v>4</v>
      </c>
      <c r="V306" t="s">
        <v>93</v>
      </c>
      <c r="W306">
        <v>95</v>
      </c>
      <c r="Y306" t="s">
        <v>2630</v>
      </c>
      <c r="Z306">
        <v>28.398949999999999</v>
      </c>
      <c r="AA306">
        <v>113.02064</v>
      </c>
      <c r="AH306">
        <v>1</v>
      </c>
      <c r="AM306">
        <f t="shared" ca="1" si="48"/>
        <v>7</v>
      </c>
      <c r="AN306">
        <f t="shared" ca="1" si="49"/>
        <v>1959</v>
      </c>
      <c r="AO306">
        <f t="shared" ca="1" si="50"/>
        <v>63</v>
      </c>
      <c r="AP306" t="str">
        <f t="shared" si="51"/>
        <v>EGIDE</v>
      </c>
      <c r="AQ306" t="str">
        <f t="shared" si="52"/>
        <v>AUGUSTIN</v>
      </c>
      <c r="AR306" t="str">
        <f t="shared" si="53"/>
        <v>EGIDE  AUGUSTIN</v>
      </c>
      <c r="AU306">
        <f t="shared" ca="1" si="54"/>
        <v>7</v>
      </c>
      <c r="AV306">
        <f t="shared" ca="1" si="55"/>
        <v>1959</v>
      </c>
      <c r="AW306">
        <v>1</v>
      </c>
      <c r="AX306" t="str">
        <f t="shared" si="56"/>
        <v/>
      </c>
      <c r="AY306" t="str">
        <f t="shared" si="57"/>
        <v/>
      </c>
      <c r="AZ306" s="23">
        <v>1</v>
      </c>
      <c r="BA306" t="str">
        <f t="shared" si="58"/>
        <v/>
      </c>
      <c r="BC306" t="str">
        <f t="shared" si="59"/>
        <v>M</v>
      </c>
    </row>
    <row r="307" spans="1:56">
      <c r="A307">
        <v>97</v>
      </c>
      <c r="B307" t="s">
        <v>988</v>
      </c>
      <c r="C307" t="s">
        <v>2861</v>
      </c>
      <c r="E307" t="s">
        <v>973</v>
      </c>
      <c r="F307" t="s">
        <v>2862</v>
      </c>
      <c r="G307" t="s">
        <v>36</v>
      </c>
      <c r="H307">
        <v>6.1071457000000002</v>
      </c>
      <c r="I307">
        <v>-3.8553506999999998</v>
      </c>
      <c r="J307">
        <v>13336</v>
      </c>
      <c r="K307">
        <v>5</v>
      </c>
      <c r="L307">
        <v>7</v>
      </c>
      <c r="M307">
        <v>1936</v>
      </c>
      <c r="N307">
        <v>86</v>
      </c>
      <c r="O307">
        <v>13</v>
      </c>
      <c r="P307" s="28" t="s">
        <v>97</v>
      </c>
      <c r="Q307" t="s">
        <v>289</v>
      </c>
      <c r="R307" t="s">
        <v>1916</v>
      </c>
      <c r="S307" t="s">
        <v>1917</v>
      </c>
      <c r="T307" t="s">
        <v>1918</v>
      </c>
      <c r="U307">
        <v>7</v>
      </c>
      <c r="V307" t="s">
        <v>78</v>
      </c>
      <c r="W307">
        <v>86</v>
      </c>
      <c r="X307" s="17">
        <v>3418185338</v>
      </c>
      <c r="Y307" t="s">
        <v>2862</v>
      </c>
      <c r="Z307">
        <v>6.1071457000000002</v>
      </c>
      <c r="AA307">
        <v>-3.8553506999999998</v>
      </c>
      <c r="AB307">
        <v>13</v>
      </c>
      <c r="AD307">
        <v>8</v>
      </c>
      <c r="AM307">
        <f t="shared" ca="1" si="48"/>
        <v>7</v>
      </c>
      <c r="AN307">
        <f t="shared" ca="1" si="49"/>
        <v>1936</v>
      </c>
      <c r="AO307">
        <f t="shared" ca="1" si="50"/>
        <v>86</v>
      </c>
      <c r="AP307" t="str">
        <f t="shared" si="51"/>
        <v>HAFASHIMU</v>
      </c>
      <c r="AQ307" t="str">
        <f t="shared" si="52"/>
        <v>NTAKIRUTIMANA</v>
      </c>
      <c r="AR307" t="str">
        <f t="shared" si="53"/>
        <v>HAFASHIMU  NTAKIRUTIMANA</v>
      </c>
      <c r="AT307">
        <v>87</v>
      </c>
      <c r="AU307">
        <f t="shared" ca="1" si="54"/>
        <v>7</v>
      </c>
      <c r="AV307" t="str">
        <f t="shared" si="55"/>
        <v/>
      </c>
      <c r="AX307">
        <f t="shared" si="56"/>
        <v>7</v>
      </c>
      <c r="AY307" t="str">
        <f t="shared" si="57"/>
        <v>WIDOWED</v>
      </c>
      <c r="AZ307" s="23"/>
      <c r="BA307">
        <f t="shared" si="58"/>
        <v>13</v>
      </c>
      <c r="BC307" t="str">
        <f t="shared" si="59"/>
        <v>M</v>
      </c>
      <c r="BD307" s="17"/>
    </row>
    <row r="308" spans="1:56">
      <c r="A308">
        <v>97</v>
      </c>
      <c r="B308" t="s">
        <v>990</v>
      </c>
      <c r="C308" t="s">
        <v>991</v>
      </c>
      <c r="E308" t="s">
        <v>2863</v>
      </c>
      <c r="F308" t="s">
        <v>2864</v>
      </c>
      <c r="G308" t="s">
        <v>36</v>
      </c>
      <c r="H308">
        <v>17.421448300000002</v>
      </c>
      <c r="I308">
        <v>102.5642447</v>
      </c>
      <c r="J308">
        <v>34943</v>
      </c>
      <c r="K308">
        <v>1</v>
      </c>
      <c r="L308">
        <v>9</v>
      </c>
      <c r="M308">
        <v>1995</v>
      </c>
      <c r="N308">
        <v>27</v>
      </c>
      <c r="O308">
        <v>5</v>
      </c>
      <c r="P308" s="28" t="s">
        <v>97</v>
      </c>
      <c r="Q308" t="s">
        <v>289</v>
      </c>
      <c r="R308" t="s">
        <v>1916</v>
      </c>
      <c r="S308" t="s">
        <v>1917</v>
      </c>
      <c r="T308" t="s">
        <v>1918</v>
      </c>
      <c r="U308">
        <v>7</v>
      </c>
      <c r="V308" t="s">
        <v>78</v>
      </c>
      <c r="W308">
        <v>86</v>
      </c>
      <c r="Y308" t="s">
        <v>2862</v>
      </c>
      <c r="Z308">
        <v>6.1071457000000002</v>
      </c>
      <c r="AA308">
        <v>-3.8553506999999998</v>
      </c>
      <c r="AB308">
        <v>13</v>
      </c>
      <c r="AM308">
        <f t="shared" ca="1" si="48"/>
        <v>9</v>
      </c>
      <c r="AN308">
        <f t="shared" ca="1" si="49"/>
        <v>1995</v>
      </c>
      <c r="AO308">
        <f t="shared" ca="1" si="50"/>
        <v>27</v>
      </c>
      <c r="AP308" t="str">
        <f t="shared" si="51"/>
        <v>ANSELM</v>
      </c>
      <c r="AQ308" t="str">
        <f t="shared" si="52"/>
        <v>RUZINDANA</v>
      </c>
      <c r="AR308" t="str">
        <f t="shared" si="53"/>
        <v>ANSELM  RUZINDANA</v>
      </c>
      <c r="AU308">
        <f t="shared" ca="1" si="54"/>
        <v>9</v>
      </c>
      <c r="AV308">
        <f t="shared" ca="1" si="55"/>
        <v>1995</v>
      </c>
      <c r="AX308">
        <f t="shared" si="56"/>
        <v>7</v>
      </c>
      <c r="AY308" t="str">
        <f t="shared" si="57"/>
        <v>WIDOWED</v>
      </c>
      <c r="AZ308" s="23"/>
      <c r="BA308">
        <f t="shared" si="58"/>
        <v>5</v>
      </c>
      <c r="BC308" t="str">
        <f t="shared" si="59"/>
        <v>M</v>
      </c>
    </row>
    <row r="309" spans="1:56">
      <c r="A309">
        <v>97</v>
      </c>
      <c r="B309" t="s">
        <v>993</v>
      </c>
      <c r="C309" t="s">
        <v>75</v>
      </c>
      <c r="D309" t="s">
        <v>994</v>
      </c>
      <c r="E309" t="s">
        <v>1071</v>
      </c>
      <c r="F309" t="s">
        <v>2865</v>
      </c>
      <c r="G309" t="s">
        <v>36</v>
      </c>
      <c r="H309">
        <v>30.272155999999999</v>
      </c>
      <c r="I309">
        <v>109.48817200000001</v>
      </c>
      <c r="J309">
        <v>42711</v>
      </c>
      <c r="K309">
        <v>7</v>
      </c>
      <c r="L309">
        <v>12</v>
      </c>
      <c r="M309">
        <v>2016</v>
      </c>
      <c r="N309">
        <v>6</v>
      </c>
      <c r="O309">
        <v>3</v>
      </c>
      <c r="P309" s="28" t="s">
        <v>97</v>
      </c>
      <c r="Q309" t="s">
        <v>289</v>
      </c>
      <c r="R309" t="s">
        <v>1916</v>
      </c>
      <c r="S309" t="s">
        <v>1917</v>
      </c>
      <c r="T309" t="s">
        <v>1918</v>
      </c>
      <c r="U309">
        <v>6</v>
      </c>
      <c r="V309" t="s">
        <v>43</v>
      </c>
      <c r="W309">
        <v>86</v>
      </c>
      <c r="Y309" t="s">
        <v>2862</v>
      </c>
      <c r="Z309">
        <v>6.1071457000000002</v>
      </c>
      <c r="AA309">
        <v>-3.8553506999999998</v>
      </c>
      <c r="AB309">
        <v>13</v>
      </c>
      <c r="AM309">
        <f t="shared" ca="1" si="48"/>
        <v>12</v>
      </c>
      <c r="AN309">
        <f t="shared" ca="1" si="49"/>
        <v>2016</v>
      </c>
      <c r="AO309">
        <f t="shared" ca="1" si="50"/>
        <v>6</v>
      </c>
      <c r="AP309" t="str">
        <f t="shared" si="51"/>
        <v>PACIFIC</v>
      </c>
      <c r="AQ309" t="str">
        <f t="shared" si="52"/>
        <v>CHRISTIAN</v>
      </c>
      <c r="AR309" t="str">
        <f t="shared" si="53"/>
        <v>PACIFIC BILLY CHRISTIAN</v>
      </c>
      <c r="AU309">
        <f t="shared" ca="1" si="54"/>
        <v>12</v>
      </c>
      <c r="AV309">
        <f t="shared" ca="1" si="55"/>
        <v>2016</v>
      </c>
      <c r="AX309">
        <f t="shared" si="56"/>
        <v>6</v>
      </c>
      <c r="AY309" t="str">
        <f t="shared" si="57"/>
        <v>NEVER MARRIED</v>
      </c>
      <c r="AZ309" s="23"/>
      <c r="BA309">
        <f t="shared" si="58"/>
        <v>3</v>
      </c>
      <c r="BC309" t="str">
        <f t="shared" si="59"/>
        <v>M</v>
      </c>
    </row>
    <row r="310" spans="1:56">
      <c r="A310">
        <v>97</v>
      </c>
      <c r="B310" t="s">
        <v>996</v>
      </c>
      <c r="C310" t="s">
        <v>997</v>
      </c>
      <c r="D310" t="s">
        <v>998</v>
      </c>
      <c r="E310" t="s">
        <v>317</v>
      </c>
      <c r="F310" t="s">
        <v>1921</v>
      </c>
      <c r="G310" t="s">
        <v>36</v>
      </c>
      <c r="H310">
        <v>17.125336999999998</v>
      </c>
      <c r="I310">
        <v>121.28715200000001</v>
      </c>
      <c r="J310">
        <v>28479</v>
      </c>
      <c r="K310">
        <v>20</v>
      </c>
      <c r="L310">
        <v>12</v>
      </c>
      <c r="M310">
        <v>1977</v>
      </c>
      <c r="N310">
        <v>45</v>
      </c>
      <c r="O310">
        <v>2</v>
      </c>
      <c r="P310" s="28" t="s">
        <v>97</v>
      </c>
      <c r="Q310" t="s">
        <v>289</v>
      </c>
      <c r="R310" t="s">
        <v>1916</v>
      </c>
      <c r="S310" t="s">
        <v>1917</v>
      </c>
      <c r="T310" t="s">
        <v>1918</v>
      </c>
      <c r="U310">
        <v>3</v>
      </c>
      <c r="V310" t="s">
        <v>26</v>
      </c>
      <c r="W310">
        <v>86</v>
      </c>
      <c r="Y310" t="s">
        <v>2862</v>
      </c>
      <c r="Z310">
        <v>6.1071457000000002</v>
      </c>
      <c r="AA310">
        <v>-3.8553506999999998</v>
      </c>
      <c r="AB310">
        <v>13</v>
      </c>
      <c r="AJ310">
        <v>75</v>
      </c>
      <c r="AM310">
        <f t="shared" ca="1" si="48"/>
        <v>12</v>
      </c>
      <c r="AN310">
        <f t="shared" ca="1" si="49"/>
        <v>1977</v>
      </c>
      <c r="AO310">
        <f t="shared" ca="1" si="50"/>
        <v>47</v>
      </c>
      <c r="AP310" t="str">
        <f t="shared" si="51"/>
        <v>MICHAEL</v>
      </c>
      <c r="AQ310" t="str">
        <f t="shared" si="52"/>
        <v>TWAGIRAYEZU</v>
      </c>
      <c r="AR310" t="str">
        <f t="shared" si="53"/>
        <v>MICHAEL RAVI TWAGIRAYEZU</v>
      </c>
      <c r="AU310">
        <f t="shared" ca="1" si="54"/>
        <v>12</v>
      </c>
      <c r="AV310">
        <f t="shared" ca="1" si="55"/>
        <v>1977</v>
      </c>
      <c r="AX310">
        <f t="shared" si="56"/>
        <v>3</v>
      </c>
      <c r="AY310" t="str">
        <f t="shared" si="57"/>
        <v>LIVE IN A POLYGAMOUS UNION</v>
      </c>
      <c r="AZ310" s="23"/>
      <c r="BA310">
        <f t="shared" si="58"/>
        <v>2</v>
      </c>
      <c r="BC310" t="str">
        <f t="shared" si="59"/>
        <v>M</v>
      </c>
    </row>
    <row r="311" spans="1:56" hidden="1">
      <c r="A311">
        <v>98</v>
      </c>
      <c r="B311" t="s">
        <v>999</v>
      </c>
      <c r="C311" t="s">
        <v>95</v>
      </c>
      <c r="E311" t="s">
        <v>506</v>
      </c>
      <c r="F311" t="s">
        <v>2633</v>
      </c>
      <c r="G311" t="s">
        <v>36</v>
      </c>
      <c r="H311">
        <v>7.7916349</v>
      </c>
      <c r="I311">
        <v>122.7785327</v>
      </c>
      <c r="J311">
        <v>19432</v>
      </c>
      <c r="K311">
        <v>14</v>
      </c>
      <c r="L311">
        <v>3</v>
      </c>
      <c r="M311">
        <v>1953</v>
      </c>
      <c r="N311">
        <v>69</v>
      </c>
      <c r="O311">
        <v>10</v>
      </c>
      <c r="P311" s="28" t="s">
        <v>24</v>
      </c>
      <c r="Q311" t="s">
        <v>47</v>
      </c>
      <c r="R311" t="s">
        <v>1923</v>
      </c>
      <c r="S311" t="s">
        <v>1831</v>
      </c>
      <c r="T311" t="s">
        <v>1831</v>
      </c>
      <c r="U311">
        <v>5</v>
      </c>
      <c r="V311" t="s">
        <v>86</v>
      </c>
      <c r="W311">
        <v>69</v>
      </c>
      <c r="X311" s="17">
        <v>2344031896</v>
      </c>
      <c r="Y311" t="s">
        <v>2633</v>
      </c>
      <c r="Z311">
        <v>7.7916349</v>
      </c>
      <c r="AA311">
        <v>122.7785327</v>
      </c>
      <c r="AJ311">
        <v>73</v>
      </c>
      <c r="AM311">
        <f t="shared" ca="1" si="48"/>
        <v>3</v>
      </c>
      <c r="AN311">
        <f t="shared" ca="1" si="49"/>
        <v>1953</v>
      </c>
      <c r="AO311">
        <f t="shared" ca="1" si="50"/>
        <v>71</v>
      </c>
      <c r="AP311" t="str">
        <f t="shared" si="51"/>
        <v>RUHUMURIZA</v>
      </c>
      <c r="AQ311" t="str">
        <f t="shared" si="52"/>
        <v>TWAHIRWA</v>
      </c>
      <c r="AR311" t="str">
        <f t="shared" si="53"/>
        <v>RUHUMURIZA  TWAHIRWA</v>
      </c>
      <c r="AT311">
        <v>48</v>
      </c>
      <c r="AU311">
        <f t="shared" ca="1" si="54"/>
        <v>3</v>
      </c>
      <c r="AV311" t="str">
        <f t="shared" si="55"/>
        <v/>
      </c>
      <c r="AX311">
        <f t="shared" si="56"/>
        <v>5</v>
      </c>
      <c r="AY311" t="str">
        <f t="shared" si="57"/>
        <v>SEPARATED</v>
      </c>
      <c r="AZ311" s="23"/>
      <c r="BA311">
        <f t="shared" si="58"/>
        <v>10</v>
      </c>
      <c r="BC311" t="str">
        <f t="shared" si="59"/>
        <v>M</v>
      </c>
      <c r="BD311" s="17">
        <v>2344031896</v>
      </c>
    </row>
    <row r="312" spans="1:56" hidden="1">
      <c r="A312">
        <v>98</v>
      </c>
      <c r="B312" t="s">
        <v>1001</v>
      </c>
      <c r="C312" t="s">
        <v>1002</v>
      </c>
      <c r="E312" t="s">
        <v>2866</v>
      </c>
      <c r="F312" t="s">
        <v>1924</v>
      </c>
      <c r="G312" t="s">
        <v>36</v>
      </c>
      <c r="H312">
        <v>-6.9579773999999999</v>
      </c>
      <c r="I312">
        <v>-76.417259400000006</v>
      </c>
      <c r="J312">
        <v>36966</v>
      </c>
      <c r="K312">
        <v>16</v>
      </c>
      <c r="L312">
        <v>3</v>
      </c>
      <c r="M312">
        <v>2001</v>
      </c>
      <c r="N312">
        <v>21</v>
      </c>
      <c r="O312">
        <v>8</v>
      </c>
      <c r="P312" s="28" t="s">
        <v>24</v>
      </c>
      <c r="Q312" t="s">
        <v>47</v>
      </c>
      <c r="R312" t="s">
        <v>1923</v>
      </c>
      <c r="S312" t="s">
        <v>1831</v>
      </c>
      <c r="T312" t="s">
        <v>1831</v>
      </c>
      <c r="U312">
        <v>1</v>
      </c>
      <c r="V312" t="s">
        <v>186</v>
      </c>
      <c r="W312">
        <v>69</v>
      </c>
      <c r="Y312" t="s">
        <v>2633</v>
      </c>
      <c r="Z312">
        <v>7.7916349</v>
      </c>
      <c r="AA312">
        <v>122.7785327</v>
      </c>
      <c r="AD312">
        <v>1</v>
      </c>
      <c r="AM312">
        <f t="shared" ca="1" si="48"/>
        <v>3</v>
      </c>
      <c r="AN312">
        <f t="shared" ca="1" si="49"/>
        <v>2001</v>
      </c>
      <c r="AO312">
        <f t="shared" ca="1" si="50"/>
        <v>21</v>
      </c>
      <c r="AP312" t="str">
        <f t="shared" si="51"/>
        <v>YVES</v>
      </c>
      <c r="AQ312" t="str">
        <f t="shared" si="52"/>
        <v>UMI</v>
      </c>
      <c r="AR312" t="str">
        <f t="shared" si="53"/>
        <v>YVES  UMI</v>
      </c>
      <c r="AU312">
        <f t="shared" ca="1" si="54"/>
        <v>3</v>
      </c>
      <c r="AV312">
        <f t="shared" ca="1" si="55"/>
        <v>2001</v>
      </c>
      <c r="AX312">
        <f t="shared" si="56"/>
        <v>1</v>
      </c>
      <c r="AY312" t="str">
        <f t="shared" si="57"/>
        <v>MARRIED TO ONE WIFE/HUSBAND OFFICIALLY</v>
      </c>
      <c r="AZ312" s="23"/>
      <c r="BA312">
        <f t="shared" si="58"/>
        <v>8</v>
      </c>
      <c r="BC312" t="str">
        <f t="shared" si="59"/>
        <v>M</v>
      </c>
    </row>
    <row r="313" spans="1:56" hidden="1">
      <c r="A313">
        <v>98</v>
      </c>
      <c r="B313" t="s">
        <v>1004</v>
      </c>
      <c r="C313" t="s">
        <v>1005</v>
      </c>
      <c r="E313" t="s">
        <v>2634</v>
      </c>
      <c r="F313" t="s">
        <v>2635</v>
      </c>
      <c r="G313" t="s">
        <v>23</v>
      </c>
      <c r="H313">
        <v>50.321897800000002</v>
      </c>
      <c r="I313">
        <v>15.875375200000001</v>
      </c>
      <c r="J313">
        <v>20305</v>
      </c>
      <c r="K313">
        <v>4</v>
      </c>
      <c r="L313">
        <v>8</v>
      </c>
      <c r="M313">
        <v>1955</v>
      </c>
      <c r="N313">
        <v>67</v>
      </c>
      <c r="O313">
        <v>8</v>
      </c>
      <c r="P313" s="28" t="s">
        <v>24</v>
      </c>
      <c r="Q313" t="s">
        <v>47</v>
      </c>
      <c r="R313" t="s">
        <v>1923</v>
      </c>
      <c r="S313" t="s">
        <v>1831</v>
      </c>
      <c r="T313" t="s">
        <v>1831</v>
      </c>
      <c r="U313">
        <v>3</v>
      </c>
      <c r="V313" t="s">
        <v>26</v>
      </c>
      <c r="W313">
        <v>69</v>
      </c>
      <c r="Y313" t="s">
        <v>2633</v>
      </c>
      <c r="Z313">
        <v>7.7916349</v>
      </c>
      <c r="AA313">
        <v>122.7785327</v>
      </c>
      <c r="AI313">
        <v>66</v>
      </c>
      <c r="AM313">
        <f t="shared" ca="1" si="48"/>
        <v>8</v>
      </c>
      <c r="AN313">
        <f t="shared" ca="1" si="49"/>
        <v>1948</v>
      </c>
      <c r="AO313">
        <f t="shared" ca="1" si="50"/>
        <v>67</v>
      </c>
      <c r="AP313" t="str">
        <f t="shared" si="51"/>
        <v>MITAAKO</v>
      </c>
      <c r="AQ313" t="str">
        <f t="shared" si="52"/>
        <v>KAREGA</v>
      </c>
      <c r="AR313" t="str">
        <f t="shared" si="53"/>
        <v>MITAAKO  KAREGA</v>
      </c>
      <c r="AU313">
        <f t="shared" ca="1" si="54"/>
        <v>8</v>
      </c>
      <c r="AV313">
        <f t="shared" ca="1" si="55"/>
        <v>1948</v>
      </c>
      <c r="AX313">
        <f t="shared" si="56"/>
        <v>3</v>
      </c>
      <c r="AY313" t="str">
        <f t="shared" si="57"/>
        <v>LIVE IN A POLYGAMOUS UNION</v>
      </c>
      <c r="AZ313" s="23"/>
      <c r="BA313">
        <f t="shared" si="58"/>
        <v>8</v>
      </c>
      <c r="BC313" t="str">
        <f t="shared" si="59"/>
        <v>F</v>
      </c>
    </row>
    <row r="314" spans="1:56" hidden="1">
      <c r="A314">
        <v>98</v>
      </c>
      <c r="B314" t="s">
        <v>1007</v>
      </c>
      <c r="C314" t="s">
        <v>1008</v>
      </c>
      <c r="E314" t="s">
        <v>665</v>
      </c>
      <c r="F314" t="s">
        <v>1926</v>
      </c>
      <c r="G314" t="s">
        <v>23</v>
      </c>
      <c r="H314">
        <v>50.175270099999999</v>
      </c>
      <c r="I314">
        <v>13.433137200000001</v>
      </c>
      <c r="J314">
        <v>28437</v>
      </c>
      <c r="K314">
        <v>8</v>
      </c>
      <c r="L314">
        <v>11</v>
      </c>
      <c r="M314">
        <v>1977</v>
      </c>
      <c r="N314">
        <v>45</v>
      </c>
      <c r="O314">
        <v>6</v>
      </c>
      <c r="P314" s="28" t="s">
        <v>24</v>
      </c>
      <c r="Q314" t="s">
        <v>47</v>
      </c>
      <c r="R314" t="s">
        <v>1923</v>
      </c>
      <c r="S314" t="s">
        <v>1831</v>
      </c>
      <c r="T314" t="s">
        <v>1831</v>
      </c>
      <c r="U314">
        <v>3</v>
      </c>
      <c r="V314" t="s">
        <v>26</v>
      </c>
      <c r="W314">
        <v>69</v>
      </c>
      <c r="Y314" t="s">
        <v>2633</v>
      </c>
      <c r="Z314">
        <v>7.7916349</v>
      </c>
      <c r="AA314">
        <v>122.7785327</v>
      </c>
      <c r="AJ314">
        <v>18</v>
      </c>
      <c r="AL314">
        <v>18</v>
      </c>
      <c r="AM314">
        <f t="shared" ca="1" si="48"/>
        <v>11</v>
      </c>
      <c r="AN314">
        <f t="shared" ca="1" si="49"/>
        <v>1977</v>
      </c>
      <c r="AO314">
        <f t="shared" ca="1" si="50"/>
        <v>46</v>
      </c>
      <c r="AP314" t="str">
        <f t="shared" si="51"/>
        <v>PAULINE</v>
      </c>
      <c r="AQ314" t="str">
        <f t="shared" si="52"/>
        <v/>
      </c>
      <c r="AR314" t="str">
        <f t="shared" si="53"/>
        <v xml:space="preserve">PAULINE  </v>
      </c>
      <c r="AU314">
        <f t="shared" ca="1" si="54"/>
        <v>11</v>
      </c>
      <c r="AV314">
        <f t="shared" ca="1" si="55"/>
        <v>1977</v>
      </c>
      <c r="AX314">
        <f t="shared" si="56"/>
        <v>3</v>
      </c>
      <c r="AY314" t="str">
        <f t="shared" si="57"/>
        <v>LIVE IN A POLYGAMOUS UNION</v>
      </c>
      <c r="AZ314" s="23"/>
      <c r="BA314">
        <f t="shared" si="58"/>
        <v>6</v>
      </c>
      <c r="BC314" t="str">
        <f t="shared" si="59"/>
        <v>F</v>
      </c>
    </row>
    <row r="315" spans="1:56" hidden="1">
      <c r="A315">
        <v>99</v>
      </c>
      <c r="B315" t="s">
        <v>1009</v>
      </c>
      <c r="C315" t="s">
        <v>1010</v>
      </c>
      <c r="E315" t="s">
        <v>28</v>
      </c>
      <c r="F315" t="s">
        <v>1927</v>
      </c>
      <c r="G315" t="s">
        <v>23</v>
      </c>
      <c r="H315">
        <v>-21.831565699999999</v>
      </c>
      <c r="I315">
        <v>46.936804700000003</v>
      </c>
      <c r="J315">
        <v>30031</v>
      </c>
      <c r="K315">
        <v>21</v>
      </c>
      <c r="L315">
        <v>3</v>
      </c>
      <c r="M315">
        <v>1982</v>
      </c>
      <c r="N315">
        <v>40</v>
      </c>
      <c r="O315">
        <v>10</v>
      </c>
      <c r="P315" s="28" t="s">
        <v>72</v>
      </c>
      <c r="Q315" t="s">
        <v>77</v>
      </c>
      <c r="R315" t="s">
        <v>1928</v>
      </c>
      <c r="S315" t="s">
        <v>1929</v>
      </c>
      <c r="T315" t="s">
        <v>1930</v>
      </c>
      <c r="U315">
        <v>4</v>
      </c>
      <c r="V315" t="s">
        <v>93</v>
      </c>
      <c r="W315">
        <v>71</v>
      </c>
      <c r="X315"/>
      <c r="Y315" t="s">
        <v>2636</v>
      </c>
      <c r="Z315">
        <v>14.5716986</v>
      </c>
      <c r="AA315">
        <v>121.02694099999999</v>
      </c>
      <c r="AH315">
        <v>62</v>
      </c>
      <c r="AM315">
        <f t="shared" ca="1" si="48"/>
        <v>3</v>
      </c>
      <c r="AN315">
        <f t="shared" ca="1" si="49"/>
        <v>1982</v>
      </c>
      <c r="AO315">
        <f t="shared" ca="1" si="50"/>
        <v>40</v>
      </c>
      <c r="AP315" t="str">
        <f t="shared" si="51"/>
        <v>AUDREY</v>
      </c>
      <c r="AQ315" t="str">
        <f t="shared" si="52"/>
        <v>ISHIMWE</v>
      </c>
      <c r="AR315" t="str">
        <f t="shared" si="53"/>
        <v>AUDREY  ISHIMWE</v>
      </c>
      <c r="AS315">
        <v>13</v>
      </c>
      <c r="AU315" t="str">
        <f t="shared" si="54"/>
        <v/>
      </c>
      <c r="AV315">
        <f t="shared" ca="1" si="55"/>
        <v>1982</v>
      </c>
      <c r="AX315">
        <f t="shared" si="56"/>
        <v>4</v>
      </c>
      <c r="AY315" t="str">
        <f t="shared" si="57"/>
        <v>DIVORCED</v>
      </c>
      <c r="AZ315" s="23"/>
      <c r="BA315">
        <f t="shared" si="58"/>
        <v>10</v>
      </c>
      <c r="BC315" t="str">
        <f t="shared" si="59"/>
        <v>F</v>
      </c>
    </row>
    <row r="316" spans="1:56" hidden="1">
      <c r="A316">
        <v>99</v>
      </c>
      <c r="B316" t="s">
        <v>1011</v>
      </c>
      <c r="C316" t="s">
        <v>1012</v>
      </c>
      <c r="E316" t="s">
        <v>723</v>
      </c>
      <c r="F316" t="s">
        <v>2637</v>
      </c>
      <c r="G316" t="s">
        <v>36</v>
      </c>
      <c r="H316">
        <v>22.996513</v>
      </c>
      <c r="I316">
        <v>113.82360300000001</v>
      </c>
      <c r="J316">
        <v>31597</v>
      </c>
      <c r="K316">
        <v>4</v>
      </c>
      <c r="L316">
        <v>7</v>
      </c>
      <c r="M316">
        <v>1986</v>
      </c>
      <c r="N316">
        <v>36</v>
      </c>
      <c r="O316">
        <v>10</v>
      </c>
      <c r="P316" s="28" t="s">
        <v>72</v>
      </c>
      <c r="Q316" t="s">
        <v>77</v>
      </c>
      <c r="R316" t="s">
        <v>1928</v>
      </c>
      <c r="S316" t="s">
        <v>1929</v>
      </c>
      <c r="T316" t="s">
        <v>1930</v>
      </c>
      <c r="U316">
        <v>4</v>
      </c>
      <c r="V316" t="s">
        <v>93</v>
      </c>
      <c r="W316">
        <v>71</v>
      </c>
      <c r="X316"/>
      <c r="Y316" t="s">
        <v>2636</v>
      </c>
      <c r="Z316">
        <v>14.5716986</v>
      </c>
      <c r="AA316">
        <v>121.02694099999999</v>
      </c>
      <c r="AI316">
        <v>51</v>
      </c>
      <c r="AM316">
        <f t="shared" ca="1" si="48"/>
        <v>7</v>
      </c>
      <c r="AN316">
        <f t="shared" ca="1" si="49"/>
        <v>2016</v>
      </c>
      <c r="AO316">
        <f t="shared" ca="1" si="50"/>
        <v>36</v>
      </c>
      <c r="AP316" t="str">
        <f t="shared" si="51"/>
        <v>SANA</v>
      </c>
      <c r="AQ316" t="str">
        <f t="shared" si="52"/>
        <v>MANZI</v>
      </c>
      <c r="AR316" t="str">
        <f t="shared" si="53"/>
        <v>SANA  MANZI</v>
      </c>
      <c r="AU316">
        <f t="shared" ca="1" si="54"/>
        <v>7</v>
      </c>
      <c r="AV316">
        <f t="shared" ca="1" si="55"/>
        <v>2016</v>
      </c>
      <c r="AX316">
        <f t="shared" si="56"/>
        <v>4</v>
      </c>
      <c r="AY316" t="str">
        <f t="shared" si="57"/>
        <v>DIVORCED</v>
      </c>
      <c r="AZ316" s="23"/>
      <c r="BA316">
        <f t="shared" si="58"/>
        <v>10</v>
      </c>
      <c r="BB316">
        <v>1</v>
      </c>
      <c r="BC316" t="str">
        <f t="shared" si="59"/>
        <v/>
      </c>
    </row>
    <row r="317" spans="1:56" hidden="1">
      <c r="A317">
        <v>99</v>
      </c>
      <c r="B317" t="s">
        <v>1013</v>
      </c>
      <c r="C317" t="s">
        <v>268</v>
      </c>
      <c r="E317" t="s">
        <v>426</v>
      </c>
      <c r="F317" t="s">
        <v>2636</v>
      </c>
      <c r="G317" t="s">
        <v>36</v>
      </c>
      <c r="H317">
        <v>14.5716986</v>
      </c>
      <c r="I317">
        <v>121.02694099999999</v>
      </c>
      <c r="J317">
        <v>18836</v>
      </c>
      <c r="K317">
        <v>27</v>
      </c>
      <c r="L317">
        <v>7</v>
      </c>
      <c r="M317">
        <v>1951</v>
      </c>
      <c r="N317">
        <v>71</v>
      </c>
      <c r="O317">
        <v>9</v>
      </c>
      <c r="P317" s="28" t="s">
        <v>72</v>
      </c>
      <c r="Q317" t="s">
        <v>77</v>
      </c>
      <c r="R317" t="s">
        <v>1928</v>
      </c>
      <c r="S317" t="s">
        <v>1929</v>
      </c>
      <c r="T317" t="s">
        <v>1930</v>
      </c>
      <c r="U317">
        <v>3</v>
      </c>
      <c r="V317" t="s">
        <v>26</v>
      </c>
      <c r="W317">
        <v>71</v>
      </c>
      <c r="X317">
        <v>7722065005</v>
      </c>
      <c r="Y317" t="s">
        <v>2636</v>
      </c>
      <c r="Z317">
        <v>14.5716986</v>
      </c>
      <c r="AA317">
        <v>121.02694099999999</v>
      </c>
      <c r="AM317">
        <f t="shared" ca="1" si="48"/>
        <v>7</v>
      </c>
      <c r="AN317">
        <f t="shared" ca="1" si="49"/>
        <v>1951</v>
      </c>
      <c r="AO317">
        <f t="shared" ca="1" si="50"/>
        <v>71</v>
      </c>
      <c r="AP317" t="str">
        <f t="shared" si="51"/>
        <v>HAKIZIMANA</v>
      </c>
      <c r="AQ317" t="str">
        <f t="shared" si="52"/>
        <v>UWAMAHORO</v>
      </c>
      <c r="AR317" t="str">
        <f t="shared" si="53"/>
        <v>HAKIZIMANA  UWAMAHORO</v>
      </c>
      <c r="AU317">
        <f t="shared" ca="1" si="54"/>
        <v>7</v>
      </c>
      <c r="AV317">
        <f t="shared" ca="1" si="55"/>
        <v>1951</v>
      </c>
      <c r="AX317">
        <f t="shared" si="56"/>
        <v>3</v>
      </c>
      <c r="AY317" t="str">
        <f t="shared" si="57"/>
        <v>LIVE IN A POLYGAMOUS UNION</v>
      </c>
      <c r="AZ317" s="23"/>
      <c r="BA317">
        <f t="shared" si="58"/>
        <v>9</v>
      </c>
      <c r="BC317" t="str">
        <f t="shared" si="59"/>
        <v>M</v>
      </c>
      <c r="BD317">
        <v>7722065005</v>
      </c>
    </row>
    <row r="318" spans="1:56" hidden="1">
      <c r="A318">
        <v>100</v>
      </c>
      <c r="B318" t="s">
        <v>1015</v>
      </c>
      <c r="C318" t="s">
        <v>1016</v>
      </c>
      <c r="E318" t="s">
        <v>1017</v>
      </c>
      <c r="F318" t="s">
        <v>1933</v>
      </c>
      <c r="G318" t="s">
        <v>23</v>
      </c>
      <c r="H318">
        <v>44.8278003</v>
      </c>
      <c r="I318">
        <v>14.731816500000001</v>
      </c>
      <c r="J318">
        <v>36073</v>
      </c>
      <c r="K318">
        <v>5</v>
      </c>
      <c r="L318">
        <v>10</v>
      </c>
      <c r="M318">
        <v>1998</v>
      </c>
      <c r="N318">
        <v>24</v>
      </c>
      <c r="O318">
        <v>5</v>
      </c>
      <c r="P318" s="28" t="s">
        <v>72</v>
      </c>
      <c r="Q318" t="s">
        <v>82</v>
      </c>
      <c r="R318" t="s">
        <v>1934</v>
      </c>
      <c r="S318" t="s">
        <v>1935</v>
      </c>
      <c r="T318" t="s">
        <v>1936</v>
      </c>
      <c r="U318">
        <v>5</v>
      </c>
      <c r="V318" t="s">
        <v>86</v>
      </c>
      <c r="W318">
        <v>87</v>
      </c>
      <c r="X318"/>
      <c r="Y318" t="s">
        <v>2638</v>
      </c>
      <c r="Z318">
        <v>26.885704</v>
      </c>
      <c r="AA318">
        <v>120.00514699999999</v>
      </c>
      <c r="AG318">
        <v>2</v>
      </c>
      <c r="AH318">
        <v>92</v>
      </c>
      <c r="AI318">
        <v>39</v>
      </c>
      <c r="AM318">
        <f t="shared" ca="1" si="48"/>
        <v>1</v>
      </c>
      <c r="AN318">
        <f t="shared" ca="1" si="49"/>
        <v>1985</v>
      </c>
      <c r="AO318">
        <f t="shared" ca="1" si="50"/>
        <v>24</v>
      </c>
      <c r="AP318" t="str">
        <f t="shared" si="51"/>
        <v>AZIUM</v>
      </c>
      <c r="AQ318" t="str">
        <f t="shared" si="52"/>
        <v>MUHIRWA</v>
      </c>
      <c r="AR318" t="str">
        <f t="shared" si="53"/>
        <v>AZIUM  MUHIRWA</v>
      </c>
      <c r="AS318">
        <v>87</v>
      </c>
      <c r="AU318" t="str">
        <f t="shared" si="54"/>
        <v/>
      </c>
      <c r="AV318">
        <f t="shared" ca="1" si="55"/>
        <v>1985</v>
      </c>
      <c r="AX318">
        <f t="shared" si="56"/>
        <v>5</v>
      </c>
      <c r="AY318" t="str">
        <f t="shared" si="57"/>
        <v>SEPARATED</v>
      </c>
      <c r="AZ318" s="23"/>
      <c r="BA318">
        <f t="shared" si="58"/>
        <v>5</v>
      </c>
      <c r="BC318" t="str">
        <f t="shared" si="59"/>
        <v>F</v>
      </c>
    </row>
    <row r="319" spans="1:56" hidden="1">
      <c r="A319">
        <v>100</v>
      </c>
      <c r="B319" t="s">
        <v>1018</v>
      </c>
      <c r="C319" t="s">
        <v>63</v>
      </c>
      <c r="D319" t="s">
        <v>793</v>
      </c>
      <c r="E319" t="s">
        <v>483</v>
      </c>
      <c r="F319" t="s">
        <v>2638</v>
      </c>
      <c r="G319" t="s">
        <v>36</v>
      </c>
      <c r="H319">
        <v>26.885704</v>
      </c>
      <c r="I319">
        <v>120.00514699999999</v>
      </c>
      <c r="J319">
        <v>12924</v>
      </c>
      <c r="K319">
        <v>20</v>
      </c>
      <c r="L319">
        <v>5</v>
      </c>
      <c r="M319">
        <v>1935</v>
      </c>
      <c r="N319">
        <v>87</v>
      </c>
      <c r="O319">
        <v>3</v>
      </c>
      <c r="P319" s="28" t="s">
        <v>72</v>
      </c>
      <c r="Q319" t="s">
        <v>82</v>
      </c>
      <c r="R319" t="s">
        <v>1934</v>
      </c>
      <c r="S319" t="s">
        <v>1935</v>
      </c>
      <c r="T319" t="s">
        <v>1936</v>
      </c>
      <c r="U319">
        <v>3</v>
      </c>
      <c r="V319" t="s">
        <v>26</v>
      </c>
      <c r="W319">
        <v>87</v>
      </c>
      <c r="X319">
        <v>9315382799</v>
      </c>
      <c r="Y319" t="s">
        <v>2638</v>
      </c>
      <c r="Z319">
        <v>26.885704</v>
      </c>
      <c r="AA319">
        <v>120.00514699999999</v>
      </c>
      <c r="AJ319">
        <v>71</v>
      </c>
      <c r="AM319">
        <f t="shared" ca="1" si="48"/>
        <v>5</v>
      </c>
      <c r="AN319">
        <f t="shared" ca="1" si="49"/>
        <v>1935</v>
      </c>
      <c r="AO319">
        <f t="shared" ca="1" si="50"/>
        <v>89</v>
      </c>
      <c r="AP319" t="str">
        <f t="shared" si="51"/>
        <v>SHYAKA</v>
      </c>
      <c r="AQ319" t="str">
        <f t="shared" si="52"/>
        <v>MUTESI</v>
      </c>
      <c r="AR319" t="str">
        <f t="shared" si="53"/>
        <v>SHYAKA FRED MUTESI</v>
      </c>
      <c r="AU319">
        <f t="shared" ca="1" si="54"/>
        <v>5</v>
      </c>
      <c r="AV319">
        <f t="shared" ca="1" si="55"/>
        <v>1935</v>
      </c>
      <c r="AX319">
        <f t="shared" si="56"/>
        <v>3</v>
      </c>
      <c r="AY319" t="str">
        <f t="shared" si="57"/>
        <v>LIVE IN A POLYGAMOUS UNION</v>
      </c>
      <c r="AZ319" s="23"/>
      <c r="BA319">
        <f t="shared" si="58"/>
        <v>3</v>
      </c>
      <c r="BC319" t="str">
        <f t="shared" si="59"/>
        <v>M</v>
      </c>
      <c r="BD319">
        <v>9315382799</v>
      </c>
    </row>
    <row r="320" spans="1:56" hidden="1">
      <c r="A320">
        <v>100</v>
      </c>
      <c r="B320" t="s">
        <v>1019</v>
      </c>
      <c r="C320" t="s">
        <v>288</v>
      </c>
      <c r="E320" t="s">
        <v>295</v>
      </c>
      <c r="F320" t="s">
        <v>1938</v>
      </c>
      <c r="G320" t="s">
        <v>36</v>
      </c>
      <c r="H320">
        <v>-34.039150200000002</v>
      </c>
      <c r="I320">
        <v>-54.776910800000003</v>
      </c>
      <c r="J320">
        <v>29069</v>
      </c>
      <c r="K320">
        <v>2</v>
      </c>
      <c r="L320">
        <v>8</v>
      </c>
      <c r="M320">
        <v>1979</v>
      </c>
      <c r="N320">
        <v>43</v>
      </c>
      <c r="O320">
        <v>5</v>
      </c>
      <c r="P320" s="28" t="s">
        <v>72</v>
      </c>
      <c r="Q320" t="s">
        <v>82</v>
      </c>
      <c r="R320" t="s">
        <v>1934</v>
      </c>
      <c r="S320" t="s">
        <v>1935</v>
      </c>
      <c r="T320" t="s">
        <v>1936</v>
      </c>
      <c r="U320">
        <v>4</v>
      </c>
      <c r="V320" t="s">
        <v>93</v>
      </c>
      <c r="W320">
        <v>87</v>
      </c>
      <c r="X320"/>
      <c r="Y320" t="s">
        <v>2638</v>
      </c>
      <c r="Z320">
        <v>26.885704</v>
      </c>
      <c r="AA320">
        <v>120.00514699999999</v>
      </c>
      <c r="AH320">
        <v>52</v>
      </c>
      <c r="AM320">
        <f t="shared" ca="1" si="48"/>
        <v>8</v>
      </c>
      <c r="AN320">
        <f t="shared" ca="1" si="49"/>
        <v>1979</v>
      </c>
      <c r="AO320">
        <f t="shared" ca="1" si="50"/>
        <v>43</v>
      </c>
      <c r="AP320" t="str">
        <f t="shared" si="51"/>
        <v>KWIZERA</v>
      </c>
      <c r="AQ320" t="str">
        <f t="shared" si="52"/>
        <v>UWASE</v>
      </c>
      <c r="AR320" t="str">
        <f t="shared" si="53"/>
        <v>KWIZERA  UWASE</v>
      </c>
      <c r="AS320">
        <v>49</v>
      </c>
      <c r="AT320">
        <v>53</v>
      </c>
      <c r="AU320" t="str">
        <f t="shared" si="54"/>
        <v/>
      </c>
      <c r="AV320" t="str">
        <f t="shared" si="55"/>
        <v/>
      </c>
      <c r="AX320">
        <f t="shared" si="56"/>
        <v>4</v>
      </c>
      <c r="AY320" t="str">
        <f t="shared" si="57"/>
        <v>DIVORCED</v>
      </c>
      <c r="AZ320" s="23"/>
      <c r="BA320">
        <f t="shared" si="58"/>
        <v>5</v>
      </c>
      <c r="BC320" t="str">
        <f t="shared" si="59"/>
        <v>M</v>
      </c>
    </row>
    <row r="321" spans="1:56" hidden="1">
      <c r="A321">
        <v>100</v>
      </c>
      <c r="B321" t="s">
        <v>1020</v>
      </c>
      <c r="C321" t="s">
        <v>2867</v>
      </c>
      <c r="E321" t="s">
        <v>2641</v>
      </c>
      <c r="F321" t="s">
        <v>2642</v>
      </c>
      <c r="G321" t="s">
        <v>36</v>
      </c>
      <c r="H321">
        <v>53.773769999999999</v>
      </c>
      <c r="I321">
        <v>50.163839000000003</v>
      </c>
      <c r="J321">
        <v>33548</v>
      </c>
      <c r="K321">
        <v>6</v>
      </c>
      <c r="L321">
        <v>11</v>
      </c>
      <c r="M321">
        <v>1991</v>
      </c>
      <c r="N321">
        <v>31</v>
      </c>
      <c r="O321">
        <v>7</v>
      </c>
      <c r="P321" s="28" t="s">
        <v>72</v>
      </c>
      <c r="Q321" t="s">
        <v>82</v>
      </c>
      <c r="R321" t="s">
        <v>1934</v>
      </c>
      <c r="S321" t="s">
        <v>1935</v>
      </c>
      <c r="T321" t="s">
        <v>1936</v>
      </c>
      <c r="U321">
        <v>2</v>
      </c>
      <c r="V321" t="s">
        <v>48</v>
      </c>
      <c r="W321">
        <v>87</v>
      </c>
      <c r="X321"/>
      <c r="Y321" t="s">
        <v>2638</v>
      </c>
      <c r="Z321">
        <v>26.885704</v>
      </c>
      <c r="AA321">
        <v>120.00514699999999</v>
      </c>
      <c r="AD321">
        <v>15</v>
      </c>
      <c r="AM321">
        <f t="shared" ca="1" si="48"/>
        <v>11</v>
      </c>
      <c r="AN321">
        <f t="shared" ca="1" si="49"/>
        <v>1991</v>
      </c>
      <c r="AO321">
        <f t="shared" ca="1" si="50"/>
        <v>31</v>
      </c>
      <c r="AP321" t="str">
        <f t="shared" si="51"/>
        <v>NZIZ</v>
      </c>
      <c r="AQ321" t="str">
        <f t="shared" si="52"/>
        <v>PHOCAS</v>
      </c>
      <c r="AR321" t="str">
        <f t="shared" si="53"/>
        <v>NZIZ  PHOCAS</v>
      </c>
      <c r="AU321">
        <f t="shared" ca="1" si="54"/>
        <v>11</v>
      </c>
      <c r="AV321">
        <f t="shared" ca="1" si="55"/>
        <v>1991</v>
      </c>
      <c r="AX321">
        <f t="shared" si="56"/>
        <v>2</v>
      </c>
      <c r="AY321" t="str">
        <f t="shared" si="57"/>
        <v>MARRIED TO ONE WIFE/HUSBAND NOT OFFICIALLY</v>
      </c>
      <c r="AZ321" s="23">
        <v>1</v>
      </c>
      <c r="BA321" t="str">
        <f t="shared" si="58"/>
        <v/>
      </c>
      <c r="BC321" t="str">
        <f t="shared" si="59"/>
        <v>M</v>
      </c>
    </row>
    <row r="322" spans="1:56" hidden="1">
      <c r="A322">
        <v>101</v>
      </c>
      <c r="B322" t="s">
        <v>1023</v>
      </c>
      <c r="C322" t="s">
        <v>192</v>
      </c>
      <c r="D322" t="s">
        <v>1024</v>
      </c>
      <c r="E322" t="s">
        <v>221</v>
      </c>
      <c r="F322" t="s">
        <v>2643</v>
      </c>
      <c r="G322" t="s">
        <v>36</v>
      </c>
      <c r="H322">
        <v>28.4380408</v>
      </c>
      <c r="I322">
        <v>-11.098737399999999</v>
      </c>
      <c r="J322">
        <v>12979</v>
      </c>
      <c r="K322">
        <v>14</v>
      </c>
      <c r="L322">
        <v>7</v>
      </c>
      <c r="M322">
        <v>1935</v>
      </c>
      <c r="N322">
        <v>87</v>
      </c>
      <c r="O322">
        <v>7</v>
      </c>
      <c r="P322" s="28" t="s">
        <v>72</v>
      </c>
      <c r="Q322" t="s">
        <v>73</v>
      </c>
      <c r="R322" t="s">
        <v>1619</v>
      </c>
      <c r="S322" t="s">
        <v>1941</v>
      </c>
      <c r="T322" t="s">
        <v>1942</v>
      </c>
      <c r="U322">
        <v>7</v>
      </c>
      <c r="V322" t="s">
        <v>78</v>
      </c>
      <c r="W322">
        <v>97</v>
      </c>
      <c r="X322"/>
      <c r="Y322" t="s">
        <v>1943</v>
      </c>
      <c r="Z322">
        <v>-6.4185423999999998</v>
      </c>
      <c r="AA322">
        <v>106.8502879</v>
      </c>
      <c r="AK322">
        <v>16</v>
      </c>
      <c r="AM322">
        <f t="shared" ref="AM322:AM385" ca="1" si="60" xml:space="preserve"> IF(ISBLANK(AH322), L322, RANDBETWEEN(1,12))</f>
        <v>7</v>
      </c>
      <c r="AN322">
        <f t="shared" ref="AN322:AN385" ca="1" si="61" xml:space="preserve"> IF(ISBLANK(AI322), M322, RANDBETWEEN(1922,2022))</f>
        <v>1935</v>
      </c>
      <c r="AO322">
        <f t="shared" ref="AO322:AO385" ca="1" si="62">IF(ISBLANK(AJ322),N322,SUM(N322,RANDBETWEEN(1,3)))</f>
        <v>87</v>
      </c>
      <c r="AP322" t="str">
        <f t="shared" ref="AP322:AP385" si="63" xml:space="preserve"> IF(ISBLANK(AK322), C322, "")</f>
        <v/>
      </c>
      <c r="AQ322" t="str">
        <f t="shared" ref="AQ322:AQ385" si="64" xml:space="preserve"> IF(ISBLANK(AL322), E322, "")</f>
        <v>MUNEZERO</v>
      </c>
      <c r="AR322" t="str">
        <f t="shared" ref="AR322:AR385" si="65" xml:space="preserve"> _xlfn.CONCAT(AP322, " ", D322, " ", AQ322)</f>
        <v xml:space="preserve"> MORGAN MUNEZERO</v>
      </c>
      <c r="AU322">
        <f t="shared" ref="AU322:AU385" ca="1" si="66">IF(ISBLANK(AS322), AM322, "")</f>
        <v>7</v>
      </c>
      <c r="AV322">
        <f t="shared" ref="AV322:AV385" ca="1" si="67">IF(ISBLANK(AT322), AN322, "")</f>
        <v>1935</v>
      </c>
      <c r="AX322">
        <f t="shared" ref="AX322:AX385" si="68">IF(ISBLANK(AW322), U322, "")</f>
        <v>7</v>
      </c>
      <c r="AY322" t="str">
        <f t="shared" ref="AY322:AY385" si="69">IF(ISBLANK(AW322), V322, "")</f>
        <v>WIDOWED</v>
      </c>
      <c r="AZ322" s="23"/>
      <c r="BA322">
        <f t="shared" ref="BA322:BA385" si="70">IF(ISBLANK(AZ322), O322, "")</f>
        <v>7</v>
      </c>
      <c r="BC322" t="str">
        <f t="shared" ref="BC322:BC385" si="71">IF(ISBLANK(BB322), G322, "")</f>
        <v>M</v>
      </c>
    </row>
    <row r="323" spans="1:56" hidden="1">
      <c r="A323">
        <v>101</v>
      </c>
      <c r="B323" t="s">
        <v>1026</v>
      </c>
      <c r="C323" t="s">
        <v>1027</v>
      </c>
      <c r="E323" t="s">
        <v>865</v>
      </c>
      <c r="F323" t="s">
        <v>1943</v>
      </c>
      <c r="G323" t="s">
        <v>36</v>
      </c>
      <c r="H323">
        <v>-6.4185423999999998</v>
      </c>
      <c r="I323">
        <v>106.8502879</v>
      </c>
      <c r="J323">
        <v>9232</v>
      </c>
      <c r="K323">
        <v>10</v>
      </c>
      <c r="L323">
        <v>4</v>
      </c>
      <c r="M323">
        <v>1925</v>
      </c>
      <c r="N323">
        <v>97</v>
      </c>
      <c r="O323">
        <v>5</v>
      </c>
      <c r="P323" s="28" t="s">
        <v>72</v>
      </c>
      <c r="Q323" t="s">
        <v>73</v>
      </c>
      <c r="R323" t="s">
        <v>1619</v>
      </c>
      <c r="S323" t="s">
        <v>1941</v>
      </c>
      <c r="T323" t="s">
        <v>1942</v>
      </c>
      <c r="U323">
        <v>6</v>
      </c>
      <c r="V323" t="s">
        <v>43</v>
      </c>
      <c r="W323">
        <v>97</v>
      </c>
      <c r="X323">
        <v>9877606104</v>
      </c>
      <c r="Y323" t="s">
        <v>1943</v>
      </c>
      <c r="Z323">
        <v>-6.4185423999999998</v>
      </c>
      <c r="AA323">
        <v>106.8502879</v>
      </c>
      <c r="AM323">
        <f t="shared" ca="1" si="60"/>
        <v>4</v>
      </c>
      <c r="AN323">
        <f t="shared" ca="1" si="61"/>
        <v>1925</v>
      </c>
      <c r="AO323">
        <f t="shared" ca="1" si="62"/>
        <v>97</v>
      </c>
      <c r="AP323" t="str">
        <f t="shared" si="63"/>
        <v>RWAKAGEYO</v>
      </c>
      <c r="AQ323" t="str">
        <f t="shared" si="64"/>
        <v>GATETE</v>
      </c>
      <c r="AR323" t="str">
        <f t="shared" si="65"/>
        <v>RWAKAGEYO  GATETE</v>
      </c>
      <c r="AU323">
        <f t="shared" ca="1" si="66"/>
        <v>4</v>
      </c>
      <c r="AV323">
        <f t="shared" ca="1" si="67"/>
        <v>1925</v>
      </c>
      <c r="AW323">
        <v>1</v>
      </c>
      <c r="AX323" t="str">
        <f t="shared" si="68"/>
        <v/>
      </c>
      <c r="AY323" t="str">
        <f t="shared" si="69"/>
        <v/>
      </c>
      <c r="AZ323" s="23"/>
      <c r="BA323">
        <f t="shared" si="70"/>
        <v>5</v>
      </c>
      <c r="BC323" t="str">
        <f t="shared" si="71"/>
        <v>M</v>
      </c>
      <c r="BD323">
        <v>9877606104</v>
      </c>
    </row>
    <row r="324" spans="1:56" hidden="1">
      <c r="A324">
        <v>101</v>
      </c>
      <c r="B324" t="s">
        <v>1028</v>
      </c>
      <c r="C324" t="s">
        <v>1029</v>
      </c>
      <c r="E324" t="s">
        <v>1317</v>
      </c>
      <c r="F324" t="s">
        <v>2645</v>
      </c>
      <c r="G324" t="s">
        <v>36</v>
      </c>
      <c r="H324">
        <v>-34.679347</v>
      </c>
      <c r="I324">
        <v>-58.376272200000002</v>
      </c>
      <c r="J324">
        <v>12940</v>
      </c>
      <c r="K324">
        <v>5</v>
      </c>
      <c r="L324">
        <v>6</v>
      </c>
      <c r="M324">
        <v>1935</v>
      </c>
      <c r="N324">
        <v>87</v>
      </c>
      <c r="O324">
        <v>13</v>
      </c>
      <c r="P324" s="28" t="s">
        <v>72</v>
      </c>
      <c r="Q324" t="s">
        <v>73</v>
      </c>
      <c r="R324" t="s">
        <v>1619</v>
      </c>
      <c r="S324" t="s">
        <v>1941</v>
      </c>
      <c r="T324" t="s">
        <v>1942</v>
      </c>
      <c r="U324">
        <v>1</v>
      </c>
      <c r="V324" t="s">
        <v>186</v>
      </c>
      <c r="W324">
        <v>97</v>
      </c>
      <c r="X324"/>
      <c r="Y324" t="s">
        <v>1943</v>
      </c>
      <c r="Z324">
        <v>-6.4185423999999998</v>
      </c>
      <c r="AA324">
        <v>106.8502879</v>
      </c>
      <c r="AM324">
        <f t="shared" ca="1" si="60"/>
        <v>6</v>
      </c>
      <c r="AN324">
        <f t="shared" ca="1" si="61"/>
        <v>1935</v>
      </c>
      <c r="AO324">
        <f t="shared" ca="1" si="62"/>
        <v>87</v>
      </c>
      <c r="AP324" t="str">
        <f t="shared" si="63"/>
        <v>HASSAN</v>
      </c>
      <c r="AQ324" t="str">
        <f t="shared" si="64"/>
        <v>MUGIRANEZA</v>
      </c>
      <c r="AR324" t="str">
        <f t="shared" si="65"/>
        <v>HASSAN  MUGIRANEZA</v>
      </c>
      <c r="AT324">
        <v>49</v>
      </c>
      <c r="AU324">
        <f t="shared" ca="1" si="66"/>
        <v>6</v>
      </c>
      <c r="AV324" t="str">
        <f t="shared" si="67"/>
        <v/>
      </c>
      <c r="AX324">
        <f t="shared" si="68"/>
        <v>1</v>
      </c>
      <c r="AY324" t="str">
        <f t="shared" si="69"/>
        <v>MARRIED TO ONE WIFE/HUSBAND OFFICIALLY</v>
      </c>
      <c r="AZ324" s="23"/>
      <c r="BA324">
        <f t="shared" si="70"/>
        <v>13</v>
      </c>
      <c r="BC324" t="str">
        <f t="shared" si="71"/>
        <v>M</v>
      </c>
    </row>
    <row r="325" spans="1:56" hidden="1">
      <c r="A325">
        <v>101</v>
      </c>
      <c r="B325" t="s">
        <v>1031</v>
      </c>
      <c r="C325" t="s">
        <v>134</v>
      </c>
      <c r="D325" t="s">
        <v>431</v>
      </c>
      <c r="E325" t="s">
        <v>918</v>
      </c>
      <c r="F325" t="s">
        <v>2646</v>
      </c>
      <c r="G325" t="s">
        <v>36</v>
      </c>
      <c r="H325">
        <v>42.9979838</v>
      </c>
      <c r="I325">
        <v>-76.137793500000001</v>
      </c>
      <c r="J325">
        <v>21983</v>
      </c>
      <c r="K325">
        <v>8</v>
      </c>
      <c r="L325">
        <v>3</v>
      </c>
      <c r="M325">
        <v>1960</v>
      </c>
      <c r="N325">
        <v>62</v>
      </c>
      <c r="O325">
        <v>11</v>
      </c>
      <c r="P325" s="28" t="s">
        <v>72</v>
      </c>
      <c r="Q325" t="s">
        <v>73</v>
      </c>
      <c r="R325" t="s">
        <v>1619</v>
      </c>
      <c r="S325" t="s">
        <v>1941</v>
      </c>
      <c r="T325" t="s">
        <v>1942</v>
      </c>
      <c r="U325">
        <v>5</v>
      </c>
      <c r="V325" t="s">
        <v>86</v>
      </c>
      <c r="W325">
        <v>97</v>
      </c>
      <c r="X325"/>
      <c r="Y325" t="s">
        <v>1943</v>
      </c>
      <c r="Z325">
        <v>-6.4185423999999998</v>
      </c>
      <c r="AA325">
        <v>106.8502879</v>
      </c>
      <c r="AH325">
        <v>9</v>
      </c>
      <c r="AM325">
        <f t="shared" ca="1" si="60"/>
        <v>3</v>
      </c>
      <c r="AN325">
        <f t="shared" ca="1" si="61"/>
        <v>1960</v>
      </c>
      <c r="AO325">
        <f t="shared" ca="1" si="62"/>
        <v>62</v>
      </c>
      <c r="AP325" t="str">
        <f t="shared" si="63"/>
        <v>JEAN</v>
      </c>
      <c r="AQ325" t="str">
        <f t="shared" si="64"/>
        <v>ALEXIS</v>
      </c>
      <c r="AR325" t="str">
        <f t="shared" si="65"/>
        <v>JEAN BERTRAND ALEXIS</v>
      </c>
      <c r="AU325">
        <f t="shared" ca="1" si="66"/>
        <v>3</v>
      </c>
      <c r="AV325">
        <f t="shared" ca="1" si="67"/>
        <v>1960</v>
      </c>
      <c r="AX325">
        <f t="shared" si="68"/>
        <v>5</v>
      </c>
      <c r="AY325" t="str">
        <f t="shared" si="69"/>
        <v>SEPARATED</v>
      </c>
      <c r="AZ325" s="23"/>
      <c r="BA325">
        <f t="shared" si="70"/>
        <v>11</v>
      </c>
      <c r="BC325" t="str">
        <f t="shared" si="71"/>
        <v>M</v>
      </c>
    </row>
    <row r="326" spans="1:56" hidden="1">
      <c r="A326">
        <v>102</v>
      </c>
      <c r="B326" t="s">
        <v>1033</v>
      </c>
      <c r="C326" t="s">
        <v>1034</v>
      </c>
      <c r="E326" t="s">
        <v>2483</v>
      </c>
      <c r="F326" t="s">
        <v>2647</v>
      </c>
      <c r="G326" t="s">
        <v>36</v>
      </c>
      <c r="H326">
        <v>6.7496638999999998</v>
      </c>
      <c r="I326">
        <v>11.8036596</v>
      </c>
      <c r="J326">
        <v>17204</v>
      </c>
      <c r="K326">
        <v>6</v>
      </c>
      <c r="L326">
        <v>2</v>
      </c>
      <c r="M326">
        <v>1947</v>
      </c>
      <c r="N326">
        <v>75</v>
      </c>
      <c r="O326">
        <v>10</v>
      </c>
      <c r="P326" s="28" t="s">
        <v>31</v>
      </c>
      <c r="Q326" t="s">
        <v>172</v>
      </c>
      <c r="R326" t="s">
        <v>1947</v>
      </c>
      <c r="S326" t="s">
        <v>1948</v>
      </c>
      <c r="T326" t="s">
        <v>1949</v>
      </c>
      <c r="U326">
        <v>5</v>
      </c>
      <c r="V326" t="s">
        <v>86</v>
      </c>
      <c r="W326">
        <v>88</v>
      </c>
      <c r="Y326" t="s">
        <v>2648</v>
      </c>
      <c r="Z326">
        <v>53.429099999999998</v>
      </c>
      <c r="AA326">
        <v>85.900599999999997</v>
      </c>
      <c r="AJ326">
        <v>24</v>
      </c>
      <c r="AM326">
        <f t="shared" ca="1" si="60"/>
        <v>2</v>
      </c>
      <c r="AN326">
        <f t="shared" ca="1" si="61"/>
        <v>1947</v>
      </c>
      <c r="AO326">
        <f t="shared" ca="1" si="62"/>
        <v>78</v>
      </c>
      <c r="AP326" t="str">
        <f t="shared" si="63"/>
        <v>NIYERA</v>
      </c>
      <c r="AQ326" t="str">
        <f t="shared" si="64"/>
        <v>GATSINZI</v>
      </c>
      <c r="AR326" t="str">
        <f t="shared" si="65"/>
        <v>NIYERA  GATSINZI</v>
      </c>
      <c r="AU326">
        <f t="shared" ca="1" si="66"/>
        <v>2</v>
      </c>
      <c r="AV326">
        <f t="shared" ca="1" si="67"/>
        <v>1947</v>
      </c>
      <c r="AX326">
        <f t="shared" si="68"/>
        <v>5</v>
      </c>
      <c r="AY326" t="str">
        <f t="shared" si="69"/>
        <v>SEPARATED</v>
      </c>
      <c r="AZ326" s="23"/>
      <c r="BA326">
        <f t="shared" si="70"/>
        <v>10</v>
      </c>
      <c r="BC326" t="str">
        <f t="shared" si="71"/>
        <v>M</v>
      </c>
    </row>
    <row r="327" spans="1:56" hidden="1">
      <c r="A327">
        <v>102</v>
      </c>
      <c r="B327" t="s">
        <v>1035</v>
      </c>
      <c r="C327" t="s">
        <v>2868</v>
      </c>
      <c r="E327" t="s">
        <v>219</v>
      </c>
      <c r="F327" t="s">
        <v>1950</v>
      </c>
      <c r="G327" t="s">
        <v>36</v>
      </c>
      <c r="H327">
        <v>34.744422299999997</v>
      </c>
      <c r="I327">
        <v>60.779545200000001</v>
      </c>
      <c r="J327">
        <v>13164</v>
      </c>
      <c r="K327">
        <v>15</v>
      </c>
      <c r="L327">
        <v>1</v>
      </c>
      <c r="M327">
        <v>1936</v>
      </c>
      <c r="N327">
        <v>86</v>
      </c>
      <c r="O327">
        <v>12</v>
      </c>
      <c r="P327" s="28" t="s">
        <v>31</v>
      </c>
      <c r="Q327" t="s">
        <v>172</v>
      </c>
      <c r="R327" t="s">
        <v>1947</v>
      </c>
      <c r="S327" t="s">
        <v>1948</v>
      </c>
      <c r="T327" t="s">
        <v>1949</v>
      </c>
      <c r="U327">
        <v>7</v>
      </c>
      <c r="V327" t="s">
        <v>78</v>
      </c>
      <c r="W327">
        <v>88</v>
      </c>
      <c r="Y327" t="s">
        <v>2648</v>
      </c>
      <c r="Z327">
        <v>53.429099999999998</v>
      </c>
      <c r="AA327">
        <v>85.900599999999997</v>
      </c>
      <c r="AD327">
        <v>5</v>
      </c>
      <c r="AJ327">
        <v>53</v>
      </c>
      <c r="AM327">
        <f t="shared" ca="1" si="60"/>
        <v>1</v>
      </c>
      <c r="AN327">
        <f t="shared" ca="1" si="61"/>
        <v>1936</v>
      </c>
      <c r="AO327">
        <f t="shared" ca="1" si="62"/>
        <v>87</v>
      </c>
      <c r="AP327" t="str">
        <f t="shared" si="63"/>
        <v>GERVAI</v>
      </c>
      <c r="AQ327" t="str">
        <f t="shared" si="64"/>
        <v>MUHIRE</v>
      </c>
      <c r="AR327" t="str">
        <f t="shared" si="65"/>
        <v>GERVAI  MUHIRE</v>
      </c>
      <c r="AU327">
        <f t="shared" ca="1" si="66"/>
        <v>1</v>
      </c>
      <c r="AV327">
        <f t="shared" ca="1" si="67"/>
        <v>1936</v>
      </c>
      <c r="AX327">
        <f t="shared" si="68"/>
        <v>7</v>
      </c>
      <c r="AY327" t="str">
        <f t="shared" si="69"/>
        <v>WIDOWED</v>
      </c>
      <c r="AZ327" s="23"/>
      <c r="BA327">
        <f t="shared" si="70"/>
        <v>12</v>
      </c>
      <c r="BC327" t="str">
        <f t="shared" si="71"/>
        <v>M</v>
      </c>
    </row>
    <row r="328" spans="1:56" hidden="1">
      <c r="A328">
        <v>102</v>
      </c>
      <c r="B328" t="s">
        <v>1037</v>
      </c>
      <c r="C328" t="s">
        <v>418</v>
      </c>
      <c r="E328" t="s">
        <v>1211</v>
      </c>
      <c r="F328" t="s">
        <v>2648</v>
      </c>
      <c r="G328" t="s">
        <v>36</v>
      </c>
      <c r="H328">
        <v>53.429099999999998</v>
      </c>
      <c r="I328">
        <v>85.900599999999997</v>
      </c>
      <c r="J328">
        <v>12466</v>
      </c>
      <c r="K328">
        <v>16</v>
      </c>
      <c r="L328">
        <v>2</v>
      </c>
      <c r="M328">
        <v>1934</v>
      </c>
      <c r="N328">
        <v>88</v>
      </c>
      <c r="O328">
        <v>7</v>
      </c>
      <c r="P328" s="28" t="s">
        <v>31</v>
      </c>
      <c r="Q328" t="s">
        <v>172</v>
      </c>
      <c r="R328" t="s">
        <v>1947</v>
      </c>
      <c r="S328" t="s">
        <v>1948</v>
      </c>
      <c r="T328" t="s">
        <v>1949</v>
      </c>
      <c r="U328">
        <v>6</v>
      </c>
      <c r="V328" t="s">
        <v>43</v>
      </c>
      <c r="W328">
        <v>88</v>
      </c>
      <c r="X328" s="17">
        <v>2013817013</v>
      </c>
      <c r="Y328" t="s">
        <v>2648</v>
      </c>
      <c r="Z328">
        <v>53.429099999999998</v>
      </c>
      <c r="AA328">
        <v>85.900599999999997</v>
      </c>
      <c r="AM328">
        <f t="shared" ca="1" si="60"/>
        <v>2</v>
      </c>
      <c r="AN328">
        <f t="shared" ca="1" si="61"/>
        <v>1934</v>
      </c>
      <c r="AO328">
        <f t="shared" ca="1" si="62"/>
        <v>88</v>
      </c>
      <c r="AP328" t="str">
        <f t="shared" si="63"/>
        <v>PATIENCE</v>
      </c>
      <c r="AQ328" t="str">
        <f t="shared" si="64"/>
        <v>HITIMANA</v>
      </c>
      <c r="AR328" t="str">
        <f t="shared" si="65"/>
        <v>PATIENCE  HITIMANA</v>
      </c>
      <c r="AS328">
        <v>26</v>
      </c>
      <c r="AU328" t="str">
        <f t="shared" si="66"/>
        <v/>
      </c>
      <c r="AV328">
        <f t="shared" ca="1" si="67"/>
        <v>1934</v>
      </c>
      <c r="AX328">
        <f t="shared" si="68"/>
        <v>6</v>
      </c>
      <c r="AY328" t="str">
        <f t="shared" si="69"/>
        <v>NEVER MARRIED</v>
      </c>
      <c r="AZ328" s="23"/>
      <c r="BA328">
        <f t="shared" si="70"/>
        <v>7</v>
      </c>
      <c r="BC328" t="str">
        <f t="shared" si="71"/>
        <v>M</v>
      </c>
      <c r="BD328" s="17">
        <v>2013817013</v>
      </c>
    </row>
    <row r="329" spans="1:56" hidden="1">
      <c r="A329">
        <v>102</v>
      </c>
      <c r="B329" t="s">
        <v>1039</v>
      </c>
      <c r="C329" t="s">
        <v>41</v>
      </c>
      <c r="E329" t="s">
        <v>324</v>
      </c>
      <c r="F329" t="s">
        <v>1952</v>
      </c>
      <c r="G329" t="s">
        <v>36</v>
      </c>
      <c r="H329">
        <v>-42.760241200000003</v>
      </c>
      <c r="I329">
        <v>-65.0604467</v>
      </c>
      <c r="J329">
        <v>31720</v>
      </c>
      <c r="K329">
        <v>4</v>
      </c>
      <c r="L329">
        <v>11</v>
      </c>
      <c r="M329">
        <v>1986</v>
      </c>
      <c r="N329">
        <v>36</v>
      </c>
      <c r="O329">
        <v>3</v>
      </c>
      <c r="P329" s="28" t="s">
        <v>31</v>
      </c>
      <c r="Q329" t="s">
        <v>172</v>
      </c>
      <c r="R329" t="s">
        <v>1947</v>
      </c>
      <c r="S329" t="s">
        <v>1948</v>
      </c>
      <c r="T329" t="s">
        <v>1949</v>
      </c>
      <c r="U329">
        <v>7</v>
      </c>
      <c r="V329" t="s">
        <v>78</v>
      </c>
      <c r="W329">
        <v>88</v>
      </c>
      <c r="Y329" t="s">
        <v>2648</v>
      </c>
      <c r="Z329">
        <v>53.429099999999998</v>
      </c>
      <c r="AA329">
        <v>85.900599999999997</v>
      </c>
      <c r="AI329">
        <v>20</v>
      </c>
      <c r="AM329">
        <f t="shared" ca="1" si="60"/>
        <v>11</v>
      </c>
      <c r="AN329">
        <f t="shared" ca="1" si="61"/>
        <v>2007</v>
      </c>
      <c r="AO329">
        <f t="shared" ca="1" si="62"/>
        <v>36</v>
      </c>
      <c r="AP329" t="str">
        <f t="shared" si="63"/>
        <v>NGABONZIZA</v>
      </c>
      <c r="AQ329" t="str">
        <f t="shared" si="64"/>
        <v>MAHORO</v>
      </c>
      <c r="AR329" t="str">
        <f t="shared" si="65"/>
        <v>NGABONZIZA  MAHORO</v>
      </c>
      <c r="AS329">
        <v>80</v>
      </c>
      <c r="AU329" t="str">
        <f t="shared" si="66"/>
        <v/>
      </c>
      <c r="AV329">
        <f t="shared" ca="1" si="67"/>
        <v>2007</v>
      </c>
      <c r="AX329">
        <f t="shared" si="68"/>
        <v>7</v>
      </c>
      <c r="AY329" t="str">
        <f t="shared" si="69"/>
        <v>WIDOWED</v>
      </c>
      <c r="AZ329" s="23"/>
      <c r="BA329">
        <f t="shared" si="70"/>
        <v>3</v>
      </c>
      <c r="BC329" t="str">
        <f t="shared" si="71"/>
        <v>M</v>
      </c>
    </row>
    <row r="330" spans="1:56" hidden="1">
      <c r="A330">
        <v>103</v>
      </c>
      <c r="B330" t="s">
        <v>1040</v>
      </c>
      <c r="C330" t="s">
        <v>1041</v>
      </c>
      <c r="E330" t="s">
        <v>1042</v>
      </c>
      <c r="F330" t="s">
        <v>1953</v>
      </c>
      <c r="G330" t="s">
        <v>36</v>
      </c>
      <c r="H330">
        <v>49.452179999999998</v>
      </c>
      <c r="I330">
        <v>-123.2376</v>
      </c>
      <c r="J330">
        <v>19927</v>
      </c>
      <c r="K330">
        <v>22</v>
      </c>
      <c r="L330">
        <v>7</v>
      </c>
      <c r="M330">
        <v>1954</v>
      </c>
      <c r="N330">
        <v>68</v>
      </c>
      <c r="O330">
        <v>7</v>
      </c>
      <c r="P330" s="28" t="s">
        <v>72</v>
      </c>
      <c r="Q330" t="s">
        <v>73</v>
      </c>
      <c r="R330" t="s">
        <v>1954</v>
      </c>
      <c r="S330" t="s">
        <v>1955</v>
      </c>
      <c r="T330" t="s">
        <v>1956</v>
      </c>
      <c r="U330">
        <v>6</v>
      </c>
      <c r="V330" t="s">
        <v>43</v>
      </c>
      <c r="W330">
        <v>68</v>
      </c>
      <c r="X330">
        <v>7368687470</v>
      </c>
      <c r="Y330" t="s">
        <v>1953</v>
      </c>
      <c r="Z330">
        <v>49.452179999999998</v>
      </c>
      <c r="AA330">
        <v>-123.2376</v>
      </c>
      <c r="AM330">
        <f t="shared" ca="1" si="60"/>
        <v>7</v>
      </c>
      <c r="AN330">
        <f t="shared" ca="1" si="61"/>
        <v>1954</v>
      </c>
      <c r="AO330">
        <f t="shared" ca="1" si="62"/>
        <v>68</v>
      </c>
      <c r="AP330" t="str">
        <f t="shared" si="63"/>
        <v>DANIEL</v>
      </c>
      <c r="AQ330" t="str">
        <f t="shared" si="64"/>
        <v>NSENGIYUMVA</v>
      </c>
      <c r="AR330" t="str">
        <f t="shared" si="65"/>
        <v>DANIEL  NSENGIYUMVA</v>
      </c>
      <c r="AS330">
        <v>72</v>
      </c>
      <c r="AU330" t="str">
        <f t="shared" si="66"/>
        <v/>
      </c>
      <c r="AV330">
        <f t="shared" ca="1" si="67"/>
        <v>1954</v>
      </c>
      <c r="AW330">
        <v>1</v>
      </c>
      <c r="AX330" t="str">
        <f t="shared" si="68"/>
        <v/>
      </c>
      <c r="AY330" t="str">
        <f t="shared" si="69"/>
        <v/>
      </c>
      <c r="AZ330" s="23"/>
      <c r="BA330">
        <f t="shared" si="70"/>
        <v>7</v>
      </c>
      <c r="BC330" t="str">
        <f t="shared" si="71"/>
        <v>M</v>
      </c>
    </row>
    <row r="331" spans="1:56" hidden="1">
      <c r="A331">
        <v>103</v>
      </c>
      <c r="B331" t="s">
        <v>1043</v>
      </c>
      <c r="C331" t="s">
        <v>63</v>
      </c>
      <c r="E331" t="s">
        <v>2398</v>
      </c>
      <c r="F331" t="s">
        <v>2650</v>
      </c>
      <c r="G331" t="s">
        <v>36</v>
      </c>
      <c r="H331">
        <v>-17.722003999999998</v>
      </c>
      <c r="I331">
        <v>-48.158560100000003</v>
      </c>
      <c r="J331">
        <v>39159</v>
      </c>
      <c r="K331">
        <v>18</v>
      </c>
      <c r="L331">
        <v>3</v>
      </c>
      <c r="M331">
        <v>2007</v>
      </c>
      <c r="N331">
        <v>15</v>
      </c>
      <c r="O331">
        <v>13</v>
      </c>
      <c r="P331" s="28" t="s">
        <v>72</v>
      </c>
      <c r="Q331" t="s">
        <v>73</v>
      </c>
      <c r="R331" t="s">
        <v>1954</v>
      </c>
      <c r="S331" t="s">
        <v>1955</v>
      </c>
      <c r="T331" t="s">
        <v>1956</v>
      </c>
      <c r="U331">
        <v>6</v>
      </c>
      <c r="V331" t="s">
        <v>43</v>
      </c>
      <c r="W331">
        <v>68</v>
      </c>
      <c r="X331"/>
      <c r="Y331" t="s">
        <v>1953</v>
      </c>
      <c r="Z331">
        <v>49.452179999999998</v>
      </c>
      <c r="AA331">
        <v>-123.2376</v>
      </c>
      <c r="AH331">
        <v>24</v>
      </c>
      <c r="AM331">
        <f t="shared" ca="1" si="60"/>
        <v>10</v>
      </c>
      <c r="AN331">
        <f t="shared" ca="1" si="61"/>
        <v>2007</v>
      </c>
      <c r="AO331">
        <f t="shared" ca="1" si="62"/>
        <v>15</v>
      </c>
      <c r="AP331" t="str">
        <f t="shared" si="63"/>
        <v>SHYAKA</v>
      </c>
      <c r="AQ331" t="str">
        <f t="shared" si="64"/>
        <v>MWESIGYE</v>
      </c>
      <c r="AR331" t="str">
        <f t="shared" si="65"/>
        <v>SHYAKA  MWESIGYE</v>
      </c>
      <c r="AU331">
        <f t="shared" ca="1" si="66"/>
        <v>10</v>
      </c>
      <c r="AV331">
        <f t="shared" ca="1" si="67"/>
        <v>2007</v>
      </c>
      <c r="AX331">
        <f t="shared" si="68"/>
        <v>6</v>
      </c>
      <c r="AY331" t="str">
        <f t="shared" si="69"/>
        <v>NEVER MARRIED</v>
      </c>
      <c r="AZ331" s="23"/>
      <c r="BA331">
        <f t="shared" si="70"/>
        <v>13</v>
      </c>
      <c r="BC331" t="str">
        <f t="shared" si="71"/>
        <v>M</v>
      </c>
    </row>
    <row r="332" spans="1:56" hidden="1">
      <c r="A332">
        <v>103</v>
      </c>
      <c r="B332" t="s">
        <v>1044</v>
      </c>
      <c r="C332" t="s">
        <v>169</v>
      </c>
      <c r="E332" t="s">
        <v>2651</v>
      </c>
      <c r="F332" t="s">
        <v>2652</v>
      </c>
      <c r="G332" t="s">
        <v>23</v>
      </c>
      <c r="H332">
        <v>55.771190300000001</v>
      </c>
      <c r="I332">
        <v>37.623201100000003</v>
      </c>
      <c r="J332">
        <v>28794</v>
      </c>
      <c r="K332">
        <v>31</v>
      </c>
      <c r="L332">
        <v>10</v>
      </c>
      <c r="M332">
        <v>1978</v>
      </c>
      <c r="N332">
        <v>44</v>
      </c>
      <c r="O332">
        <v>13</v>
      </c>
      <c r="P332" s="28" t="s">
        <v>72</v>
      </c>
      <c r="Q332" t="s">
        <v>73</v>
      </c>
      <c r="R332" t="s">
        <v>1954</v>
      </c>
      <c r="S332" t="s">
        <v>1955</v>
      </c>
      <c r="T332" t="s">
        <v>1956</v>
      </c>
      <c r="U332">
        <v>2</v>
      </c>
      <c r="V332" t="s">
        <v>48</v>
      </c>
      <c r="W332">
        <v>68</v>
      </c>
      <c r="X332"/>
      <c r="Y332" t="s">
        <v>1953</v>
      </c>
      <c r="Z332">
        <v>49.452179999999998</v>
      </c>
      <c r="AA332">
        <v>-123.2376</v>
      </c>
      <c r="AG332">
        <v>18</v>
      </c>
      <c r="AL332">
        <v>4</v>
      </c>
      <c r="AM332">
        <f t="shared" ca="1" si="60"/>
        <v>10</v>
      </c>
      <c r="AN332">
        <f t="shared" ca="1" si="61"/>
        <v>1978</v>
      </c>
      <c r="AO332">
        <f t="shared" ca="1" si="62"/>
        <v>44</v>
      </c>
      <c r="AP332" t="str">
        <f t="shared" si="63"/>
        <v>DIDIER</v>
      </c>
      <c r="AQ332" t="str">
        <f t="shared" si="64"/>
        <v/>
      </c>
      <c r="AR332" t="str">
        <f t="shared" si="65"/>
        <v xml:space="preserve">DIDIER  </v>
      </c>
      <c r="AU332">
        <f t="shared" ca="1" si="66"/>
        <v>10</v>
      </c>
      <c r="AV332">
        <f t="shared" ca="1" si="67"/>
        <v>1978</v>
      </c>
      <c r="AW332">
        <v>1</v>
      </c>
      <c r="AX332" t="str">
        <f t="shared" si="68"/>
        <v/>
      </c>
      <c r="AY332" t="str">
        <f t="shared" si="69"/>
        <v/>
      </c>
      <c r="AZ332" s="23"/>
      <c r="BA332">
        <f t="shared" si="70"/>
        <v>13</v>
      </c>
      <c r="BC332" t="str">
        <f t="shared" si="71"/>
        <v>F</v>
      </c>
    </row>
    <row r="333" spans="1:56" hidden="1">
      <c r="A333">
        <v>103</v>
      </c>
      <c r="B333" t="s">
        <v>1046</v>
      </c>
      <c r="C333" t="s">
        <v>563</v>
      </c>
      <c r="E333" t="s">
        <v>514</v>
      </c>
      <c r="F333" t="s">
        <v>2653</v>
      </c>
      <c r="G333" t="s">
        <v>36</v>
      </c>
      <c r="H333">
        <v>39.688315699999997</v>
      </c>
      <c r="I333">
        <v>-8.9436389999999992</v>
      </c>
      <c r="J333">
        <v>22557</v>
      </c>
      <c r="K333">
        <v>3</v>
      </c>
      <c r="L333">
        <v>10</v>
      </c>
      <c r="M333">
        <v>1961</v>
      </c>
      <c r="N333">
        <v>61</v>
      </c>
      <c r="O333">
        <v>7</v>
      </c>
      <c r="P333" s="28" t="s">
        <v>72</v>
      </c>
      <c r="Q333" t="s">
        <v>73</v>
      </c>
      <c r="R333" t="s">
        <v>1954</v>
      </c>
      <c r="S333" t="s">
        <v>1955</v>
      </c>
      <c r="T333" t="s">
        <v>1956</v>
      </c>
      <c r="U333">
        <v>6</v>
      </c>
      <c r="V333" t="s">
        <v>43</v>
      </c>
      <c r="W333">
        <v>68</v>
      </c>
      <c r="X333"/>
      <c r="Y333" t="s">
        <v>1953</v>
      </c>
      <c r="Z333">
        <v>49.452179999999998</v>
      </c>
      <c r="AA333">
        <v>-123.2376</v>
      </c>
      <c r="AH333">
        <v>134</v>
      </c>
      <c r="AI333">
        <v>42</v>
      </c>
      <c r="AM333">
        <f t="shared" ca="1" si="60"/>
        <v>9</v>
      </c>
      <c r="AN333">
        <f t="shared" ca="1" si="61"/>
        <v>1973</v>
      </c>
      <c r="AO333">
        <f t="shared" ca="1" si="62"/>
        <v>61</v>
      </c>
      <c r="AP333" t="str">
        <f t="shared" si="63"/>
        <v>HABIMANA</v>
      </c>
      <c r="AQ333" t="str">
        <f t="shared" si="64"/>
        <v>MUGISHA</v>
      </c>
      <c r="AR333" t="str">
        <f t="shared" si="65"/>
        <v>HABIMANA  MUGISHA</v>
      </c>
      <c r="AT333">
        <v>29</v>
      </c>
      <c r="AU333">
        <f t="shared" ca="1" si="66"/>
        <v>9</v>
      </c>
      <c r="AV333" t="str">
        <f t="shared" si="67"/>
        <v/>
      </c>
      <c r="AX333">
        <f t="shared" si="68"/>
        <v>6</v>
      </c>
      <c r="AY333" t="str">
        <f t="shared" si="69"/>
        <v>NEVER MARRIED</v>
      </c>
      <c r="AZ333" s="23"/>
      <c r="BA333">
        <f t="shared" si="70"/>
        <v>7</v>
      </c>
      <c r="BC333" t="str">
        <f t="shared" si="71"/>
        <v>M</v>
      </c>
    </row>
    <row r="334" spans="1:56" hidden="1">
      <c r="A334">
        <v>104</v>
      </c>
      <c r="B334" t="s">
        <v>1048</v>
      </c>
      <c r="C334" t="s">
        <v>1049</v>
      </c>
      <c r="E334" t="s">
        <v>288</v>
      </c>
      <c r="F334" t="s">
        <v>1960</v>
      </c>
      <c r="G334" t="s">
        <v>36</v>
      </c>
      <c r="H334">
        <v>41.764459899999999</v>
      </c>
      <c r="I334">
        <v>-72.672952199999997</v>
      </c>
      <c r="J334">
        <v>11283</v>
      </c>
      <c r="K334">
        <v>21</v>
      </c>
      <c r="L334">
        <v>11</v>
      </c>
      <c r="M334">
        <v>1930</v>
      </c>
      <c r="N334">
        <v>92</v>
      </c>
      <c r="O334">
        <v>11</v>
      </c>
      <c r="P334" s="28" t="s">
        <v>24</v>
      </c>
      <c r="Q334" t="s">
        <v>113</v>
      </c>
      <c r="R334" t="s">
        <v>1635</v>
      </c>
      <c r="S334" t="s">
        <v>1595</v>
      </c>
      <c r="T334" t="s">
        <v>1961</v>
      </c>
      <c r="U334">
        <v>3</v>
      </c>
      <c r="V334" t="s">
        <v>26</v>
      </c>
      <c r="W334">
        <v>95</v>
      </c>
      <c r="Y334" t="s">
        <v>2654</v>
      </c>
      <c r="Z334">
        <v>36.1473783</v>
      </c>
      <c r="AA334">
        <v>136.1682227</v>
      </c>
      <c r="AJ334">
        <v>74</v>
      </c>
      <c r="AM334">
        <f t="shared" ca="1" si="60"/>
        <v>11</v>
      </c>
      <c r="AN334">
        <f t="shared" ca="1" si="61"/>
        <v>1930</v>
      </c>
      <c r="AO334">
        <f t="shared" ca="1" si="62"/>
        <v>95</v>
      </c>
      <c r="AP334" t="str">
        <f t="shared" si="63"/>
        <v>CEDRIC</v>
      </c>
      <c r="AQ334" t="str">
        <f t="shared" si="64"/>
        <v>KWIZERA</v>
      </c>
      <c r="AR334" t="str">
        <f t="shared" si="65"/>
        <v>CEDRIC  KWIZERA</v>
      </c>
      <c r="AS334">
        <v>37</v>
      </c>
      <c r="AU334" t="str">
        <f t="shared" si="66"/>
        <v/>
      </c>
      <c r="AV334">
        <f t="shared" ca="1" si="67"/>
        <v>1930</v>
      </c>
      <c r="AX334">
        <f t="shared" si="68"/>
        <v>3</v>
      </c>
      <c r="AY334" t="str">
        <f t="shared" si="69"/>
        <v>LIVE IN A POLYGAMOUS UNION</v>
      </c>
      <c r="AZ334" s="23"/>
      <c r="BA334">
        <f t="shared" si="70"/>
        <v>11</v>
      </c>
      <c r="BC334" t="str">
        <f t="shared" si="71"/>
        <v>M</v>
      </c>
    </row>
    <row r="335" spans="1:56" hidden="1">
      <c r="A335">
        <v>104</v>
      </c>
      <c r="B335" t="s">
        <v>1050</v>
      </c>
      <c r="C335" t="s">
        <v>1051</v>
      </c>
      <c r="E335" t="s">
        <v>1052</v>
      </c>
      <c r="F335" t="s">
        <v>1962</v>
      </c>
      <c r="G335" t="s">
        <v>23</v>
      </c>
      <c r="H335">
        <v>10.3826093</v>
      </c>
      <c r="I335">
        <v>124.9206233</v>
      </c>
      <c r="J335">
        <v>19430</v>
      </c>
      <c r="K335">
        <v>12</v>
      </c>
      <c r="L335">
        <v>3</v>
      </c>
      <c r="M335">
        <v>1953</v>
      </c>
      <c r="N335">
        <v>69</v>
      </c>
      <c r="O335">
        <v>13</v>
      </c>
      <c r="P335" s="28" t="s">
        <v>24</v>
      </c>
      <c r="Q335" t="s">
        <v>113</v>
      </c>
      <c r="R335" t="s">
        <v>1635</v>
      </c>
      <c r="S335" t="s">
        <v>1595</v>
      </c>
      <c r="T335" t="s">
        <v>1961</v>
      </c>
      <c r="U335">
        <v>1</v>
      </c>
      <c r="V335" t="s">
        <v>186</v>
      </c>
      <c r="W335">
        <v>95</v>
      </c>
      <c r="Y335" t="s">
        <v>2654</v>
      </c>
      <c r="Z335">
        <v>36.1473783</v>
      </c>
      <c r="AA335">
        <v>136.1682227</v>
      </c>
      <c r="AH335">
        <v>61</v>
      </c>
      <c r="AJ335">
        <v>4</v>
      </c>
      <c r="AM335">
        <f t="shared" ca="1" si="60"/>
        <v>5</v>
      </c>
      <c r="AN335">
        <f t="shared" ca="1" si="61"/>
        <v>1953</v>
      </c>
      <c r="AO335">
        <f t="shared" ca="1" si="62"/>
        <v>71</v>
      </c>
      <c r="AP335" t="str">
        <f t="shared" si="63"/>
        <v>ANNE</v>
      </c>
      <c r="AQ335" t="str">
        <f t="shared" si="64"/>
        <v>NDAYAMBAJE</v>
      </c>
      <c r="AR335" t="str">
        <f t="shared" si="65"/>
        <v>ANNE  NDAYAMBAJE</v>
      </c>
      <c r="AS335">
        <v>41</v>
      </c>
      <c r="AU335" t="str">
        <f t="shared" si="66"/>
        <v/>
      </c>
      <c r="AV335">
        <f t="shared" ca="1" si="67"/>
        <v>1953</v>
      </c>
      <c r="AX335">
        <f t="shared" si="68"/>
        <v>1</v>
      </c>
      <c r="AY335" t="str">
        <f t="shared" si="69"/>
        <v>MARRIED TO ONE WIFE/HUSBAND OFFICIALLY</v>
      </c>
      <c r="AZ335" s="23"/>
      <c r="BA335">
        <f t="shared" si="70"/>
        <v>13</v>
      </c>
      <c r="BC335" t="str">
        <f t="shared" si="71"/>
        <v>F</v>
      </c>
    </row>
    <row r="336" spans="1:56" hidden="1">
      <c r="A336">
        <v>104</v>
      </c>
      <c r="B336" t="s">
        <v>1053</v>
      </c>
      <c r="C336" t="s">
        <v>384</v>
      </c>
      <c r="D336" t="s">
        <v>1054</v>
      </c>
      <c r="E336" t="s">
        <v>481</v>
      </c>
      <c r="F336" t="s">
        <v>2655</v>
      </c>
      <c r="G336" t="s">
        <v>23</v>
      </c>
      <c r="H336">
        <v>15.732691600000001</v>
      </c>
      <c r="I336">
        <v>120.4346499</v>
      </c>
      <c r="J336">
        <v>33055</v>
      </c>
      <c r="K336">
        <v>1</v>
      </c>
      <c r="L336">
        <v>7</v>
      </c>
      <c r="M336">
        <v>1990</v>
      </c>
      <c r="N336">
        <v>32</v>
      </c>
      <c r="O336">
        <v>5</v>
      </c>
      <c r="P336" s="28" t="s">
        <v>24</v>
      </c>
      <c r="Q336" t="s">
        <v>113</v>
      </c>
      <c r="R336" t="s">
        <v>1635</v>
      </c>
      <c r="S336" t="s">
        <v>1595</v>
      </c>
      <c r="T336" t="s">
        <v>1961</v>
      </c>
      <c r="U336">
        <v>7</v>
      </c>
      <c r="V336" t="s">
        <v>78</v>
      </c>
      <c r="W336">
        <v>95</v>
      </c>
      <c r="X336" s="17">
        <v>5547896553</v>
      </c>
      <c r="Y336" t="s">
        <v>2654</v>
      </c>
      <c r="Z336">
        <v>36.1473783</v>
      </c>
      <c r="AA336">
        <v>136.1682227</v>
      </c>
      <c r="AH336">
        <v>2</v>
      </c>
      <c r="AI336">
        <v>84</v>
      </c>
      <c r="AM336">
        <f t="shared" ca="1" si="60"/>
        <v>5</v>
      </c>
      <c r="AN336">
        <f t="shared" ca="1" si="61"/>
        <v>1959</v>
      </c>
      <c r="AO336">
        <f t="shared" ca="1" si="62"/>
        <v>32</v>
      </c>
      <c r="AP336" t="str">
        <f t="shared" si="63"/>
        <v>HAPPY</v>
      </c>
      <c r="AQ336" t="str">
        <f t="shared" si="64"/>
        <v>NIZEYIMANA</v>
      </c>
      <c r="AR336" t="str">
        <f t="shared" si="65"/>
        <v>HAPPY NTWARI NIZEYIMANA</v>
      </c>
      <c r="AU336">
        <f t="shared" ca="1" si="66"/>
        <v>5</v>
      </c>
      <c r="AV336">
        <f t="shared" ca="1" si="67"/>
        <v>1959</v>
      </c>
      <c r="AX336">
        <f t="shared" si="68"/>
        <v>7</v>
      </c>
      <c r="AY336" t="str">
        <f t="shared" si="69"/>
        <v>WIDOWED</v>
      </c>
      <c r="AZ336" s="23"/>
      <c r="BA336">
        <f t="shared" si="70"/>
        <v>5</v>
      </c>
      <c r="BC336" t="str">
        <f t="shared" si="71"/>
        <v>F</v>
      </c>
      <c r="BD336" s="17">
        <v>5547896553</v>
      </c>
    </row>
    <row r="337" spans="1:56" hidden="1">
      <c r="A337">
        <v>104</v>
      </c>
      <c r="B337" t="s">
        <v>1055</v>
      </c>
      <c r="C337" t="s">
        <v>1056</v>
      </c>
      <c r="E337" t="s">
        <v>146</v>
      </c>
      <c r="F337" t="s">
        <v>2654</v>
      </c>
      <c r="G337" t="s">
        <v>36</v>
      </c>
      <c r="H337">
        <v>36.1473783</v>
      </c>
      <c r="I337">
        <v>136.1682227</v>
      </c>
      <c r="J337">
        <v>10120</v>
      </c>
      <c r="K337">
        <v>15</v>
      </c>
      <c r="L337">
        <v>9</v>
      </c>
      <c r="M337">
        <v>1927</v>
      </c>
      <c r="N337">
        <v>95</v>
      </c>
      <c r="O337">
        <v>9</v>
      </c>
      <c r="P337" s="28" t="s">
        <v>24</v>
      </c>
      <c r="Q337" t="s">
        <v>113</v>
      </c>
      <c r="R337" t="s">
        <v>1635</v>
      </c>
      <c r="S337" t="s">
        <v>1595</v>
      </c>
      <c r="T337" t="s">
        <v>1961</v>
      </c>
      <c r="U337">
        <v>1</v>
      </c>
      <c r="V337" t="s">
        <v>186</v>
      </c>
      <c r="W337">
        <v>95</v>
      </c>
      <c r="Y337" t="s">
        <v>2654</v>
      </c>
      <c r="Z337">
        <v>36.1473783</v>
      </c>
      <c r="AA337">
        <v>136.1682227</v>
      </c>
      <c r="AI337">
        <v>68</v>
      </c>
      <c r="AM337">
        <f t="shared" ca="1" si="60"/>
        <v>9</v>
      </c>
      <c r="AN337">
        <f t="shared" ca="1" si="61"/>
        <v>1928</v>
      </c>
      <c r="AO337">
        <f t="shared" ca="1" si="62"/>
        <v>95</v>
      </c>
      <c r="AP337" t="str">
        <f t="shared" si="63"/>
        <v>THEONEST</v>
      </c>
      <c r="AQ337" t="str">
        <f t="shared" si="64"/>
        <v>NIYONSABA</v>
      </c>
      <c r="AR337" t="str">
        <f t="shared" si="65"/>
        <v>THEONEST  NIYONSABA</v>
      </c>
      <c r="AU337">
        <f t="shared" ca="1" si="66"/>
        <v>9</v>
      </c>
      <c r="AV337">
        <f t="shared" ca="1" si="67"/>
        <v>1928</v>
      </c>
      <c r="AX337">
        <f t="shared" si="68"/>
        <v>1</v>
      </c>
      <c r="AY337" t="str">
        <f t="shared" si="69"/>
        <v>MARRIED TO ONE WIFE/HUSBAND OFFICIALLY</v>
      </c>
      <c r="AZ337" s="23"/>
      <c r="BA337">
        <f t="shared" si="70"/>
        <v>9</v>
      </c>
      <c r="BC337" t="str">
        <f t="shared" si="71"/>
        <v>M</v>
      </c>
    </row>
    <row r="338" spans="1:56" hidden="1">
      <c r="A338">
        <v>104</v>
      </c>
      <c r="B338" t="s">
        <v>1057</v>
      </c>
      <c r="C338" t="s">
        <v>1058</v>
      </c>
      <c r="E338" t="s">
        <v>28</v>
      </c>
      <c r="F338" t="s">
        <v>1965</v>
      </c>
      <c r="G338" t="s">
        <v>36</v>
      </c>
      <c r="H338">
        <v>34.158996999999999</v>
      </c>
      <c r="I338">
        <v>108.906994</v>
      </c>
      <c r="J338">
        <v>44504</v>
      </c>
      <c r="K338">
        <v>4</v>
      </c>
      <c r="L338">
        <v>11</v>
      </c>
      <c r="M338">
        <v>2021</v>
      </c>
      <c r="N338">
        <v>1</v>
      </c>
      <c r="O338">
        <v>13</v>
      </c>
      <c r="P338" s="28" t="s">
        <v>24</v>
      </c>
      <c r="Q338" t="s">
        <v>113</v>
      </c>
      <c r="R338" t="s">
        <v>1635</v>
      </c>
      <c r="S338" t="s">
        <v>1595</v>
      </c>
      <c r="T338" t="s">
        <v>1961</v>
      </c>
      <c r="U338">
        <v>6</v>
      </c>
      <c r="V338" t="s">
        <v>43</v>
      </c>
      <c r="W338">
        <v>95</v>
      </c>
      <c r="Y338" t="s">
        <v>2654</v>
      </c>
      <c r="Z338">
        <v>36.1473783</v>
      </c>
      <c r="AA338">
        <v>136.1682227</v>
      </c>
      <c r="AH338">
        <v>69</v>
      </c>
      <c r="AL338">
        <v>15</v>
      </c>
      <c r="AM338">
        <f t="shared" ca="1" si="60"/>
        <v>9</v>
      </c>
      <c r="AN338">
        <f t="shared" ca="1" si="61"/>
        <v>2021</v>
      </c>
      <c r="AO338">
        <f t="shared" ca="1" si="62"/>
        <v>1</v>
      </c>
      <c r="AP338" t="str">
        <f t="shared" si="63"/>
        <v>ALPHA</v>
      </c>
      <c r="AQ338" t="str">
        <f t="shared" si="64"/>
        <v/>
      </c>
      <c r="AR338" t="str">
        <f t="shared" si="65"/>
        <v xml:space="preserve">ALPHA  </v>
      </c>
      <c r="AT338">
        <v>23</v>
      </c>
      <c r="AU338">
        <f t="shared" ca="1" si="66"/>
        <v>9</v>
      </c>
      <c r="AV338" t="str">
        <f t="shared" si="67"/>
        <v/>
      </c>
      <c r="AX338">
        <f t="shared" si="68"/>
        <v>6</v>
      </c>
      <c r="AY338" t="str">
        <f t="shared" si="69"/>
        <v>NEVER MARRIED</v>
      </c>
      <c r="AZ338" s="23"/>
      <c r="BA338">
        <f t="shared" si="70"/>
        <v>13</v>
      </c>
      <c r="BC338" t="str">
        <f t="shared" si="71"/>
        <v>M</v>
      </c>
    </row>
    <row r="339" spans="1:56" hidden="1">
      <c r="A339">
        <v>105</v>
      </c>
      <c r="B339" t="s">
        <v>1059</v>
      </c>
      <c r="C339" t="s">
        <v>1060</v>
      </c>
      <c r="E339" t="s">
        <v>1036</v>
      </c>
      <c r="F339" t="s">
        <v>2657</v>
      </c>
      <c r="G339" t="s">
        <v>36</v>
      </c>
      <c r="H339">
        <v>43.804723000000003</v>
      </c>
      <c r="I339">
        <v>4.4019810000000001</v>
      </c>
      <c r="J339">
        <v>30940</v>
      </c>
      <c r="K339">
        <v>15</v>
      </c>
      <c r="L339">
        <v>9</v>
      </c>
      <c r="M339">
        <v>1984</v>
      </c>
      <c r="N339">
        <v>38</v>
      </c>
      <c r="O339">
        <v>4</v>
      </c>
      <c r="P339" s="28" t="s">
        <v>37</v>
      </c>
      <c r="Q339" t="s">
        <v>68</v>
      </c>
      <c r="R339" t="s">
        <v>1967</v>
      </c>
      <c r="S339" t="s">
        <v>1968</v>
      </c>
      <c r="T339" t="s">
        <v>1969</v>
      </c>
      <c r="U339">
        <v>5</v>
      </c>
      <c r="V339" t="s">
        <v>86</v>
      </c>
      <c r="W339">
        <v>63</v>
      </c>
      <c r="Y339" t="s">
        <v>2658</v>
      </c>
      <c r="Z339">
        <v>8.8469760999999991</v>
      </c>
      <c r="AA339">
        <v>7.0605998000000003</v>
      </c>
      <c r="AH339">
        <v>98</v>
      </c>
      <c r="AM339">
        <f t="shared" ca="1" si="60"/>
        <v>2</v>
      </c>
      <c r="AN339">
        <f t="shared" ca="1" si="61"/>
        <v>1984</v>
      </c>
      <c r="AO339">
        <f t="shared" ca="1" si="62"/>
        <v>38</v>
      </c>
      <c r="AP339" t="str">
        <f t="shared" si="63"/>
        <v>JEROME</v>
      </c>
      <c r="AQ339" t="str">
        <f t="shared" si="64"/>
        <v>GERVAIS</v>
      </c>
      <c r="AR339" t="str">
        <f t="shared" si="65"/>
        <v>JEROME  GERVAIS</v>
      </c>
      <c r="AU339">
        <f t="shared" ca="1" si="66"/>
        <v>2</v>
      </c>
      <c r="AV339">
        <f t="shared" ca="1" si="67"/>
        <v>1984</v>
      </c>
      <c r="AX339">
        <f t="shared" si="68"/>
        <v>5</v>
      </c>
      <c r="AY339" t="str">
        <f t="shared" si="69"/>
        <v>SEPARATED</v>
      </c>
      <c r="AZ339" s="23"/>
      <c r="BA339">
        <f t="shared" si="70"/>
        <v>4</v>
      </c>
      <c r="BC339" t="str">
        <f t="shared" si="71"/>
        <v>M</v>
      </c>
    </row>
    <row r="340" spans="1:56" hidden="1">
      <c r="A340">
        <v>105</v>
      </c>
      <c r="B340" t="s">
        <v>1062</v>
      </c>
      <c r="C340" t="s">
        <v>1063</v>
      </c>
      <c r="D340" t="s">
        <v>2659</v>
      </c>
      <c r="E340" t="s">
        <v>247</v>
      </c>
      <c r="F340" t="s">
        <v>2658</v>
      </c>
      <c r="G340" t="s">
        <v>36</v>
      </c>
      <c r="H340">
        <v>8.8469760999999991</v>
      </c>
      <c r="I340">
        <v>7.0605998000000003</v>
      </c>
      <c r="J340">
        <v>21904</v>
      </c>
      <c r="K340">
        <v>20</v>
      </c>
      <c r="L340">
        <v>12</v>
      </c>
      <c r="M340">
        <v>1959</v>
      </c>
      <c r="N340">
        <v>63</v>
      </c>
      <c r="O340">
        <v>7</v>
      </c>
      <c r="P340" s="28" t="s">
        <v>37</v>
      </c>
      <c r="Q340" t="s">
        <v>68</v>
      </c>
      <c r="R340" t="s">
        <v>1967</v>
      </c>
      <c r="S340" t="s">
        <v>1968</v>
      </c>
      <c r="T340" t="s">
        <v>1969</v>
      </c>
      <c r="U340">
        <v>7</v>
      </c>
      <c r="V340" t="s">
        <v>78</v>
      </c>
      <c r="W340">
        <v>63</v>
      </c>
      <c r="X340" s="17">
        <v>8988998267</v>
      </c>
      <c r="Y340" t="s">
        <v>2658</v>
      </c>
      <c r="Z340">
        <v>8.8469760999999991</v>
      </c>
      <c r="AA340">
        <v>7.0605998000000003</v>
      </c>
      <c r="AM340">
        <f t="shared" ca="1" si="60"/>
        <v>12</v>
      </c>
      <c r="AN340">
        <f t="shared" ca="1" si="61"/>
        <v>1959</v>
      </c>
      <c r="AO340">
        <f t="shared" ca="1" si="62"/>
        <v>63</v>
      </c>
      <c r="AP340" t="str">
        <f t="shared" si="63"/>
        <v>RUKAKA</v>
      </c>
      <c r="AQ340" t="str">
        <f t="shared" si="64"/>
        <v>ALICE</v>
      </c>
      <c r="AR340" t="str">
        <f t="shared" si="65"/>
        <v>RUKAKA JOS ALICE</v>
      </c>
      <c r="AU340">
        <f t="shared" ca="1" si="66"/>
        <v>12</v>
      </c>
      <c r="AV340">
        <f t="shared" ca="1" si="67"/>
        <v>1959</v>
      </c>
      <c r="AX340">
        <f t="shared" si="68"/>
        <v>7</v>
      </c>
      <c r="AY340" t="str">
        <f t="shared" si="69"/>
        <v>WIDOWED</v>
      </c>
      <c r="AZ340" s="23"/>
      <c r="BA340">
        <f t="shared" si="70"/>
        <v>7</v>
      </c>
      <c r="BC340" t="str">
        <f t="shared" si="71"/>
        <v>M</v>
      </c>
      <c r="BD340" s="17">
        <v>8988998267</v>
      </c>
    </row>
    <row r="341" spans="1:56">
      <c r="A341">
        <v>107</v>
      </c>
      <c r="B341" t="s">
        <v>1068</v>
      </c>
      <c r="C341" t="s">
        <v>1069</v>
      </c>
      <c r="E341" t="s">
        <v>2869</v>
      </c>
      <c r="F341" t="s">
        <v>2870</v>
      </c>
      <c r="G341" t="s">
        <v>23</v>
      </c>
      <c r="H341">
        <v>-10.5411</v>
      </c>
      <c r="I341">
        <v>123.28749999999999</v>
      </c>
      <c r="J341">
        <v>29658</v>
      </c>
      <c r="K341">
        <v>13</v>
      </c>
      <c r="L341">
        <v>3</v>
      </c>
      <c r="M341">
        <v>1981</v>
      </c>
      <c r="N341">
        <v>41</v>
      </c>
      <c r="O341">
        <v>12</v>
      </c>
      <c r="P341" s="28" t="s">
        <v>97</v>
      </c>
      <c r="Q341" t="s">
        <v>125</v>
      </c>
      <c r="R341" t="s">
        <v>1974</v>
      </c>
      <c r="S341" t="s">
        <v>1975</v>
      </c>
      <c r="T341" t="s">
        <v>1976</v>
      </c>
      <c r="U341">
        <v>3</v>
      </c>
      <c r="V341" t="s">
        <v>26</v>
      </c>
      <c r="W341">
        <v>70</v>
      </c>
      <c r="Y341" t="s">
        <v>1978</v>
      </c>
      <c r="Z341">
        <v>32.11871</v>
      </c>
      <c r="AA341">
        <v>35.129582999999997</v>
      </c>
      <c r="AB341">
        <v>12</v>
      </c>
      <c r="AD341">
        <v>16</v>
      </c>
      <c r="AK341">
        <v>8</v>
      </c>
      <c r="AM341">
        <f t="shared" ca="1" si="60"/>
        <v>3</v>
      </c>
      <c r="AN341">
        <f t="shared" ca="1" si="61"/>
        <v>1981</v>
      </c>
      <c r="AO341">
        <f t="shared" ca="1" si="62"/>
        <v>41</v>
      </c>
      <c r="AP341" t="str">
        <f t="shared" si="63"/>
        <v/>
      </c>
      <c r="AQ341" t="str">
        <f t="shared" si="64"/>
        <v>KARGAD</v>
      </c>
      <c r="AR341" t="str">
        <f t="shared" si="65"/>
        <v xml:space="preserve">  KARGAD</v>
      </c>
      <c r="AS341">
        <v>38</v>
      </c>
      <c r="AU341" t="str">
        <f t="shared" si="66"/>
        <v/>
      </c>
      <c r="AV341">
        <f t="shared" ca="1" si="67"/>
        <v>1981</v>
      </c>
      <c r="AX341">
        <f t="shared" si="68"/>
        <v>3</v>
      </c>
      <c r="AY341" t="str">
        <f t="shared" si="69"/>
        <v>LIVE IN A POLYGAMOUS UNION</v>
      </c>
      <c r="AZ341" s="23"/>
      <c r="BA341">
        <f t="shared" si="70"/>
        <v>12</v>
      </c>
      <c r="BC341" t="str">
        <f t="shared" si="71"/>
        <v>F</v>
      </c>
    </row>
    <row r="342" spans="1:56">
      <c r="A342">
        <v>107</v>
      </c>
      <c r="B342" t="s">
        <v>1070</v>
      </c>
      <c r="C342" t="s">
        <v>1071</v>
      </c>
      <c r="E342" t="s">
        <v>2871</v>
      </c>
      <c r="F342" t="s">
        <v>2872</v>
      </c>
      <c r="G342" t="s">
        <v>36</v>
      </c>
      <c r="H342">
        <v>8.6427566999999996</v>
      </c>
      <c r="I342">
        <v>124.770152</v>
      </c>
      <c r="J342">
        <v>41610</v>
      </c>
      <c r="K342">
        <v>2</v>
      </c>
      <c r="L342">
        <v>12</v>
      </c>
      <c r="M342">
        <v>2013</v>
      </c>
      <c r="N342">
        <v>9</v>
      </c>
      <c r="O342">
        <v>9</v>
      </c>
      <c r="P342" s="28" t="s">
        <v>97</v>
      </c>
      <c r="Q342" t="s">
        <v>125</v>
      </c>
      <c r="R342" t="s">
        <v>1974</v>
      </c>
      <c r="S342" t="s">
        <v>1975</v>
      </c>
      <c r="T342" t="s">
        <v>1976</v>
      </c>
      <c r="U342">
        <v>6</v>
      </c>
      <c r="V342" t="s">
        <v>43</v>
      </c>
      <c r="W342">
        <v>70</v>
      </c>
      <c r="Y342" t="s">
        <v>1978</v>
      </c>
      <c r="Z342">
        <v>32.11871</v>
      </c>
      <c r="AA342">
        <v>35.129582999999997</v>
      </c>
      <c r="AB342">
        <v>12</v>
      </c>
      <c r="AM342">
        <f t="shared" ca="1" si="60"/>
        <v>12</v>
      </c>
      <c r="AN342">
        <f t="shared" ca="1" si="61"/>
        <v>2013</v>
      </c>
      <c r="AO342">
        <f t="shared" ca="1" si="62"/>
        <v>9</v>
      </c>
      <c r="AP342" t="str">
        <f t="shared" si="63"/>
        <v>CHRISTIAN</v>
      </c>
      <c r="AQ342" t="str">
        <f t="shared" si="64"/>
        <v>JEANNE</v>
      </c>
      <c r="AR342" t="str">
        <f t="shared" si="65"/>
        <v>CHRISTIAN  JEANNE</v>
      </c>
      <c r="AU342">
        <f t="shared" ca="1" si="66"/>
        <v>12</v>
      </c>
      <c r="AV342">
        <f t="shared" ca="1" si="67"/>
        <v>2013</v>
      </c>
      <c r="AX342">
        <f t="shared" si="68"/>
        <v>6</v>
      </c>
      <c r="AY342" t="str">
        <f t="shared" si="69"/>
        <v>NEVER MARRIED</v>
      </c>
      <c r="AZ342" s="23"/>
      <c r="BA342">
        <f t="shared" si="70"/>
        <v>9</v>
      </c>
      <c r="BC342" t="str">
        <f t="shared" si="71"/>
        <v>M</v>
      </c>
    </row>
    <row r="343" spans="1:56">
      <c r="A343">
        <v>107</v>
      </c>
      <c r="B343" t="s">
        <v>1073</v>
      </c>
      <c r="C343" t="s">
        <v>1074</v>
      </c>
      <c r="E343" t="s">
        <v>975</v>
      </c>
      <c r="F343" t="s">
        <v>1978</v>
      </c>
      <c r="G343" t="s">
        <v>23</v>
      </c>
      <c r="H343">
        <v>32.11871</v>
      </c>
      <c r="I343">
        <v>35.129582999999997</v>
      </c>
      <c r="J343">
        <v>19296</v>
      </c>
      <c r="K343">
        <v>29</v>
      </c>
      <c r="L343">
        <v>10</v>
      </c>
      <c r="M343">
        <v>1952</v>
      </c>
      <c r="N343">
        <v>70</v>
      </c>
      <c r="O343">
        <v>6</v>
      </c>
      <c r="P343" s="28" t="s">
        <v>97</v>
      </c>
      <c r="Q343" t="s">
        <v>125</v>
      </c>
      <c r="R343" t="s">
        <v>1974</v>
      </c>
      <c r="S343" t="s">
        <v>1975</v>
      </c>
      <c r="T343" t="s">
        <v>1976</v>
      </c>
      <c r="U343">
        <v>1</v>
      </c>
      <c r="V343" t="s">
        <v>186</v>
      </c>
      <c r="W343">
        <v>70</v>
      </c>
      <c r="X343" s="17">
        <v>3608560651</v>
      </c>
      <c r="Y343" t="s">
        <v>1978</v>
      </c>
      <c r="Z343">
        <v>32.11871</v>
      </c>
      <c r="AA343">
        <v>35.129582999999997</v>
      </c>
      <c r="AB343">
        <v>12</v>
      </c>
      <c r="AJ343">
        <v>21</v>
      </c>
      <c r="AM343">
        <f t="shared" ca="1" si="60"/>
        <v>10</v>
      </c>
      <c r="AN343">
        <f t="shared" ca="1" si="61"/>
        <v>1952</v>
      </c>
      <c r="AO343">
        <f t="shared" ca="1" si="62"/>
        <v>71</v>
      </c>
      <c r="AP343" t="str">
        <f t="shared" si="63"/>
        <v>GISELLE</v>
      </c>
      <c r="AQ343" t="str">
        <f t="shared" si="64"/>
        <v>DIEUDONNE</v>
      </c>
      <c r="AR343" t="str">
        <f t="shared" si="65"/>
        <v>GISELLE  DIEUDONNE</v>
      </c>
      <c r="AU343">
        <f t="shared" ca="1" si="66"/>
        <v>10</v>
      </c>
      <c r="AV343">
        <f t="shared" ca="1" si="67"/>
        <v>1952</v>
      </c>
      <c r="AX343">
        <f t="shared" si="68"/>
        <v>1</v>
      </c>
      <c r="AY343" t="str">
        <f t="shared" si="69"/>
        <v>MARRIED TO ONE WIFE/HUSBAND OFFICIALLY</v>
      </c>
      <c r="AZ343" s="23"/>
      <c r="BA343">
        <f t="shared" si="70"/>
        <v>6</v>
      </c>
      <c r="BC343" t="str">
        <f t="shared" si="71"/>
        <v>F</v>
      </c>
      <c r="BD343" s="17">
        <v>3608560651</v>
      </c>
    </row>
    <row r="344" spans="1:56" hidden="1">
      <c r="A344">
        <v>108</v>
      </c>
      <c r="B344" t="s">
        <v>1075</v>
      </c>
      <c r="C344" t="s">
        <v>1076</v>
      </c>
      <c r="E344" t="s">
        <v>1077</v>
      </c>
      <c r="F344" t="s">
        <v>1979</v>
      </c>
      <c r="G344" t="s">
        <v>23</v>
      </c>
      <c r="H344">
        <v>55.677178300000001</v>
      </c>
      <c r="I344">
        <v>13.0856744</v>
      </c>
      <c r="J344">
        <v>28055</v>
      </c>
      <c r="K344">
        <v>22</v>
      </c>
      <c r="L344">
        <v>10</v>
      </c>
      <c r="M344">
        <v>1976</v>
      </c>
      <c r="N344">
        <v>46</v>
      </c>
      <c r="O344">
        <v>6</v>
      </c>
      <c r="P344" s="28" t="s">
        <v>97</v>
      </c>
      <c r="Q344" t="s">
        <v>176</v>
      </c>
      <c r="R344" t="s">
        <v>1807</v>
      </c>
      <c r="S344" t="s">
        <v>1808</v>
      </c>
      <c r="T344" t="s">
        <v>1809</v>
      </c>
      <c r="U344">
        <v>2</v>
      </c>
      <c r="V344" t="s">
        <v>48</v>
      </c>
      <c r="W344">
        <v>93</v>
      </c>
      <c r="Y344" t="s">
        <v>2663</v>
      </c>
      <c r="Z344">
        <v>18.424763599999999</v>
      </c>
      <c r="AA344">
        <v>-72.7703001</v>
      </c>
      <c r="AM344">
        <f t="shared" ca="1" si="60"/>
        <v>10</v>
      </c>
      <c r="AN344">
        <f t="shared" ca="1" si="61"/>
        <v>1976</v>
      </c>
      <c r="AO344">
        <f t="shared" ca="1" si="62"/>
        <v>46</v>
      </c>
      <c r="AP344" t="str">
        <f t="shared" si="63"/>
        <v>FILONNE</v>
      </c>
      <c r="AQ344" t="str">
        <f t="shared" si="64"/>
        <v>CELESTIN</v>
      </c>
      <c r="AR344" t="str">
        <f t="shared" si="65"/>
        <v>FILONNE  CELESTIN</v>
      </c>
      <c r="AT344">
        <v>35</v>
      </c>
      <c r="AU344">
        <f t="shared" ca="1" si="66"/>
        <v>10</v>
      </c>
      <c r="AV344" t="str">
        <f t="shared" si="67"/>
        <v/>
      </c>
      <c r="AW344">
        <v>1</v>
      </c>
      <c r="AX344" t="str">
        <f t="shared" si="68"/>
        <v/>
      </c>
      <c r="AY344" t="str">
        <f t="shared" si="69"/>
        <v/>
      </c>
      <c r="AZ344" s="23"/>
      <c r="BA344">
        <f t="shared" si="70"/>
        <v>6</v>
      </c>
      <c r="BC344" t="str">
        <f t="shared" si="71"/>
        <v>F</v>
      </c>
    </row>
    <row r="345" spans="1:56" hidden="1">
      <c r="A345">
        <v>108</v>
      </c>
      <c r="B345" t="s">
        <v>1078</v>
      </c>
      <c r="C345" t="s">
        <v>1079</v>
      </c>
      <c r="E345" t="s">
        <v>2664</v>
      </c>
      <c r="F345" t="s">
        <v>2665</v>
      </c>
      <c r="G345" t="s">
        <v>36</v>
      </c>
      <c r="H345">
        <v>-6.4166670000000003</v>
      </c>
      <c r="I345">
        <v>-77.883332899999999</v>
      </c>
      <c r="J345">
        <v>23768</v>
      </c>
      <c r="K345">
        <v>26</v>
      </c>
      <c r="L345">
        <v>1</v>
      </c>
      <c r="M345">
        <v>1965</v>
      </c>
      <c r="N345">
        <v>57</v>
      </c>
      <c r="O345">
        <v>9</v>
      </c>
      <c r="P345" s="28" t="s">
        <v>97</v>
      </c>
      <c r="Q345" t="s">
        <v>176</v>
      </c>
      <c r="R345" t="s">
        <v>1807</v>
      </c>
      <c r="S345" t="s">
        <v>1808</v>
      </c>
      <c r="T345" t="s">
        <v>1809</v>
      </c>
      <c r="U345">
        <v>3</v>
      </c>
      <c r="V345" t="s">
        <v>26</v>
      </c>
      <c r="W345">
        <v>93</v>
      </c>
      <c r="Y345" t="s">
        <v>2663</v>
      </c>
      <c r="Z345">
        <v>18.424763599999999</v>
      </c>
      <c r="AA345">
        <v>-72.7703001</v>
      </c>
      <c r="AC345">
        <v>6</v>
      </c>
      <c r="AH345">
        <v>57</v>
      </c>
      <c r="AM345">
        <f t="shared" ca="1" si="60"/>
        <v>3</v>
      </c>
      <c r="AN345">
        <f t="shared" ca="1" si="61"/>
        <v>1965</v>
      </c>
      <c r="AO345">
        <f t="shared" ca="1" si="62"/>
        <v>57</v>
      </c>
      <c r="AP345" t="str">
        <f t="shared" si="63"/>
        <v>BALTHAZAR</v>
      </c>
      <c r="AQ345" t="str">
        <f t="shared" si="64"/>
        <v>SABITI</v>
      </c>
      <c r="AR345" t="str">
        <f t="shared" si="65"/>
        <v>BALTHAZAR  SABITI</v>
      </c>
      <c r="AT345">
        <v>50</v>
      </c>
      <c r="AU345">
        <f t="shared" ca="1" si="66"/>
        <v>3</v>
      </c>
      <c r="AV345" t="str">
        <f t="shared" si="67"/>
        <v/>
      </c>
      <c r="AX345">
        <f t="shared" si="68"/>
        <v>3</v>
      </c>
      <c r="AY345" t="str">
        <f t="shared" si="69"/>
        <v>LIVE IN A POLYGAMOUS UNION</v>
      </c>
      <c r="AZ345" s="23"/>
      <c r="BA345">
        <f t="shared" si="70"/>
        <v>9</v>
      </c>
      <c r="BC345" t="str">
        <f t="shared" si="71"/>
        <v>M</v>
      </c>
    </row>
    <row r="346" spans="1:56" hidden="1">
      <c r="A346">
        <v>108</v>
      </c>
      <c r="B346" t="s">
        <v>1078</v>
      </c>
      <c r="C346" t="s">
        <v>1079</v>
      </c>
      <c r="E346" t="s">
        <v>2664</v>
      </c>
      <c r="F346" t="s">
        <v>2665</v>
      </c>
      <c r="G346" t="s">
        <v>36</v>
      </c>
      <c r="H346">
        <v>-6.4166670000000003</v>
      </c>
      <c r="I346">
        <v>-77.883332899999999</v>
      </c>
      <c r="J346">
        <v>23768</v>
      </c>
      <c r="K346">
        <v>26</v>
      </c>
      <c r="L346">
        <v>1</v>
      </c>
      <c r="M346">
        <v>1965</v>
      </c>
      <c r="N346">
        <v>57</v>
      </c>
      <c r="O346">
        <v>9</v>
      </c>
      <c r="P346" s="28" t="s">
        <v>97</v>
      </c>
      <c r="Q346" t="s">
        <v>289</v>
      </c>
      <c r="R346" t="s">
        <v>1635</v>
      </c>
      <c r="S346" t="s">
        <v>2873</v>
      </c>
      <c r="T346" t="s">
        <v>1675</v>
      </c>
      <c r="U346">
        <v>3</v>
      </c>
      <c r="V346" t="s">
        <v>26</v>
      </c>
      <c r="W346">
        <v>93</v>
      </c>
      <c r="Y346" t="s">
        <v>2663</v>
      </c>
      <c r="Z346">
        <v>18.424763599999999</v>
      </c>
      <c r="AA346">
        <v>-72.7703001</v>
      </c>
      <c r="AC346">
        <v>6</v>
      </c>
      <c r="AM346">
        <f t="shared" ca="1" si="60"/>
        <v>1</v>
      </c>
      <c r="AN346">
        <f t="shared" ca="1" si="61"/>
        <v>1965</v>
      </c>
      <c r="AO346">
        <f t="shared" ca="1" si="62"/>
        <v>57</v>
      </c>
      <c r="AP346" t="str">
        <f t="shared" si="63"/>
        <v>BALTHAZAR</v>
      </c>
      <c r="AQ346" t="str">
        <f t="shared" si="64"/>
        <v>SABITI</v>
      </c>
      <c r="AR346" t="str">
        <f t="shared" si="65"/>
        <v>BALTHAZAR  SABITI</v>
      </c>
      <c r="AS346">
        <v>115</v>
      </c>
      <c r="AU346" t="str">
        <f t="shared" si="66"/>
        <v/>
      </c>
      <c r="AV346">
        <f t="shared" ca="1" si="67"/>
        <v>1965</v>
      </c>
      <c r="AX346">
        <f t="shared" si="68"/>
        <v>3</v>
      </c>
      <c r="AY346" t="str">
        <f t="shared" si="69"/>
        <v>LIVE IN A POLYGAMOUS UNION</v>
      </c>
      <c r="AZ346" s="23"/>
      <c r="BA346">
        <f t="shared" si="70"/>
        <v>9</v>
      </c>
      <c r="BC346" t="str">
        <f t="shared" si="71"/>
        <v>M</v>
      </c>
    </row>
    <row r="347" spans="1:56" hidden="1">
      <c r="A347">
        <v>108</v>
      </c>
      <c r="B347" t="s">
        <v>1081</v>
      </c>
      <c r="C347" t="s">
        <v>1082</v>
      </c>
      <c r="E347" t="s">
        <v>2666</v>
      </c>
      <c r="F347" t="s">
        <v>2667</v>
      </c>
      <c r="G347" t="s">
        <v>36</v>
      </c>
      <c r="H347">
        <v>10.222709500000001</v>
      </c>
      <c r="I347">
        <v>12.051835000000001</v>
      </c>
      <c r="J347">
        <v>18141</v>
      </c>
      <c r="K347">
        <v>31</v>
      </c>
      <c r="L347">
        <v>8</v>
      </c>
      <c r="M347">
        <v>1949</v>
      </c>
      <c r="N347">
        <v>73</v>
      </c>
      <c r="O347">
        <v>12</v>
      </c>
      <c r="P347" s="28" t="s">
        <v>97</v>
      </c>
      <c r="Q347" t="s">
        <v>176</v>
      </c>
      <c r="R347" t="s">
        <v>1807</v>
      </c>
      <c r="S347" t="s">
        <v>1808</v>
      </c>
      <c r="T347" t="s">
        <v>1809</v>
      </c>
      <c r="U347">
        <v>6</v>
      </c>
      <c r="V347" t="s">
        <v>43</v>
      </c>
      <c r="W347">
        <v>93</v>
      </c>
      <c r="Y347" t="s">
        <v>2663</v>
      </c>
      <c r="Z347">
        <v>18.424763599999999</v>
      </c>
      <c r="AA347">
        <v>-72.7703001</v>
      </c>
      <c r="AH347">
        <v>6</v>
      </c>
      <c r="AI347">
        <v>65</v>
      </c>
      <c r="AM347">
        <f t="shared" ca="1" si="60"/>
        <v>11</v>
      </c>
      <c r="AN347">
        <f t="shared" ca="1" si="61"/>
        <v>1969</v>
      </c>
      <c r="AO347">
        <f t="shared" ca="1" si="62"/>
        <v>73</v>
      </c>
      <c r="AP347" t="str">
        <f t="shared" si="63"/>
        <v>NENE</v>
      </c>
      <c r="AQ347" t="str">
        <f t="shared" si="64"/>
        <v>MUGENI</v>
      </c>
      <c r="AR347" t="str">
        <f t="shared" si="65"/>
        <v>NENE  MUGENI</v>
      </c>
      <c r="AS347">
        <v>17</v>
      </c>
      <c r="AU347" t="str">
        <f t="shared" si="66"/>
        <v/>
      </c>
      <c r="AV347">
        <f t="shared" ca="1" si="67"/>
        <v>1969</v>
      </c>
      <c r="AX347">
        <f t="shared" si="68"/>
        <v>6</v>
      </c>
      <c r="AY347" t="str">
        <f t="shared" si="69"/>
        <v>NEVER MARRIED</v>
      </c>
      <c r="AZ347" s="23"/>
      <c r="BA347">
        <f t="shared" si="70"/>
        <v>12</v>
      </c>
      <c r="BC347" t="str">
        <f t="shared" si="71"/>
        <v>M</v>
      </c>
    </row>
    <row r="348" spans="1:56" hidden="1">
      <c r="A348">
        <v>108</v>
      </c>
      <c r="B348" t="s">
        <v>1084</v>
      </c>
      <c r="C348" t="s">
        <v>1085</v>
      </c>
      <c r="E348" t="s">
        <v>2370</v>
      </c>
      <c r="F348" t="s">
        <v>2663</v>
      </c>
      <c r="G348" t="s">
        <v>36</v>
      </c>
      <c r="H348">
        <v>18.424763599999999</v>
      </c>
      <c r="I348">
        <v>-72.7703001</v>
      </c>
      <c r="J348">
        <v>10708</v>
      </c>
      <c r="K348">
        <v>25</v>
      </c>
      <c r="L348">
        <v>4</v>
      </c>
      <c r="M348">
        <v>1929</v>
      </c>
      <c r="N348">
        <v>93</v>
      </c>
      <c r="O348">
        <v>2</v>
      </c>
      <c r="P348" s="28" t="s">
        <v>97</v>
      </c>
      <c r="Q348" t="s">
        <v>176</v>
      </c>
      <c r="R348" t="s">
        <v>1807</v>
      </c>
      <c r="S348" t="s">
        <v>1808</v>
      </c>
      <c r="T348" t="s">
        <v>1809</v>
      </c>
      <c r="U348">
        <v>2</v>
      </c>
      <c r="V348" t="s">
        <v>48</v>
      </c>
      <c r="W348">
        <v>93</v>
      </c>
      <c r="X348" s="17">
        <v>1417713511</v>
      </c>
      <c r="Y348" t="s">
        <v>2663</v>
      </c>
      <c r="Z348">
        <v>18.424763599999999</v>
      </c>
      <c r="AA348">
        <v>-72.7703001</v>
      </c>
      <c r="AM348">
        <f t="shared" ca="1" si="60"/>
        <v>4</v>
      </c>
      <c r="AN348">
        <f t="shared" ca="1" si="61"/>
        <v>1929</v>
      </c>
      <c r="AO348">
        <f t="shared" ca="1" si="62"/>
        <v>93</v>
      </c>
      <c r="AP348" t="str">
        <f t="shared" si="63"/>
        <v>AMZA</v>
      </c>
      <c r="AQ348" t="str">
        <f t="shared" si="64"/>
        <v>DONAT</v>
      </c>
      <c r="AR348" t="str">
        <f t="shared" si="65"/>
        <v>AMZA  DONAT</v>
      </c>
      <c r="AU348">
        <f t="shared" ca="1" si="66"/>
        <v>4</v>
      </c>
      <c r="AV348">
        <f t="shared" ca="1" si="67"/>
        <v>1929</v>
      </c>
      <c r="AX348">
        <f t="shared" si="68"/>
        <v>2</v>
      </c>
      <c r="AY348" t="str">
        <f t="shared" si="69"/>
        <v>MARRIED TO ONE WIFE/HUSBAND NOT OFFICIALLY</v>
      </c>
      <c r="AZ348" s="23"/>
      <c r="BA348">
        <f t="shared" si="70"/>
        <v>2</v>
      </c>
      <c r="BC348" t="str">
        <f t="shared" si="71"/>
        <v>M</v>
      </c>
      <c r="BD348" s="17">
        <v>1417713511</v>
      </c>
    </row>
    <row r="349" spans="1:56" hidden="1">
      <c r="A349">
        <v>109</v>
      </c>
      <c r="B349" t="s">
        <v>1086</v>
      </c>
      <c r="C349" t="s">
        <v>1087</v>
      </c>
      <c r="E349" t="s">
        <v>858</v>
      </c>
      <c r="F349" t="s">
        <v>2668</v>
      </c>
      <c r="G349" t="s">
        <v>36</v>
      </c>
      <c r="H349">
        <v>42.418024000000003</v>
      </c>
      <c r="I349">
        <v>20.794942800000001</v>
      </c>
      <c r="J349">
        <v>30558</v>
      </c>
      <c r="K349">
        <v>30</v>
      </c>
      <c r="L349">
        <v>8</v>
      </c>
      <c r="M349">
        <v>1983</v>
      </c>
      <c r="N349">
        <v>39</v>
      </c>
      <c r="O349">
        <v>11</v>
      </c>
      <c r="P349" s="28" t="s">
        <v>37</v>
      </c>
      <c r="Q349" t="s">
        <v>38</v>
      </c>
      <c r="R349" t="s">
        <v>1984</v>
      </c>
      <c r="S349" t="s">
        <v>1985</v>
      </c>
      <c r="T349" t="s">
        <v>1430</v>
      </c>
      <c r="U349">
        <v>6</v>
      </c>
      <c r="V349" t="s">
        <v>43</v>
      </c>
      <c r="W349">
        <v>53</v>
      </c>
      <c r="Y349" t="s">
        <v>2669</v>
      </c>
      <c r="Z349">
        <v>13.8752119</v>
      </c>
      <c r="AA349">
        <v>121.21512559999999</v>
      </c>
      <c r="AM349">
        <f t="shared" ca="1" si="60"/>
        <v>8</v>
      </c>
      <c r="AN349">
        <f t="shared" ca="1" si="61"/>
        <v>1983</v>
      </c>
      <c r="AO349">
        <f t="shared" ca="1" si="62"/>
        <v>39</v>
      </c>
      <c r="AP349" t="str">
        <f t="shared" si="63"/>
        <v>AMON</v>
      </c>
      <c r="AQ349" t="str">
        <f t="shared" si="64"/>
        <v>JADO</v>
      </c>
      <c r="AR349" t="str">
        <f t="shared" si="65"/>
        <v>AMON  JADO</v>
      </c>
      <c r="AS349">
        <v>118</v>
      </c>
      <c r="AU349" t="str">
        <f t="shared" si="66"/>
        <v/>
      </c>
      <c r="AV349">
        <f t="shared" ca="1" si="67"/>
        <v>1983</v>
      </c>
      <c r="AX349">
        <f t="shared" si="68"/>
        <v>6</v>
      </c>
      <c r="AY349" t="str">
        <f t="shared" si="69"/>
        <v>NEVER MARRIED</v>
      </c>
      <c r="AZ349" s="23"/>
      <c r="BA349">
        <f t="shared" si="70"/>
        <v>11</v>
      </c>
      <c r="BC349" t="str">
        <f t="shared" si="71"/>
        <v>M</v>
      </c>
    </row>
    <row r="350" spans="1:56" hidden="1">
      <c r="A350">
        <v>109</v>
      </c>
      <c r="B350" t="s">
        <v>1089</v>
      </c>
      <c r="C350" t="s">
        <v>1090</v>
      </c>
      <c r="E350" t="s">
        <v>462</v>
      </c>
      <c r="F350" t="s">
        <v>1986</v>
      </c>
      <c r="G350" t="s">
        <v>23</v>
      </c>
      <c r="H350">
        <v>57.673599500000002</v>
      </c>
      <c r="I350">
        <v>12.009821799999999</v>
      </c>
      <c r="J350">
        <v>28158</v>
      </c>
      <c r="K350">
        <v>2</v>
      </c>
      <c r="L350">
        <v>2</v>
      </c>
      <c r="M350">
        <v>1977</v>
      </c>
      <c r="N350">
        <v>45</v>
      </c>
      <c r="O350">
        <v>6</v>
      </c>
      <c r="P350" s="28" t="s">
        <v>37</v>
      </c>
      <c r="Q350" t="s">
        <v>38</v>
      </c>
      <c r="R350" t="s">
        <v>1984</v>
      </c>
      <c r="S350" t="s">
        <v>1985</v>
      </c>
      <c r="T350" t="s">
        <v>1430</v>
      </c>
      <c r="U350">
        <v>3</v>
      </c>
      <c r="V350" t="s">
        <v>26</v>
      </c>
      <c r="W350">
        <v>53</v>
      </c>
      <c r="Y350" t="s">
        <v>2669</v>
      </c>
      <c r="Z350">
        <v>13.8752119</v>
      </c>
      <c r="AA350">
        <v>121.21512559999999</v>
      </c>
      <c r="AH350">
        <v>49</v>
      </c>
      <c r="AI350">
        <v>19</v>
      </c>
      <c r="AM350">
        <f t="shared" ca="1" si="60"/>
        <v>10</v>
      </c>
      <c r="AN350">
        <f t="shared" ca="1" si="61"/>
        <v>1979</v>
      </c>
      <c r="AO350">
        <f t="shared" ca="1" si="62"/>
        <v>45</v>
      </c>
      <c r="AP350" t="str">
        <f t="shared" si="63"/>
        <v>ALINE</v>
      </c>
      <c r="AQ350" t="str">
        <f t="shared" si="64"/>
        <v>NIYIBIZI</v>
      </c>
      <c r="AR350" t="str">
        <f t="shared" si="65"/>
        <v>ALINE  NIYIBIZI</v>
      </c>
      <c r="AU350">
        <f t="shared" ca="1" si="66"/>
        <v>10</v>
      </c>
      <c r="AV350">
        <f t="shared" ca="1" si="67"/>
        <v>1979</v>
      </c>
      <c r="AX350">
        <f t="shared" si="68"/>
        <v>3</v>
      </c>
      <c r="AY350" t="str">
        <f t="shared" si="69"/>
        <v>LIVE IN A POLYGAMOUS UNION</v>
      </c>
      <c r="AZ350" s="23"/>
      <c r="BA350">
        <f t="shared" si="70"/>
        <v>6</v>
      </c>
      <c r="BC350" t="str">
        <f t="shared" si="71"/>
        <v>F</v>
      </c>
    </row>
    <row r="351" spans="1:56" hidden="1">
      <c r="A351">
        <v>109</v>
      </c>
      <c r="B351" t="s">
        <v>1091</v>
      </c>
      <c r="C351" t="s">
        <v>1092</v>
      </c>
      <c r="E351" t="s">
        <v>1060</v>
      </c>
      <c r="F351" t="s">
        <v>2670</v>
      </c>
      <c r="G351" t="s">
        <v>36</v>
      </c>
      <c r="H351">
        <v>47.3036891</v>
      </c>
      <c r="I351">
        <v>2.6981495999999998</v>
      </c>
      <c r="J351">
        <v>39964</v>
      </c>
      <c r="K351">
        <v>31</v>
      </c>
      <c r="L351">
        <v>5</v>
      </c>
      <c r="M351">
        <v>2009</v>
      </c>
      <c r="N351">
        <v>13</v>
      </c>
      <c r="O351">
        <v>3</v>
      </c>
      <c r="P351" s="28" t="s">
        <v>37</v>
      </c>
      <c r="Q351" t="s">
        <v>38</v>
      </c>
      <c r="R351" t="s">
        <v>1984</v>
      </c>
      <c r="S351" t="s">
        <v>1985</v>
      </c>
      <c r="T351" t="s">
        <v>1430</v>
      </c>
      <c r="U351">
        <v>6</v>
      </c>
      <c r="V351" t="s">
        <v>43</v>
      </c>
      <c r="W351">
        <v>53</v>
      </c>
      <c r="Y351" t="s">
        <v>2669</v>
      </c>
      <c r="Z351">
        <v>13.8752119</v>
      </c>
      <c r="AA351">
        <v>121.21512559999999</v>
      </c>
      <c r="AJ351">
        <v>15</v>
      </c>
      <c r="AM351">
        <f t="shared" ca="1" si="60"/>
        <v>5</v>
      </c>
      <c r="AN351">
        <f t="shared" ca="1" si="61"/>
        <v>2009</v>
      </c>
      <c r="AO351">
        <f t="shared" ca="1" si="62"/>
        <v>14</v>
      </c>
      <c r="AP351" t="str">
        <f t="shared" si="63"/>
        <v>ERNEST</v>
      </c>
      <c r="AQ351" t="str">
        <f t="shared" si="64"/>
        <v>JEROME</v>
      </c>
      <c r="AR351" t="str">
        <f t="shared" si="65"/>
        <v>ERNEST  JEROME</v>
      </c>
      <c r="AU351">
        <f t="shared" ca="1" si="66"/>
        <v>5</v>
      </c>
      <c r="AV351">
        <f t="shared" ca="1" si="67"/>
        <v>2009</v>
      </c>
      <c r="AX351">
        <f t="shared" si="68"/>
        <v>6</v>
      </c>
      <c r="AY351" t="str">
        <f t="shared" si="69"/>
        <v>NEVER MARRIED</v>
      </c>
      <c r="AZ351" s="23"/>
      <c r="BA351">
        <f t="shared" si="70"/>
        <v>3</v>
      </c>
      <c r="BC351" t="str">
        <f t="shared" si="71"/>
        <v>M</v>
      </c>
    </row>
    <row r="352" spans="1:56" hidden="1">
      <c r="A352">
        <v>109</v>
      </c>
      <c r="B352" t="s">
        <v>1094</v>
      </c>
      <c r="C352" t="s">
        <v>1095</v>
      </c>
      <c r="E352" t="s">
        <v>777</v>
      </c>
      <c r="F352" t="s">
        <v>2669</v>
      </c>
      <c r="G352" t="s">
        <v>36</v>
      </c>
      <c r="H352">
        <v>13.8752119</v>
      </c>
      <c r="I352">
        <v>121.21512559999999</v>
      </c>
      <c r="J352">
        <v>25473</v>
      </c>
      <c r="K352">
        <v>27</v>
      </c>
      <c r="L352">
        <v>9</v>
      </c>
      <c r="M352">
        <v>1969</v>
      </c>
      <c r="N352">
        <v>53</v>
      </c>
      <c r="O352">
        <v>6</v>
      </c>
      <c r="P352" s="28" t="s">
        <v>37</v>
      </c>
      <c r="Q352" t="s">
        <v>38</v>
      </c>
      <c r="R352" t="s">
        <v>1984</v>
      </c>
      <c r="S352" t="s">
        <v>1985</v>
      </c>
      <c r="T352" t="s">
        <v>1430</v>
      </c>
      <c r="U352">
        <v>1</v>
      </c>
      <c r="V352" t="s">
        <v>186</v>
      </c>
      <c r="W352">
        <v>53</v>
      </c>
      <c r="X352" s="17">
        <v>9425637256</v>
      </c>
      <c r="Y352" t="s">
        <v>2669</v>
      </c>
      <c r="Z352">
        <v>13.8752119</v>
      </c>
      <c r="AA352">
        <v>121.21512559999999</v>
      </c>
      <c r="AJ352">
        <v>68</v>
      </c>
      <c r="AM352">
        <f t="shared" ca="1" si="60"/>
        <v>9</v>
      </c>
      <c r="AN352">
        <f t="shared" ca="1" si="61"/>
        <v>1969</v>
      </c>
      <c r="AO352">
        <f t="shared" ca="1" si="62"/>
        <v>54</v>
      </c>
      <c r="AP352" t="str">
        <f t="shared" si="63"/>
        <v>PAUL</v>
      </c>
      <c r="AQ352" t="str">
        <f t="shared" si="64"/>
        <v>BYIRINGIRO</v>
      </c>
      <c r="AR352" t="str">
        <f t="shared" si="65"/>
        <v>PAUL  BYIRINGIRO</v>
      </c>
      <c r="AU352">
        <f t="shared" ca="1" si="66"/>
        <v>9</v>
      </c>
      <c r="AV352">
        <f t="shared" ca="1" si="67"/>
        <v>1969</v>
      </c>
      <c r="AX352">
        <f t="shared" si="68"/>
        <v>1</v>
      </c>
      <c r="AY352" t="str">
        <f t="shared" si="69"/>
        <v>MARRIED TO ONE WIFE/HUSBAND OFFICIALLY</v>
      </c>
      <c r="AZ352" s="23"/>
      <c r="BA352">
        <f t="shared" si="70"/>
        <v>6</v>
      </c>
      <c r="BC352" t="str">
        <f t="shared" si="71"/>
        <v>M</v>
      </c>
      <c r="BD352" s="17">
        <v>9425637256</v>
      </c>
    </row>
    <row r="353" spans="1:56" hidden="1">
      <c r="A353">
        <v>109</v>
      </c>
      <c r="B353" t="s">
        <v>1096</v>
      </c>
      <c r="C353" t="s">
        <v>1097</v>
      </c>
      <c r="E353" t="s">
        <v>41</v>
      </c>
      <c r="F353" t="s">
        <v>1989</v>
      </c>
      <c r="G353" t="s">
        <v>36</v>
      </c>
      <c r="H353">
        <v>48.197340400000002</v>
      </c>
      <c r="I353">
        <v>16.3587247</v>
      </c>
      <c r="J353">
        <v>38610</v>
      </c>
      <c r="K353">
        <v>15</v>
      </c>
      <c r="L353">
        <v>9</v>
      </c>
      <c r="M353">
        <v>2005</v>
      </c>
      <c r="N353">
        <v>17</v>
      </c>
      <c r="O353">
        <v>1</v>
      </c>
      <c r="P353" s="28" t="s">
        <v>37</v>
      </c>
      <c r="Q353" t="s">
        <v>38</v>
      </c>
      <c r="R353" t="s">
        <v>1984</v>
      </c>
      <c r="S353" t="s">
        <v>1985</v>
      </c>
      <c r="T353" t="s">
        <v>1430</v>
      </c>
      <c r="U353">
        <v>6</v>
      </c>
      <c r="V353" t="s">
        <v>43</v>
      </c>
      <c r="W353">
        <v>53</v>
      </c>
      <c r="Y353" t="s">
        <v>2669</v>
      </c>
      <c r="Z353">
        <v>13.8752119</v>
      </c>
      <c r="AA353">
        <v>121.21512559999999</v>
      </c>
      <c r="AH353">
        <v>120</v>
      </c>
      <c r="AJ353">
        <v>41</v>
      </c>
      <c r="AM353">
        <f t="shared" ca="1" si="60"/>
        <v>4</v>
      </c>
      <c r="AN353">
        <f t="shared" ca="1" si="61"/>
        <v>2005</v>
      </c>
      <c r="AO353">
        <f t="shared" ca="1" si="62"/>
        <v>20</v>
      </c>
      <c r="AP353" t="str">
        <f t="shared" si="63"/>
        <v>KELVIN</v>
      </c>
      <c r="AQ353" t="str">
        <f t="shared" si="64"/>
        <v>NGABONZIZA</v>
      </c>
      <c r="AR353" t="str">
        <f t="shared" si="65"/>
        <v>KELVIN  NGABONZIZA</v>
      </c>
      <c r="AU353">
        <f t="shared" ca="1" si="66"/>
        <v>4</v>
      </c>
      <c r="AV353">
        <f t="shared" ca="1" si="67"/>
        <v>2005</v>
      </c>
      <c r="AX353">
        <f t="shared" si="68"/>
        <v>6</v>
      </c>
      <c r="AY353" t="str">
        <f t="shared" si="69"/>
        <v>NEVER MARRIED</v>
      </c>
      <c r="AZ353" s="23"/>
      <c r="BA353">
        <f t="shared" si="70"/>
        <v>1</v>
      </c>
      <c r="BC353" t="str">
        <f t="shared" si="71"/>
        <v>M</v>
      </c>
    </row>
    <row r="354" spans="1:56" hidden="1">
      <c r="A354">
        <v>110</v>
      </c>
      <c r="B354" t="s">
        <v>1098</v>
      </c>
      <c r="C354" t="s">
        <v>1099</v>
      </c>
      <c r="E354" t="s">
        <v>2874</v>
      </c>
      <c r="F354" t="s">
        <v>1990</v>
      </c>
      <c r="G354" t="s">
        <v>23</v>
      </c>
      <c r="H354">
        <v>15.4004052</v>
      </c>
      <c r="I354">
        <v>119.93039330000001</v>
      </c>
      <c r="J354">
        <v>27533</v>
      </c>
      <c r="K354">
        <v>19</v>
      </c>
      <c r="L354">
        <v>5</v>
      </c>
      <c r="M354">
        <v>1975</v>
      </c>
      <c r="N354">
        <v>47</v>
      </c>
      <c r="O354">
        <v>5</v>
      </c>
      <c r="P354" s="28" t="s">
        <v>97</v>
      </c>
      <c r="Q354" t="s">
        <v>129</v>
      </c>
      <c r="R354" t="s">
        <v>1991</v>
      </c>
      <c r="S354" t="s">
        <v>1992</v>
      </c>
      <c r="T354" t="s">
        <v>1621</v>
      </c>
      <c r="U354">
        <v>3</v>
      </c>
      <c r="V354" t="s">
        <v>26</v>
      </c>
      <c r="W354">
        <v>47</v>
      </c>
      <c r="X354" s="17">
        <v>8772772207</v>
      </c>
      <c r="Y354" t="s">
        <v>1990</v>
      </c>
      <c r="Z354">
        <v>15.4004052</v>
      </c>
      <c r="AA354">
        <v>119.93039330000001</v>
      </c>
      <c r="AD354">
        <v>43</v>
      </c>
      <c r="AH354">
        <v>13</v>
      </c>
      <c r="AM354">
        <f t="shared" ca="1" si="60"/>
        <v>12</v>
      </c>
      <c r="AN354">
        <f t="shared" ca="1" si="61"/>
        <v>1975</v>
      </c>
      <c r="AO354">
        <f t="shared" ca="1" si="62"/>
        <v>47</v>
      </c>
      <c r="AP354" t="str">
        <f t="shared" si="63"/>
        <v>MARTHA</v>
      </c>
      <c r="AQ354" t="str">
        <f t="shared" si="64"/>
        <v>LISA</v>
      </c>
      <c r="AR354" t="str">
        <f t="shared" si="65"/>
        <v>MARTHA  LISA</v>
      </c>
      <c r="AU354">
        <f t="shared" ca="1" si="66"/>
        <v>12</v>
      </c>
      <c r="AV354">
        <f t="shared" ca="1" si="67"/>
        <v>1975</v>
      </c>
      <c r="AX354">
        <f t="shared" si="68"/>
        <v>3</v>
      </c>
      <c r="AY354" t="str">
        <f t="shared" si="69"/>
        <v>LIVE IN A POLYGAMOUS UNION</v>
      </c>
      <c r="AZ354" s="23"/>
      <c r="BA354">
        <f t="shared" si="70"/>
        <v>5</v>
      </c>
      <c r="BC354" t="str">
        <f t="shared" si="71"/>
        <v>F</v>
      </c>
      <c r="BD354" s="17"/>
    </row>
    <row r="355" spans="1:56" hidden="1">
      <c r="A355">
        <v>110</v>
      </c>
      <c r="B355" t="s">
        <v>1100</v>
      </c>
      <c r="C355" t="s">
        <v>1101</v>
      </c>
      <c r="E355" t="s">
        <v>463</v>
      </c>
      <c r="F355" t="s">
        <v>1993</v>
      </c>
      <c r="G355" t="s">
        <v>23</v>
      </c>
      <c r="H355">
        <v>31.2194021</v>
      </c>
      <c r="I355">
        <v>107.5185474</v>
      </c>
      <c r="J355">
        <v>32382</v>
      </c>
      <c r="K355">
        <v>27</v>
      </c>
      <c r="L355">
        <v>8</v>
      </c>
      <c r="M355">
        <v>1988</v>
      </c>
      <c r="N355">
        <v>34</v>
      </c>
      <c r="O355">
        <v>8</v>
      </c>
      <c r="P355" s="28" t="s">
        <v>97</v>
      </c>
      <c r="Q355" t="s">
        <v>129</v>
      </c>
      <c r="R355" t="s">
        <v>1991</v>
      </c>
      <c r="S355" t="s">
        <v>1992</v>
      </c>
      <c r="T355" t="s">
        <v>1621</v>
      </c>
      <c r="U355">
        <v>1</v>
      </c>
      <c r="V355" t="s">
        <v>186</v>
      </c>
      <c r="W355">
        <v>47</v>
      </c>
      <c r="Y355" t="s">
        <v>1990</v>
      </c>
      <c r="Z355">
        <v>15.4004052</v>
      </c>
      <c r="AA355">
        <v>119.93039330000001</v>
      </c>
      <c r="AI355">
        <v>71</v>
      </c>
      <c r="AM355">
        <f t="shared" ca="1" si="60"/>
        <v>8</v>
      </c>
      <c r="AN355">
        <f t="shared" ca="1" si="61"/>
        <v>1938</v>
      </c>
      <c r="AO355">
        <f t="shared" ca="1" si="62"/>
        <v>34</v>
      </c>
      <c r="AP355" t="str">
        <f t="shared" si="63"/>
        <v>JACKY</v>
      </c>
      <c r="AQ355" t="str">
        <f t="shared" si="64"/>
        <v>KAYIRANGA</v>
      </c>
      <c r="AR355" t="str">
        <f t="shared" si="65"/>
        <v>JACKY  KAYIRANGA</v>
      </c>
      <c r="AU355">
        <f t="shared" ca="1" si="66"/>
        <v>8</v>
      </c>
      <c r="AV355">
        <f t="shared" ca="1" si="67"/>
        <v>1938</v>
      </c>
      <c r="AX355">
        <f t="shared" si="68"/>
        <v>1</v>
      </c>
      <c r="AY355" t="str">
        <f t="shared" si="69"/>
        <v>MARRIED TO ONE WIFE/HUSBAND OFFICIALLY</v>
      </c>
      <c r="AZ355" s="23"/>
      <c r="BA355">
        <f t="shared" si="70"/>
        <v>8</v>
      </c>
      <c r="BC355" t="str">
        <f t="shared" si="71"/>
        <v>F</v>
      </c>
    </row>
    <row r="356" spans="1:56" hidden="1">
      <c r="A356">
        <v>111</v>
      </c>
      <c r="B356" t="s">
        <v>1102</v>
      </c>
      <c r="C356" t="s">
        <v>1103</v>
      </c>
      <c r="E356" t="s">
        <v>2675</v>
      </c>
      <c r="F356" t="s">
        <v>2417</v>
      </c>
      <c r="G356" t="s">
        <v>36</v>
      </c>
      <c r="H356">
        <v>44.840524000000002</v>
      </c>
      <c r="I356">
        <v>82.353656000000001</v>
      </c>
      <c r="J356">
        <v>8366</v>
      </c>
      <c r="K356">
        <v>26</v>
      </c>
      <c r="L356">
        <v>11</v>
      </c>
      <c r="M356">
        <v>1922</v>
      </c>
      <c r="N356">
        <v>100</v>
      </c>
      <c r="O356">
        <v>7</v>
      </c>
      <c r="P356" s="28" t="s">
        <v>31</v>
      </c>
      <c r="Q356" t="s">
        <v>110</v>
      </c>
      <c r="R356" t="s">
        <v>1995</v>
      </c>
      <c r="S356" t="s">
        <v>1996</v>
      </c>
      <c r="T356" t="s">
        <v>1425</v>
      </c>
      <c r="U356">
        <v>3</v>
      </c>
      <c r="V356" t="s">
        <v>26</v>
      </c>
      <c r="W356">
        <v>100</v>
      </c>
      <c r="X356" s="17">
        <v>3258379988</v>
      </c>
      <c r="Y356" t="s">
        <v>2417</v>
      </c>
      <c r="Z356">
        <v>44.840524000000002</v>
      </c>
      <c r="AA356">
        <v>82.353656000000001</v>
      </c>
      <c r="AM356">
        <f t="shared" ca="1" si="60"/>
        <v>11</v>
      </c>
      <c r="AN356">
        <f t="shared" ca="1" si="61"/>
        <v>1922</v>
      </c>
      <c r="AO356">
        <f t="shared" ca="1" si="62"/>
        <v>100</v>
      </c>
      <c r="AP356" t="str">
        <f t="shared" si="63"/>
        <v>ISIDORE</v>
      </c>
      <c r="AQ356" t="str">
        <f t="shared" si="64"/>
        <v>TUMUSIIME</v>
      </c>
      <c r="AR356" t="str">
        <f t="shared" si="65"/>
        <v>ISIDORE  TUMUSIIME</v>
      </c>
      <c r="AS356">
        <v>46</v>
      </c>
      <c r="AU356" t="str">
        <f t="shared" si="66"/>
        <v/>
      </c>
      <c r="AV356">
        <f t="shared" ca="1" si="67"/>
        <v>1922</v>
      </c>
      <c r="AX356">
        <f t="shared" si="68"/>
        <v>3</v>
      </c>
      <c r="AY356" t="str">
        <f t="shared" si="69"/>
        <v>LIVE IN A POLYGAMOUS UNION</v>
      </c>
      <c r="AZ356" s="23"/>
      <c r="BA356">
        <f t="shared" si="70"/>
        <v>7</v>
      </c>
      <c r="BC356" t="str">
        <f t="shared" si="71"/>
        <v>M</v>
      </c>
      <c r="BD356" s="17">
        <v>3258379988</v>
      </c>
    </row>
    <row r="357" spans="1:56" hidden="1">
      <c r="A357">
        <v>111</v>
      </c>
      <c r="B357" t="s">
        <v>1105</v>
      </c>
      <c r="C357" t="s">
        <v>1106</v>
      </c>
      <c r="E357" t="s">
        <v>268</v>
      </c>
      <c r="F357" t="s">
        <v>2676</v>
      </c>
      <c r="G357" t="s">
        <v>36</v>
      </c>
      <c r="H357">
        <v>-6.9100633</v>
      </c>
      <c r="I357">
        <v>107.71476970000001</v>
      </c>
      <c r="J357">
        <v>29191</v>
      </c>
      <c r="K357">
        <v>2</v>
      </c>
      <c r="L357">
        <v>12</v>
      </c>
      <c r="M357">
        <v>1979</v>
      </c>
      <c r="N357">
        <v>43</v>
      </c>
      <c r="O357">
        <v>12</v>
      </c>
      <c r="P357" s="28" t="s">
        <v>31</v>
      </c>
      <c r="Q357" t="s">
        <v>110</v>
      </c>
      <c r="R357" t="s">
        <v>1995</v>
      </c>
      <c r="S357" t="s">
        <v>1996</v>
      </c>
      <c r="T357" t="s">
        <v>1425</v>
      </c>
      <c r="U357">
        <v>7</v>
      </c>
      <c r="V357" t="s">
        <v>78</v>
      </c>
      <c r="W357">
        <v>100</v>
      </c>
      <c r="Y357" t="s">
        <v>2417</v>
      </c>
      <c r="Z357">
        <v>44.840524000000002</v>
      </c>
      <c r="AA357">
        <v>82.353656000000001</v>
      </c>
      <c r="AM357">
        <f t="shared" ca="1" si="60"/>
        <v>12</v>
      </c>
      <c r="AN357">
        <f t="shared" ca="1" si="61"/>
        <v>1979</v>
      </c>
      <c r="AO357">
        <f t="shared" ca="1" si="62"/>
        <v>43</v>
      </c>
      <c r="AP357" t="str">
        <f t="shared" si="63"/>
        <v>GASORE</v>
      </c>
      <c r="AQ357" t="str">
        <f t="shared" si="64"/>
        <v>HAKIZIMANA</v>
      </c>
      <c r="AR357" t="str">
        <f t="shared" si="65"/>
        <v>GASORE  HAKIZIMANA</v>
      </c>
      <c r="AS357">
        <v>76</v>
      </c>
      <c r="AU357" t="str">
        <f t="shared" si="66"/>
        <v/>
      </c>
      <c r="AV357">
        <f t="shared" ca="1" si="67"/>
        <v>1979</v>
      </c>
      <c r="AW357">
        <v>1</v>
      </c>
      <c r="AX357" t="str">
        <f t="shared" si="68"/>
        <v/>
      </c>
      <c r="AY357" t="str">
        <f t="shared" si="69"/>
        <v/>
      </c>
      <c r="AZ357" s="23"/>
      <c r="BA357">
        <f t="shared" si="70"/>
        <v>12</v>
      </c>
      <c r="BC357" t="str">
        <f t="shared" si="71"/>
        <v>M</v>
      </c>
    </row>
    <row r="358" spans="1:56" hidden="1">
      <c r="A358">
        <v>111</v>
      </c>
      <c r="B358" t="s">
        <v>1108</v>
      </c>
      <c r="C358" t="s">
        <v>972</v>
      </c>
      <c r="E358" t="s">
        <v>298</v>
      </c>
      <c r="F358" t="s">
        <v>2416</v>
      </c>
      <c r="G358" t="s">
        <v>36</v>
      </c>
      <c r="H358">
        <v>15.8278</v>
      </c>
      <c r="I358">
        <v>120.49467660000001</v>
      </c>
      <c r="J358">
        <v>36475</v>
      </c>
      <c r="K358">
        <v>11</v>
      </c>
      <c r="L358">
        <v>11</v>
      </c>
      <c r="M358">
        <v>1999</v>
      </c>
      <c r="N358">
        <v>23</v>
      </c>
      <c r="O358">
        <v>11</v>
      </c>
      <c r="P358" s="28" t="s">
        <v>31</v>
      </c>
      <c r="Q358" t="s">
        <v>110</v>
      </c>
      <c r="R358" t="s">
        <v>1995</v>
      </c>
      <c r="S358" t="s">
        <v>1996</v>
      </c>
      <c r="T358" t="s">
        <v>1425</v>
      </c>
      <c r="U358">
        <v>3</v>
      </c>
      <c r="V358" t="s">
        <v>26</v>
      </c>
      <c r="W358">
        <v>100</v>
      </c>
      <c r="Y358" t="s">
        <v>2417</v>
      </c>
      <c r="Z358">
        <v>44.840524000000002</v>
      </c>
      <c r="AA358">
        <v>82.353656000000001</v>
      </c>
      <c r="AH358">
        <v>60</v>
      </c>
      <c r="AI358">
        <v>90</v>
      </c>
      <c r="AJ358">
        <v>40</v>
      </c>
      <c r="AM358">
        <f t="shared" ca="1" si="60"/>
        <v>12</v>
      </c>
      <c r="AN358">
        <f t="shared" ca="1" si="61"/>
        <v>1936</v>
      </c>
      <c r="AO358">
        <f t="shared" ca="1" si="62"/>
        <v>24</v>
      </c>
      <c r="AP358" t="str">
        <f t="shared" si="63"/>
        <v>NDEKEZI</v>
      </c>
      <c r="AQ358" t="str">
        <f t="shared" si="64"/>
        <v>DUSABE</v>
      </c>
      <c r="AR358" t="str">
        <f t="shared" si="65"/>
        <v>NDEKEZI  DUSABE</v>
      </c>
      <c r="AT358">
        <v>72</v>
      </c>
      <c r="AU358">
        <f t="shared" ca="1" si="66"/>
        <v>12</v>
      </c>
      <c r="AV358" t="str">
        <f t="shared" si="67"/>
        <v/>
      </c>
      <c r="AX358">
        <f t="shared" si="68"/>
        <v>3</v>
      </c>
      <c r="AY358" t="str">
        <f t="shared" si="69"/>
        <v>LIVE IN A POLYGAMOUS UNION</v>
      </c>
      <c r="AZ358" s="23"/>
      <c r="BA358">
        <f t="shared" si="70"/>
        <v>11</v>
      </c>
      <c r="BC358" t="str">
        <f t="shared" si="71"/>
        <v>M</v>
      </c>
    </row>
    <row r="359" spans="1:56" hidden="1">
      <c r="A359">
        <v>111</v>
      </c>
      <c r="B359" t="s">
        <v>1109</v>
      </c>
      <c r="C359" t="s">
        <v>978</v>
      </c>
      <c r="D359" t="s">
        <v>21</v>
      </c>
      <c r="E359" t="s">
        <v>964</v>
      </c>
      <c r="F359" t="s">
        <v>1999</v>
      </c>
      <c r="G359" t="s">
        <v>23</v>
      </c>
      <c r="H359">
        <v>37.242286300000004</v>
      </c>
      <c r="I359">
        <v>-121.73094519999999</v>
      </c>
      <c r="J359">
        <v>19458</v>
      </c>
      <c r="K359">
        <v>9</v>
      </c>
      <c r="L359">
        <v>4</v>
      </c>
      <c r="M359">
        <v>1953</v>
      </c>
      <c r="N359">
        <v>69</v>
      </c>
      <c r="O359">
        <v>3</v>
      </c>
      <c r="P359" s="28" t="s">
        <v>31</v>
      </c>
      <c r="Q359" t="s">
        <v>110</v>
      </c>
      <c r="R359" t="s">
        <v>1995</v>
      </c>
      <c r="S359" t="s">
        <v>1996</v>
      </c>
      <c r="T359" t="s">
        <v>1425</v>
      </c>
      <c r="U359">
        <v>7</v>
      </c>
      <c r="V359" t="s">
        <v>78</v>
      </c>
      <c r="W359">
        <v>100</v>
      </c>
      <c r="Y359" t="s">
        <v>2417</v>
      </c>
      <c r="Z359">
        <v>44.840524000000002</v>
      </c>
      <c r="AA359">
        <v>82.353656000000001</v>
      </c>
      <c r="AH359">
        <v>79</v>
      </c>
      <c r="AM359">
        <f t="shared" ca="1" si="60"/>
        <v>3</v>
      </c>
      <c r="AN359">
        <f t="shared" ca="1" si="61"/>
        <v>1953</v>
      </c>
      <c r="AO359">
        <f t="shared" ca="1" si="62"/>
        <v>69</v>
      </c>
      <c r="AP359" t="str">
        <f t="shared" si="63"/>
        <v>JEANNETTE</v>
      </c>
      <c r="AQ359" t="str">
        <f t="shared" si="64"/>
        <v>MUGABO</v>
      </c>
      <c r="AR359" t="str">
        <f t="shared" si="65"/>
        <v>JEANNETTE MUTEGARABA MUGABO</v>
      </c>
      <c r="AU359">
        <f t="shared" ca="1" si="66"/>
        <v>3</v>
      </c>
      <c r="AV359">
        <f t="shared" ca="1" si="67"/>
        <v>1953</v>
      </c>
      <c r="AX359">
        <f t="shared" si="68"/>
        <v>7</v>
      </c>
      <c r="AY359" t="str">
        <f t="shared" si="69"/>
        <v>WIDOWED</v>
      </c>
      <c r="AZ359" s="23"/>
      <c r="BA359">
        <f t="shared" si="70"/>
        <v>3</v>
      </c>
      <c r="BC359" t="str">
        <f t="shared" si="71"/>
        <v>F</v>
      </c>
    </row>
    <row r="360" spans="1:56" hidden="1">
      <c r="A360">
        <v>111</v>
      </c>
      <c r="B360" t="s">
        <v>1110</v>
      </c>
      <c r="C360" t="s">
        <v>250</v>
      </c>
      <c r="E360" t="s">
        <v>368</v>
      </c>
      <c r="F360" t="s">
        <v>2677</v>
      </c>
      <c r="G360" t="s">
        <v>36</v>
      </c>
      <c r="H360">
        <v>9.9477872999999999</v>
      </c>
      <c r="I360">
        <v>-84.059266699999995</v>
      </c>
      <c r="J360">
        <v>35897</v>
      </c>
      <c r="K360">
        <v>12</v>
      </c>
      <c r="L360">
        <v>4</v>
      </c>
      <c r="M360">
        <v>1998</v>
      </c>
      <c r="N360">
        <v>24</v>
      </c>
      <c r="O360">
        <v>12</v>
      </c>
      <c r="P360" s="28" t="s">
        <v>31</v>
      </c>
      <c r="Q360" t="s">
        <v>110</v>
      </c>
      <c r="R360" t="s">
        <v>1995</v>
      </c>
      <c r="S360" t="s">
        <v>1996</v>
      </c>
      <c r="T360" t="s">
        <v>1425</v>
      </c>
      <c r="U360">
        <v>7</v>
      </c>
      <c r="V360" t="s">
        <v>78</v>
      </c>
      <c r="W360">
        <v>100</v>
      </c>
      <c r="Y360" t="s">
        <v>2417</v>
      </c>
      <c r="Z360">
        <v>44.840524000000002</v>
      </c>
      <c r="AA360">
        <v>82.353656000000001</v>
      </c>
      <c r="AH360">
        <v>76</v>
      </c>
      <c r="AI360">
        <v>55</v>
      </c>
      <c r="AJ360">
        <v>19</v>
      </c>
      <c r="AM360">
        <f t="shared" ca="1" si="60"/>
        <v>3</v>
      </c>
      <c r="AN360">
        <f t="shared" ca="1" si="61"/>
        <v>1994</v>
      </c>
      <c r="AO360">
        <f t="shared" ca="1" si="62"/>
        <v>25</v>
      </c>
      <c r="AP360" t="str">
        <f t="shared" si="63"/>
        <v>FABRICE</v>
      </c>
      <c r="AQ360" t="str">
        <f t="shared" si="64"/>
        <v>NZEYIMANA</v>
      </c>
      <c r="AR360" t="str">
        <f t="shared" si="65"/>
        <v>FABRICE  NZEYIMANA</v>
      </c>
      <c r="AT360">
        <v>63</v>
      </c>
      <c r="AU360">
        <f t="shared" ca="1" si="66"/>
        <v>3</v>
      </c>
      <c r="AV360" t="str">
        <f t="shared" si="67"/>
        <v/>
      </c>
      <c r="AX360">
        <f t="shared" si="68"/>
        <v>7</v>
      </c>
      <c r="AY360" t="str">
        <f t="shared" si="69"/>
        <v>WIDOWED</v>
      </c>
      <c r="AZ360" s="23"/>
      <c r="BA360">
        <f t="shared" si="70"/>
        <v>12</v>
      </c>
      <c r="BC360" t="str">
        <f t="shared" si="71"/>
        <v>M</v>
      </c>
    </row>
    <row r="361" spans="1:56" hidden="1">
      <c r="A361">
        <v>112</v>
      </c>
      <c r="B361" t="s">
        <v>1111</v>
      </c>
      <c r="C361" t="s">
        <v>145</v>
      </c>
      <c r="E361" t="s">
        <v>50</v>
      </c>
      <c r="F361" t="s">
        <v>2678</v>
      </c>
      <c r="G361" t="s">
        <v>23</v>
      </c>
      <c r="H361">
        <v>14.867009400000001</v>
      </c>
      <c r="I361">
        <v>-88.772244400000005</v>
      </c>
      <c r="J361">
        <v>39806</v>
      </c>
      <c r="K361">
        <v>24</v>
      </c>
      <c r="L361">
        <v>12</v>
      </c>
      <c r="M361">
        <v>2008</v>
      </c>
      <c r="N361">
        <v>14</v>
      </c>
      <c r="O361">
        <v>7</v>
      </c>
      <c r="P361" s="28" t="s">
        <v>72</v>
      </c>
      <c r="Q361" t="s">
        <v>82</v>
      </c>
      <c r="R361" t="s">
        <v>1934</v>
      </c>
      <c r="S361" t="s">
        <v>2002</v>
      </c>
      <c r="T361" t="s">
        <v>2003</v>
      </c>
      <c r="U361">
        <v>6</v>
      </c>
      <c r="V361" t="s">
        <v>43</v>
      </c>
      <c r="W361">
        <v>101</v>
      </c>
      <c r="X361"/>
      <c r="Y361" t="s">
        <v>2005</v>
      </c>
      <c r="Z361">
        <v>18.1145292</v>
      </c>
      <c r="AA361">
        <v>121.40235869999999</v>
      </c>
      <c r="AM361">
        <f t="shared" ca="1" si="60"/>
        <v>12</v>
      </c>
      <c r="AN361">
        <f t="shared" ca="1" si="61"/>
        <v>2008</v>
      </c>
      <c r="AO361">
        <f t="shared" ca="1" si="62"/>
        <v>14</v>
      </c>
      <c r="AP361" t="str">
        <f t="shared" si="63"/>
        <v>DIVINE</v>
      </c>
      <c r="AQ361" t="str">
        <f t="shared" si="64"/>
        <v>NSENGIMANA</v>
      </c>
      <c r="AR361" t="str">
        <f t="shared" si="65"/>
        <v>DIVINE  NSENGIMANA</v>
      </c>
      <c r="AU361">
        <f t="shared" ca="1" si="66"/>
        <v>12</v>
      </c>
      <c r="AV361">
        <f t="shared" ca="1" si="67"/>
        <v>2008</v>
      </c>
      <c r="AX361">
        <f t="shared" si="68"/>
        <v>6</v>
      </c>
      <c r="AY361" t="str">
        <f t="shared" si="69"/>
        <v>NEVER MARRIED</v>
      </c>
      <c r="AZ361" s="23">
        <v>1</v>
      </c>
      <c r="BA361" t="str">
        <f t="shared" si="70"/>
        <v/>
      </c>
      <c r="BC361" t="str">
        <f t="shared" si="71"/>
        <v>F</v>
      </c>
    </row>
    <row r="362" spans="1:56" hidden="1">
      <c r="A362">
        <v>112</v>
      </c>
      <c r="B362" t="s">
        <v>1112</v>
      </c>
      <c r="C362" t="s">
        <v>1113</v>
      </c>
      <c r="E362" t="s">
        <v>300</v>
      </c>
      <c r="F362" t="s">
        <v>2004</v>
      </c>
      <c r="G362" t="s">
        <v>36</v>
      </c>
      <c r="H362">
        <v>31.364042000000001</v>
      </c>
      <c r="I362">
        <v>108.520914</v>
      </c>
      <c r="J362">
        <v>11370</v>
      </c>
      <c r="K362">
        <v>16</v>
      </c>
      <c r="L362">
        <v>2</v>
      </c>
      <c r="M362">
        <v>1931</v>
      </c>
      <c r="N362">
        <v>91</v>
      </c>
      <c r="O362">
        <v>1</v>
      </c>
      <c r="P362" s="28" t="s">
        <v>72</v>
      </c>
      <c r="Q362" t="s">
        <v>82</v>
      </c>
      <c r="R362" t="s">
        <v>1934</v>
      </c>
      <c r="S362" t="s">
        <v>2002</v>
      </c>
      <c r="T362" t="s">
        <v>2003</v>
      </c>
      <c r="U362">
        <v>4</v>
      </c>
      <c r="V362" t="s">
        <v>93</v>
      </c>
      <c r="W362">
        <v>101</v>
      </c>
      <c r="X362"/>
      <c r="Y362" t="s">
        <v>2005</v>
      </c>
      <c r="Z362">
        <v>18.1145292</v>
      </c>
      <c r="AA362">
        <v>121.40235869999999</v>
      </c>
      <c r="AM362">
        <f t="shared" ca="1" si="60"/>
        <v>2</v>
      </c>
      <c r="AN362">
        <f t="shared" ca="1" si="61"/>
        <v>1931</v>
      </c>
      <c r="AO362">
        <f t="shared" ca="1" si="62"/>
        <v>91</v>
      </c>
      <c r="AP362" t="str">
        <f t="shared" si="63"/>
        <v>AMIR</v>
      </c>
      <c r="AQ362" t="str">
        <f t="shared" si="64"/>
        <v>KALISA</v>
      </c>
      <c r="AR362" t="str">
        <f t="shared" si="65"/>
        <v>AMIR  KALISA</v>
      </c>
      <c r="AS362">
        <v>39</v>
      </c>
      <c r="AT362">
        <v>39</v>
      </c>
      <c r="AU362" t="str">
        <f t="shared" si="66"/>
        <v/>
      </c>
      <c r="AV362" t="str">
        <f t="shared" si="67"/>
        <v/>
      </c>
      <c r="AX362">
        <f t="shared" si="68"/>
        <v>4</v>
      </c>
      <c r="AY362" t="str">
        <f t="shared" si="69"/>
        <v>DIVORCED</v>
      </c>
      <c r="AZ362" s="23"/>
      <c r="BA362">
        <f t="shared" si="70"/>
        <v>1</v>
      </c>
      <c r="BC362" t="str">
        <f t="shared" si="71"/>
        <v>M</v>
      </c>
    </row>
    <row r="363" spans="1:56" hidden="1">
      <c r="A363">
        <v>112</v>
      </c>
      <c r="B363" t="s">
        <v>1114</v>
      </c>
      <c r="C363" t="s">
        <v>1115</v>
      </c>
      <c r="E363" t="s">
        <v>709</v>
      </c>
      <c r="F363" t="s">
        <v>2005</v>
      </c>
      <c r="G363" t="s">
        <v>23</v>
      </c>
      <c r="H363">
        <v>18.1145292</v>
      </c>
      <c r="I363">
        <v>121.40235869999999</v>
      </c>
      <c r="J363">
        <v>7766</v>
      </c>
      <c r="K363">
        <v>5</v>
      </c>
      <c r="L363">
        <v>4</v>
      </c>
      <c r="M363">
        <v>1921</v>
      </c>
      <c r="N363">
        <v>101</v>
      </c>
      <c r="O363">
        <v>7</v>
      </c>
      <c r="P363" s="28" t="s">
        <v>72</v>
      </c>
      <c r="Q363" t="s">
        <v>82</v>
      </c>
      <c r="R363" t="s">
        <v>1934</v>
      </c>
      <c r="S363" t="s">
        <v>2002</v>
      </c>
      <c r="T363" t="s">
        <v>2003</v>
      </c>
      <c r="U363">
        <v>4</v>
      </c>
      <c r="V363" t="s">
        <v>93</v>
      </c>
      <c r="W363">
        <v>101</v>
      </c>
      <c r="X363">
        <v>1138138606</v>
      </c>
      <c r="Y363" t="s">
        <v>2005</v>
      </c>
      <c r="Z363">
        <v>18.1145292</v>
      </c>
      <c r="AA363">
        <v>121.40235869999999</v>
      </c>
      <c r="AH363">
        <v>53</v>
      </c>
      <c r="AJ363">
        <v>90</v>
      </c>
      <c r="AM363">
        <f t="shared" ca="1" si="60"/>
        <v>7</v>
      </c>
      <c r="AN363">
        <f t="shared" ca="1" si="61"/>
        <v>1921</v>
      </c>
      <c r="AO363">
        <f t="shared" ca="1" si="62"/>
        <v>103</v>
      </c>
      <c r="AP363" t="str">
        <f t="shared" si="63"/>
        <v>CARENE</v>
      </c>
      <c r="AQ363" t="str">
        <f t="shared" si="64"/>
        <v>INGABIRE</v>
      </c>
      <c r="AR363" t="str">
        <f t="shared" si="65"/>
        <v>CARENE  INGABIRE</v>
      </c>
      <c r="AU363">
        <f t="shared" ca="1" si="66"/>
        <v>7</v>
      </c>
      <c r="AV363">
        <f t="shared" ca="1" si="67"/>
        <v>1921</v>
      </c>
      <c r="AX363">
        <f t="shared" si="68"/>
        <v>4</v>
      </c>
      <c r="AY363" t="str">
        <f t="shared" si="69"/>
        <v>DIVORCED</v>
      </c>
      <c r="AZ363" s="23"/>
      <c r="BA363">
        <f t="shared" si="70"/>
        <v>7</v>
      </c>
      <c r="BC363" t="str">
        <f t="shared" si="71"/>
        <v>F</v>
      </c>
      <c r="BD363">
        <v>1138138606</v>
      </c>
    </row>
    <row r="364" spans="1:56" hidden="1">
      <c r="A364">
        <v>112</v>
      </c>
      <c r="B364" t="s">
        <v>1116</v>
      </c>
      <c r="C364" t="s">
        <v>644</v>
      </c>
      <c r="E364" t="s">
        <v>557</v>
      </c>
      <c r="F364" t="s">
        <v>2679</v>
      </c>
      <c r="G364" t="s">
        <v>23</v>
      </c>
      <c r="H364">
        <v>36.089488000000003</v>
      </c>
      <c r="I364">
        <v>97.863213999999999</v>
      </c>
      <c r="J364">
        <v>27876</v>
      </c>
      <c r="K364">
        <v>26</v>
      </c>
      <c r="L364">
        <v>4</v>
      </c>
      <c r="M364">
        <v>1976</v>
      </c>
      <c r="N364">
        <v>46</v>
      </c>
      <c r="O364">
        <v>12</v>
      </c>
      <c r="P364" s="28" t="s">
        <v>72</v>
      </c>
      <c r="Q364" t="s">
        <v>82</v>
      </c>
      <c r="R364" t="s">
        <v>1934</v>
      </c>
      <c r="S364" t="s">
        <v>2002</v>
      </c>
      <c r="T364" t="s">
        <v>2003</v>
      </c>
      <c r="U364">
        <v>5</v>
      </c>
      <c r="V364" t="s">
        <v>86</v>
      </c>
      <c r="W364">
        <v>101</v>
      </c>
      <c r="X364"/>
      <c r="Y364" t="s">
        <v>2005</v>
      </c>
      <c r="Z364">
        <v>18.1145292</v>
      </c>
      <c r="AA364">
        <v>121.40235869999999</v>
      </c>
      <c r="AM364">
        <f t="shared" ca="1" si="60"/>
        <v>4</v>
      </c>
      <c r="AN364">
        <f t="shared" ca="1" si="61"/>
        <v>1976</v>
      </c>
      <c r="AO364">
        <f t="shared" ca="1" si="62"/>
        <v>46</v>
      </c>
      <c r="AP364" t="str">
        <f t="shared" si="63"/>
        <v>MUGWANEZA</v>
      </c>
      <c r="AQ364" t="str">
        <f t="shared" si="64"/>
        <v>SOLANGE</v>
      </c>
      <c r="AR364" t="str">
        <f t="shared" si="65"/>
        <v>MUGWANEZA  SOLANGE</v>
      </c>
      <c r="AU364">
        <f t="shared" ca="1" si="66"/>
        <v>4</v>
      </c>
      <c r="AV364">
        <f t="shared" ca="1" si="67"/>
        <v>1976</v>
      </c>
      <c r="AX364">
        <f t="shared" si="68"/>
        <v>5</v>
      </c>
      <c r="AY364" t="str">
        <f t="shared" si="69"/>
        <v>SEPARATED</v>
      </c>
      <c r="AZ364" s="23"/>
      <c r="BA364">
        <f t="shared" si="70"/>
        <v>12</v>
      </c>
      <c r="BC364" t="str">
        <f t="shared" si="71"/>
        <v>F</v>
      </c>
    </row>
    <row r="365" spans="1:56" hidden="1">
      <c r="A365">
        <v>112</v>
      </c>
      <c r="B365" t="s">
        <v>1117</v>
      </c>
      <c r="C365" t="s">
        <v>1118</v>
      </c>
      <c r="E365" t="s">
        <v>2875</v>
      </c>
      <c r="F365" t="s">
        <v>2680</v>
      </c>
      <c r="G365" t="s">
        <v>36</v>
      </c>
      <c r="H365">
        <v>35.924514000000002</v>
      </c>
      <c r="I365">
        <v>114.35776300000001</v>
      </c>
      <c r="J365">
        <v>12931</v>
      </c>
      <c r="K365">
        <v>27</v>
      </c>
      <c r="L365">
        <v>5</v>
      </c>
      <c r="M365">
        <v>1935</v>
      </c>
      <c r="N365">
        <v>87</v>
      </c>
      <c r="O365">
        <v>5</v>
      </c>
      <c r="P365" s="28" t="s">
        <v>72</v>
      </c>
      <c r="Q365" t="s">
        <v>82</v>
      </c>
      <c r="R365" t="s">
        <v>1934</v>
      </c>
      <c r="S365" t="s">
        <v>2002</v>
      </c>
      <c r="T365" t="s">
        <v>2003</v>
      </c>
      <c r="U365">
        <v>2</v>
      </c>
      <c r="V365" t="s">
        <v>48</v>
      </c>
      <c r="W365">
        <v>101</v>
      </c>
      <c r="X365"/>
      <c r="Y365" t="s">
        <v>2005</v>
      </c>
      <c r="Z365">
        <v>18.1145292</v>
      </c>
      <c r="AA365">
        <v>121.40235869999999</v>
      </c>
      <c r="AD365">
        <v>18</v>
      </c>
      <c r="AI365">
        <v>12</v>
      </c>
      <c r="AM365">
        <f t="shared" ca="1" si="60"/>
        <v>5</v>
      </c>
      <c r="AN365">
        <f t="shared" ca="1" si="61"/>
        <v>1975</v>
      </c>
      <c r="AO365">
        <f t="shared" ca="1" si="62"/>
        <v>87</v>
      </c>
      <c r="AP365" t="str">
        <f t="shared" si="63"/>
        <v>NSHIMIYE</v>
      </c>
      <c r="AQ365" t="str">
        <f t="shared" si="64"/>
        <v>NHYGIJIMANA</v>
      </c>
      <c r="AR365" t="str">
        <f t="shared" si="65"/>
        <v>NSHIMIYE  NHYGIJIMANA</v>
      </c>
      <c r="AU365">
        <f t="shared" ca="1" si="66"/>
        <v>5</v>
      </c>
      <c r="AV365">
        <f t="shared" ca="1" si="67"/>
        <v>1975</v>
      </c>
      <c r="AW365">
        <v>1</v>
      </c>
      <c r="AX365" t="str">
        <f t="shared" si="68"/>
        <v/>
      </c>
      <c r="AY365" t="str">
        <f t="shared" si="69"/>
        <v/>
      </c>
      <c r="AZ365" s="23"/>
      <c r="BA365">
        <f t="shared" si="70"/>
        <v>5</v>
      </c>
      <c r="BC365" t="str">
        <f t="shared" si="71"/>
        <v>M</v>
      </c>
    </row>
    <row r="366" spans="1:56" hidden="1">
      <c r="A366">
        <v>113</v>
      </c>
      <c r="B366" t="s">
        <v>1120</v>
      </c>
      <c r="C366" t="s">
        <v>926</v>
      </c>
      <c r="D366" t="s">
        <v>534</v>
      </c>
      <c r="E366" t="s">
        <v>2681</v>
      </c>
      <c r="F366" t="s">
        <v>2682</v>
      </c>
      <c r="G366" t="s">
        <v>36</v>
      </c>
      <c r="H366">
        <v>29.830962</v>
      </c>
      <c r="I366">
        <v>104.84882899999999</v>
      </c>
      <c r="J366">
        <v>38520</v>
      </c>
      <c r="K366">
        <v>17</v>
      </c>
      <c r="L366">
        <v>6</v>
      </c>
      <c r="M366">
        <v>2005</v>
      </c>
      <c r="N366">
        <v>17</v>
      </c>
      <c r="O366">
        <v>2</v>
      </c>
      <c r="P366" s="28" t="s">
        <v>24</v>
      </c>
      <c r="Q366" t="s">
        <v>143</v>
      </c>
      <c r="R366" t="s">
        <v>2009</v>
      </c>
      <c r="S366" t="s">
        <v>2010</v>
      </c>
      <c r="T366" t="s">
        <v>2011</v>
      </c>
      <c r="U366">
        <v>6</v>
      </c>
      <c r="V366" t="s">
        <v>43</v>
      </c>
      <c r="W366">
        <v>82</v>
      </c>
      <c r="Y366" t="s">
        <v>2013</v>
      </c>
      <c r="Z366">
        <v>-7.3697672000000001</v>
      </c>
      <c r="AA366">
        <v>112.5125893</v>
      </c>
      <c r="AK366">
        <v>21</v>
      </c>
      <c r="AM366">
        <f t="shared" ca="1" si="60"/>
        <v>6</v>
      </c>
      <c r="AN366">
        <f t="shared" ca="1" si="61"/>
        <v>2005</v>
      </c>
      <c r="AO366">
        <f t="shared" ca="1" si="62"/>
        <v>17</v>
      </c>
      <c r="AP366" t="str">
        <f t="shared" si="63"/>
        <v/>
      </c>
      <c r="AQ366" t="str">
        <f t="shared" si="64"/>
        <v>DEO</v>
      </c>
      <c r="AR366" t="str">
        <f t="shared" si="65"/>
        <v xml:space="preserve"> ROGER DEO</v>
      </c>
      <c r="AU366">
        <f t="shared" ca="1" si="66"/>
        <v>6</v>
      </c>
      <c r="AV366">
        <f t="shared" ca="1" si="67"/>
        <v>2005</v>
      </c>
      <c r="AX366">
        <f t="shared" si="68"/>
        <v>6</v>
      </c>
      <c r="AY366" t="str">
        <f t="shared" si="69"/>
        <v>NEVER MARRIED</v>
      </c>
      <c r="AZ366" s="23"/>
      <c r="BA366">
        <f t="shared" si="70"/>
        <v>2</v>
      </c>
      <c r="BB366">
        <v>1</v>
      </c>
      <c r="BC366" t="str">
        <f t="shared" si="71"/>
        <v/>
      </c>
    </row>
    <row r="367" spans="1:56" hidden="1">
      <c r="A367">
        <v>113</v>
      </c>
      <c r="B367" t="s">
        <v>1122</v>
      </c>
      <c r="C367" t="s">
        <v>174</v>
      </c>
      <c r="E367" t="s">
        <v>30</v>
      </c>
      <c r="F367" t="s">
        <v>2683</v>
      </c>
      <c r="G367" t="s">
        <v>23</v>
      </c>
      <c r="H367">
        <v>24.565521</v>
      </c>
      <c r="I367">
        <v>117.936238</v>
      </c>
      <c r="J367">
        <v>18669</v>
      </c>
      <c r="K367">
        <v>10</v>
      </c>
      <c r="L367">
        <v>2</v>
      </c>
      <c r="M367">
        <v>1951</v>
      </c>
      <c r="N367">
        <v>71</v>
      </c>
      <c r="O367">
        <v>4</v>
      </c>
      <c r="P367" s="28" t="s">
        <v>24</v>
      </c>
      <c r="Q367" t="s">
        <v>143</v>
      </c>
      <c r="R367" t="s">
        <v>2009</v>
      </c>
      <c r="S367" t="s">
        <v>2010</v>
      </c>
      <c r="T367" t="s">
        <v>2011</v>
      </c>
      <c r="U367">
        <v>3</v>
      </c>
      <c r="V367" t="s">
        <v>26</v>
      </c>
      <c r="W367">
        <v>82</v>
      </c>
      <c r="Y367" t="s">
        <v>2013</v>
      </c>
      <c r="Z367">
        <v>-7.3697672000000001</v>
      </c>
      <c r="AA367">
        <v>112.5125893</v>
      </c>
      <c r="AG367">
        <v>15</v>
      </c>
      <c r="AM367">
        <f t="shared" ca="1" si="60"/>
        <v>2</v>
      </c>
      <c r="AN367">
        <f t="shared" ca="1" si="61"/>
        <v>1951</v>
      </c>
      <c r="AO367">
        <f t="shared" ca="1" si="62"/>
        <v>71</v>
      </c>
      <c r="AP367" t="str">
        <f t="shared" si="63"/>
        <v>MATABARO</v>
      </c>
      <c r="AQ367" t="str">
        <f t="shared" si="64"/>
        <v>NIYIGENA</v>
      </c>
      <c r="AR367" t="str">
        <f t="shared" si="65"/>
        <v>MATABARO  NIYIGENA</v>
      </c>
      <c r="AS367">
        <v>129</v>
      </c>
      <c r="AU367" t="str">
        <f t="shared" si="66"/>
        <v/>
      </c>
      <c r="AV367">
        <f t="shared" ca="1" si="67"/>
        <v>1951</v>
      </c>
      <c r="AX367">
        <f t="shared" si="68"/>
        <v>3</v>
      </c>
      <c r="AY367" t="str">
        <f t="shared" si="69"/>
        <v>LIVE IN A POLYGAMOUS UNION</v>
      </c>
      <c r="AZ367" s="23"/>
      <c r="BA367">
        <f t="shared" si="70"/>
        <v>4</v>
      </c>
      <c r="BC367" t="str">
        <f t="shared" si="71"/>
        <v>F</v>
      </c>
    </row>
    <row r="368" spans="1:56" hidden="1">
      <c r="A368">
        <v>113</v>
      </c>
      <c r="B368" t="s">
        <v>1123</v>
      </c>
      <c r="C368" t="s">
        <v>244</v>
      </c>
      <c r="E368" t="s">
        <v>373</v>
      </c>
      <c r="F368" t="s">
        <v>2013</v>
      </c>
      <c r="G368" t="s">
        <v>23</v>
      </c>
      <c r="H368">
        <v>-7.3697672000000001</v>
      </c>
      <c r="I368">
        <v>112.5125893</v>
      </c>
      <c r="J368">
        <v>14878</v>
      </c>
      <c r="K368">
        <v>24</v>
      </c>
      <c r="L368">
        <v>9</v>
      </c>
      <c r="M368">
        <v>1940</v>
      </c>
      <c r="N368">
        <v>82</v>
      </c>
      <c r="O368">
        <v>1</v>
      </c>
      <c r="P368" s="28" t="s">
        <v>24</v>
      </c>
      <c r="Q368" t="s">
        <v>143</v>
      </c>
      <c r="R368" t="s">
        <v>2009</v>
      </c>
      <c r="S368" t="s">
        <v>2010</v>
      </c>
      <c r="T368" t="s">
        <v>2011</v>
      </c>
      <c r="U368">
        <v>5</v>
      </c>
      <c r="V368" t="s">
        <v>86</v>
      </c>
      <c r="W368">
        <v>82</v>
      </c>
      <c r="X368" s="17">
        <v>4338092938</v>
      </c>
      <c r="Y368" t="s">
        <v>2013</v>
      </c>
      <c r="Z368">
        <v>-7.3697672000000001</v>
      </c>
      <c r="AA368">
        <v>112.5125893</v>
      </c>
      <c r="AM368">
        <f t="shared" ca="1" si="60"/>
        <v>9</v>
      </c>
      <c r="AN368">
        <f t="shared" ca="1" si="61"/>
        <v>1940</v>
      </c>
      <c r="AO368">
        <f t="shared" ca="1" si="62"/>
        <v>82</v>
      </c>
      <c r="AP368" t="str">
        <f t="shared" si="63"/>
        <v>SONIA</v>
      </c>
      <c r="AQ368" t="str">
        <f t="shared" si="64"/>
        <v>UWIMANA</v>
      </c>
      <c r="AR368" t="str">
        <f t="shared" si="65"/>
        <v>SONIA  UWIMANA</v>
      </c>
      <c r="AS368">
        <v>71</v>
      </c>
      <c r="AU368" t="str">
        <f t="shared" si="66"/>
        <v/>
      </c>
      <c r="AV368">
        <f t="shared" ca="1" si="67"/>
        <v>1940</v>
      </c>
      <c r="AW368">
        <v>1</v>
      </c>
      <c r="AX368" t="str">
        <f t="shared" si="68"/>
        <v/>
      </c>
      <c r="AY368" t="str">
        <f t="shared" si="69"/>
        <v/>
      </c>
      <c r="AZ368" s="23"/>
      <c r="BA368">
        <f t="shared" si="70"/>
        <v>1</v>
      </c>
      <c r="BC368" t="str">
        <f t="shared" si="71"/>
        <v>F</v>
      </c>
      <c r="BD368" s="17">
        <v>4338092938</v>
      </c>
    </row>
    <row r="369" spans="1:56" hidden="1">
      <c r="A369">
        <v>113</v>
      </c>
      <c r="B369" t="s">
        <v>1124</v>
      </c>
      <c r="C369" t="s">
        <v>1125</v>
      </c>
      <c r="E369" t="s">
        <v>2684</v>
      </c>
      <c r="F369" t="s">
        <v>2685</v>
      </c>
      <c r="G369" t="s">
        <v>36</v>
      </c>
      <c r="H369">
        <v>-7.5450261999999997</v>
      </c>
      <c r="I369">
        <v>111.65563880000001</v>
      </c>
      <c r="J369">
        <v>24914</v>
      </c>
      <c r="K369">
        <v>17</v>
      </c>
      <c r="L369">
        <v>3</v>
      </c>
      <c r="M369">
        <v>1968</v>
      </c>
      <c r="N369">
        <v>54</v>
      </c>
      <c r="O369">
        <v>4</v>
      </c>
      <c r="P369" s="28" t="s">
        <v>24</v>
      </c>
      <c r="Q369" t="s">
        <v>143</v>
      </c>
      <c r="R369" t="s">
        <v>2009</v>
      </c>
      <c r="S369" t="s">
        <v>2010</v>
      </c>
      <c r="T369" t="s">
        <v>2011</v>
      </c>
      <c r="U369">
        <v>2</v>
      </c>
      <c r="V369" t="s">
        <v>48</v>
      </c>
      <c r="W369">
        <v>82</v>
      </c>
      <c r="Y369" t="s">
        <v>2013</v>
      </c>
      <c r="Z369">
        <v>-7.3697672000000001</v>
      </c>
      <c r="AA369">
        <v>112.5125893</v>
      </c>
      <c r="AM369">
        <f t="shared" ca="1" si="60"/>
        <v>3</v>
      </c>
      <c r="AN369">
        <f t="shared" ca="1" si="61"/>
        <v>1968</v>
      </c>
      <c r="AO369">
        <f t="shared" ca="1" si="62"/>
        <v>54</v>
      </c>
      <c r="AP369" t="str">
        <f t="shared" si="63"/>
        <v>FULGENCE</v>
      </c>
      <c r="AQ369" t="str">
        <f t="shared" si="64"/>
        <v>KANEZA</v>
      </c>
      <c r="AR369" t="str">
        <f t="shared" si="65"/>
        <v>FULGENCE  KANEZA</v>
      </c>
      <c r="AS369">
        <v>63</v>
      </c>
      <c r="AU369" t="str">
        <f t="shared" si="66"/>
        <v/>
      </c>
      <c r="AV369">
        <f t="shared" ca="1" si="67"/>
        <v>1968</v>
      </c>
      <c r="AX369">
        <f t="shared" si="68"/>
        <v>2</v>
      </c>
      <c r="AY369" t="str">
        <f t="shared" si="69"/>
        <v>MARRIED TO ONE WIFE/HUSBAND NOT OFFICIALLY</v>
      </c>
      <c r="AZ369" s="23">
        <v>1</v>
      </c>
      <c r="BA369" t="str">
        <f t="shared" si="70"/>
        <v/>
      </c>
      <c r="BC369" t="str">
        <f t="shared" si="71"/>
        <v>M</v>
      </c>
    </row>
    <row r="370" spans="1:56" hidden="1">
      <c r="A370">
        <v>114</v>
      </c>
      <c r="B370" t="s">
        <v>1127</v>
      </c>
      <c r="C370" t="s">
        <v>301</v>
      </c>
      <c r="D370" t="s">
        <v>1128</v>
      </c>
      <c r="E370" t="s">
        <v>682</v>
      </c>
      <c r="F370" t="s">
        <v>2015</v>
      </c>
      <c r="G370" t="s">
        <v>36</v>
      </c>
      <c r="H370">
        <v>-16.022249200000001</v>
      </c>
      <c r="I370">
        <v>-49.800486599999999</v>
      </c>
      <c r="J370">
        <v>36536</v>
      </c>
      <c r="K370">
        <v>11</v>
      </c>
      <c r="L370">
        <v>1</v>
      </c>
      <c r="M370">
        <v>2000</v>
      </c>
      <c r="N370">
        <v>22</v>
      </c>
      <c r="O370">
        <v>4</v>
      </c>
      <c r="P370" s="28" t="s">
        <v>37</v>
      </c>
      <c r="Q370" t="s">
        <v>64</v>
      </c>
      <c r="R370" t="s">
        <v>2016</v>
      </c>
      <c r="S370" t="s">
        <v>2017</v>
      </c>
      <c r="T370" t="s">
        <v>2018</v>
      </c>
      <c r="U370">
        <v>1</v>
      </c>
      <c r="V370" t="s">
        <v>186</v>
      </c>
      <c r="W370">
        <v>78</v>
      </c>
      <c r="Y370" t="s">
        <v>2020</v>
      </c>
      <c r="Z370">
        <v>18.786300900000001</v>
      </c>
      <c r="AA370">
        <v>-69.653167400000001</v>
      </c>
      <c r="AF370">
        <v>6</v>
      </c>
      <c r="AM370">
        <f t="shared" ca="1" si="60"/>
        <v>1</v>
      </c>
      <c r="AN370">
        <f t="shared" ca="1" si="61"/>
        <v>2000</v>
      </c>
      <c r="AO370">
        <f t="shared" ca="1" si="62"/>
        <v>22</v>
      </c>
      <c r="AP370" t="str">
        <f t="shared" si="63"/>
        <v>HATEGEKIMANA</v>
      </c>
      <c r="AQ370" t="str">
        <f t="shared" si="64"/>
        <v>NIYONSENGA</v>
      </c>
      <c r="AR370" t="str">
        <f t="shared" si="65"/>
        <v>HATEGEKIMANA BEAUFIL NIYONSENGA</v>
      </c>
      <c r="AU370">
        <f t="shared" ca="1" si="66"/>
        <v>1</v>
      </c>
      <c r="AV370">
        <f t="shared" ca="1" si="67"/>
        <v>2000</v>
      </c>
      <c r="AX370">
        <f t="shared" si="68"/>
        <v>1</v>
      </c>
      <c r="AY370" t="str">
        <f t="shared" si="69"/>
        <v>MARRIED TO ONE WIFE/HUSBAND OFFICIALLY</v>
      </c>
      <c r="AZ370" s="23"/>
      <c r="BA370">
        <f t="shared" si="70"/>
        <v>4</v>
      </c>
      <c r="BC370" t="str">
        <f t="shared" si="71"/>
        <v>M</v>
      </c>
    </row>
    <row r="371" spans="1:56" hidden="1">
      <c r="A371">
        <v>114</v>
      </c>
      <c r="B371" t="s">
        <v>1129</v>
      </c>
      <c r="C371" t="s">
        <v>1130</v>
      </c>
      <c r="E371" t="s">
        <v>2686</v>
      </c>
      <c r="F371" t="s">
        <v>2687</v>
      </c>
      <c r="G371" t="s">
        <v>36</v>
      </c>
      <c r="H371">
        <v>33.606146199999998</v>
      </c>
      <c r="I371">
        <v>-117.8912117</v>
      </c>
      <c r="J371">
        <v>31708</v>
      </c>
      <c r="K371">
        <v>23</v>
      </c>
      <c r="L371">
        <v>10</v>
      </c>
      <c r="M371">
        <v>1986</v>
      </c>
      <c r="N371">
        <v>36</v>
      </c>
      <c r="O371">
        <v>11</v>
      </c>
      <c r="P371" s="28" t="s">
        <v>37</v>
      </c>
      <c r="Q371" t="s">
        <v>64</v>
      </c>
      <c r="R371" t="s">
        <v>2016</v>
      </c>
      <c r="S371" t="s">
        <v>2017</v>
      </c>
      <c r="T371" t="s">
        <v>2018</v>
      </c>
      <c r="U371">
        <v>7</v>
      </c>
      <c r="V371" t="s">
        <v>78</v>
      </c>
      <c r="W371">
        <v>78</v>
      </c>
      <c r="Y371" t="s">
        <v>2020</v>
      </c>
      <c r="Z371">
        <v>18.786300900000001</v>
      </c>
      <c r="AA371">
        <v>-69.653167400000001</v>
      </c>
      <c r="AM371">
        <f t="shared" ca="1" si="60"/>
        <v>10</v>
      </c>
      <c r="AN371">
        <f t="shared" ca="1" si="61"/>
        <v>1986</v>
      </c>
      <c r="AO371">
        <f t="shared" ca="1" si="62"/>
        <v>36</v>
      </c>
      <c r="AP371" t="str">
        <f t="shared" si="63"/>
        <v>NZIMANA</v>
      </c>
      <c r="AQ371" t="str">
        <f t="shared" si="64"/>
        <v>CLARISSE</v>
      </c>
      <c r="AR371" t="str">
        <f t="shared" si="65"/>
        <v>NZIMANA  CLARISSE</v>
      </c>
      <c r="AU371">
        <f t="shared" ca="1" si="66"/>
        <v>10</v>
      </c>
      <c r="AV371">
        <f t="shared" ca="1" si="67"/>
        <v>1986</v>
      </c>
      <c r="AX371">
        <f t="shared" si="68"/>
        <v>7</v>
      </c>
      <c r="AY371" t="str">
        <f t="shared" si="69"/>
        <v>WIDOWED</v>
      </c>
      <c r="AZ371" s="23"/>
      <c r="BA371">
        <f t="shared" si="70"/>
        <v>11</v>
      </c>
      <c r="BC371" t="str">
        <f t="shared" si="71"/>
        <v>M</v>
      </c>
    </row>
    <row r="372" spans="1:56" hidden="1">
      <c r="A372">
        <v>114</v>
      </c>
      <c r="B372" t="s">
        <v>1132</v>
      </c>
      <c r="C372" t="s">
        <v>1133</v>
      </c>
      <c r="E372" t="s">
        <v>672</v>
      </c>
      <c r="F372" t="s">
        <v>2020</v>
      </c>
      <c r="G372" t="s">
        <v>36</v>
      </c>
      <c r="H372">
        <v>18.786300900000001</v>
      </c>
      <c r="I372">
        <v>-69.653167400000001</v>
      </c>
      <c r="J372">
        <v>16237</v>
      </c>
      <c r="K372">
        <v>14</v>
      </c>
      <c r="L372">
        <v>6</v>
      </c>
      <c r="M372">
        <v>1944</v>
      </c>
      <c r="N372">
        <v>78</v>
      </c>
      <c r="O372">
        <v>6</v>
      </c>
      <c r="P372" s="28" t="s">
        <v>37</v>
      </c>
      <c r="Q372" t="s">
        <v>64</v>
      </c>
      <c r="R372" t="s">
        <v>2016</v>
      </c>
      <c r="S372" t="s">
        <v>2017</v>
      </c>
      <c r="T372" t="s">
        <v>2018</v>
      </c>
      <c r="U372">
        <v>2</v>
      </c>
      <c r="V372" t="s">
        <v>48</v>
      </c>
      <c r="W372">
        <v>78</v>
      </c>
      <c r="X372" s="17">
        <v>6989973938</v>
      </c>
      <c r="Y372" t="s">
        <v>2020</v>
      </c>
      <c r="Z372">
        <v>18.786300900000001</v>
      </c>
      <c r="AA372">
        <v>-69.653167400000001</v>
      </c>
      <c r="AM372">
        <f t="shared" ca="1" si="60"/>
        <v>6</v>
      </c>
      <c r="AN372">
        <f t="shared" ca="1" si="61"/>
        <v>1944</v>
      </c>
      <c r="AO372">
        <f t="shared" ca="1" si="62"/>
        <v>78</v>
      </c>
      <c r="AP372" t="str">
        <f t="shared" si="63"/>
        <v>ADEODATUS</v>
      </c>
      <c r="AQ372" t="str">
        <f t="shared" si="64"/>
        <v>UMUHOZA</v>
      </c>
      <c r="AR372" t="str">
        <f t="shared" si="65"/>
        <v>ADEODATUS  UMUHOZA</v>
      </c>
      <c r="AU372">
        <f t="shared" ca="1" si="66"/>
        <v>6</v>
      </c>
      <c r="AV372">
        <f t="shared" ca="1" si="67"/>
        <v>1944</v>
      </c>
      <c r="AX372">
        <f t="shared" si="68"/>
        <v>2</v>
      </c>
      <c r="AY372" t="str">
        <f t="shared" si="69"/>
        <v>MARRIED TO ONE WIFE/HUSBAND NOT OFFICIALLY</v>
      </c>
      <c r="AZ372" s="23"/>
      <c r="BA372">
        <f t="shared" si="70"/>
        <v>6</v>
      </c>
      <c r="BC372" t="str">
        <f t="shared" si="71"/>
        <v>M</v>
      </c>
      <c r="BD372" s="17">
        <v>6989973938</v>
      </c>
    </row>
    <row r="373" spans="1:56" hidden="1">
      <c r="A373">
        <v>114</v>
      </c>
      <c r="B373" t="s">
        <v>1134</v>
      </c>
      <c r="C373" t="s">
        <v>1135</v>
      </c>
      <c r="E373" t="s">
        <v>248</v>
      </c>
      <c r="F373" t="s">
        <v>2688</v>
      </c>
      <c r="G373" t="s">
        <v>36</v>
      </c>
      <c r="H373">
        <v>41.2529921</v>
      </c>
      <c r="I373">
        <v>-7.9536382000000003</v>
      </c>
      <c r="J373">
        <v>16766</v>
      </c>
      <c r="K373">
        <v>25</v>
      </c>
      <c r="L373">
        <v>11</v>
      </c>
      <c r="M373">
        <v>1945</v>
      </c>
      <c r="N373">
        <v>77</v>
      </c>
      <c r="O373">
        <v>10</v>
      </c>
      <c r="P373" s="28" t="s">
        <v>37</v>
      </c>
      <c r="Q373" t="s">
        <v>64</v>
      </c>
      <c r="R373" t="s">
        <v>2016</v>
      </c>
      <c r="S373" t="s">
        <v>2017</v>
      </c>
      <c r="T373" t="s">
        <v>2018</v>
      </c>
      <c r="U373">
        <v>5</v>
      </c>
      <c r="V373" t="s">
        <v>86</v>
      </c>
      <c r="W373">
        <v>78</v>
      </c>
      <c r="Y373" t="s">
        <v>2020</v>
      </c>
      <c r="Z373">
        <v>18.786300900000001</v>
      </c>
      <c r="AA373">
        <v>-69.653167400000001</v>
      </c>
      <c r="AH373">
        <v>44</v>
      </c>
      <c r="AI373">
        <v>31</v>
      </c>
      <c r="AM373">
        <f t="shared" ca="1" si="60"/>
        <v>1</v>
      </c>
      <c r="AN373">
        <f t="shared" ca="1" si="61"/>
        <v>1992</v>
      </c>
      <c r="AO373">
        <f t="shared" ca="1" si="62"/>
        <v>77</v>
      </c>
      <c r="AP373" t="str">
        <f t="shared" si="63"/>
        <v>FLORIEN</v>
      </c>
      <c r="AQ373" t="str">
        <f t="shared" si="64"/>
        <v>MUGABE</v>
      </c>
      <c r="AR373" t="str">
        <f t="shared" si="65"/>
        <v>FLORIEN  MUGABE</v>
      </c>
      <c r="AU373">
        <f t="shared" ca="1" si="66"/>
        <v>1</v>
      </c>
      <c r="AV373">
        <f t="shared" ca="1" si="67"/>
        <v>1992</v>
      </c>
      <c r="AX373">
        <f t="shared" si="68"/>
        <v>5</v>
      </c>
      <c r="AY373" t="str">
        <f t="shared" si="69"/>
        <v>SEPARATED</v>
      </c>
      <c r="AZ373" s="23"/>
      <c r="BA373">
        <f t="shared" si="70"/>
        <v>10</v>
      </c>
      <c r="BC373" t="str">
        <f t="shared" si="71"/>
        <v>M</v>
      </c>
    </row>
    <row r="374" spans="1:56" hidden="1">
      <c r="A374">
        <v>115</v>
      </c>
      <c r="B374" t="s">
        <v>1137</v>
      </c>
      <c r="C374" t="s">
        <v>2876</v>
      </c>
      <c r="E374" t="s">
        <v>506</v>
      </c>
      <c r="F374" t="s">
        <v>2689</v>
      </c>
      <c r="G374" t="s">
        <v>36</v>
      </c>
      <c r="H374">
        <v>49.853089699999998</v>
      </c>
      <c r="I374">
        <v>20.9063169</v>
      </c>
      <c r="J374">
        <v>30637</v>
      </c>
      <c r="K374">
        <v>17</v>
      </c>
      <c r="L374">
        <v>11</v>
      </c>
      <c r="M374">
        <v>1983</v>
      </c>
      <c r="N374">
        <v>39</v>
      </c>
      <c r="O374">
        <v>7</v>
      </c>
      <c r="P374" s="28" t="s">
        <v>72</v>
      </c>
      <c r="Q374" t="s">
        <v>77</v>
      </c>
      <c r="R374" t="s">
        <v>1928</v>
      </c>
      <c r="S374" t="s">
        <v>1928</v>
      </c>
      <c r="T374" t="s">
        <v>1681</v>
      </c>
      <c r="U374">
        <v>1</v>
      </c>
      <c r="V374" t="s">
        <v>186</v>
      </c>
      <c r="W374">
        <v>39</v>
      </c>
      <c r="X374">
        <v>7279448357</v>
      </c>
      <c r="Y374" t="s">
        <v>2689</v>
      </c>
      <c r="Z374">
        <v>49.853089699999998</v>
      </c>
      <c r="AA374">
        <v>20.9063169</v>
      </c>
      <c r="AD374">
        <v>38</v>
      </c>
      <c r="AE374">
        <v>14</v>
      </c>
      <c r="AJ374">
        <v>7</v>
      </c>
      <c r="AM374">
        <f t="shared" ca="1" si="60"/>
        <v>11</v>
      </c>
      <c r="AN374">
        <f t="shared" ca="1" si="61"/>
        <v>1983</v>
      </c>
      <c r="AO374">
        <f t="shared" ca="1" si="62"/>
        <v>41</v>
      </c>
      <c r="AP374" t="str">
        <f t="shared" si="63"/>
        <v>INOCEN</v>
      </c>
      <c r="AQ374" t="str">
        <f t="shared" si="64"/>
        <v>TWAHIRWA</v>
      </c>
      <c r="AR374" t="str">
        <f t="shared" si="65"/>
        <v>INOCEN  TWAHIRWA</v>
      </c>
      <c r="AU374">
        <f t="shared" ca="1" si="66"/>
        <v>11</v>
      </c>
      <c r="AV374">
        <f t="shared" ca="1" si="67"/>
        <v>1983</v>
      </c>
      <c r="AX374">
        <f t="shared" si="68"/>
        <v>1</v>
      </c>
      <c r="AY374" t="str">
        <f t="shared" si="69"/>
        <v>MARRIED TO ONE WIFE/HUSBAND OFFICIALLY</v>
      </c>
      <c r="AZ374" s="23"/>
      <c r="BA374">
        <f t="shared" si="70"/>
        <v>7</v>
      </c>
      <c r="BC374" t="str">
        <f t="shared" si="71"/>
        <v>M</v>
      </c>
      <c r="BD374">
        <v>7279448357</v>
      </c>
    </row>
    <row r="375" spans="1:56" hidden="1">
      <c r="A375">
        <v>115</v>
      </c>
      <c r="B375" t="s">
        <v>1138</v>
      </c>
      <c r="C375" t="s">
        <v>375</v>
      </c>
      <c r="E375" t="s">
        <v>245</v>
      </c>
      <c r="F375" t="s">
        <v>2690</v>
      </c>
      <c r="G375" t="s">
        <v>36</v>
      </c>
      <c r="H375">
        <v>46.405013500000003</v>
      </c>
      <c r="I375">
        <v>15.794723400000001</v>
      </c>
      <c r="J375">
        <v>37215</v>
      </c>
      <c r="K375">
        <v>20</v>
      </c>
      <c r="L375">
        <v>11</v>
      </c>
      <c r="M375">
        <v>2001</v>
      </c>
      <c r="N375">
        <v>21</v>
      </c>
      <c r="O375">
        <v>1</v>
      </c>
      <c r="P375" s="28" t="s">
        <v>72</v>
      </c>
      <c r="Q375" t="s">
        <v>77</v>
      </c>
      <c r="R375" t="s">
        <v>1928</v>
      </c>
      <c r="S375" t="s">
        <v>1928</v>
      </c>
      <c r="T375" t="s">
        <v>1681</v>
      </c>
      <c r="U375">
        <v>2</v>
      </c>
      <c r="V375" t="s">
        <v>48</v>
      </c>
      <c r="W375">
        <v>39</v>
      </c>
      <c r="X375"/>
      <c r="Y375" t="s">
        <v>2689</v>
      </c>
      <c r="Z375">
        <v>49.853089699999998</v>
      </c>
      <c r="AA375">
        <v>20.9063169</v>
      </c>
      <c r="AC375">
        <v>5</v>
      </c>
      <c r="AJ375">
        <v>61</v>
      </c>
      <c r="AL375">
        <v>22</v>
      </c>
      <c r="AM375">
        <f t="shared" ca="1" si="60"/>
        <v>11</v>
      </c>
      <c r="AN375">
        <f t="shared" ca="1" si="61"/>
        <v>2001</v>
      </c>
      <c r="AO375">
        <f t="shared" ca="1" si="62"/>
        <v>22</v>
      </c>
      <c r="AP375" t="str">
        <f t="shared" si="63"/>
        <v>KARENZI</v>
      </c>
      <c r="AQ375" t="str">
        <f t="shared" si="64"/>
        <v/>
      </c>
      <c r="AR375" t="str">
        <f t="shared" si="65"/>
        <v xml:space="preserve">KARENZI  </v>
      </c>
      <c r="AS375">
        <v>120</v>
      </c>
      <c r="AU375" t="str">
        <f t="shared" si="66"/>
        <v/>
      </c>
      <c r="AV375">
        <f t="shared" ca="1" si="67"/>
        <v>2001</v>
      </c>
      <c r="AX375">
        <f t="shared" si="68"/>
        <v>2</v>
      </c>
      <c r="AY375" t="str">
        <f t="shared" si="69"/>
        <v>MARRIED TO ONE WIFE/HUSBAND NOT OFFICIALLY</v>
      </c>
      <c r="AZ375" s="23"/>
      <c r="BA375">
        <f t="shared" si="70"/>
        <v>1</v>
      </c>
      <c r="BC375" t="str">
        <f t="shared" si="71"/>
        <v>M</v>
      </c>
    </row>
    <row r="376" spans="1:56" hidden="1">
      <c r="A376">
        <v>115</v>
      </c>
      <c r="B376" t="s">
        <v>1138</v>
      </c>
      <c r="C376" t="s">
        <v>375</v>
      </c>
      <c r="E376" t="s">
        <v>245</v>
      </c>
      <c r="F376" t="s">
        <v>2690</v>
      </c>
      <c r="G376" t="s">
        <v>36</v>
      </c>
      <c r="H376">
        <v>46.405013500000003</v>
      </c>
      <c r="I376">
        <v>15.794723400000001</v>
      </c>
      <c r="J376">
        <v>37215</v>
      </c>
      <c r="K376">
        <v>20</v>
      </c>
      <c r="L376">
        <v>11</v>
      </c>
      <c r="M376">
        <v>2001</v>
      </c>
      <c r="N376">
        <v>21</v>
      </c>
      <c r="O376">
        <v>1</v>
      </c>
      <c r="P376" s="28" t="s">
        <v>37</v>
      </c>
      <c r="Q376" t="s">
        <v>64</v>
      </c>
      <c r="R376" t="s">
        <v>2482</v>
      </c>
      <c r="S376" t="s">
        <v>2877</v>
      </c>
      <c r="T376" t="s">
        <v>72</v>
      </c>
      <c r="U376">
        <v>2</v>
      </c>
      <c r="V376" t="s">
        <v>48</v>
      </c>
      <c r="W376">
        <v>39</v>
      </c>
      <c r="X376"/>
      <c r="Y376" t="s">
        <v>2689</v>
      </c>
      <c r="Z376">
        <v>49.853089699999998</v>
      </c>
      <c r="AA376">
        <v>20.9063169</v>
      </c>
      <c r="AC376">
        <v>5</v>
      </c>
      <c r="AM376">
        <f t="shared" ca="1" si="60"/>
        <v>11</v>
      </c>
      <c r="AN376">
        <f t="shared" ca="1" si="61"/>
        <v>2001</v>
      </c>
      <c r="AO376">
        <f t="shared" ca="1" si="62"/>
        <v>21</v>
      </c>
      <c r="AP376" t="str">
        <f t="shared" si="63"/>
        <v>KARENZI</v>
      </c>
      <c r="AQ376" t="str">
        <f t="shared" si="64"/>
        <v>MUKESHIMANA</v>
      </c>
      <c r="AR376" t="str">
        <f t="shared" si="65"/>
        <v>KARENZI  MUKESHIMANA</v>
      </c>
      <c r="AU376">
        <f t="shared" ca="1" si="66"/>
        <v>11</v>
      </c>
      <c r="AV376">
        <f t="shared" ca="1" si="67"/>
        <v>2001</v>
      </c>
      <c r="AX376">
        <f t="shared" si="68"/>
        <v>2</v>
      </c>
      <c r="AY376" t="str">
        <f t="shared" si="69"/>
        <v>MARRIED TO ONE WIFE/HUSBAND NOT OFFICIALLY</v>
      </c>
      <c r="AZ376" s="23">
        <v>1</v>
      </c>
      <c r="BA376" t="str">
        <f t="shared" si="70"/>
        <v/>
      </c>
      <c r="BC376" t="str">
        <f t="shared" si="71"/>
        <v>M</v>
      </c>
    </row>
    <row r="377" spans="1:56" hidden="1">
      <c r="A377">
        <v>115</v>
      </c>
      <c r="B377" t="s">
        <v>1139</v>
      </c>
      <c r="C377" t="s">
        <v>1140</v>
      </c>
      <c r="E377" t="s">
        <v>394</v>
      </c>
      <c r="F377" t="s">
        <v>2691</v>
      </c>
      <c r="G377" t="s">
        <v>36</v>
      </c>
      <c r="H377">
        <v>43.149794300000003</v>
      </c>
      <c r="I377">
        <v>141.28526780000001</v>
      </c>
      <c r="J377">
        <v>38854</v>
      </c>
      <c r="K377">
        <v>17</v>
      </c>
      <c r="L377">
        <v>5</v>
      </c>
      <c r="M377">
        <v>2006</v>
      </c>
      <c r="N377">
        <v>16</v>
      </c>
      <c r="O377">
        <v>13</v>
      </c>
      <c r="P377" s="28" t="s">
        <v>72</v>
      </c>
      <c r="Q377" t="s">
        <v>77</v>
      </c>
      <c r="R377" t="s">
        <v>1928</v>
      </c>
      <c r="S377" t="s">
        <v>1928</v>
      </c>
      <c r="T377" t="s">
        <v>1681</v>
      </c>
      <c r="U377">
        <v>6</v>
      </c>
      <c r="V377" t="s">
        <v>43</v>
      </c>
      <c r="W377">
        <v>39</v>
      </c>
      <c r="X377"/>
      <c r="Y377" t="s">
        <v>2689</v>
      </c>
      <c r="Z377">
        <v>49.853089699999998</v>
      </c>
      <c r="AA377">
        <v>20.9063169</v>
      </c>
      <c r="AM377">
        <f t="shared" ca="1" si="60"/>
        <v>5</v>
      </c>
      <c r="AN377">
        <f t="shared" ca="1" si="61"/>
        <v>2006</v>
      </c>
      <c r="AO377">
        <f t="shared" ca="1" si="62"/>
        <v>16</v>
      </c>
      <c r="AP377" t="str">
        <f t="shared" si="63"/>
        <v>MBONEKO</v>
      </c>
      <c r="AQ377" t="str">
        <f t="shared" si="64"/>
        <v>UWIZEYE</v>
      </c>
      <c r="AR377" t="str">
        <f t="shared" si="65"/>
        <v>MBONEKO  UWIZEYE</v>
      </c>
      <c r="AS377">
        <v>44</v>
      </c>
      <c r="AU377" t="str">
        <f t="shared" si="66"/>
        <v/>
      </c>
      <c r="AV377">
        <f t="shared" ca="1" si="67"/>
        <v>2006</v>
      </c>
      <c r="AX377">
        <f t="shared" si="68"/>
        <v>6</v>
      </c>
      <c r="AY377" t="str">
        <f t="shared" si="69"/>
        <v>NEVER MARRIED</v>
      </c>
      <c r="AZ377" s="23"/>
      <c r="BA377">
        <f t="shared" si="70"/>
        <v>13</v>
      </c>
      <c r="BC377" t="str">
        <f t="shared" si="71"/>
        <v>M</v>
      </c>
    </row>
    <row r="378" spans="1:56" hidden="1">
      <c r="A378">
        <v>116</v>
      </c>
      <c r="B378" t="s">
        <v>1141</v>
      </c>
      <c r="C378" t="s">
        <v>1142</v>
      </c>
      <c r="E378" t="s">
        <v>2693</v>
      </c>
      <c r="F378" t="s">
        <v>2694</v>
      </c>
      <c r="G378" t="s">
        <v>36</v>
      </c>
      <c r="H378">
        <v>17.7127202</v>
      </c>
      <c r="I378">
        <v>121.4424473</v>
      </c>
      <c r="J378">
        <v>26675</v>
      </c>
      <c r="K378">
        <v>11</v>
      </c>
      <c r="L378">
        <v>1</v>
      </c>
      <c r="M378">
        <v>1973</v>
      </c>
      <c r="N378">
        <v>49</v>
      </c>
      <c r="O378">
        <v>11</v>
      </c>
      <c r="P378" s="28" t="s">
        <v>24</v>
      </c>
      <c r="Q378" t="s">
        <v>160</v>
      </c>
      <c r="R378" t="s">
        <v>2026</v>
      </c>
      <c r="S378" t="s">
        <v>2027</v>
      </c>
      <c r="T378" t="s">
        <v>2028</v>
      </c>
      <c r="U378">
        <v>2</v>
      </c>
      <c r="V378" t="s">
        <v>48</v>
      </c>
      <c r="W378">
        <v>55</v>
      </c>
      <c r="Y378" t="s">
        <v>2695</v>
      </c>
      <c r="Z378">
        <v>46.848565299999997</v>
      </c>
      <c r="AA378">
        <v>34.380424699999999</v>
      </c>
      <c r="AM378">
        <f t="shared" ca="1" si="60"/>
        <v>1</v>
      </c>
      <c r="AN378">
        <f t="shared" ca="1" si="61"/>
        <v>1973</v>
      </c>
      <c r="AO378">
        <f t="shared" ca="1" si="62"/>
        <v>49</v>
      </c>
      <c r="AP378" t="str">
        <f t="shared" si="63"/>
        <v>RAYMOND</v>
      </c>
      <c r="AQ378" t="str">
        <f t="shared" si="64"/>
        <v>BERTIN</v>
      </c>
      <c r="AR378" t="str">
        <f t="shared" si="65"/>
        <v>RAYMOND  BERTIN</v>
      </c>
      <c r="AT378">
        <v>69</v>
      </c>
      <c r="AU378">
        <f t="shared" ca="1" si="66"/>
        <v>1</v>
      </c>
      <c r="AV378" t="str">
        <f t="shared" si="67"/>
        <v/>
      </c>
      <c r="AX378">
        <f t="shared" si="68"/>
        <v>2</v>
      </c>
      <c r="AY378" t="str">
        <f t="shared" si="69"/>
        <v>MARRIED TO ONE WIFE/HUSBAND NOT OFFICIALLY</v>
      </c>
      <c r="AZ378" s="23"/>
      <c r="BA378">
        <f t="shared" si="70"/>
        <v>11</v>
      </c>
      <c r="BC378" t="str">
        <f t="shared" si="71"/>
        <v>M</v>
      </c>
    </row>
    <row r="379" spans="1:56" hidden="1">
      <c r="A379">
        <v>116</v>
      </c>
      <c r="B379" t="s">
        <v>1144</v>
      </c>
      <c r="C379" t="s">
        <v>1145</v>
      </c>
      <c r="E379" t="s">
        <v>2696</v>
      </c>
      <c r="F379" t="s">
        <v>2697</v>
      </c>
      <c r="G379" t="s">
        <v>36</v>
      </c>
      <c r="H379">
        <v>13.471246799999999</v>
      </c>
      <c r="I379">
        <v>101.0978724</v>
      </c>
      <c r="J379">
        <v>29938</v>
      </c>
      <c r="K379">
        <v>18</v>
      </c>
      <c r="L379">
        <v>12</v>
      </c>
      <c r="M379">
        <v>1981</v>
      </c>
      <c r="N379">
        <v>41</v>
      </c>
      <c r="O379">
        <v>11</v>
      </c>
      <c r="P379" s="28" t="s">
        <v>24</v>
      </c>
      <c r="Q379" t="s">
        <v>160</v>
      </c>
      <c r="R379" t="s">
        <v>2026</v>
      </c>
      <c r="S379" t="s">
        <v>2027</v>
      </c>
      <c r="T379" t="s">
        <v>2028</v>
      </c>
      <c r="U379">
        <v>4</v>
      </c>
      <c r="V379" t="s">
        <v>93</v>
      </c>
      <c r="W379">
        <v>55</v>
      </c>
      <c r="Y379" t="s">
        <v>2695</v>
      </c>
      <c r="Z379">
        <v>46.848565299999997</v>
      </c>
      <c r="AA379">
        <v>34.380424699999999</v>
      </c>
      <c r="AM379">
        <f t="shared" ca="1" si="60"/>
        <v>12</v>
      </c>
      <c r="AN379">
        <f t="shared" ca="1" si="61"/>
        <v>1981</v>
      </c>
      <c r="AO379">
        <f t="shared" ca="1" si="62"/>
        <v>41</v>
      </c>
      <c r="AP379" t="str">
        <f t="shared" si="63"/>
        <v>ALEXANDRE</v>
      </c>
      <c r="AQ379" t="str">
        <f t="shared" si="64"/>
        <v>GANZA</v>
      </c>
      <c r="AR379" t="str">
        <f t="shared" si="65"/>
        <v>ALEXANDRE  GANZA</v>
      </c>
      <c r="AS379">
        <v>135</v>
      </c>
      <c r="AU379" t="str">
        <f t="shared" si="66"/>
        <v/>
      </c>
      <c r="AV379">
        <f t="shared" ca="1" si="67"/>
        <v>1981</v>
      </c>
      <c r="AX379">
        <f t="shared" si="68"/>
        <v>4</v>
      </c>
      <c r="AY379" t="str">
        <f t="shared" si="69"/>
        <v>DIVORCED</v>
      </c>
      <c r="AZ379" s="23"/>
      <c r="BA379">
        <f t="shared" si="70"/>
        <v>11</v>
      </c>
      <c r="BC379" t="str">
        <f t="shared" si="71"/>
        <v>M</v>
      </c>
    </row>
    <row r="380" spans="1:56" hidden="1">
      <c r="A380">
        <v>116</v>
      </c>
      <c r="B380" t="s">
        <v>1147</v>
      </c>
      <c r="C380" t="s">
        <v>1148</v>
      </c>
      <c r="E380" t="s">
        <v>945</v>
      </c>
      <c r="F380" t="s">
        <v>2695</v>
      </c>
      <c r="G380" t="s">
        <v>36</v>
      </c>
      <c r="H380">
        <v>46.848565299999997</v>
      </c>
      <c r="I380">
        <v>34.380424699999999</v>
      </c>
      <c r="J380">
        <v>24496</v>
      </c>
      <c r="K380">
        <v>24</v>
      </c>
      <c r="L380">
        <v>1</v>
      </c>
      <c r="M380">
        <v>1967</v>
      </c>
      <c r="N380">
        <v>55</v>
      </c>
      <c r="O380">
        <v>7</v>
      </c>
      <c r="P380" s="28" t="s">
        <v>24</v>
      </c>
      <c r="Q380" t="s">
        <v>160</v>
      </c>
      <c r="R380" t="s">
        <v>2026</v>
      </c>
      <c r="S380" t="s">
        <v>2027</v>
      </c>
      <c r="T380" t="s">
        <v>2028</v>
      </c>
      <c r="U380">
        <v>1</v>
      </c>
      <c r="V380" t="s">
        <v>186</v>
      </c>
      <c r="W380">
        <v>55</v>
      </c>
      <c r="X380" s="17">
        <v>6996074114</v>
      </c>
      <c r="Y380" t="s">
        <v>2695</v>
      </c>
      <c r="Z380">
        <v>46.848565299999997</v>
      </c>
      <c r="AA380">
        <v>34.380424699999999</v>
      </c>
      <c r="AF380">
        <v>8</v>
      </c>
      <c r="AJ380">
        <v>10</v>
      </c>
      <c r="AM380">
        <f t="shared" ca="1" si="60"/>
        <v>1</v>
      </c>
      <c r="AN380">
        <f t="shared" ca="1" si="61"/>
        <v>1967</v>
      </c>
      <c r="AO380">
        <f t="shared" ca="1" si="62"/>
        <v>58</v>
      </c>
      <c r="AP380" t="str">
        <f t="shared" si="63"/>
        <v>PRUDENCE</v>
      </c>
      <c r="AQ380" t="str">
        <f t="shared" si="64"/>
        <v>STRATON</v>
      </c>
      <c r="AR380" t="str">
        <f t="shared" si="65"/>
        <v>PRUDENCE  STRATON</v>
      </c>
      <c r="AS380">
        <v>22</v>
      </c>
      <c r="AU380" t="str">
        <f t="shared" si="66"/>
        <v/>
      </c>
      <c r="AV380">
        <f t="shared" ca="1" si="67"/>
        <v>1967</v>
      </c>
      <c r="AX380">
        <f t="shared" si="68"/>
        <v>1</v>
      </c>
      <c r="AY380" t="str">
        <f t="shared" si="69"/>
        <v>MARRIED TO ONE WIFE/HUSBAND OFFICIALLY</v>
      </c>
      <c r="AZ380" s="23"/>
      <c r="BA380">
        <f t="shared" si="70"/>
        <v>7</v>
      </c>
      <c r="BC380" t="str">
        <f t="shared" si="71"/>
        <v>M</v>
      </c>
      <c r="BD380" s="17"/>
    </row>
    <row r="381" spans="1:56" hidden="1">
      <c r="A381">
        <v>117</v>
      </c>
      <c r="B381" t="s">
        <v>1149</v>
      </c>
      <c r="C381" t="s">
        <v>1150</v>
      </c>
      <c r="E381" t="s">
        <v>692</v>
      </c>
      <c r="F381" t="s">
        <v>2031</v>
      </c>
      <c r="G381" t="s">
        <v>36</v>
      </c>
      <c r="H381">
        <v>38.042606200000002</v>
      </c>
      <c r="I381">
        <v>23.7536323</v>
      </c>
      <c r="J381">
        <v>36110</v>
      </c>
      <c r="K381">
        <v>11</v>
      </c>
      <c r="L381">
        <v>11</v>
      </c>
      <c r="M381">
        <v>1998</v>
      </c>
      <c r="N381">
        <v>24</v>
      </c>
      <c r="O381">
        <v>2</v>
      </c>
      <c r="P381" s="28" t="s">
        <v>97</v>
      </c>
      <c r="Q381" t="s">
        <v>289</v>
      </c>
      <c r="R381" t="s">
        <v>2032</v>
      </c>
      <c r="S381" t="s">
        <v>2033</v>
      </c>
      <c r="T381" t="s">
        <v>2034</v>
      </c>
      <c r="U381">
        <v>2</v>
      </c>
      <c r="V381" t="s">
        <v>48</v>
      </c>
      <c r="W381">
        <v>101</v>
      </c>
      <c r="Y381" t="s">
        <v>2698</v>
      </c>
      <c r="Z381">
        <v>29.338873</v>
      </c>
      <c r="AA381">
        <v>110.52544899999999</v>
      </c>
      <c r="AI381">
        <v>72</v>
      </c>
      <c r="AJ381">
        <v>31</v>
      </c>
      <c r="AM381">
        <f t="shared" ca="1" si="60"/>
        <v>11</v>
      </c>
      <c r="AN381">
        <f t="shared" ca="1" si="61"/>
        <v>1981</v>
      </c>
      <c r="AO381">
        <f t="shared" ca="1" si="62"/>
        <v>25</v>
      </c>
      <c r="AP381" t="str">
        <f t="shared" si="63"/>
        <v>NTIBAZRIKANA-MISAGO</v>
      </c>
      <c r="AQ381" t="str">
        <f t="shared" si="64"/>
        <v>RUTAYISIRE</v>
      </c>
      <c r="AR381" t="str">
        <f t="shared" si="65"/>
        <v>NTIBAZRIKANA-MISAGO  RUTAYISIRE</v>
      </c>
      <c r="AU381">
        <f t="shared" ca="1" si="66"/>
        <v>11</v>
      </c>
      <c r="AV381">
        <f t="shared" ca="1" si="67"/>
        <v>1981</v>
      </c>
      <c r="AX381">
        <f t="shared" si="68"/>
        <v>2</v>
      </c>
      <c r="AY381" t="str">
        <f t="shared" si="69"/>
        <v>MARRIED TO ONE WIFE/HUSBAND NOT OFFICIALLY</v>
      </c>
      <c r="AZ381" s="23"/>
      <c r="BA381">
        <f t="shared" si="70"/>
        <v>2</v>
      </c>
      <c r="BC381" t="str">
        <f t="shared" si="71"/>
        <v>M</v>
      </c>
    </row>
    <row r="382" spans="1:56" hidden="1">
      <c r="A382">
        <v>117</v>
      </c>
      <c r="B382" t="s">
        <v>1151</v>
      </c>
      <c r="C382" t="s">
        <v>1152</v>
      </c>
      <c r="E382" t="s">
        <v>2699</v>
      </c>
      <c r="F382" t="s">
        <v>2700</v>
      </c>
      <c r="G382" t="s">
        <v>36</v>
      </c>
      <c r="H382">
        <v>31.067672999999999</v>
      </c>
      <c r="I382">
        <v>121.567646</v>
      </c>
      <c r="J382">
        <v>24557</v>
      </c>
      <c r="K382">
        <v>26</v>
      </c>
      <c r="L382">
        <v>3</v>
      </c>
      <c r="M382">
        <v>1967</v>
      </c>
      <c r="N382">
        <v>55</v>
      </c>
      <c r="O382">
        <v>3</v>
      </c>
      <c r="P382" s="28" t="s">
        <v>97</v>
      </c>
      <c r="Q382" t="s">
        <v>289</v>
      </c>
      <c r="R382" t="s">
        <v>2032</v>
      </c>
      <c r="S382" t="s">
        <v>2033</v>
      </c>
      <c r="T382" t="s">
        <v>2034</v>
      </c>
      <c r="U382">
        <v>6</v>
      </c>
      <c r="V382" t="s">
        <v>43</v>
      </c>
      <c r="W382">
        <v>101</v>
      </c>
      <c r="Y382" t="s">
        <v>2698</v>
      </c>
      <c r="Z382">
        <v>29.338873</v>
      </c>
      <c r="AA382">
        <v>110.52544899999999</v>
      </c>
      <c r="AI382">
        <v>70</v>
      </c>
      <c r="AM382">
        <f t="shared" ca="1" si="60"/>
        <v>3</v>
      </c>
      <c r="AN382">
        <f t="shared" ca="1" si="61"/>
        <v>1943</v>
      </c>
      <c r="AO382">
        <f t="shared" ca="1" si="62"/>
        <v>55</v>
      </c>
      <c r="AP382" t="str">
        <f t="shared" si="63"/>
        <v>FAUSTINO</v>
      </c>
      <c r="AQ382" t="str">
        <f t="shared" si="64"/>
        <v>NAHIMANA</v>
      </c>
      <c r="AR382" t="str">
        <f t="shared" si="65"/>
        <v>FAUSTINO  NAHIMANA</v>
      </c>
      <c r="AU382">
        <f t="shared" ca="1" si="66"/>
        <v>3</v>
      </c>
      <c r="AV382">
        <f t="shared" ca="1" si="67"/>
        <v>1943</v>
      </c>
      <c r="AX382">
        <f t="shared" si="68"/>
        <v>6</v>
      </c>
      <c r="AY382" t="str">
        <f t="shared" si="69"/>
        <v>NEVER MARRIED</v>
      </c>
      <c r="AZ382" s="23"/>
      <c r="BA382">
        <f t="shared" si="70"/>
        <v>3</v>
      </c>
      <c r="BC382" t="str">
        <f t="shared" si="71"/>
        <v>M</v>
      </c>
    </row>
    <row r="383" spans="1:56" hidden="1">
      <c r="A383">
        <v>117</v>
      </c>
      <c r="B383" t="s">
        <v>1154</v>
      </c>
      <c r="C383" t="s">
        <v>964</v>
      </c>
      <c r="E383" t="s">
        <v>463</v>
      </c>
      <c r="F383" t="s">
        <v>2698</v>
      </c>
      <c r="G383" t="s">
        <v>36</v>
      </c>
      <c r="H383">
        <v>29.338873</v>
      </c>
      <c r="I383">
        <v>110.52544899999999</v>
      </c>
      <c r="J383">
        <v>7769</v>
      </c>
      <c r="K383">
        <v>8</v>
      </c>
      <c r="L383">
        <v>4</v>
      </c>
      <c r="M383">
        <v>1921</v>
      </c>
      <c r="N383">
        <v>101</v>
      </c>
      <c r="O383">
        <v>12</v>
      </c>
      <c r="P383" s="28" t="s">
        <v>97</v>
      </c>
      <c r="Q383" t="s">
        <v>289</v>
      </c>
      <c r="R383" t="s">
        <v>2032</v>
      </c>
      <c r="S383" t="s">
        <v>2033</v>
      </c>
      <c r="T383" t="s">
        <v>2034</v>
      </c>
      <c r="U383">
        <v>7</v>
      </c>
      <c r="V383" t="s">
        <v>78</v>
      </c>
      <c r="W383">
        <v>101</v>
      </c>
      <c r="X383" s="17">
        <v>4331867615</v>
      </c>
      <c r="Y383" t="s">
        <v>2698</v>
      </c>
      <c r="Z383">
        <v>29.338873</v>
      </c>
      <c r="AA383">
        <v>110.52544899999999</v>
      </c>
      <c r="AH383">
        <v>85</v>
      </c>
      <c r="AM383">
        <f t="shared" ca="1" si="60"/>
        <v>12</v>
      </c>
      <c r="AN383">
        <f t="shared" ca="1" si="61"/>
        <v>1921</v>
      </c>
      <c r="AO383">
        <f t="shared" ca="1" si="62"/>
        <v>101</v>
      </c>
      <c r="AP383" t="str">
        <f t="shared" si="63"/>
        <v>MUGABO</v>
      </c>
      <c r="AQ383" t="str">
        <f t="shared" si="64"/>
        <v>KAYIRANGA</v>
      </c>
      <c r="AR383" t="str">
        <f t="shared" si="65"/>
        <v>MUGABO  KAYIRANGA</v>
      </c>
      <c r="AU383">
        <f t="shared" ca="1" si="66"/>
        <v>12</v>
      </c>
      <c r="AV383">
        <f t="shared" ca="1" si="67"/>
        <v>1921</v>
      </c>
      <c r="AX383">
        <f t="shared" si="68"/>
        <v>7</v>
      </c>
      <c r="AY383" t="str">
        <f t="shared" si="69"/>
        <v>WIDOWED</v>
      </c>
      <c r="AZ383" s="23"/>
      <c r="BA383">
        <f t="shared" si="70"/>
        <v>12</v>
      </c>
      <c r="BC383" t="str">
        <f t="shared" si="71"/>
        <v>M</v>
      </c>
      <c r="BD383" s="17">
        <v>4331867615</v>
      </c>
    </row>
    <row r="384" spans="1:56" hidden="1">
      <c r="A384">
        <v>117</v>
      </c>
      <c r="B384" t="s">
        <v>1156</v>
      </c>
      <c r="C384" t="s">
        <v>2878</v>
      </c>
      <c r="D384" t="s">
        <v>1157</v>
      </c>
      <c r="E384" t="s">
        <v>2701</v>
      </c>
      <c r="F384" t="s">
        <v>2702</v>
      </c>
      <c r="G384" t="s">
        <v>36</v>
      </c>
      <c r="H384">
        <v>40.427681999999997</v>
      </c>
      <c r="I384">
        <v>-8.6947028</v>
      </c>
      <c r="J384">
        <v>24079</v>
      </c>
      <c r="K384">
        <v>3</v>
      </c>
      <c r="L384">
        <v>12</v>
      </c>
      <c r="M384">
        <v>1965</v>
      </c>
      <c r="N384">
        <v>57</v>
      </c>
      <c r="O384">
        <v>7</v>
      </c>
      <c r="P384" s="28" t="s">
        <v>97</v>
      </c>
      <c r="Q384" t="s">
        <v>289</v>
      </c>
      <c r="R384" t="s">
        <v>2032</v>
      </c>
      <c r="S384" t="s">
        <v>2033</v>
      </c>
      <c r="T384" t="s">
        <v>2034</v>
      </c>
      <c r="U384">
        <v>2</v>
      </c>
      <c r="V384" t="s">
        <v>48</v>
      </c>
      <c r="W384">
        <v>101</v>
      </c>
      <c r="Y384" t="s">
        <v>2698</v>
      </c>
      <c r="Z384">
        <v>29.338873</v>
      </c>
      <c r="AA384">
        <v>110.52544899999999</v>
      </c>
      <c r="AD384">
        <v>40</v>
      </c>
      <c r="AI384">
        <v>58</v>
      </c>
      <c r="AM384">
        <f t="shared" ca="1" si="60"/>
        <v>12</v>
      </c>
      <c r="AN384">
        <f t="shared" ca="1" si="61"/>
        <v>1982</v>
      </c>
      <c r="AO384">
        <f t="shared" ca="1" si="62"/>
        <v>57</v>
      </c>
      <c r="AP384" t="str">
        <f t="shared" si="63"/>
        <v>PIERR</v>
      </c>
      <c r="AQ384" t="str">
        <f t="shared" si="64"/>
        <v>MOSES</v>
      </c>
      <c r="AR384" t="str">
        <f t="shared" si="65"/>
        <v>PIERR DANIS MOSES</v>
      </c>
      <c r="AU384">
        <f t="shared" ca="1" si="66"/>
        <v>12</v>
      </c>
      <c r="AV384">
        <f t="shared" ca="1" si="67"/>
        <v>1982</v>
      </c>
      <c r="AX384">
        <f t="shared" si="68"/>
        <v>2</v>
      </c>
      <c r="AY384" t="str">
        <f t="shared" si="69"/>
        <v>MARRIED TO ONE WIFE/HUSBAND NOT OFFICIALLY</v>
      </c>
      <c r="AZ384" s="23">
        <v>1</v>
      </c>
      <c r="BA384" t="str">
        <f t="shared" si="70"/>
        <v/>
      </c>
      <c r="BC384" t="str">
        <f t="shared" si="71"/>
        <v>M</v>
      </c>
    </row>
    <row r="385" spans="1:56" hidden="1">
      <c r="A385">
        <v>117</v>
      </c>
      <c r="B385" t="s">
        <v>1159</v>
      </c>
      <c r="C385" t="s">
        <v>1160</v>
      </c>
      <c r="E385" t="s">
        <v>242</v>
      </c>
      <c r="F385" t="s">
        <v>2038</v>
      </c>
      <c r="G385" t="s">
        <v>23</v>
      </c>
      <c r="H385">
        <v>49.585649400000001</v>
      </c>
      <c r="I385">
        <v>18.7194407</v>
      </c>
      <c r="J385">
        <v>21477</v>
      </c>
      <c r="K385">
        <v>19</v>
      </c>
      <c r="L385">
        <v>10</v>
      </c>
      <c r="M385">
        <v>1958</v>
      </c>
      <c r="N385">
        <v>64</v>
      </c>
      <c r="O385">
        <v>12</v>
      </c>
      <c r="P385" s="28" t="s">
        <v>97</v>
      </c>
      <c r="Q385" t="s">
        <v>289</v>
      </c>
      <c r="R385" t="s">
        <v>2032</v>
      </c>
      <c r="S385" t="s">
        <v>2033</v>
      </c>
      <c r="T385" t="s">
        <v>2034</v>
      </c>
      <c r="U385">
        <v>7</v>
      </c>
      <c r="V385" t="s">
        <v>78</v>
      </c>
      <c r="W385">
        <v>101</v>
      </c>
      <c r="Y385" t="s">
        <v>2698</v>
      </c>
      <c r="Z385">
        <v>29.338873</v>
      </c>
      <c r="AA385">
        <v>110.52544899999999</v>
      </c>
      <c r="AH385">
        <v>101</v>
      </c>
      <c r="AM385">
        <f t="shared" ca="1" si="60"/>
        <v>1</v>
      </c>
      <c r="AN385">
        <f t="shared" ca="1" si="61"/>
        <v>1958</v>
      </c>
      <c r="AO385">
        <f t="shared" ca="1" si="62"/>
        <v>64</v>
      </c>
      <c r="AP385" t="str">
        <f t="shared" si="63"/>
        <v>CARINE</v>
      </c>
      <c r="AQ385" t="str">
        <f t="shared" si="64"/>
        <v>MUHOZA</v>
      </c>
      <c r="AR385" t="str">
        <f t="shared" si="65"/>
        <v>CARINE  MUHOZA</v>
      </c>
      <c r="AS385">
        <v>34</v>
      </c>
      <c r="AT385">
        <v>42</v>
      </c>
      <c r="AU385" t="str">
        <f t="shared" si="66"/>
        <v/>
      </c>
      <c r="AV385" t="str">
        <f t="shared" si="67"/>
        <v/>
      </c>
      <c r="AW385">
        <v>1</v>
      </c>
      <c r="AX385" t="str">
        <f t="shared" si="68"/>
        <v/>
      </c>
      <c r="AY385" t="str">
        <f t="shared" si="69"/>
        <v/>
      </c>
      <c r="AZ385" s="23"/>
      <c r="BA385">
        <f t="shared" si="70"/>
        <v>12</v>
      </c>
      <c r="BC385" t="str">
        <f t="shared" si="71"/>
        <v>F</v>
      </c>
    </row>
    <row r="386" spans="1:56" hidden="1">
      <c r="A386">
        <v>119</v>
      </c>
      <c r="B386" t="s">
        <v>1172</v>
      </c>
      <c r="C386" t="s">
        <v>1173</v>
      </c>
      <c r="E386" t="s">
        <v>2707</v>
      </c>
      <c r="F386" t="s">
        <v>2708</v>
      </c>
      <c r="G386" t="s">
        <v>36</v>
      </c>
      <c r="H386">
        <v>31.778022</v>
      </c>
      <c r="I386">
        <v>104.745823</v>
      </c>
      <c r="J386">
        <v>27006</v>
      </c>
      <c r="K386">
        <v>8</v>
      </c>
      <c r="L386">
        <v>12</v>
      </c>
      <c r="M386">
        <v>1973</v>
      </c>
      <c r="N386">
        <v>49</v>
      </c>
      <c r="O386">
        <v>7</v>
      </c>
      <c r="P386" s="28" t="s">
        <v>97</v>
      </c>
      <c r="Q386" t="s">
        <v>125</v>
      </c>
      <c r="R386" t="s">
        <v>125</v>
      </c>
      <c r="S386" t="s">
        <v>2046</v>
      </c>
      <c r="T386" t="s">
        <v>2047</v>
      </c>
      <c r="U386">
        <v>3</v>
      </c>
      <c r="V386" t="s">
        <v>26</v>
      </c>
      <c r="W386">
        <v>54</v>
      </c>
      <c r="Y386" t="s">
        <v>2050</v>
      </c>
      <c r="Z386">
        <v>14.3597816</v>
      </c>
      <c r="AA386">
        <v>-87.902830699999996</v>
      </c>
      <c r="AH386">
        <v>133</v>
      </c>
      <c r="AL386">
        <v>17</v>
      </c>
      <c r="AM386">
        <f t="shared" ref="AM386:AM449" ca="1" si="72" xml:space="preserve"> IF(ISBLANK(AH386), L386, RANDBETWEEN(1,12))</f>
        <v>12</v>
      </c>
      <c r="AN386">
        <f t="shared" ref="AN386:AN449" ca="1" si="73" xml:space="preserve"> IF(ISBLANK(AI386), M386, RANDBETWEEN(1922,2022))</f>
        <v>1973</v>
      </c>
      <c r="AO386">
        <f t="shared" ref="AO386:AO449" ca="1" si="74">IF(ISBLANK(AJ386),N386,SUM(N386,RANDBETWEEN(1,3)))</f>
        <v>49</v>
      </c>
      <c r="AP386" t="str">
        <f t="shared" ref="AP386:AP449" si="75" xml:space="preserve"> IF(ISBLANK(AK386), C386, "")</f>
        <v>ILDEPHONSE</v>
      </c>
      <c r="AQ386" t="str">
        <f t="shared" ref="AQ386:AQ449" si="76" xml:space="preserve"> IF(ISBLANK(AL386), E386, "")</f>
        <v/>
      </c>
      <c r="AR386" t="str">
        <f t="shared" ref="AR386:AR449" si="77" xml:space="preserve"> _xlfn.CONCAT(AP386, " ", D386, " ", AQ386)</f>
        <v xml:space="preserve">ILDEPHONSE  </v>
      </c>
      <c r="AU386">
        <f t="shared" ref="AU386:AU449" ca="1" si="78">IF(ISBLANK(AS386), AM386, "")</f>
        <v>12</v>
      </c>
      <c r="AV386">
        <f t="shared" ref="AV386:AV449" ca="1" si="79">IF(ISBLANK(AT386), AN386, "")</f>
        <v>1973</v>
      </c>
      <c r="AX386">
        <f t="shared" ref="AX386:AX449" si="80">IF(ISBLANK(AW386), U386, "")</f>
        <v>3</v>
      </c>
      <c r="AY386" t="str">
        <f t="shared" ref="AY386:AY449" si="81">IF(ISBLANK(AW386), V386, "")</f>
        <v>LIVE IN A POLYGAMOUS UNION</v>
      </c>
      <c r="AZ386" s="23"/>
      <c r="BA386">
        <f t="shared" ref="BA386:BA449" si="82">IF(ISBLANK(AZ386), O386, "")</f>
        <v>7</v>
      </c>
      <c r="BC386" t="str">
        <f t="shared" ref="BC386:BC449" si="83">IF(ISBLANK(BB386), G386, "")</f>
        <v>M</v>
      </c>
    </row>
    <row r="387" spans="1:56" hidden="1">
      <c r="A387">
        <v>119</v>
      </c>
      <c r="B387" t="s">
        <v>1175</v>
      </c>
      <c r="C387" t="s">
        <v>1176</v>
      </c>
      <c r="D387" t="s">
        <v>1177</v>
      </c>
      <c r="E387" t="s">
        <v>368</v>
      </c>
      <c r="F387" t="s">
        <v>2048</v>
      </c>
      <c r="G387" t="s">
        <v>36</v>
      </c>
      <c r="H387">
        <v>-10.099944499999999</v>
      </c>
      <c r="I387">
        <v>123.8132141</v>
      </c>
      <c r="J387">
        <v>27703</v>
      </c>
      <c r="K387">
        <v>5</v>
      </c>
      <c r="L387">
        <v>11</v>
      </c>
      <c r="M387">
        <v>1975</v>
      </c>
      <c r="N387">
        <v>47</v>
      </c>
      <c r="O387">
        <v>1</v>
      </c>
      <c r="P387" s="28" t="s">
        <v>97</v>
      </c>
      <c r="Q387" t="s">
        <v>125</v>
      </c>
      <c r="R387" t="s">
        <v>125</v>
      </c>
      <c r="S387" t="s">
        <v>2046</v>
      </c>
      <c r="T387" t="s">
        <v>2047</v>
      </c>
      <c r="U387">
        <v>1</v>
      </c>
      <c r="V387" t="s">
        <v>186</v>
      </c>
      <c r="W387">
        <v>54</v>
      </c>
      <c r="Y387" t="s">
        <v>2050</v>
      </c>
      <c r="Z387">
        <v>14.3597816</v>
      </c>
      <c r="AA387">
        <v>-87.902830699999996</v>
      </c>
      <c r="AM387">
        <f t="shared" ca="1" si="72"/>
        <v>11</v>
      </c>
      <c r="AN387">
        <f t="shared" ca="1" si="73"/>
        <v>1975</v>
      </c>
      <c r="AO387">
        <f t="shared" ca="1" si="74"/>
        <v>47</v>
      </c>
      <c r="AP387" t="str">
        <f t="shared" si="75"/>
        <v>RUZIGANA</v>
      </c>
      <c r="AQ387" t="str">
        <f t="shared" si="76"/>
        <v>NZEYIMANA</v>
      </c>
      <c r="AR387" t="str">
        <f t="shared" si="77"/>
        <v>RUZIGANA BENIT NZEYIMANA</v>
      </c>
      <c r="AS387">
        <v>77</v>
      </c>
      <c r="AU387" t="str">
        <f t="shared" si="78"/>
        <v/>
      </c>
      <c r="AV387">
        <f t="shared" ca="1" si="79"/>
        <v>1975</v>
      </c>
      <c r="AX387">
        <f t="shared" si="80"/>
        <v>1</v>
      </c>
      <c r="AY387" t="str">
        <f t="shared" si="81"/>
        <v>MARRIED TO ONE WIFE/HUSBAND OFFICIALLY</v>
      </c>
      <c r="AZ387" s="23"/>
      <c r="BA387">
        <f t="shared" si="82"/>
        <v>1</v>
      </c>
      <c r="BC387" t="str">
        <f t="shared" si="83"/>
        <v>M</v>
      </c>
    </row>
    <row r="388" spans="1:56" hidden="1">
      <c r="A388">
        <v>119</v>
      </c>
      <c r="B388" t="s">
        <v>1178</v>
      </c>
      <c r="C388" t="s">
        <v>29</v>
      </c>
      <c r="E388" t="s">
        <v>780</v>
      </c>
      <c r="F388" t="s">
        <v>2049</v>
      </c>
      <c r="G388" t="s">
        <v>23</v>
      </c>
      <c r="H388">
        <v>54.859346199999997</v>
      </c>
      <c r="I388">
        <v>24.454949500000001</v>
      </c>
      <c r="J388">
        <v>33072</v>
      </c>
      <c r="K388">
        <v>18</v>
      </c>
      <c r="L388">
        <v>7</v>
      </c>
      <c r="M388">
        <v>1990</v>
      </c>
      <c r="N388">
        <v>32</v>
      </c>
      <c r="O388">
        <v>7</v>
      </c>
      <c r="P388" s="28" t="s">
        <v>97</v>
      </c>
      <c r="Q388" t="s">
        <v>125</v>
      </c>
      <c r="R388" t="s">
        <v>125</v>
      </c>
      <c r="S388" t="s">
        <v>2046</v>
      </c>
      <c r="T388" t="s">
        <v>2047</v>
      </c>
      <c r="U388">
        <v>6</v>
      </c>
      <c r="V388" t="s">
        <v>43</v>
      </c>
      <c r="W388">
        <v>54</v>
      </c>
      <c r="Y388" t="s">
        <v>2050</v>
      </c>
      <c r="Z388">
        <v>14.3597816</v>
      </c>
      <c r="AA388">
        <v>-87.902830699999996</v>
      </c>
      <c r="AK388">
        <v>19</v>
      </c>
      <c r="AM388">
        <f t="shared" ca="1" si="72"/>
        <v>7</v>
      </c>
      <c r="AN388">
        <f t="shared" ca="1" si="73"/>
        <v>1990</v>
      </c>
      <c r="AO388">
        <f t="shared" ca="1" si="74"/>
        <v>32</v>
      </c>
      <c r="AP388" t="str">
        <f t="shared" si="75"/>
        <v/>
      </c>
      <c r="AQ388" t="str">
        <f t="shared" si="76"/>
        <v>MUSONI</v>
      </c>
      <c r="AR388" t="str">
        <f t="shared" si="77"/>
        <v xml:space="preserve">  MUSONI</v>
      </c>
      <c r="AU388">
        <f t="shared" ca="1" si="78"/>
        <v>7</v>
      </c>
      <c r="AV388">
        <f t="shared" ca="1" si="79"/>
        <v>1990</v>
      </c>
      <c r="AX388">
        <f t="shared" si="80"/>
        <v>6</v>
      </c>
      <c r="AY388" t="str">
        <f t="shared" si="81"/>
        <v>NEVER MARRIED</v>
      </c>
      <c r="AZ388" s="23"/>
      <c r="BA388">
        <f t="shared" si="82"/>
        <v>7</v>
      </c>
      <c r="BC388" t="str">
        <f t="shared" si="83"/>
        <v>F</v>
      </c>
    </row>
    <row r="389" spans="1:56" hidden="1">
      <c r="A389">
        <v>119</v>
      </c>
      <c r="B389" t="s">
        <v>1179</v>
      </c>
      <c r="C389" t="s">
        <v>134</v>
      </c>
      <c r="D389" t="s">
        <v>1095</v>
      </c>
      <c r="E389" t="s">
        <v>1180</v>
      </c>
      <c r="F389" t="s">
        <v>2050</v>
      </c>
      <c r="G389" t="s">
        <v>36</v>
      </c>
      <c r="H389">
        <v>14.3597816</v>
      </c>
      <c r="I389">
        <v>-87.902830699999996</v>
      </c>
      <c r="J389">
        <v>24991</v>
      </c>
      <c r="K389">
        <v>2</v>
      </c>
      <c r="L389">
        <v>6</v>
      </c>
      <c r="M389">
        <v>1968</v>
      </c>
      <c r="N389">
        <v>54</v>
      </c>
      <c r="O389">
        <v>2</v>
      </c>
      <c r="P389" s="28" t="s">
        <v>97</v>
      </c>
      <c r="Q389" t="s">
        <v>125</v>
      </c>
      <c r="R389" t="s">
        <v>125</v>
      </c>
      <c r="S389" t="s">
        <v>2046</v>
      </c>
      <c r="T389" t="s">
        <v>2047</v>
      </c>
      <c r="U389">
        <v>7</v>
      </c>
      <c r="V389" t="s">
        <v>78</v>
      </c>
      <c r="W389">
        <v>54</v>
      </c>
      <c r="X389" s="17">
        <v>6045461494</v>
      </c>
      <c r="Y389" t="s">
        <v>2050</v>
      </c>
      <c r="Z389">
        <v>14.3597816</v>
      </c>
      <c r="AA389">
        <v>-87.902830699999996</v>
      </c>
      <c r="AM389">
        <f t="shared" ca="1" si="72"/>
        <v>6</v>
      </c>
      <c r="AN389">
        <f t="shared" ca="1" si="73"/>
        <v>1968</v>
      </c>
      <c r="AO389">
        <f t="shared" ca="1" si="74"/>
        <v>54</v>
      </c>
      <c r="AP389" t="str">
        <f t="shared" si="75"/>
        <v>JEAN</v>
      </c>
      <c r="AQ389" t="str">
        <f t="shared" si="76"/>
        <v>KAGABO</v>
      </c>
      <c r="AR389" t="str">
        <f t="shared" si="77"/>
        <v>JEAN PAUL KAGABO</v>
      </c>
      <c r="AU389">
        <f t="shared" ca="1" si="78"/>
        <v>6</v>
      </c>
      <c r="AV389">
        <f t="shared" ca="1" si="79"/>
        <v>1968</v>
      </c>
      <c r="AW389">
        <v>1</v>
      </c>
      <c r="AX389" t="str">
        <f t="shared" si="80"/>
        <v/>
      </c>
      <c r="AY389" t="str">
        <f t="shared" si="81"/>
        <v/>
      </c>
      <c r="AZ389" s="23">
        <v>1</v>
      </c>
      <c r="BA389" t="str">
        <f t="shared" si="82"/>
        <v/>
      </c>
      <c r="BC389" t="str">
        <f t="shared" si="83"/>
        <v>M</v>
      </c>
      <c r="BD389" s="17">
        <v>6045461494</v>
      </c>
    </row>
    <row r="390" spans="1:56" hidden="1">
      <c r="A390">
        <v>120</v>
      </c>
      <c r="B390" t="s">
        <v>1181</v>
      </c>
      <c r="C390" t="s">
        <v>1182</v>
      </c>
      <c r="E390" t="s">
        <v>2709</v>
      </c>
      <c r="F390" t="s">
        <v>2710</v>
      </c>
      <c r="G390" t="s">
        <v>36</v>
      </c>
      <c r="H390">
        <v>-7.0787823999999997</v>
      </c>
      <c r="I390">
        <v>-35.587669699999999</v>
      </c>
      <c r="J390">
        <v>21314</v>
      </c>
      <c r="K390">
        <v>9</v>
      </c>
      <c r="L390">
        <v>5</v>
      </c>
      <c r="M390">
        <v>1958</v>
      </c>
      <c r="N390">
        <v>64</v>
      </c>
      <c r="O390">
        <v>5</v>
      </c>
      <c r="P390" s="28" t="s">
        <v>37</v>
      </c>
      <c r="Q390" t="s">
        <v>64</v>
      </c>
      <c r="R390" t="s">
        <v>1450</v>
      </c>
      <c r="S390" t="s">
        <v>1451</v>
      </c>
      <c r="T390" t="s">
        <v>1452</v>
      </c>
      <c r="U390">
        <v>7</v>
      </c>
      <c r="V390" t="s">
        <v>78</v>
      </c>
      <c r="W390">
        <v>67</v>
      </c>
      <c r="Y390" t="s">
        <v>2711</v>
      </c>
      <c r="Z390">
        <v>37.8909637</v>
      </c>
      <c r="AA390">
        <v>139.31673050000001</v>
      </c>
      <c r="AH390">
        <v>34</v>
      </c>
      <c r="AM390">
        <f t="shared" ca="1" si="72"/>
        <v>8</v>
      </c>
      <c r="AN390">
        <f t="shared" ca="1" si="73"/>
        <v>1958</v>
      </c>
      <c r="AO390">
        <f t="shared" ca="1" si="74"/>
        <v>64</v>
      </c>
      <c r="AP390" t="str">
        <f t="shared" si="75"/>
        <v>VALENS</v>
      </c>
      <c r="AQ390" t="str">
        <f t="shared" si="76"/>
        <v>TETA</v>
      </c>
      <c r="AR390" t="str">
        <f t="shared" si="77"/>
        <v>VALENS  TETA</v>
      </c>
      <c r="AU390">
        <f t="shared" ca="1" si="78"/>
        <v>8</v>
      </c>
      <c r="AV390">
        <f t="shared" ca="1" si="79"/>
        <v>1958</v>
      </c>
      <c r="AX390">
        <f t="shared" si="80"/>
        <v>7</v>
      </c>
      <c r="AY390" t="str">
        <f t="shared" si="81"/>
        <v>WIDOWED</v>
      </c>
      <c r="AZ390" s="23"/>
      <c r="BA390">
        <f t="shared" si="82"/>
        <v>5</v>
      </c>
      <c r="BC390" t="str">
        <f t="shared" si="83"/>
        <v>M</v>
      </c>
    </row>
    <row r="391" spans="1:56" hidden="1">
      <c r="A391">
        <v>120</v>
      </c>
      <c r="B391" t="s">
        <v>1184</v>
      </c>
      <c r="C391" t="s">
        <v>767</v>
      </c>
      <c r="E391" t="s">
        <v>373</v>
      </c>
      <c r="F391" t="s">
        <v>2711</v>
      </c>
      <c r="G391" t="s">
        <v>23</v>
      </c>
      <c r="H391">
        <v>37.8909637</v>
      </c>
      <c r="I391">
        <v>139.31673050000001</v>
      </c>
      <c r="J391">
        <v>20176</v>
      </c>
      <c r="K391">
        <v>28</v>
      </c>
      <c r="L391">
        <v>3</v>
      </c>
      <c r="M391">
        <v>1955</v>
      </c>
      <c r="N391">
        <v>67</v>
      </c>
      <c r="O391">
        <v>6</v>
      </c>
      <c r="P391" s="28" t="s">
        <v>37</v>
      </c>
      <c r="Q391" t="s">
        <v>64</v>
      </c>
      <c r="R391" t="s">
        <v>1450</v>
      </c>
      <c r="S391" t="s">
        <v>1451</v>
      </c>
      <c r="T391" t="s">
        <v>1452</v>
      </c>
      <c r="U391">
        <v>6</v>
      </c>
      <c r="V391" t="s">
        <v>43</v>
      </c>
      <c r="W391">
        <v>67</v>
      </c>
      <c r="X391" s="17">
        <v>3928375767</v>
      </c>
      <c r="Y391" t="s">
        <v>2711</v>
      </c>
      <c r="Z391">
        <v>37.8909637</v>
      </c>
      <c r="AA391">
        <v>139.31673050000001</v>
      </c>
      <c r="AI391">
        <v>59</v>
      </c>
      <c r="AM391">
        <f t="shared" ca="1" si="72"/>
        <v>3</v>
      </c>
      <c r="AN391">
        <f t="shared" ca="1" si="73"/>
        <v>1938</v>
      </c>
      <c r="AO391">
        <f t="shared" ca="1" si="74"/>
        <v>67</v>
      </c>
      <c r="AP391" t="str">
        <f t="shared" si="75"/>
        <v>UWIMBABAZI</v>
      </c>
      <c r="AQ391" t="str">
        <f t="shared" si="76"/>
        <v>UWIMANA</v>
      </c>
      <c r="AR391" t="str">
        <f t="shared" si="77"/>
        <v>UWIMBABAZI  UWIMANA</v>
      </c>
      <c r="AU391">
        <f t="shared" ca="1" si="78"/>
        <v>3</v>
      </c>
      <c r="AV391">
        <f t="shared" ca="1" si="79"/>
        <v>1938</v>
      </c>
      <c r="AX391">
        <f t="shared" si="80"/>
        <v>6</v>
      </c>
      <c r="AY391" t="str">
        <f t="shared" si="81"/>
        <v>NEVER MARRIED</v>
      </c>
      <c r="AZ391" s="23"/>
      <c r="BA391">
        <f t="shared" si="82"/>
        <v>6</v>
      </c>
      <c r="BC391" t="str">
        <f t="shared" si="83"/>
        <v>F</v>
      </c>
      <c r="BD391" s="17">
        <v>3928375767</v>
      </c>
    </row>
    <row r="392" spans="1:56" hidden="1">
      <c r="A392">
        <v>121</v>
      </c>
      <c r="B392" t="s">
        <v>1186</v>
      </c>
      <c r="C392" t="s">
        <v>1187</v>
      </c>
      <c r="E392" t="s">
        <v>2879</v>
      </c>
      <c r="F392" t="s">
        <v>2713</v>
      </c>
      <c r="G392" t="s">
        <v>36</v>
      </c>
      <c r="H392">
        <v>14.192999800000001</v>
      </c>
      <c r="I392">
        <v>121.13173519999999</v>
      </c>
      <c r="J392">
        <v>37524</v>
      </c>
      <c r="K392">
        <v>25</v>
      </c>
      <c r="L392">
        <v>9</v>
      </c>
      <c r="M392">
        <v>2002</v>
      </c>
      <c r="N392">
        <v>20</v>
      </c>
      <c r="O392">
        <v>4</v>
      </c>
      <c r="P392" s="28" t="s">
        <v>72</v>
      </c>
      <c r="Q392" t="s">
        <v>82</v>
      </c>
      <c r="R392" t="s">
        <v>2054</v>
      </c>
      <c r="S392" t="s">
        <v>2055</v>
      </c>
      <c r="T392" t="s">
        <v>2056</v>
      </c>
      <c r="U392">
        <v>5</v>
      </c>
      <c r="V392" t="s">
        <v>86</v>
      </c>
      <c r="W392">
        <v>20</v>
      </c>
      <c r="X392">
        <v>6047102411</v>
      </c>
      <c r="Y392" t="s">
        <v>2713</v>
      </c>
      <c r="Z392">
        <v>14.192999800000001</v>
      </c>
      <c r="AA392">
        <v>121.13173519999999</v>
      </c>
      <c r="AC392">
        <v>20</v>
      </c>
      <c r="AD392">
        <v>41</v>
      </c>
      <c r="AM392">
        <f t="shared" ca="1" si="72"/>
        <v>9</v>
      </c>
      <c r="AN392">
        <f t="shared" ca="1" si="73"/>
        <v>2002</v>
      </c>
      <c r="AO392">
        <f t="shared" ca="1" si="74"/>
        <v>20</v>
      </c>
      <c r="AP392" t="str">
        <f t="shared" si="75"/>
        <v>ELIJAH</v>
      </c>
      <c r="AQ392" t="str">
        <f t="shared" si="76"/>
        <v>SAIDIEA</v>
      </c>
      <c r="AR392" t="str">
        <f t="shared" si="77"/>
        <v>ELIJAH  SAIDIEA</v>
      </c>
      <c r="AT392">
        <v>21</v>
      </c>
      <c r="AU392">
        <f t="shared" ca="1" si="78"/>
        <v>9</v>
      </c>
      <c r="AV392" t="str">
        <f t="shared" si="79"/>
        <v/>
      </c>
      <c r="AX392">
        <f t="shared" si="80"/>
        <v>5</v>
      </c>
      <c r="AY392" t="str">
        <f t="shared" si="81"/>
        <v>SEPARATED</v>
      </c>
      <c r="AZ392" s="23"/>
      <c r="BA392">
        <f t="shared" si="82"/>
        <v>4</v>
      </c>
      <c r="BC392" t="str">
        <f t="shared" si="83"/>
        <v>M</v>
      </c>
      <c r="BD392">
        <v>6047102411</v>
      </c>
    </row>
    <row r="393" spans="1:56" hidden="1">
      <c r="A393">
        <v>121</v>
      </c>
      <c r="B393" t="s">
        <v>1186</v>
      </c>
      <c r="C393" t="s">
        <v>1187</v>
      </c>
      <c r="E393" t="s">
        <v>2712</v>
      </c>
      <c r="F393" t="s">
        <v>2713</v>
      </c>
      <c r="G393" t="s">
        <v>36</v>
      </c>
      <c r="H393">
        <v>14.192999800000001</v>
      </c>
      <c r="I393">
        <v>121.13173519999999</v>
      </c>
      <c r="J393">
        <v>37524</v>
      </c>
      <c r="K393">
        <v>25</v>
      </c>
      <c r="L393">
        <v>9</v>
      </c>
      <c r="M393">
        <v>2002</v>
      </c>
      <c r="N393">
        <v>20</v>
      </c>
      <c r="O393">
        <v>4</v>
      </c>
      <c r="P393" s="28" t="s">
        <v>37</v>
      </c>
      <c r="Q393" t="s">
        <v>64</v>
      </c>
      <c r="R393" t="s">
        <v>1450</v>
      </c>
      <c r="S393" t="s">
        <v>2880</v>
      </c>
      <c r="T393" t="s">
        <v>1726</v>
      </c>
      <c r="U393">
        <v>5</v>
      </c>
      <c r="V393" t="s">
        <v>86</v>
      </c>
      <c r="W393">
        <v>20</v>
      </c>
      <c r="X393">
        <v>6047102411</v>
      </c>
      <c r="Y393" t="s">
        <v>2713</v>
      </c>
      <c r="Z393">
        <v>14.192999800000001</v>
      </c>
      <c r="AA393">
        <v>121.13173519999999</v>
      </c>
      <c r="AC393">
        <v>20</v>
      </c>
      <c r="AM393">
        <f t="shared" ca="1" si="72"/>
        <v>9</v>
      </c>
      <c r="AN393">
        <f t="shared" ca="1" si="73"/>
        <v>2002</v>
      </c>
      <c r="AO393">
        <f t="shared" ca="1" si="74"/>
        <v>20</v>
      </c>
      <c r="AP393" t="str">
        <f t="shared" si="75"/>
        <v>ELIJAH</v>
      </c>
      <c r="AQ393" t="str">
        <f t="shared" si="76"/>
        <v>SAIDI</v>
      </c>
      <c r="AR393" t="str">
        <f t="shared" si="77"/>
        <v>ELIJAH  SAIDI</v>
      </c>
      <c r="AU393">
        <f t="shared" ca="1" si="78"/>
        <v>9</v>
      </c>
      <c r="AV393">
        <f t="shared" ca="1" si="79"/>
        <v>2002</v>
      </c>
      <c r="AX393">
        <f t="shared" si="80"/>
        <v>5</v>
      </c>
      <c r="AY393" t="str">
        <f t="shared" si="81"/>
        <v>SEPARATED</v>
      </c>
      <c r="AZ393" s="23"/>
      <c r="BA393">
        <f t="shared" si="82"/>
        <v>4</v>
      </c>
      <c r="BC393" t="str">
        <f t="shared" si="83"/>
        <v>M</v>
      </c>
    </row>
    <row r="394" spans="1:56" hidden="1">
      <c r="A394">
        <v>121</v>
      </c>
      <c r="B394" t="s">
        <v>1189</v>
      </c>
      <c r="C394" t="s">
        <v>1190</v>
      </c>
      <c r="E394" t="s">
        <v>2714</v>
      </c>
      <c r="F394" t="s">
        <v>2715</v>
      </c>
      <c r="G394" t="s">
        <v>23</v>
      </c>
      <c r="H394">
        <v>-6.8099748</v>
      </c>
      <c r="I394">
        <v>105.8583873</v>
      </c>
      <c r="J394">
        <v>37459</v>
      </c>
      <c r="K394">
        <v>22</v>
      </c>
      <c r="L394">
        <v>7</v>
      </c>
      <c r="M394">
        <v>2002</v>
      </c>
      <c r="N394">
        <v>19</v>
      </c>
      <c r="O394">
        <v>7</v>
      </c>
      <c r="P394" s="28" t="s">
        <v>72</v>
      </c>
      <c r="Q394" t="s">
        <v>82</v>
      </c>
      <c r="R394" t="s">
        <v>2054</v>
      </c>
      <c r="S394" t="s">
        <v>2055</v>
      </c>
      <c r="T394" t="s">
        <v>2056</v>
      </c>
      <c r="U394">
        <v>4</v>
      </c>
      <c r="V394" t="s">
        <v>93</v>
      </c>
      <c r="W394">
        <v>20</v>
      </c>
      <c r="X394">
        <v>6047102410</v>
      </c>
      <c r="Y394" t="s">
        <v>2713</v>
      </c>
      <c r="Z394">
        <v>-6.8099748</v>
      </c>
      <c r="AA394">
        <v>105.8583873</v>
      </c>
      <c r="AM394">
        <f t="shared" ca="1" si="72"/>
        <v>7</v>
      </c>
      <c r="AN394">
        <f t="shared" ca="1" si="73"/>
        <v>2002</v>
      </c>
      <c r="AO394">
        <f t="shared" ca="1" si="74"/>
        <v>19</v>
      </c>
      <c r="AP394" t="str">
        <f t="shared" si="75"/>
        <v>MUKOBWAJANA</v>
      </c>
      <c r="AQ394" t="str">
        <f t="shared" si="76"/>
        <v>EMANUEL</v>
      </c>
      <c r="AR394" t="str">
        <f t="shared" si="77"/>
        <v>MUKOBWAJANA  EMANUEL</v>
      </c>
      <c r="AU394">
        <f t="shared" ca="1" si="78"/>
        <v>7</v>
      </c>
      <c r="AV394">
        <f t="shared" ca="1" si="79"/>
        <v>2002</v>
      </c>
      <c r="AX394">
        <f t="shared" si="80"/>
        <v>4</v>
      </c>
      <c r="AY394" t="str">
        <f t="shared" si="81"/>
        <v>DIVORCED</v>
      </c>
      <c r="AZ394" s="23"/>
      <c r="BA394">
        <f t="shared" si="82"/>
        <v>7</v>
      </c>
      <c r="BC394" t="str">
        <f t="shared" si="83"/>
        <v>F</v>
      </c>
      <c r="BD394">
        <v>6047102410</v>
      </c>
    </row>
    <row r="395" spans="1:56" hidden="1">
      <c r="A395">
        <v>122</v>
      </c>
      <c r="B395" t="s">
        <v>1192</v>
      </c>
      <c r="C395" t="s">
        <v>1180</v>
      </c>
      <c r="E395" t="s">
        <v>2617</v>
      </c>
      <c r="F395" t="s">
        <v>2618</v>
      </c>
      <c r="G395" t="s">
        <v>36</v>
      </c>
      <c r="H395">
        <v>9.1968447999999992</v>
      </c>
      <c r="I395">
        <v>-75.876633299999995</v>
      </c>
      <c r="J395">
        <v>31038</v>
      </c>
      <c r="K395">
        <v>22</v>
      </c>
      <c r="L395">
        <v>12</v>
      </c>
      <c r="M395">
        <v>1984</v>
      </c>
      <c r="N395">
        <v>38</v>
      </c>
      <c r="O395">
        <v>4</v>
      </c>
      <c r="P395" s="28" t="s">
        <v>37</v>
      </c>
      <c r="Q395" t="s">
        <v>38</v>
      </c>
      <c r="R395" t="s">
        <v>1470</v>
      </c>
      <c r="S395" t="s">
        <v>2059</v>
      </c>
      <c r="T395" t="s">
        <v>2060</v>
      </c>
      <c r="U395">
        <v>1</v>
      </c>
      <c r="V395" t="s">
        <v>186</v>
      </c>
      <c r="W395">
        <v>91</v>
      </c>
      <c r="Y395" t="s">
        <v>2619</v>
      </c>
      <c r="Z395">
        <v>36.813372000000001</v>
      </c>
      <c r="AA395">
        <v>121.620148</v>
      </c>
      <c r="AH395">
        <v>38</v>
      </c>
      <c r="AI395">
        <v>4</v>
      </c>
      <c r="AM395">
        <f t="shared" ca="1" si="72"/>
        <v>11</v>
      </c>
      <c r="AN395">
        <f t="shared" ca="1" si="73"/>
        <v>1979</v>
      </c>
      <c r="AO395">
        <f t="shared" ca="1" si="74"/>
        <v>38</v>
      </c>
      <c r="AP395" t="str">
        <f t="shared" si="75"/>
        <v>KAGABO</v>
      </c>
      <c r="AQ395" t="str">
        <f t="shared" si="76"/>
        <v>ROBERT</v>
      </c>
      <c r="AR395" t="str">
        <f t="shared" si="77"/>
        <v>KAGABO  ROBERT</v>
      </c>
      <c r="AU395">
        <f t="shared" ca="1" si="78"/>
        <v>11</v>
      </c>
      <c r="AV395">
        <f t="shared" ca="1" si="79"/>
        <v>1979</v>
      </c>
      <c r="AX395">
        <f t="shared" si="80"/>
        <v>1</v>
      </c>
      <c r="AY395" t="str">
        <f t="shared" si="81"/>
        <v>MARRIED TO ONE WIFE/HUSBAND OFFICIALLY</v>
      </c>
      <c r="AZ395" s="23"/>
      <c r="BA395">
        <f t="shared" si="82"/>
        <v>4</v>
      </c>
      <c r="BC395" t="str">
        <f t="shared" si="83"/>
        <v>M</v>
      </c>
    </row>
    <row r="396" spans="1:56" hidden="1">
      <c r="A396">
        <v>122</v>
      </c>
      <c r="B396" t="s">
        <v>1194</v>
      </c>
      <c r="C396" t="s">
        <v>1195</v>
      </c>
      <c r="D396" t="s">
        <v>1196</v>
      </c>
      <c r="E396" t="s">
        <v>650</v>
      </c>
      <c r="F396" t="s">
        <v>2619</v>
      </c>
      <c r="G396" t="s">
        <v>36</v>
      </c>
      <c r="H396">
        <v>36.813372000000001</v>
      </c>
      <c r="I396">
        <v>121.620148</v>
      </c>
      <c r="J396">
        <v>11481</v>
      </c>
      <c r="K396">
        <v>7</v>
      </c>
      <c r="L396">
        <v>6</v>
      </c>
      <c r="M396">
        <v>1931</v>
      </c>
      <c r="N396">
        <v>91</v>
      </c>
      <c r="O396">
        <v>9</v>
      </c>
      <c r="P396" s="28" t="s">
        <v>37</v>
      </c>
      <c r="Q396" t="s">
        <v>38</v>
      </c>
      <c r="R396" t="s">
        <v>1470</v>
      </c>
      <c r="S396" t="s">
        <v>2059</v>
      </c>
      <c r="T396" t="s">
        <v>2060</v>
      </c>
      <c r="U396">
        <v>1</v>
      </c>
      <c r="V396" t="s">
        <v>186</v>
      </c>
      <c r="W396">
        <v>91</v>
      </c>
      <c r="X396" s="17">
        <v>9978902379</v>
      </c>
      <c r="Y396" t="s">
        <v>2619</v>
      </c>
      <c r="Z396">
        <v>36.813372000000001</v>
      </c>
      <c r="AA396">
        <v>121.620148</v>
      </c>
      <c r="AH396">
        <v>65</v>
      </c>
      <c r="AI396">
        <v>50</v>
      </c>
      <c r="AM396">
        <f t="shared" ca="1" si="72"/>
        <v>4</v>
      </c>
      <c r="AN396">
        <f t="shared" ca="1" si="73"/>
        <v>1962</v>
      </c>
      <c r="AO396">
        <f t="shared" ca="1" si="74"/>
        <v>91</v>
      </c>
      <c r="AP396" t="str">
        <f t="shared" si="75"/>
        <v>MOISE</v>
      </c>
      <c r="AQ396" t="str">
        <f t="shared" si="76"/>
        <v>EMMANUEL</v>
      </c>
      <c r="AR396" t="str">
        <f t="shared" si="77"/>
        <v>MOISE TURAHIRWA EMMANUEL</v>
      </c>
      <c r="AU396">
        <f t="shared" ca="1" si="78"/>
        <v>4</v>
      </c>
      <c r="AV396">
        <f t="shared" ca="1" si="79"/>
        <v>1962</v>
      </c>
      <c r="AX396">
        <f t="shared" si="80"/>
        <v>1</v>
      </c>
      <c r="AY396" t="str">
        <f t="shared" si="81"/>
        <v>MARRIED TO ONE WIFE/HUSBAND OFFICIALLY</v>
      </c>
      <c r="AZ396" s="23"/>
      <c r="BA396">
        <f t="shared" si="82"/>
        <v>9</v>
      </c>
      <c r="BC396" t="str">
        <f t="shared" si="83"/>
        <v>M</v>
      </c>
      <c r="BD396" s="17">
        <v>9978902379</v>
      </c>
    </row>
    <row r="397" spans="1:56" hidden="1">
      <c r="A397">
        <v>122</v>
      </c>
      <c r="B397" t="s">
        <v>1198</v>
      </c>
      <c r="C397" t="s">
        <v>1199</v>
      </c>
      <c r="E397" t="s">
        <v>2716</v>
      </c>
      <c r="F397" t="s">
        <v>2717</v>
      </c>
      <c r="G397" t="s">
        <v>36</v>
      </c>
      <c r="H397">
        <v>50.373642799999999</v>
      </c>
      <c r="I397">
        <v>16.168589900000001</v>
      </c>
      <c r="J397">
        <v>24225</v>
      </c>
      <c r="K397">
        <v>28</v>
      </c>
      <c r="L397">
        <v>4</v>
      </c>
      <c r="M397">
        <v>1966</v>
      </c>
      <c r="N397">
        <v>56</v>
      </c>
      <c r="O397">
        <v>9</v>
      </c>
      <c r="P397" s="28" t="s">
        <v>37</v>
      </c>
      <c r="Q397" t="s">
        <v>38</v>
      </c>
      <c r="R397" t="s">
        <v>1470</v>
      </c>
      <c r="S397" t="s">
        <v>2059</v>
      </c>
      <c r="T397" t="s">
        <v>2060</v>
      </c>
      <c r="U397">
        <v>3</v>
      </c>
      <c r="V397" t="s">
        <v>26</v>
      </c>
      <c r="W397">
        <v>91</v>
      </c>
      <c r="Y397" t="s">
        <v>2619</v>
      </c>
      <c r="Z397">
        <v>36.813372000000001</v>
      </c>
      <c r="AA397">
        <v>121.620148</v>
      </c>
      <c r="AI397">
        <v>44</v>
      </c>
      <c r="AJ397">
        <v>58</v>
      </c>
      <c r="AM397">
        <f t="shared" ca="1" si="72"/>
        <v>4</v>
      </c>
      <c r="AN397">
        <f t="shared" ca="1" si="73"/>
        <v>1953</v>
      </c>
      <c r="AO397">
        <f t="shared" ca="1" si="74"/>
        <v>58</v>
      </c>
      <c r="AP397" t="str">
        <f t="shared" si="75"/>
        <v>DOMINICK</v>
      </c>
      <c r="AQ397" t="str">
        <f t="shared" si="76"/>
        <v>HODARI</v>
      </c>
      <c r="AR397" t="str">
        <f t="shared" si="77"/>
        <v>DOMINICK  HODARI</v>
      </c>
      <c r="AS397">
        <v>105</v>
      </c>
      <c r="AT397">
        <v>12</v>
      </c>
      <c r="AU397" t="str">
        <f t="shared" si="78"/>
        <v/>
      </c>
      <c r="AV397" t="str">
        <f t="shared" si="79"/>
        <v/>
      </c>
      <c r="AX397">
        <f t="shared" si="80"/>
        <v>3</v>
      </c>
      <c r="AY397" t="str">
        <f t="shared" si="81"/>
        <v>LIVE IN A POLYGAMOUS UNION</v>
      </c>
      <c r="AZ397" s="23"/>
      <c r="BA397">
        <f t="shared" si="82"/>
        <v>9</v>
      </c>
      <c r="BC397" t="str">
        <f t="shared" si="83"/>
        <v>M</v>
      </c>
    </row>
    <row r="398" spans="1:56" hidden="1">
      <c r="A398">
        <v>123</v>
      </c>
      <c r="B398" t="s">
        <v>1201</v>
      </c>
      <c r="C398" t="s">
        <v>1202</v>
      </c>
      <c r="D398" t="s">
        <v>88</v>
      </c>
      <c r="E398" t="s">
        <v>682</v>
      </c>
      <c r="F398" t="s">
        <v>2720</v>
      </c>
      <c r="G398" t="s">
        <v>36</v>
      </c>
      <c r="H398">
        <v>-7.1504031000000001</v>
      </c>
      <c r="I398">
        <v>-34.962593200000001</v>
      </c>
      <c r="J398">
        <v>38708</v>
      </c>
      <c r="K398">
        <v>22</v>
      </c>
      <c r="L398">
        <v>12</v>
      </c>
      <c r="M398">
        <v>2005</v>
      </c>
      <c r="N398">
        <v>17</v>
      </c>
      <c r="O398">
        <v>8</v>
      </c>
      <c r="P398" s="28" t="s">
        <v>24</v>
      </c>
      <c r="Q398" t="s">
        <v>160</v>
      </c>
      <c r="R398" t="s">
        <v>2064</v>
      </c>
      <c r="S398" t="s">
        <v>2065</v>
      </c>
      <c r="T398" t="s">
        <v>2066</v>
      </c>
      <c r="U398">
        <v>6</v>
      </c>
      <c r="V398" t="s">
        <v>43</v>
      </c>
      <c r="W398">
        <v>73</v>
      </c>
      <c r="Y398" t="s">
        <v>2721</v>
      </c>
      <c r="Z398">
        <v>29.9460643</v>
      </c>
      <c r="AA398">
        <v>122.30329140000001</v>
      </c>
      <c r="AM398">
        <f t="shared" ca="1" si="72"/>
        <v>12</v>
      </c>
      <c r="AN398">
        <f t="shared" ca="1" si="73"/>
        <v>2005</v>
      </c>
      <c r="AO398">
        <f t="shared" ca="1" si="74"/>
        <v>17</v>
      </c>
      <c r="AP398" t="str">
        <f t="shared" si="75"/>
        <v>FREDY</v>
      </c>
      <c r="AQ398" t="str">
        <f t="shared" si="76"/>
        <v>NIYONSENGA</v>
      </c>
      <c r="AR398" t="str">
        <f t="shared" si="77"/>
        <v>FREDY BOB NIYONSENGA</v>
      </c>
      <c r="AU398">
        <f t="shared" ca="1" si="78"/>
        <v>12</v>
      </c>
      <c r="AV398">
        <f t="shared" ca="1" si="79"/>
        <v>2005</v>
      </c>
      <c r="AX398">
        <f t="shared" si="80"/>
        <v>6</v>
      </c>
      <c r="AY398" t="str">
        <f t="shared" si="81"/>
        <v>NEVER MARRIED</v>
      </c>
      <c r="AZ398" s="23">
        <v>1</v>
      </c>
      <c r="BA398" t="str">
        <f t="shared" si="82"/>
        <v/>
      </c>
      <c r="BC398" t="str">
        <f t="shared" si="83"/>
        <v>M</v>
      </c>
    </row>
    <row r="399" spans="1:56" hidden="1">
      <c r="A399">
        <v>123</v>
      </c>
      <c r="B399" t="s">
        <v>1204</v>
      </c>
      <c r="C399" t="s">
        <v>1205</v>
      </c>
      <c r="E399" t="s">
        <v>2722</v>
      </c>
      <c r="F399" t="s">
        <v>2723</v>
      </c>
      <c r="G399" t="s">
        <v>36</v>
      </c>
      <c r="H399">
        <v>-12.058230500000001</v>
      </c>
      <c r="I399">
        <v>-77.105367299999997</v>
      </c>
      <c r="J399">
        <v>31266</v>
      </c>
      <c r="K399">
        <v>7</v>
      </c>
      <c r="L399">
        <v>8</v>
      </c>
      <c r="M399">
        <v>1985</v>
      </c>
      <c r="N399">
        <v>37</v>
      </c>
      <c r="O399">
        <v>4</v>
      </c>
      <c r="P399" s="28" t="s">
        <v>24</v>
      </c>
      <c r="Q399" t="s">
        <v>160</v>
      </c>
      <c r="R399" t="s">
        <v>2064</v>
      </c>
      <c r="S399" t="s">
        <v>2065</v>
      </c>
      <c r="T399" t="s">
        <v>2066</v>
      </c>
      <c r="U399">
        <v>5</v>
      </c>
      <c r="V399" t="s">
        <v>86</v>
      </c>
      <c r="W399">
        <v>73</v>
      </c>
      <c r="Y399" t="s">
        <v>2721</v>
      </c>
      <c r="Z399">
        <v>29.9460643</v>
      </c>
      <c r="AA399">
        <v>122.30329140000001</v>
      </c>
      <c r="AH399">
        <v>117</v>
      </c>
      <c r="AI399">
        <v>40</v>
      </c>
      <c r="AM399">
        <f t="shared" ca="1" si="72"/>
        <v>6</v>
      </c>
      <c r="AN399">
        <f t="shared" ca="1" si="73"/>
        <v>1968</v>
      </c>
      <c r="AO399">
        <f t="shared" ca="1" si="74"/>
        <v>37</v>
      </c>
      <c r="AP399" t="str">
        <f t="shared" si="75"/>
        <v>PROSPER</v>
      </c>
      <c r="AQ399" t="str">
        <f t="shared" si="76"/>
        <v>MUKASA</v>
      </c>
      <c r="AR399" t="str">
        <f t="shared" si="77"/>
        <v>PROSPER  MUKASA</v>
      </c>
      <c r="AU399">
        <f t="shared" ca="1" si="78"/>
        <v>6</v>
      </c>
      <c r="AV399">
        <f t="shared" ca="1" si="79"/>
        <v>1968</v>
      </c>
      <c r="AX399">
        <f t="shared" si="80"/>
        <v>5</v>
      </c>
      <c r="AY399" t="str">
        <f t="shared" si="81"/>
        <v>SEPARATED</v>
      </c>
      <c r="AZ399" s="23"/>
      <c r="BA399">
        <f t="shared" si="82"/>
        <v>4</v>
      </c>
      <c r="BC399" t="str">
        <f t="shared" si="83"/>
        <v>M</v>
      </c>
    </row>
    <row r="400" spans="1:56" hidden="1">
      <c r="A400">
        <v>123</v>
      </c>
      <c r="B400" t="s">
        <v>1207</v>
      </c>
      <c r="C400" t="s">
        <v>1208</v>
      </c>
      <c r="E400" t="s">
        <v>2724</v>
      </c>
      <c r="F400" t="s">
        <v>2721</v>
      </c>
      <c r="G400" t="s">
        <v>23</v>
      </c>
      <c r="H400">
        <v>29.9460643</v>
      </c>
      <c r="I400">
        <v>122.30329140000001</v>
      </c>
      <c r="J400">
        <v>18076</v>
      </c>
      <c r="K400">
        <v>27</v>
      </c>
      <c r="L400">
        <v>6</v>
      </c>
      <c r="M400">
        <v>1949</v>
      </c>
      <c r="N400">
        <v>73</v>
      </c>
      <c r="O400">
        <v>7</v>
      </c>
      <c r="P400" s="28" t="s">
        <v>24</v>
      </c>
      <c r="Q400" t="s">
        <v>160</v>
      </c>
      <c r="R400" t="s">
        <v>2064</v>
      </c>
      <c r="S400" t="s">
        <v>2065</v>
      </c>
      <c r="T400" t="s">
        <v>2066</v>
      </c>
      <c r="U400">
        <v>2</v>
      </c>
      <c r="V400" t="s">
        <v>48</v>
      </c>
      <c r="W400">
        <v>73</v>
      </c>
      <c r="X400" s="17">
        <v>9534392387</v>
      </c>
      <c r="Y400" t="s">
        <v>2721</v>
      </c>
      <c r="Z400">
        <v>29.9460643</v>
      </c>
      <c r="AA400">
        <v>122.30329140000001</v>
      </c>
      <c r="AJ400">
        <v>26</v>
      </c>
      <c r="AM400">
        <f t="shared" ca="1" si="72"/>
        <v>6</v>
      </c>
      <c r="AN400">
        <f t="shared" ca="1" si="73"/>
        <v>1949</v>
      </c>
      <c r="AO400">
        <f t="shared" ca="1" si="74"/>
        <v>74</v>
      </c>
      <c r="AP400" t="str">
        <f t="shared" si="75"/>
        <v>MULEKATETE</v>
      </c>
      <c r="AQ400" t="str">
        <f t="shared" si="76"/>
        <v>KAMBANDA</v>
      </c>
      <c r="AR400" t="str">
        <f t="shared" si="77"/>
        <v>MULEKATETE  KAMBANDA</v>
      </c>
      <c r="AS400">
        <v>106</v>
      </c>
      <c r="AU400" t="str">
        <f t="shared" si="78"/>
        <v/>
      </c>
      <c r="AV400">
        <f t="shared" ca="1" si="79"/>
        <v>1949</v>
      </c>
      <c r="AX400">
        <f t="shared" si="80"/>
        <v>2</v>
      </c>
      <c r="AY400" t="str">
        <f t="shared" si="81"/>
        <v>MARRIED TO ONE WIFE/HUSBAND NOT OFFICIALLY</v>
      </c>
      <c r="AZ400" s="23"/>
      <c r="BA400">
        <f t="shared" si="82"/>
        <v>7</v>
      </c>
      <c r="BC400" t="str">
        <f t="shared" si="83"/>
        <v>F</v>
      </c>
      <c r="BD400" s="17">
        <v>9534392387</v>
      </c>
    </row>
    <row r="401" spans="1:56" hidden="1">
      <c r="A401">
        <v>124</v>
      </c>
      <c r="B401" t="s">
        <v>1210</v>
      </c>
      <c r="C401" t="s">
        <v>900</v>
      </c>
      <c r="E401" t="s">
        <v>1211</v>
      </c>
      <c r="F401" t="s">
        <v>2069</v>
      </c>
      <c r="G401" t="s">
        <v>23</v>
      </c>
      <c r="H401">
        <v>7.7085721999999999</v>
      </c>
      <c r="I401">
        <v>122.86735539999999</v>
      </c>
      <c r="J401">
        <v>13156</v>
      </c>
      <c r="K401">
        <v>7</v>
      </c>
      <c r="L401">
        <v>1</v>
      </c>
      <c r="M401">
        <v>1936</v>
      </c>
      <c r="N401">
        <v>86</v>
      </c>
      <c r="O401">
        <v>12</v>
      </c>
      <c r="P401" s="28" t="s">
        <v>24</v>
      </c>
      <c r="Q401" t="s">
        <v>255</v>
      </c>
      <c r="R401" t="s">
        <v>1765</v>
      </c>
      <c r="S401" t="s">
        <v>1858</v>
      </c>
      <c r="T401" t="s">
        <v>2070</v>
      </c>
      <c r="U401">
        <v>7</v>
      </c>
      <c r="V401" t="s">
        <v>78</v>
      </c>
      <c r="W401">
        <v>86</v>
      </c>
      <c r="X401" s="17">
        <v>1865430883</v>
      </c>
      <c r="Y401" t="s">
        <v>2069</v>
      </c>
      <c r="Z401">
        <v>7.7085721999999999</v>
      </c>
      <c r="AA401">
        <v>122.86735539999999</v>
      </c>
      <c r="AC401">
        <v>9</v>
      </c>
      <c r="AM401">
        <f t="shared" ca="1" si="72"/>
        <v>1</v>
      </c>
      <c r="AN401">
        <f t="shared" ca="1" si="73"/>
        <v>1936</v>
      </c>
      <c r="AO401">
        <f t="shared" ca="1" si="74"/>
        <v>86</v>
      </c>
      <c r="AP401" t="str">
        <f t="shared" si="75"/>
        <v>NADINE</v>
      </c>
      <c r="AQ401" t="str">
        <f t="shared" si="76"/>
        <v>HITIMANA</v>
      </c>
      <c r="AR401" t="str">
        <f t="shared" si="77"/>
        <v>NADINE  HITIMANA</v>
      </c>
      <c r="AU401">
        <f t="shared" ca="1" si="78"/>
        <v>1</v>
      </c>
      <c r="AV401">
        <f t="shared" ca="1" si="79"/>
        <v>1936</v>
      </c>
      <c r="AX401">
        <f t="shared" si="80"/>
        <v>7</v>
      </c>
      <c r="AY401" t="str">
        <f t="shared" si="81"/>
        <v>WIDOWED</v>
      </c>
      <c r="AZ401" s="23"/>
      <c r="BA401">
        <f t="shared" si="82"/>
        <v>12</v>
      </c>
      <c r="BC401" t="str">
        <f t="shared" si="83"/>
        <v>F</v>
      </c>
      <c r="BD401" s="17">
        <v>1865430883</v>
      </c>
    </row>
    <row r="402" spans="1:56" hidden="1">
      <c r="A402">
        <v>124</v>
      </c>
      <c r="B402" t="s">
        <v>1210</v>
      </c>
      <c r="C402" t="s">
        <v>900</v>
      </c>
      <c r="E402" t="s">
        <v>1211</v>
      </c>
      <c r="F402" t="s">
        <v>2069</v>
      </c>
      <c r="G402" t="s">
        <v>23</v>
      </c>
      <c r="H402">
        <v>7.7085721999999999</v>
      </c>
      <c r="I402">
        <v>122.86735539999999</v>
      </c>
      <c r="J402">
        <v>13156</v>
      </c>
      <c r="K402">
        <v>7</v>
      </c>
      <c r="L402">
        <v>1</v>
      </c>
      <c r="M402">
        <v>1936</v>
      </c>
      <c r="N402">
        <v>86</v>
      </c>
      <c r="O402">
        <v>12</v>
      </c>
      <c r="P402" s="28" t="s">
        <v>37</v>
      </c>
      <c r="Q402" t="s">
        <v>64</v>
      </c>
      <c r="R402" t="s">
        <v>2881</v>
      </c>
      <c r="S402" t="s">
        <v>2882</v>
      </c>
      <c r="T402" t="s">
        <v>2883</v>
      </c>
      <c r="U402">
        <v>7</v>
      </c>
      <c r="V402" t="s">
        <v>78</v>
      </c>
      <c r="W402">
        <v>86</v>
      </c>
      <c r="X402" s="17">
        <v>1865430883</v>
      </c>
      <c r="Y402" t="s">
        <v>2069</v>
      </c>
      <c r="Z402">
        <v>7.7085721999999999</v>
      </c>
      <c r="AA402">
        <v>122.86735539999999</v>
      </c>
      <c r="AC402">
        <v>9</v>
      </c>
      <c r="AM402">
        <f t="shared" ca="1" si="72"/>
        <v>1</v>
      </c>
      <c r="AN402">
        <f t="shared" ca="1" si="73"/>
        <v>1936</v>
      </c>
      <c r="AO402">
        <f t="shared" ca="1" si="74"/>
        <v>86</v>
      </c>
      <c r="AP402" t="str">
        <f t="shared" si="75"/>
        <v>NADINE</v>
      </c>
      <c r="AQ402" t="str">
        <f t="shared" si="76"/>
        <v>HITIMANA</v>
      </c>
      <c r="AR402" t="str">
        <f t="shared" si="77"/>
        <v>NADINE  HITIMANA</v>
      </c>
      <c r="AU402">
        <f t="shared" ca="1" si="78"/>
        <v>1</v>
      </c>
      <c r="AV402">
        <f t="shared" ca="1" si="79"/>
        <v>1936</v>
      </c>
      <c r="AX402">
        <f t="shared" si="80"/>
        <v>7</v>
      </c>
      <c r="AY402" t="str">
        <f t="shared" si="81"/>
        <v>WIDOWED</v>
      </c>
      <c r="AZ402" s="23"/>
      <c r="BA402">
        <f t="shared" si="82"/>
        <v>12</v>
      </c>
      <c r="BB402">
        <v>1</v>
      </c>
      <c r="BC402" t="str">
        <f t="shared" si="83"/>
        <v/>
      </c>
      <c r="BD402" s="17">
        <v>1865430883</v>
      </c>
    </row>
    <row r="403" spans="1:56" hidden="1">
      <c r="A403">
        <v>124</v>
      </c>
      <c r="B403" t="s">
        <v>1212</v>
      </c>
      <c r="C403" t="s">
        <v>1213</v>
      </c>
      <c r="E403" t="s">
        <v>292</v>
      </c>
      <c r="F403" t="s">
        <v>2725</v>
      </c>
      <c r="G403" t="s">
        <v>36</v>
      </c>
      <c r="H403">
        <v>41.634448999999996</v>
      </c>
      <c r="I403">
        <v>22.466544599999999</v>
      </c>
      <c r="J403">
        <v>37319</v>
      </c>
      <c r="K403">
        <v>4</v>
      </c>
      <c r="L403">
        <v>3</v>
      </c>
      <c r="M403">
        <v>2002</v>
      </c>
      <c r="N403">
        <v>20</v>
      </c>
      <c r="O403">
        <v>10</v>
      </c>
      <c r="P403" s="28" t="s">
        <v>24</v>
      </c>
      <c r="Q403" t="s">
        <v>255</v>
      </c>
      <c r="R403" t="s">
        <v>1765</v>
      </c>
      <c r="S403" t="s">
        <v>1858</v>
      </c>
      <c r="T403" t="s">
        <v>2070</v>
      </c>
      <c r="U403">
        <v>6</v>
      </c>
      <c r="V403" t="s">
        <v>43</v>
      </c>
      <c r="W403">
        <v>86</v>
      </c>
      <c r="Y403" t="s">
        <v>2069</v>
      </c>
      <c r="Z403">
        <v>7.7085721999999999</v>
      </c>
      <c r="AA403">
        <v>122.86735539999999</v>
      </c>
      <c r="AH403">
        <v>135</v>
      </c>
      <c r="AM403">
        <f t="shared" ca="1" si="72"/>
        <v>7</v>
      </c>
      <c r="AN403">
        <f t="shared" ca="1" si="73"/>
        <v>2002</v>
      </c>
      <c r="AO403">
        <f t="shared" ca="1" si="74"/>
        <v>20</v>
      </c>
      <c r="AP403" t="str">
        <f t="shared" si="75"/>
        <v>ALAIN</v>
      </c>
      <c r="AQ403" t="str">
        <f t="shared" si="76"/>
        <v>UMUTESI</v>
      </c>
      <c r="AR403" t="str">
        <f t="shared" si="77"/>
        <v>ALAIN  UMUTESI</v>
      </c>
      <c r="AT403">
        <v>85</v>
      </c>
      <c r="AU403">
        <f t="shared" ca="1" si="78"/>
        <v>7</v>
      </c>
      <c r="AV403" t="str">
        <f t="shared" si="79"/>
        <v/>
      </c>
      <c r="AX403">
        <f t="shared" si="80"/>
        <v>6</v>
      </c>
      <c r="AY403" t="str">
        <f t="shared" si="81"/>
        <v>NEVER MARRIED</v>
      </c>
      <c r="AZ403" s="23"/>
      <c r="BA403">
        <f t="shared" si="82"/>
        <v>10</v>
      </c>
      <c r="BC403" t="str">
        <f t="shared" si="83"/>
        <v>M</v>
      </c>
    </row>
    <row r="404" spans="1:56" hidden="1">
      <c r="A404">
        <v>125</v>
      </c>
      <c r="B404" t="s">
        <v>1214</v>
      </c>
      <c r="C404" t="s">
        <v>1215</v>
      </c>
      <c r="E404" t="s">
        <v>583</v>
      </c>
      <c r="F404" t="s">
        <v>2726</v>
      </c>
      <c r="G404" t="s">
        <v>36</v>
      </c>
      <c r="H404">
        <v>7.4833299999999996</v>
      </c>
      <c r="I404">
        <v>124.25</v>
      </c>
      <c r="J404">
        <v>15449</v>
      </c>
      <c r="K404">
        <v>18</v>
      </c>
      <c r="L404">
        <v>4</v>
      </c>
      <c r="M404">
        <v>1942</v>
      </c>
      <c r="N404">
        <v>80</v>
      </c>
      <c r="O404">
        <v>12</v>
      </c>
      <c r="P404" s="28" t="s">
        <v>31</v>
      </c>
      <c r="Q404" t="s">
        <v>52</v>
      </c>
      <c r="R404" t="s">
        <v>1380</v>
      </c>
      <c r="S404" t="s">
        <v>1380</v>
      </c>
      <c r="T404" t="s">
        <v>1972</v>
      </c>
      <c r="U404">
        <v>4</v>
      </c>
      <c r="V404" t="s">
        <v>93</v>
      </c>
      <c r="W404">
        <v>80</v>
      </c>
      <c r="X404" s="17">
        <v>3189628312</v>
      </c>
      <c r="Y404" t="s">
        <v>2726</v>
      </c>
      <c r="Z404">
        <v>7.4833299999999996</v>
      </c>
      <c r="AA404">
        <v>124.25</v>
      </c>
      <c r="AH404">
        <v>36</v>
      </c>
      <c r="AM404">
        <f t="shared" ca="1" si="72"/>
        <v>3</v>
      </c>
      <c r="AN404">
        <f t="shared" ca="1" si="73"/>
        <v>1942</v>
      </c>
      <c r="AO404">
        <f t="shared" ca="1" si="74"/>
        <v>80</v>
      </c>
      <c r="AP404" t="str">
        <f t="shared" si="75"/>
        <v>PATIENT</v>
      </c>
      <c r="AQ404" t="str">
        <f t="shared" si="76"/>
        <v>GATERA</v>
      </c>
      <c r="AR404" t="str">
        <f t="shared" si="77"/>
        <v>PATIENT  GATERA</v>
      </c>
      <c r="AT404">
        <v>51</v>
      </c>
      <c r="AU404">
        <f t="shared" ca="1" si="78"/>
        <v>3</v>
      </c>
      <c r="AV404" t="str">
        <f t="shared" si="79"/>
        <v/>
      </c>
      <c r="AX404">
        <f t="shared" si="80"/>
        <v>4</v>
      </c>
      <c r="AY404" t="str">
        <f t="shared" si="81"/>
        <v>DIVORCED</v>
      </c>
      <c r="AZ404" s="23"/>
      <c r="BA404">
        <f t="shared" si="82"/>
        <v>12</v>
      </c>
      <c r="BC404" t="str">
        <f t="shared" si="83"/>
        <v>M</v>
      </c>
      <c r="BD404" s="17"/>
    </row>
    <row r="405" spans="1:56" hidden="1">
      <c r="A405">
        <v>125</v>
      </c>
      <c r="B405" t="s">
        <v>1217</v>
      </c>
      <c r="C405" t="s">
        <v>1218</v>
      </c>
      <c r="E405" t="s">
        <v>2884</v>
      </c>
      <c r="F405" t="s">
        <v>2727</v>
      </c>
      <c r="G405" t="s">
        <v>36</v>
      </c>
      <c r="H405">
        <v>62.587277</v>
      </c>
      <c r="I405">
        <v>40.610709999999997</v>
      </c>
      <c r="J405">
        <v>28128</v>
      </c>
      <c r="K405">
        <v>3</v>
      </c>
      <c r="L405">
        <v>1</v>
      </c>
      <c r="M405">
        <v>1977</v>
      </c>
      <c r="N405">
        <v>45</v>
      </c>
      <c r="O405">
        <v>5</v>
      </c>
      <c r="P405" s="28" t="s">
        <v>31</v>
      </c>
      <c r="Q405" t="s">
        <v>52</v>
      </c>
      <c r="R405" t="s">
        <v>1380</v>
      </c>
      <c r="S405" t="s">
        <v>1380</v>
      </c>
      <c r="T405" t="s">
        <v>1972</v>
      </c>
      <c r="U405">
        <v>1</v>
      </c>
      <c r="V405" t="s">
        <v>186</v>
      </c>
      <c r="W405">
        <v>80</v>
      </c>
      <c r="Y405" t="s">
        <v>2726</v>
      </c>
      <c r="Z405">
        <v>7.4833299999999996</v>
      </c>
      <c r="AA405">
        <v>124.25</v>
      </c>
      <c r="AD405">
        <v>29</v>
      </c>
      <c r="AM405">
        <f t="shared" ca="1" si="72"/>
        <v>1</v>
      </c>
      <c r="AN405">
        <f t="shared" ca="1" si="73"/>
        <v>1977</v>
      </c>
      <c r="AO405">
        <f t="shared" ca="1" si="74"/>
        <v>45</v>
      </c>
      <c r="AP405" t="str">
        <f t="shared" si="75"/>
        <v>RUSANGANWA</v>
      </c>
      <c r="AQ405" t="str">
        <f t="shared" si="76"/>
        <v>BUTER</v>
      </c>
      <c r="AR405" t="str">
        <f t="shared" si="77"/>
        <v>RUSANGANWA  BUTER</v>
      </c>
      <c r="AS405">
        <v>21</v>
      </c>
      <c r="AT405">
        <v>45</v>
      </c>
      <c r="AU405" t="str">
        <f t="shared" si="78"/>
        <v/>
      </c>
      <c r="AV405" t="str">
        <f t="shared" si="79"/>
        <v/>
      </c>
      <c r="AX405">
        <f t="shared" si="80"/>
        <v>1</v>
      </c>
      <c r="AY405" t="str">
        <f t="shared" si="81"/>
        <v>MARRIED TO ONE WIFE/HUSBAND OFFICIALLY</v>
      </c>
      <c r="AZ405" s="23">
        <v>1</v>
      </c>
      <c r="BA405" t="str">
        <f t="shared" si="82"/>
        <v/>
      </c>
      <c r="BC405" t="str">
        <f t="shared" si="83"/>
        <v>M</v>
      </c>
    </row>
    <row r="406" spans="1:56" hidden="1">
      <c r="A406">
        <v>125</v>
      </c>
      <c r="B406" t="s">
        <v>1220</v>
      </c>
      <c r="C406" t="s">
        <v>2885</v>
      </c>
      <c r="E406" t="s">
        <v>1052</v>
      </c>
      <c r="F406" t="s">
        <v>2728</v>
      </c>
      <c r="G406" t="s">
        <v>23</v>
      </c>
      <c r="H406">
        <v>3.8144236999999999</v>
      </c>
      <c r="I406">
        <v>-76.247911999999999</v>
      </c>
      <c r="J406">
        <v>37106</v>
      </c>
      <c r="K406">
        <v>3</v>
      </c>
      <c r="L406">
        <v>8</v>
      </c>
      <c r="M406">
        <v>2001</v>
      </c>
      <c r="N406">
        <v>21</v>
      </c>
      <c r="O406">
        <v>12</v>
      </c>
      <c r="P406" s="28" t="s">
        <v>31</v>
      </c>
      <c r="Q406" t="s">
        <v>52</v>
      </c>
      <c r="R406" t="s">
        <v>1380</v>
      </c>
      <c r="S406" t="s">
        <v>1380</v>
      </c>
      <c r="T406" t="s">
        <v>1972</v>
      </c>
      <c r="U406">
        <v>7</v>
      </c>
      <c r="V406" t="s">
        <v>78</v>
      </c>
      <c r="W406">
        <v>80</v>
      </c>
      <c r="Y406" t="s">
        <v>2726</v>
      </c>
      <c r="Z406">
        <v>7.4833299999999996</v>
      </c>
      <c r="AA406">
        <v>124.25</v>
      </c>
      <c r="AD406">
        <v>13</v>
      </c>
      <c r="AM406">
        <f t="shared" ca="1" si="72"/>
        <v>8</v>
      </c>
      <c r="AN406">
        <f t="shared" ca="1" si="73"/>
        <v>2001</v>
      </c>
      <c r="AO406">
        <f t="shared" ca="1" si="74"/>
        <v>21</v>
      </c>
      <c r="AP406" t="str">
        <f t="shared" si="75"/>
        <v>JACK</v>
      </c>
      <c r="AQ406" t="str">
        <f t="shared" si="76"/>
        <v>NDAYAMBAJE</v>
      </c>
      <c r="AR406" t="str">
        <f t="shared" si="77"/>
        <v>JACK  NDAYAMBAJE</v>
      </c>
      <c r="AU406">
        <f t="shared" ca="1" si="78"/>
        <v>8</v>
      </c>
      <c r="AV406">
        <f t="shared" ca="1" si="79"/>
        <v>2001</v>
      </c>
      <c r="AX406">
        <f t="shared" si="80"/>
        <v>7</v>
      </c>
      <c r="AY406" t="str">
        <f t="shared" si="81"/>
        <v>WIDOWED</v>
      </c>
      <c r="AZ406" s="23"/>
      <c r="BA406">
        <f t="shared" si="82"/>
        <v>12</v>
      </c>
      <c r="BC406" t="str">
        <f t="shared" si="83"/>
        <v>F</v>
      </c>
    </row>
    <row r="407" spans="1:56" hidden="1">
      <c r="A407">
        <v>126</v>
      </c>
      <c r="B407" t="s">
        <v>1221</v>
      </c>
      <c r="C407" t="s">
        <v>1222</v>
      </c>
      <c r="E407" t="s">
        <v>685</v>
      </c>
      <c r="F407" t="s">
        <v>2729</v>
      </c>
      <c r="G407" t="s">
        <v>36</v>
      </c>
      <c r="H407">
        <v>-20.842005499999999</v>
      </c>
      <c r="I407">
        <v>-40.735721499999997</v>
      </c>
      <c r="J407">
        <v>33237</v>
      </c>
      <c r="K407">
        <v>30</v>
      </c>
      <c r="L407">
        <v>12</v>
      </c>
      <c r="M407">
        <v>1990</v>
      </c>
      <c r="N407">
        <v>32</v>
      </c>
      <c r="O407">
        <v>3</v>
      </c>
      <c r="P407" s="28" t="s">
        <v>72</v>
      </c>
      <c r="Q407" t="s">
        <v>73</v>
      </c>
      <c r="R407" t="s">
        <v>2076</v>
      </c>
      <c r="S407" t="s">
        <v>2077</v>
      </c>
      <c r="T407" t="s">
        <v>2078</v>
      </c>
      <c r="U407">
        <v>7</v>
      </c>
      <c r="V407" t="s">
        <v>78</v>
      </c>
      <c r="W407">
        <v>37</v>
      </c>
      <c r="X407"/>
      <c r="Y407" t="s">
        <v>2730</v>
      </c>
      <c r="Z407">
        <v>22.829287000000001</v>
      </c>
      <c r="AA407">
        <v>107.200654</v>
      </c>
      <c r="AM407">
        <f t="shared" ca="1" si="72"/>
        <v>12</v>
      </c>
      <c r="AN407">
        <f t="shared" ca="1" si="73"/>
        <v>1990</v>
      </c>
      <c r="AO407">
        <f t="shared" ca="1" si="74"/>
        <v>32</v>
      </c>
      <c r="AP407" t="str">
        <f t="shared" si="75"/>
        <v>FRANCK</v>
      </c>
      <c r="AQ407" t="str">
        <f t="shared" si="76"/>
        <v>ERIC</v>
      </c>
      <c r="AR407" t="str">
        <f t="shared" si="77"/>
        <v>FRANCK  ERIC</v>
      </c>
      <c r="AT407">
        <v>3</v>
      </c>
      <c r="AU407">
        <f t="shared" ca="1" si="78"/>
        <v>12</v>
      </c>
      <c r="AV407" t="str">
        <f t="shared" si="79"/>
        <v/>
      </c>
      <c r="AX407">
        <f t="shared" si="80"/>
        <v>7</v>
      </c>
      <c r="AY407" t="str">
        <f t="shared" si="81"/>
        <v>WIDOWED</v>
      </c>
      <c r="AZ407" s="23"/>
      <c r="BA407">
        <f t="shared" si="82"/>
        <v>3</v>
      </c>
      <c r="BC407" t="str">
        <f t="shared" si="83"/>
        <v>M</v>
      </c>
    </row>
    <row r="408" spans="1:56" hidden="1">
      <c r="A408">
        <v>126</v>
      </c>
      <c r="B408" t="s">
        <v>1224</v>
      </c>
      <c r="C408" t="s">
        <v>295</v>
      </c>
      <c r="E408" t="s">
        <v>709</v>
      </c>
      <c r="F408" t="s">
        <v>2730</v>
      </c>
      <c r="G408" t="s">
        <v>23</v>
      </c>
      <c r="H408">
        <v>22.829287000000001</v>
      </c>
      <c r="I408">
        <v>107.200654</v>
      </c>
      <c r="J408">
        <v>31104</v>
      </c>
      <c r="K408">
        <v>26</v>
      </c>
      <c r="L408">
        <v>2</v>
      </c>
      <c r="M408">
        <v>1985</v>
      </c>
      <c r="N408">
        <v>37</v>
      </c>
      <c r="O408">
        <v>12</v>
      </c>
      <c r="P408" s="28" t="s">
        <v>72</v>
      </c>
      <c r="Q408" t="s">
        <v>73</v>
      </c>
      <c r="R408" t="s">
        <v>2076</v>
      </c>
      <c r="S408" t="s">
        <v>2077</v>
      </c>
      <c r="T408" t="s">
        <v>2078</v>
      </c>
      <c r="U408">
        <v>7</v>
      </c>
      <c r="V408" t="s">
        <v>78</v>
      </c>
      <c r="W408">
        <v>37</v>
      </c>
      <c r="X408">
        <v>4547667091</v>
      </c>
      <c r="Y408" t="s">
        <v>2730</v>
      </c>
      <c r="Z408">
        <v>22.829287000000001</v>
      </c>
      <c r="AA408">
        <v>107.200654</v>
      </c>
      <c r="AM408">
        <f t="shared" ca="1" si="72"/>
        <v>2</v>
      </c>
      <c r="AN408">
        <f t="shared" ca="1" si="73"/>
        <v>1985</v>
      </c>
      <c r="AO408">
        <f t="shared" ca="1" si="74"/>
        <v>37</v>
      </c>
      <c r="AP408" t="str">
        <f t="shared" si="75"/>
        <v>UWASE</v>
      </c>
      <c r="AQ408" t="str">
        <f t="shared" si="76"/>
        <v>INGABIRE</v>
      </c>
      <c r="AR408" t="str">
        <f t="shared" si="77"/>
        <v>UWASE  INGABIRE</v>
      </c>
      <c r="AU408">
        <f t="shared" ca="1" si="78"/>
        <v>2</v>
      </c>
      <c r="AV408">
        <f t="shared" ca="1" si="79"/>
        <v>1985</v>
      </c>
      <c r="AW408">
        <v>1</v>
      </c>
      <c r="AX408" t="str">
        <f t="shared" si="80"/>
        <v/>
      </c>
      <c r="AY408" t="str">
        <f t="shared" si="81"/>
        <v/>
      </c>
      <c r="AZ408" s="23"/>
      <c r="BA408">
        <f t="shared" si="82"/>
        <v>12</v>
      </c>
      <c r="BC408" t="str">
        <f t="shared" si="83"/>
        <v>F</v>
      </c>
      <c r="BD408">
        <v>4547667091</v>
      </c>
    </row>
    <row r="409" spans="1:56" hidden="1">
      <c r="A409">
        <v>127</v>
      </c>
      <c r="B409" t="s">
        <v>1226</v>
      </c>
      <c r="C409" t="s">
        <v>2886</v>
      </c>
      <c r="D409" t="s">
        <v>1228</v>
      </c>
      <c r="E409" t="s">
        <v>2309</v>
      </c>
      <c r="F409" t="s">
        <v>2660</v>
      </c>
      <c r="G409" t="s">
        <v>36</v>
      </c>
      <c r="H409">
        <v>16.603204399999999</v>
      </c>
      <c r="I409">
        <v>95.177098000000001</v>
      </c>
      <c r="J409">
        <v>28780</v>
      </c>
      <c r="K409">
        <v>17</v>
      </c>
      <c r="L409">
        <v>10</v>
      </c>
      <c r="M409">
        <v>1978</v>
      </c>
      <c r="N409">
        <v>44</v>
      </c>
      <c r="O409">
        <v>2</v>
      </c>
      <c r="P409" s="28" t="s">
        <v>97</v>
      </c>
      <c r="Q409" t="s">
        <v>129</v>
      </c>
      <c r="R409" t="s">
        <v>2081</v>
      </c>
      <c r="S409" t="s">
        <v>2082</v>
      </c>
      <c r="T409" t="s">
        <v>2083</v>
      </c>
      <c r="U409">
        <v>4</v>
      </c>
      <c r="V409" t="s">
        <v>93</v>
      </c>
      <c r="W409">
        <v>48</v>
      </c>
      <c r="Y409" t="s">
        <v>2661</v>
      </c>
      <c r="Z409">
        <v>23.199183000000001</v>
      </c>
      <c r="AA409">
        <v>113.256439</v>
      </c>
      <c r="AD409">
        <v>46</v>
      </c>
      <c r="AM409">
        <f t="shared" ca="1" si="72"/>
        <v>10</v>
      </c>
      <c r="AN409">
        <f t="shared" ca="1" si="73"/>
        <v>1978</v>
      </c>
      <c r="AO409">
        <f t="shared" ca="1" si="74"/>
        <v>44</v>
      </c>
      <c r="AP409" t="str">
        <f t="shared" si="75"/>
        <v>BENNY</v>
      </c>
      <c r="AQ409" t="str">
        <f t="shared" si="76"/>
        <v>HATUNGIMANA</v>
      </c>
      <c r="AR409" t="str">
        <f t="shared" si="77"/>
        <v>BENNY ALPHONSE HATUNGIMANA</v>
      </c>
      <c r="AS409">
        <v>84</v>
      </c>
      <c r="AU409" t="str">
        <f t="shared" si="78"/>
        <v/>
      </c>
      <c r="AV409">
        <f t="shared" ca="1" si="79"/>
        <v>1978</v>
      </c>
      <c r="AX409">
        <f t="shared" si="80"/>
        <v>4</v>
      </c>
      <c r="AY409" t="str">
        <f t="shared" si="81"/>
        <v>DIVORCED</v>
      </c>
      <c r="AZ409" s="23"/>
      <c r="BA409">
        <f t="shared" si="82"/>
        <v>2</v>
      </c>
      <c r="BC409" t="str">
        <f t="shared" si="83"/>
        <v>M</v>
      </c>
    </row>
    <row r="410" spans="1:56" hidden="1">
      <c r="A410">
        <v>127</v>
      </c>
      <c r="B410" t="s">
        <v>1229</v>
      </c>
      <c r="C410" t="s">
        <v>655</v>
      </c>
      <c r="E410" t="s">
        <v>2731</v>
      </c>
      <c r="F410" t="s">
        <v>2661</v>
      </c>
      <c r="G410" t="s">
        <v>36</v>
      </c>
      <c r="H410">
        <v>23.199183000000001</v>
      </c>
      <c r="I410">
        <v>113.256439</v>
      </c>
      <c r="J410">
        <v>27340</v>
      </c>
      <c r="K410">
        <v>7</v>
      </c>
      <c r="L410">
        <v>11</v>
      </c>
      <c r="M410">
        <v>1974</v>
      </c>
      <c r="N410">
        <v>48</v>
      </c>
      <c r="O410">
        <v>1</v>
      </c>
      <c r="P410" s="28" t="s">
        <v>97</v>
      </c>
      <c r="Q410" t="s">
        <v>129</v>
      </c>
      <c r="R410" t="s">
        <v>2081</v>
      </c>
      <c r="S410" t="s">
        <v>2082</v>
      </c>
      <c r="T410" t="s">
        <v>2083</v>
      </c>
      <c r="U410">
        <v>2</v>
      </c>
      <c r="V410" t="s">
        <v>48</v>
      </c>
      <c r="W410">
        <v>48</v>
      </c>
      <c r="X410" s="17">
        <v>3544073850</v>
      </c>
      <c r="Y410" t="s">
        <v>2661</v>
      </c>
      <c r="Z410">
        <v>23.199183000000001</v>
      </c>
      <c r="AA410">
        <v>113.256439</v>
      </c>
      <c r="AL410">
        <v>9</v>
      </c>
      <c r="AM410">
        <f t="shared" ca="1" si="72"/>
        <v>11</v>
      </c>
      <c r="AN410">
        <f t="shared" ca="1" si="73"/>
        <v>1974</v>
      </c>
      <c r="AO410">
        <f t="shared" ca="1" si="74"/>
        <v>48</v>
      </c>
      <c r="AP410" t="str">
        <f t="shared" si="75"/>
        <v>DAVID</v>
      </c>
      <c r="AQ410" t="str">
        <f t="shared" si="76"/>
        <v/>
      </c>
      <c r="AR410" t="str">
        <f t="shared" si="77"/>
        <v xml:space="preserve">DAVID  </v>
      </c>
      <c r="AU410">
        <f t="shared" ca="1" si="78"/>
        <v>11</v>
      </c>
      <c r="AV410">
        <f t="shared" ca="1" si="79"/>
        <v>1974</v>
      </c>
      <c r="AW410">
        <v>1</v>
      </c>
      <c r="AX410" t="str">
        <f t="shared" si="80"/>
        <v/>
      </c>
      <c r="AY410" t="str">
        <f t="shared" si="81"/>
        <v/>
      </c>
      <c r="AZ410" s="23"/>
      <c r="BA410">
        <f t="shared" si="82"/>
        <v>1</v>
      </c>
      <c r="BC410" t="str">
        <f t="shared" si="83"/>
        <v>M</v>
      </c>
      <c r="BD410" s="17">
        <v>3544073850</v>
      </c>
    </row>
    <row r="411" spans="1:56" hidden="1">
      <c r="A411">
        <v>127</v>
      </c>
      <c r="B411" t="s">
        <v>1231</v>
      </c>
      <c r="C411" t="s">
        <v>1232</v>
      </c>
      <c r="E411" t="s">
        <v>1233</v>
      </c>
      <c r="F411" t="s">
        <v>2085</v>
      </c>
      <c r="G411" t="s">
        <v>36</v>
      </c>
      <c r="H411">
        <v>41.102449200000002</v>
      </c>
      <c r="I411">
        <v>-81.499288399999998</v>
      </c>
      <c r="J411">
        <v>39350</v>
      </c>
      <c r="K411">
        <v>25</v>
      </c>
      <c r="L411">
        <v>9</v>
      </c>
      <c r="M411">
        <v>2007</v>
      </c>
      <c r="N411">
        <v>15</v>
      </c>
      <c r="O411">
        <v>9</v>
      </c>
      <c r="P411" s="28" t="s">
        <v>97</v>
      </c>
      <c r="Q411" t="s">
        <v>129</v>
      </c>
      <c r="R411" t="s">
        <v>2081</v>
      </c>
      <c r="S411" t="s">
        <v>2082</v>
      </c>
      <c r="T411" t="s">
        <v>2083</v>
      </c>
      <c r="U411">
        <v>6</v>
      </c>
      <c r="V411" t="s">
        <v>43</v>
      </c>
      <c r="W411">
        <v>48</v>
      </c>
      <c r="Y411" t="s">
        <v>2661</v>
      </c>
      <c r="Z411">
        <v>23.199183000000001</v>
      </c>
      <c r="AA411">
        <v>113.256439</v>
      </c>
      <c r="AH411">
        <v>63</v>
      </c>
      <c r="AM411">
        <f t="shared" ca="1" si="72"/>
        <v>8</v>
      </c>
      <c r="AN411">
        <f t="shared" ca="1" si="73"/>
        <v>2007</v>
      </c>
      <c r="AO411">
        <f t="shared" ca="1" si="74"/>
        <v>15</v>
      </c>
      <c r="AP411" t="str">
        <f t="shared" si="75"/>
        <v>FABIEN</v>
      </c>
      <c r="AQ411" t="str">
        <f t="shared" si="76"/>
        <v>HABINEZA</v>
      </c>
      <c r="AR411" t="str">
        <f t="shared" si="77"/>
        <v>FABIEN  HABINEZA</v>
      </c>
      <c r="AU411">
        <f t="shared" ca="1" si="78"/>
        <v>8</v>
      </c>
      <c r="AV411">
        <f t="shared" ca="1" si="79"/>
        <v>2007</v>
      </c>
      <c r="AX411">
        <f t="shared" si="80"/>
        <v>6</v>
      </c>
      <c r="AY411" t="str">
        <f t="shared" si="81"/>
        <v>NEVER MARRIED</v>
      </c>
      <c r="AZ411" s="23">
        <v>1</v>
      </c>
      <c r="BA411" t="str">
        <f t="shared" si="82"/>
        <v/>
      </c>
      <c r="BC411" t="str">
        <f t="shared" si="83"/>
        <v>M</v>
      </c>
    </row>
    <row r="412" spans="1:56">
      <c r="A412">
        <v>128</v>
      </c>
      <c r="B412" t="s">
        <v>1234</v>
      </c>
      <c r="C412" t="s">
        <v>135</v>
      </c>
      <c r="D412" t="s">
        <v>601</v>
      </c>
      <c r="E412" t="s">
        <v>926</v>
      </c>
      <c r="F412" t="s">
        <v>2086</v>
      </c>
      <c r="G412" t="s">
        <v>36</v>
      </c>
      <c r="H412">
        <v>23.084827000000001</v>
      </c>
      <c r="I412">
        <v>113.290609</v>
      </c>
      <c r="J412">
        <v>27894</v>
      </c>
      <c r="K412">
        <v>14</v>
      </c>
      <c r="L412">
        <v>5</v>
      </c>
      <c r="M412">
        <v>1976</v>
      </c>
      <c r="N412">
        <v>46</v>
      </c>
      <c r="O412">
        <v>13</v>
      </c>
      <c r="P412" s="28" t="s">
        <v>37</v>
      </c>
      <c r="Q412" t="s">
        <v>64</v>
      </c>
      <c r="R412" t="s">
        <v>2087</v>
      </c>
      <c r="S412" t="s">
        <v>1425</v>
      </c>
      <c r="T412" t="s">
        <v>2088</v>
      </c>
      <c r="U412">
        <v>1</v>
      </c>
      <c r="V412" t="s">
        <v>186</v>
      </c>
      <c r="W412">
        <v>46</v>
      </c>
      <c r="X412" s="17">
        <v>1941369417</v>
      </c>
      <c r="Y412" t="s">
        <v>2086</v>
      </c>
      <c r="Z412">
        <v>23.084827000000001</v>
      </c>
      <c r="AA412">
        <v>113.290609</v>
      </c>
      <c r="AB412">
        <v>14</v>
      </c>
      <c r="AF412">
        <v>10</v>
      </c>
      <c r="AI412">
        <v>85</v>
      </c>
      <c r="AM412">
        <f t="shared" ca="1" si="72"/>
        <v>5</v>
      </c>
      <c r="AN412">
        <f t="shared" ca="1" si="73"/>
        <v>1924</v>
      </c>
      <c r="AO412">
        <f t="shared" ca="1" si="74"/>
        <v>46</v>
      </c>
      <c r="AP412" t="str">
        <f t="shared" si="75"/>
        <v>FRANCOIS</v>
      </c>
      <c r="AQ412" t="str">
        <f t="shared" si="76"/>
        <v>MBABAZI</v>
      </c>
      <c r="AR412" t="str">
        <f t="shared" si="77"/>
        <v>FRANCOIS REGIS MBABAZI</v>
      </c>
      <c r="AU412">
        <f t="shared" ca="1" si="78"/>
        <v>5</v>
      </c>
      <c r="AV412">
        <f t="shared" ca="1" si="79"/>
        <v>1924</v>
      </c>
      <c r="AX412">
        <f t="shared" si="80"/>
        <v>1</v>
      </c>
      <c r="AY412" t="str">
        <f t="shared" si="81"/>
        <v>MARRIED TO ONE WIFE/HUSBAND OFFICIALLY</v>
      </c>
      <c r="AZ412" s="23"/>
      <c r="BA412">
        <f t="shared" si="82"/>
        <v>13</v>
      </c>
      <c r="BC412" t="str">
        <f t="shared" si="83"/>
        <v>M</v>
      </c>
      <c r="BD412" s="17">
        <v>1941369417</v>
      </c>
    </row>
    <row r="413" spans="1:56">
      <c r="A413">
        <v>128</v>
      </c>
      <c r="B413" t="s">
        <v>1235</v>
      </c>
      <c r="C413" t="s">
        <v>2887</v>
      </c>
      <c r="D413" t="s">
        <v>1236</v>
      </c>
      <c r="E413" t="s">
        <v>895</v>
      </c>
      <c r="F413" t="s">
        <v>2888</v>
      </c>
      <c r="G413" t="s">
        <v>36</v>
      </c>
      <c r="H413">
        <v>38.407753</v>
      </c>
      <c r="I413">
        <v>114.01553199999999</v>
      </c>
      <c r="J413">
        <v>32943</v>
      </c>
      <c r="K413">
        <v>11</v>
      </c>
      <c r="L413">
        <v>3</v>
      </c>
      <c r="M413">
        <v>1990</v>
      </c>
      <c r="N413">
        <v>32</v>
      </c>
      <c r="O413">
        <v>7</v>
      </c>
      <c r="P413" s="28" t="s">
        <v>37</v>
      </c>
      <c r="Q413" t="s">
        <v>64</v>
      </c>
      <c r="R413" t="s">
        <v>2087</v>
      </c>
      <c r="S413" t="s">
        <v>1425</v>
      </c>
      <c r="T413" t="s">
        <v>2088</v>
      </c>
      <c r="U413">
        <v>6</v>
      </c>
      <c r="V413" t="s">
        <v>43</v>
      </c>
      <c r="W413">
        <v>46</v>
      </c>
      <c r="Y413" t="s">
        <v>2086</v>
      </c>
      <c r="Z413">
        <v>23.084827000000001</v>
      </c>
      <c r="AA413">
        <v>113.290609</v>
      </c>
      <c r="AB413">
        <v>14</v>
      </c>
      <c r="AD413">
        <v>35</v>
      </c>
      <c r="AI413">
        <v>74</v>
      </c>
      <c r="AM413">
        <f t="shared" ca="1" si="72"/>
        <v>3</v>
      </c>
      <c r="AN413">
        <f t="shared" ca="1" si="73"/>
        <v>1987</v>
      </c>
      <c r="AO413">
        <f t="shared" ca="1" si="74"/>
        <v>32</v>
      </c>
      <c r="AP413" t="str">
        <f t="shared" si="75"/>
        <v>JOHNY</v>
      </c>
      <c r="AQ413" t="str">
        <f t="shared" si="76"/>
        <v>MURENZI</v>
      </c>
      <c r="AR413" t="str">
        <f t="shared" si="77"/>
        <v>JOHNY JACKSON MURENZI</v>
      </c>
      <c r="AS413">
        <v>73</v>
      </c>
      <c r="AT413">
        <v>22</v>
      </c>
      <c r="AU413" t="str">
        <f t="shared" si="78"/>
        <v/>
      </c>
      <c r="AV413" t="str">
        <f t="shared" si="79"/>
        <v/>
      </c>
      <c r="AX413">
        <f t="shared" si="80"/>
        <v>6</v>
      </c>
      <c r="AY413" t="str">
        <f t="shared" si="81"/>
        <v>NEVER MARRIED</v>
      </c>
      <c r="AZ413" s="23"/>
      <c r="BA413">
        <f t="shared" si="82"/>
        <v>7</v>
      </c>
      <c r="BC413" t="str">
        <f t="shared" si="83"/>
        <v>M</v>
      </c>
    </row>
    <row r="414" spans="1:56" hidden="1">
      <c r="A414">
        <v>129</v>
      </c>
      <c r="B414" t="s">
        <v>1237</v>
      </c>
      <c r="C414" t="s">
        <v>1238</v>
      </c>
      <c r="E414" t="s">
        <v>777</v>
      </c>
      <c r="F414" t="s">
        <v>2090</v>
      </c>
      <c r="G414" t="s">
        <v>36</v>
      </c>
      <c r="H414">
        <v>18.649728</v>
      </c>
      <c r="I414">
        <v>-68.602834099999995</v>
      </c>
      <c r="J414">
        <v>29529</v>
      </c>
      <c r="K414">
        <v>4</v>
      </c>
      <c r="L414">
        <v>11</v>
      </c>
      <c r="M414">
        <v>1980</v>
      </c>
      <c r="N414">
        <v>42</v>
      </c>
      <c r="O414">
        <v>13</v>
      </c>
      <c r="P414" s="28" t="s">
        <v>37</v>
      </c>
      <c r="Q414" t="s">
        <v>38</v>
      </c>
      <c r="R414" t="s">
        <v>1470</v>
      </c>
      <c r="S414" t="s">
        <v>2059</v>
      </c>
      <c r="T414" t="s">
        <v>2060</v>
      </c>
      <c r="U414">
        <v>1</v>
      </c>
      <c r="V414" t="s">
        <v>186</v>
      </c>
      <c r="W414">
        <v>68</v>
      </c>
      <c r="Y414" t="s">
        <v>2736</v>
      </c>
      <c r="Z414">
        <v>-3.0029840999999999</v>
      </c>
      <c r="AA414">
        <v>115.9467997</v>
      </c>
      <c r="AM414">
        <f t="shared" ca="1" si="72"/>
        <v>11</v>
      </c>
      <c r="AN414">
        <f t="shared" ca="1" si="73"/>
        <v>1980</v>
      </c>
      <c r="AO414">
        <f t="shared" ca="1" si="74"/>
        <v>42</v>
      </c>
      <c r="AP414" t="str">
        <f t="shared" si="75"/>
        <v>DEMETRIOUS</v>
      </c>
      <c r="AQ414" t="str">
        <f t="shared" si="76"/>
        <v>BYIRINGIRO</v>
      </c>
      <c r="AR414" t="str">
        <f t="shared" si="77"/>
        <v>DEMETRIOUS  BYIRINGIRO</v>
      </c>
      <c r="AU414">
        <f t="shared" ca="1" si="78"/>
        <v>11</v>
      </c>
      <c r="AV414">
        <f t="shared" ca="1" si="79"/>
        <v>1980</v>
      </c>
      <c r="AX414">
        <f t="shared" si="80"/>
        <v>1</v>
      </c>
      <c r="AY414" t="str">
        <f t="shared" si="81"/>
        <v>MARRIED TO ONE WIFE/HUSBAND OFFICIALLY</v>
      </c>
      <c r="AZ414" s="23"/>
      <c r="BA414">
        <f t="shared" si="82"/>
        <v>13</v>
      </c>
      <c r="BC414" t="str">
        <f t="shared" si="83"/>
        <v>M</v>
      </c>
    </row>
    <row r="415" spans="1:56" hidden="1">
      <c r="A415">
        <v>129</v>
      </c>
      <c r="B415" t="s">
        <v>1239</v>
      </c>
      <c r="C415" t="s">
        <v>1238</v>
      </c>
      <c r="E415" t="s">
        <v>1077</v>
      </c>
      <c r="F415" t="s">
        <v>2736</v>
      </c>
      <c r="G415" t="s">
        <v>36</v>
      </c>
      <c r="H415">
        <v>-3.0029840999999999</v>
      </c>
      <c r="I415">
        <v>115.9467997</v>
      </c>
      <c r="J415">
        <v>19818</v>
      </c>
      <c r="K415">
        <v>4</v>
      </c>
      <c r="L415">
        <v>4</v>
      </c>
      <c r="M415">
        <v>1954</v>
      </c>
      <c r="N415">
        <v>68</v>
      </c>
      <c r="O415">
        <v>4</v>
      </c>
      <c r="P415" s="28" t="s">
        <v>37</v>
      </c>
      <c r="Q415" t="s">
        <v>38</v>
      </c>
      <c r="R415" t="s">
        <v>1470</v>
      </c>
      <c r="S415" t="s">
        <v>2059</v>
      </c>
      <c r="T415" t="s">
        <v>2060</v>
      </c>
      <c r="U415">
        <v>3</v>
      </c>
      <c r="V415" t="s">
        <v>26</v>
      </c>
      <c r="W415">
        <v>68</v>
      </c>
      <c r="X415" s="17">
        <v>6479500165</v>
      </c>
      <c r="Y415" t="s">
        <v>2736</v>
      </c>
      <c r="Z415">
        <v>-3.0029840999999999</v>
      </c>
      <c r="AA415">
        <v>115.9467997</v>
      </c>
      <c r="AC415">
        <v>7</v>
      </c>
      <c r="AM415">
        <f t="shared" ca="1" si="72"/>
        <v>4</v>
      </c>
      <c r="AN415">
        <f t="shared" ca="1" si="73"/>
        <v>1954</v>
      </c>
      <c r="AO415">
        <f t="shared" ca="1" si="74"/>
        <v>68</v>
      </c>
      <c r="AP415" t="str">
        <f t="shared" si="75"/>
        <v>DEMETRIOUS</v>
      </c>
      <c r="AQ415" t="str">
        <f t="shared" si="76"/>
        <v>CELESTIN</v>
      </c>
      <c r="AR415" t="str">
        <f t="shared" si="77"/>
        <v>DEMETRIOUS  CELESTIN</v>
      </c>
      <c r="AU415">
        <f t="shared" ca="1" si="78"/>
        <v>4</v>
      </c>
      <c r="AV415">
        <f t="shared" ca="1" si="79"/>
        <v>1954</v>
      </c>
      <c r="AX415">
        <f t="shared" si="80"/>
        <v>3</v>
      </c>
      <c r="AY415" t="str">
        <f t="shared" si="81"/>
        <v>LIVE IN A POLYGAMOUS UNION</v>
      </c>
      <c r="AZ415" s="23"/>
      <c r="BA415">
        <f t="shared" si="82"/>
        <v>4</v>
      </c>
      <c r="BC415" t="str">
        <f t="shared" si="83"/>
        <v>M</v>
      </c>
      <c r="BD415" s="17">
        <v>6479500165</v>
      </c>
    </row>
    <row r="416" spans="1:56" hidden="1">
      <c r="A416">
        <v>129</v>
      </c>
      <c r="B416" t="s">
        <v>1239</v>
      </c>
      <c r="C416" t="s">
        <v>1238</v>
      </c>
      <c r="E416" t="s">
        <v>1077</v>
      </c>
      <c r="F416" t="s">
        <v>2736</v>
      </c>
      <c r="G416" t="s">
        <v>36</v>
      </c>
      <c r="H416">
        <v>-3.0029840999999999</v>
      </c>
      <c r="I416">
        <v>115.9467997</v>
      </c>
      <c r="J416">
        <v>19818</v>
      </c>
      <c r="K416">
        <v>4</v>
      </c>
      <c r="L416">
        <v>4</v>
      </c>
      <c r="M416">
        <v>1954</v>
      </c>
      <c r="N416">
        <v>68</v>
      </c>
      <c r="O416">
        <v>4</v>
      </c>
      <c r="P416" s="28" t="s">
        <v>37</v>
      </c>
      <c r="Q416" t="s">
        <v>2889</v>
      </c>
      <c r="R416" t="s">
        <v>2890</v>
      </c>
      <c r="S416" t="s">
        <v>2891</v>
      </c>
      <c r="T416" t="s">
        <v>2892</v>
      </c>
      <c r="U416">
        <v>3</v>
      </c>
      <c r="V416" t="s">
        <v>26</v>
      </c>
      <c r="W416">
        <v>68</v>
      </c>
      <c r="X416" s="17">
        <v>6479500165</v>
      </c>
      <c r="Y416" t="s">
        <v>2736</v>
      </c>
      <c r="Z416">
        <v>-3.0029840999999999</v>
      </c>
      <c r="AA416">
        <v>115.9467997</v>
      </c>
      <c r="AC416">
        <v>7</v>
      </c>
      <c r="AM416">
        <f t="shared" ca="1" si="72"/>
        <v>4</v>
      </c>
      <c r="AN416">
        <f t="shared" ca="1" si="73"/>
        <v>1954</v>
      </c>
      <c r="AO416">
        <f t="shared" ca="1" si="74"/>
        <v>68</v>
      </c>
      <c r="AP416" t="str">
        <f t="shared" si="75"/>
        <v>DEMETRIOUS</v>
      </c>
      <c r="AQ416" t="str">
        <f t="shared" si="76"/>
        <v>CELESTIN</v>
      </c>
      <c r="AR416" t="str">
        <f t="shared" si="77"/>
        <v>DEMETRIOUS  CELESTIN</v>
      </c>
      <c r="AU416">
        <f t="shared" ca="1" si="78"/>
        <v>4</v>
      </c>
      <c r="AV416">
        <f t="shared" ca="1" si="79"/>
        <v>1954</v>
      </c>
      <c r="AX416">
        <f t="shared" si="80"/>
        <v>3</v>
      </c>
      <c r="AY416" t="str">
        <f t="shared" si="81"/>
        <v>LIVE IN A POLYGAMOUS UNION</v>
      </c>
      <c r="AZ416" s="23"/>
      <c r="BA416">
        <f t="shared" si="82"/>
        <v>4</v>
      </c>
      <c r="BC416" t="str">
        <f t="shared" si="83"/>
        <v>M</v>
      </c>
      <c r="BD416" s="17">
        <v>6479500165</v>
      </c>
    </row>
    <row r="417" spans="1:56" hidden="1">
      <c r="A417">
        <v>129</v>
      </c>
      <c r="B417" t="s">
        <v>1240</v>
      </c>
      <c r="C417" t="s">
        <v>760</v>
      </c>
      <c r="E417" t="s">
        <v>1092</v>
      </c>
      <c r="F417" t="s">
        <v>2737</v>
      </c>
      <c r="G417" t="s">
        <v>36</v>
      </c>
      <c r="H417">
        <v>-2.4189205</v>
      </c>
      <c r="I417">
        <v>115.44966239999999</v>
      </c>
      <c r="J417">
        <v>32223</v>
      </c>
      <c r="K417">
        <v>21</v>
      </c>
      <c r="L417">
        <v>3</v>
      </c>
      <c r="M417">
        <v>1988</v>
      </c>
      <c r="N417">
        <v>34</v>
      </c>
      <c r="O417">
        <v>11</v>
      </c>
      <c r="P417" s="28" t="s">
        <v>37</v>
      </c>
      <c r="Q417" t="s">
        <v>38</v>
      </c>
      <c r="R417" t="s">
        <v>1470</v>
      </c>
      <c r="S417" t="s">
        <v>2059</v>
      </c>
      <c r="T417" t="s">
        <v>2060</v>
      </c>
      <c r="U417">
        <v>2</v>
      </c>
      <c r="V417" t="s">
        <v>48</v>
      </c>
      <c r="W417">
        <v>68</v>
      </c>
      <c r="Y417" t="s">
        <v>2736</v>
      </c>
      <c r="Z417">
        <v>-3.0029840999999999</v>
      </c>
      <c r="AA417">
        <v>115.9467997</v>
      </c>
      <c r="AC417">
        <v>12</v>
      </c>
      <c r="AH417">
        <v>124</v>
      </c>
      <c r="AL417">
        <v>2</v>
      </c>
      <c r="AM417">
        <f t="shared" ca="1" si="72"/>
        <v>4</v>
      </c>
      <c r="AN417">
        <f t="shared" ca="1" si="73"/>
        <v>1988</v>
      </c>
      <c r="AO417">
        <f t="shared" ca="1" si="74"/>
        <v>34</v>
      </c>
      <c r="AP417" t="str">
        <f t="shared" si="75"/>
        <v>TUYISHIME</v>
      </c>
      <c r="AQ417" t="str">
        <f t="shared" si="76"/>
        <v/>
      </c>
      <c r="AR417" t="str">
        <f t="shared" si="77"/>
        <v xml:space="preserve">TUYISHIME  </v>
      </c>
      <c r="AS417">
        <v>27</v>
      </c>
      <c r="AU417" t="str">
        <f t="shared" si="78"/>
        <v/>
      </c>
      <c r="AV417">
        <f t="shared" ca="1" si="79"/>
        <v>1988</v>
      </c>
      <c r="AX417">
        <f t="shared" si="80"/>
        <v>2</v>
      </c>
      <c r="AY417" t="str">
        <f t="shared" si="81"/>
        <v>MARRIED TO ONE WIFE/HUSBAND NOT OFFICIALLY</v>
      </c>
      <c r="AZ417" s="23"/>
      <c r="BA417">
        <f t="shared" si="82"/>
        <v>11</v>
      </c>
      <c r="BC417" t="str">
        <f t="shared" si="83"/>
        <v>M</v>
      </c>
    </row>
    <row r="418" spans="1:56" hidden="1">
      <c r="A418">
        <v>129</v>
      </c>
      <c r="B418" t="s">
        <v>1240</v>
      </c>
      <c r="C418" t="s">
        <v>760</v>
      </c>
      <c r="E418" t="s">
        <v>1092</v>
      </c>
      <c r="F418" t="s">
        <v>2737</v>
      </c>
      <c r="G418" t="s">
        <v>36</v>
      </c>
      <c r="H418">
        <v>-2.4189205</v>
      </c>
      <c r="I418">
        <v>115.44966239999999</v>
      </c>
      <c r="J418">
        <v>32223</v>
      </c>
      <c r="K418">
        <v>21</v>
      </c>
      <c r="L418">
        <v>3</v>
      </c>
      <c r="M418">
        <v>1988</v>
      </c>
      <c r="N418">
        <v>34</v>
      </c>
      <c r="O418">
        <v>11</v>
      </c>
      <c r="P418" s="28" t="s">
        <v>31</v>
      </c>
      <c r="Q418" t="s">
        <v>110</v>
      </c>
      <c r="R418" t="s">
        <v>1824</v>
      </c>
      <c r="S418" t="s">
        <v>2893</v>
      </c>
      <c r="T418" t="s">
        <v>2894</v>
      </c>
      <c r="U418">
        <v>2</v>
      </c>
      <c r="V418" t="s">
        <v>48</v>
      </c>
      <c r="W418">
        <v>68</v>
      </c>
      <c r="Y418" t="s">
        <v>2736</v>
      </c>
      <c r="Z418">
        <v>-3.0029840999999999</v>
      </c>
      <c r="AA418">
        <v>115.9467997</v>
      </c>
      <c r="AC418">
        <v>12</v>
      </c>
      <c r="AM418">
        <f t="shared" ca="1" si="72"/>
        <v>3</v>
      </c>
      <c r="AN418">
        <f t="shared" ca="1" si="73"/>
        <v>1988</v>
      </c>
      <c r="AO418">
        <f t="shared" ca="1" si="74"/>
        <v>34</v>
      </c>
      <c r="AP418" t="str">
        <f t="shared" si="75"/>
        <v>TUYISHIME</v>
      </c>
      <c r="AQ418" t="str">
        <f t="shared" si="76"/>
        <v>ERNEST</v>
      </c>
      <c r="AR418" t="str">
        <f t="shared" si="77"/>
        <v>TUYISHIME  ERNEST</v>
      </c>
      <c r="AU418">
        <f t="shared" ca="1" si="78"/>
        <v>3</v>
      </c>
      <c r="AV418">
        <f t="shared" ca="1" si="79"/>
        <v>1988</v>
      </c>
      <c r="AX418">
        <f t="shared" si="80"/>
        <v>2</v>
      </c>
      <c r="AY418" t="str">
        <f t="shared" si="81"/>
        <v>MARRIED TO ONE WIFE/HUSBAND NOT OFFICIALLY</v>
      </c>
      <c r="AZ418" s="23"/>
      <c r="BA418">
        <f t="shared" si="82"/>
        <v>11</v>
      </c>
      <c r="BC418" t="str">
        <f t="shared" si="83"/>
        <v>M</v>
      </c>
    </row>
    <row r="419" spans="1:56">
      <c r="A419">
        <v>130</v>
      </c>
      <c r="B419" t="s">
        <v>1242</v>
      </c>
      <c r="C419" t="s">
        <v>1243</v>
      </c>
      <c r="E419" t="s">
        <v>2895</v>
      </c>
      <c r="F419" t="s">
        <v>2896</v>
      </c>
      <c r="G419" t="s">
        <v>36</v>
      </c>
      <c r="H419">
        <v>56.052869100000002</v>
      </c>
      <c r="I419">
        <v>12.699688800000001</v>
      </c>
      <c r="J419">
        <v>20681</v>
      </c>
      <c r="K419">
        <v>14</v>
      </c>
      <c r="L419">
        <v>8</v>
      </c>
      <c r="M419">
        <v>1956</v>
      </c>
      <c r="N419">
        <v>66</v>
      </c>
      <c r="O419">
        <v>8</v>
      </c>
      <c r="P419" s="28" t="s">
        <v>24</v>
      </c>
      <c r="Q419" t="s">
        <v>255</v>
      </c>
      <c r="R419" t="s">
        <v>1765</v>
      </c>
      <c r="S419" t="s">
        <v>2094</v>
      </c>
      <c r="T419" t="s">
        <v>2095</v>
      </c>
      <c r="U419">
        <v>7</v>
      </c>
      <c r="V419" t="s">
        <v>78</v>
      </c>
      <c r="W419">
        <v>96</v>
      </c>
      <c r="Y419" t="s">
        <v>2897</v>
      </c>
      <c r="Z419">
        <v>14.418489599999999</v>
      </c>
      <c r="AA419">
        <v>-90.244054500000004</v>
      </c>
      <c r="AB419">
        <v>6</v>
      </c>
      <c r="AK419">
        <v>9</v>
      </c>
      <c r="AM419">
        <f t="shared" ca="1" si="72"/>
        <v>8</v>
      </c>
      <c r="AN419">
        <f t="shared" ca="1" si="73"/>
        <v>1956</v>
      </c>
      <c r="AO419">
        <f t="shared" ca="1" si="74"/>
        <v>66</v>
      </c>
      <c r="AP419" t="str">
        <f t="shared" si="75"/>
        <v/>
      </c>
      <c r="AQ419" t="str">
        <f t="shared" si="76"/>
        <v>NIYONKURU</v>
      </c>
      <c r="AR419" t="str">
        <f t="shared" si="77"/>
        <v xml:space="preserve">  NIYONKURU</v>
      </c>
      <c r="AT419">
        <v>52</v>
      </c>
      <c r="AU419">
        <f t="shared" ca="1" si="78"/>
        <v>8</v>
      </c>
      <c r="AV419" t="str">
        <f t="shared" si="79"/>
        <v/>
      </c>
      <c r="AX419">
        <f t="shared" si="80"/>
        <v>7</v>
      </c>
      <c r="AY419" t="str">
        <f t="shared" si="81"/>
        <v>WIDOWED</v>
      </c>
      <c r="AZ419" s="23"/>
      <c r="BA419">
        <f t="shared" si="82"/>
        <v>8</v>
      </c>
      <c r="BC419" t="str">
        <f t="shared" si="83"/>
        <v>M</v>
      </c>
    </row>
    <row r="420" spans="1:56">
      <c r="A420">
        <v>130</v>
      </c>
      <c r="B420" t="s">
        <v>1245</v>
      </c>
      <c r="C420" t="s">
        <v>1246</v>
      </c>
      <c r="E420" t="s">
        <v>814</v>
      </c>
      <c r="F420" t="s">
        <v>2096</v>
      </c>
      <c r="G420" t="s">
        <v>23</v>
      </c>
      <c r="H420">
        <v>43.977193700000001</v>
      </c>
      <c r="I420">
        <v>42.974640999999998</v>
      </c>
      <c r="J420">
        <v>17915</v>
      </c>
      <c r="K420">
        <v>17</v>
      </c>
      <c r="L420">
        <v>1</v>
      </c>
      <c r="M420">
        <v>1949</v>
      </c>
      <c r="N420">
        <v>73</v>
      </c>
      <c r="O420">
        <v>5</v>
      </c>
      <c r="P420" s="28" t="s">
        <v>24</v>
      </c>
      <c r="Q420" t="s">
        <v>255</v>
      </c>
      <c r="R420" t="s">
        <v>1765</v>
      </c>
      <c r="S420" t="s">
        <v>2094</v>
      </c>
      <c r="T420" t="s">
        <v>2095</v>
      </c>
      <c r="U420">
        <v>5</v>
      </c>
      <c r="V420" t="s">
        <v>86</v>
      </c>
      <c r="W420">
        <v>96</v>
      </c>
      <c r="Y420" t="s">
        <v>2897</v>
      </c>
      <c r="Z420">
        <v>14.418489599999999</v>
      </c>
      <c r="AA420">
        <v>-90.244054500000004</v>
      </c>
      <c r="AB420">
        <v>6</v>
      </c>
      <c r="AM420">
        <f t="shared" ca="1" si="72"/>
        <v>1</v>
      </c>
      <c r="AN420">
        <f t="shared" ca="1" si="73"/>
        <v>1949</v>
      </c>
      <c r="AO420">
        <f t="shared" ca="1" si="74"/>
        <v>73</v>
      </c>
      <c r="AP420" t="str">
        <f t="shared" si="75"/>
        <v>VESTINE</v>
      </c>
      <c r="AQ420" t="str">
        <f t="shared" si="76"/>
        <v>NGABO</v>
      </c>
      <c r="AR420" t="str">
        <f t="shared" si="77"/>
        <v>VESTINE  NGABO</v>
      </c>
      <c r="AU420">
        <f t="shared" ca="1" si="78"/>
        <v>1</v>
      </c>
      <c r="AV420">
        <f t="shared" ca="1" si="79"/>
        <v>1949</v>
      </c>
      <c r="AX420">
        <f t="shared" si="80"/>
        <v>5</v>
      </c>
      <c r="AY420" t="str">
        <f t="shared" si="81"/>
        <v>SEPARATED</v>
      </c>
      <c r="AZ420" s="23"/>
      <c r="BA420">
        <f t="shared" si="82"/>
        <v>5</v>
      </c>
      <c r="BC420" t="str">
        <f t="shared" si="83"/>
        <v>F</v>
      </c>
    </row>
    <row r="421" spans="1:56">
      <c r="A421">
        <v>130</v>
      </c>
      <c r="B421" t="s">
        <v>1247</v>
      </c>
      <c r="C421" t="s">
        <v>486</v>
      </c>
      <c r="E421" t="s">
        <v>2898</v>
      </c>
      <c r="F421" t="s">
        <v>2899</v>
      </c>
      <c r="G421" t="s">
        <v>36</v>
      </c>
      <c r="H421">
        <v>31.480586599999999</v>
      </c>
      <c r="I421">
        <v>-97.734795599999998</v>
      </c>
      <c r="J421">
        <v>35021</v>
      </c>
      <c r="K421">
        <v>18</v>
      </c>
      <c r="L421">
        <v>11</v>
      </c>
      <c r="M421">
        <v>1995</v>
      </c>
      <c r="N421">
        <v>27</v>
      </c>
      <c r="O421">
        <v>11</v>
      </c>
      <c r="P421" s="28" t="s">
        <v>24</v>
      </c>
      <c r="Q421" t="s">
        <v>255</v>
      </c>
      <c r="R421" t="s">
        <v>1765</v>
      </c>
      <c r="S421" t="s">
        <v>2094</v>
      </c>
      <c r="T421" t="s">
        <v>2095</v>
      </c>
      <c r="U421">
        <v>4</v>
      </c>
      <c r="V421" t="s">
        <v>93</v>
      </c>
      <c r="W421">
        <v>96</v>
      </c>
      <c r="Y421" t="s">
        <v>2897</v>
      </c>
      <c r="Z421">
        <v>14.418489599999999</v>
      </c>
      <c r="AA421">
        <v>-90.244054500000004</v>
      </c>
      <c r="AB421">
        <v>6</v>
      </c>
      <c r="AM421">
        <f t="shared" ca="1" si="72"/>
        <v>11</v>
      </c>
      <c r="AN421">
        <f t="shared" ca="1" si="73"/>
        <v>1995</v>
      </c>
      <c r="AO421">
        <f t="shared" ca="1" si="74"/>
        <v>27</v>
      </c>
      <c r="AP421" t="str">
        <f t="shared" si="75"/>
        <v>ANGE</v>
      </c>
      <c r="AQ421" t="str">
        <f t="shared" si="76"/>
        <v>DIEUDONN</v>
      </c>
      <c r="AR421" t="str">
        <f t="shared" si="77"/>
        <v>ANGE  DIEUDONN</v>
      </c>
      <c r="AU421">
        <f t="shared" ca="1" si="78"/>
        <v>11</v>
      </c>
      <c r="AV421">
        <f t="shared" ca="1" si="79"/>
        <v>1995</v>
      </c>
      <c r="AX421">
        <f t="shared" si="80"/>
        <v>4</v>
      </c>
      <c r="AY421" t="str">
        <f t="shared" si="81"/>
        <v>DIVORCED</v>
      </c>
      <c r="AZ421" s="23"/>
      <c r="BA421">
        <f t="shared" si="82"/>
        <v>11</v>
      </c>
      <c r="BC421" t="str">
        <f t="shared" si="83"/>
        <v>M</v>
      </c>
    </row>
    <row r="422" spans="1:56">
      <c r="A422">
        <v>130</v>
      </c>
      <c r="B422" t="s">
        <v>1249</v>
      </c>
      <c r="C422" t="s">
        <v>1250</v>
      </c>
      <c r="E422" t="s">
        <v>2900</v>
      </c>
      <c r="F422" t="s">
        <v>2897</v>
      </c>
      <c r="G422" t="s">
        <v>36</v>
      </c>
      <c r="H422">
        <v>14.418489599999999</v>
      </c>
      <c r="I422">
        <v>-90.244054500000004</v>
      </c>
      <c r="J422">
        <v>9717</v>
      </c>
      <c r="K422">
        <v>8</v>
      </c>
      <c r="L422">
        <v>8</v>
      </c>
      <c r="M422">
        <v>1926</v>
      </c>
      <c r="N422">
        <v>96</v>
      </c>
      <c r="O422">
        <v>1</v>
      </c>
      <c r="P422" s="28" t="s">
        <v>24</v>
      </c>
      <c r="Q422" t="s">
        <v>255</v>
      </c>
      <c r="R422" t="s">
        <v>1765</v>
      </c>
      <c r="S422" t="s">
        <v>2094</v>
      </c>
      <c r="T422" t="s">
        <v>2095</v>
      </c>
      <c r="U422">
        <v>2</v>
      </c>
      <c r="V422" t="s">
        <v>48</v>
      </c>
      <c r="W422">
        <v>96</v>
      </c>
      <c r="X422" s="17">
        <v>1356458487</v>
      </c>
      <c r="Y422" t="s">
        <v>2897</v>
      </c>
      <c r="Z422">
        <v>14.418489599999999</v>
      </c>
      <c r="AA422">
        <v>-90.244054500000004</v>
      </c>
      <c r="AB422">
        <v>6</v>
      </c>
      <c r="AM422">
        <f t="shared" ca="1" si="72"/>
        <v>8</v>
      </c>
      <c r="AN422">
        <f t="shared" ca="1" si="73"/>
        <v>1926</v>
      </c>
      <c r="AO422">
        <f t="shared" ca="1" si="74"/>
        <v>96</v>
      </c>
      <c r="AP422" t="str">
        <f t="shared" si="75"/>
        <v>SYLVESTRE</v>
      </c>
      <c r="AQ422" t="str">
        <f t="shared" si="76"/>
        <v>PASCAL</v>
      </c>
      <c r="AR422" t="str">
        <f t="shared" si="77"/>
        <v>SYLVESTRE  PASCAL</v>
      </c>
      <c r="AU422">
        <f t="shared" ca="1" si="78"/>
        <v>8</v>
      </c>
      <c r="AV422">
        <f t="shared" ca="1" si="79"/>
        <v>1926</v>
      </c>
      <c r="AX422">
        <f t="shared" si="80"/>
        <v>2</v>
      </c>
      <c r="AY422" t="str">
        <f t="shared" si="81"/>
        <v>MARRIED TO ONE WIFE/HUSBAND NOT OFFICIALLY</v>
      </c>
      <c r="AZ422" s="23"/>
      <c r="BA422">
        <f t="shared" si="82"/>
        <v>1</v>
      </c>
      <c r="BC422" t="str">
        <f t="shared" si="83"/>
        <v>M</v>
      </c>
      <c r="BD422" s="17">
        <v>1356458487</v>
      </c>
    </row>
    <row r="423" spans="1:56">
      <c r="A423">
        <v>130</v>
      </c>
      <c r="B423" t="s">
        <v>1252</v>
      </c>
      <c r="C423" t="s">
        <v>812</v>
      </c>
      <c r="D423" t="s">
        <v>845</v>
      </c>
      <c r="E423" t="s">
        <v>2901</v>
      </c>
      <c r="F423" t="s">
        <v>2902</v>
      </c>
      <c r="G423" t="s">
        <v>36</v>
      </c>
      <c r="H423">
        <v>52.737473100000003</v>
      </c>
      <c r="I423">
        <v>19.991700900000001</v>
      </c>
      <c r="J423">
        <v>40305</v>
      </c>
      <c r="K423">
        <v>7</v>
      </c>
      <c r="L423">
        <v>5</v>
      </c>
      <c r="M423">
        <v>2010</v>
      </c>
      <c r="N423">
        <v>12</v>
      </c>
      <c r="O423">
        <v>4</v>
      </c>
      <c r="P423" s="28" t="s">
        <v>24</v>
      </c>
      <c r="Q423" t="s">
        <v>255</v>
      </c>
      <c r="R423" t="s">
        <v>1765</v>
      </c>
      <c r="S423" t="s">
        <v>2094</v>
      </c>
      <c r="T423" t="s">
        <v>2095</v>
      </c>
      <c r="U423">
        <v>6</v>
      </c>
      <c r="V423" t="s">
        <v>43</v>
      </c>
      <c r="W423">
        <v>96</v>
      </c>
      <c r="Y423" t="s">
        <v>2897</v>
      </c>
      <c r="Z423">
        <v>14.418489599999999</v>
      </c>
      <c r="AA423">
        <v>-90.244054500000004</v>
      </c>
      <c r="AB423">
        <v>6</v>
      </c>
      <c r="AM423">
        <f t="shared" ca="1" si="72"/>
        <v>5</v>
      </c>
      <c r="AN423">
        <f t="shared" ca="1" si="73"/>
        <v>2010</v>
      </c>
      <c r="AO423">
        <f t="shared" ca="1" si="74"/>
        <v>12</v>
      </c>
      <c r="AP423" t="str">
        <f t="shared" si="75"/>
        <v>AIME</v>
      </c>
      <c r="AQ423" t="str">
        <f t="shared" si="76"/>
        <v>SEBERA</v>
      </c>
      <c r="AR423" t="str">
        <f t="shared" si="77"/>
        <v>AIME GILBERT SEBERA</v>
      </c>
      <c r="AU423">
        <f t="shared" ca="1" si="78"/>
        <v>5</v>
      </c>
      <c r="AV423">
        <f t="shared" ca="1" si="79"/>
        <v>2010</v>
      </c>
      <c r="AX423">
        <f t="shared" si="80"/>
        <v>6</v>
      </c>
      <c r="AY423" t="str">
        <f t="shared" si="81"/>
        <v>NEVER MARRIED</v>
      </c>
      <c r="AZ423" s="23">
        <v>1</v>
      </c>
      <c r="BA423" t="str">
        <f t="shared" si="82"/>
        <v/>
      </c>
      <c r="BC423" t="str">
        <f t="shared" si="83"/>
        <v>M</v>
      </c>
    </row>
    <row r="424" spans="1:56">
      <c r="A424">
        <v>131</v>
      </c>
      <c r="B424" t="s">
        <v>1254</v>
      </c>
      <c r="C424" t="s">
        <v>1255</v>
      </c>
      <c r="E424" t="s">
        <v>2707</v>
      </c>
      <c r="F424" t="s">
        <v>2903</v>
      </c>
      <c r="G424" t="s">
        <v>36</v>
      </c>
      <c r="H424">
        <v>0.39121319999999998</v>
      </c>
      <c r="I424">
        <v>29.8694229</v>
      </c>
      <c r="J424">
        <v>10341</v>
      </c>
      <c r="K424">
        <v>23</v>
      </c>
      <c r="L424">
        <v>4</v>
      </c>
      <c r="M424">
        <v>1928</v>
      </c>
      <c r="N424">
        <v>94</v>
      </c>
      <c r="O424">
        <v>13</v>
      </c>
      <c r="P424" s="28" t="s">
        <v>31</v>
      </c>
      <c r="Q424" t="s">
        <v>110</v>
      </c>
      <c r="R424" t="s">
        <v>1995</v>
      </c>
      <c r="S424" t="s">
        <v>1996</v>
      </c>
      <c r="T424" t="s">
        <v>1425</v>
      </c>
      <c r="U424">
        <v>2</v>
      </c>
      <c r="V424" t="s">
        <v>48</v>
      </c>
      <c r="W424">
        <v>94</v>
      </c>
      <c r="X424" s="17">
        <v>2582772249</v>
      </c>
      <c r="Y424" t="s">
        <v>2903</v>
      </c>
      <c r="Z424">
        <v>0.39121319999999998</v>
      </c>
      <c r="AA424">
        <v>29.8694229</v>
      </c>
      <c r="AB424">
        <v>5</v>
      </c>
      <c r="AM424">
        <f t="shared" ca="1" si="72"/>
        <v>4</v>
      </c>
      <c r="AN424">
        <f t="shared" ca="1" si="73"/>
        <v>1928</v>
      </c>
      <c r="AO424">
        <f t="shared" ca="1" si="74"/>
        <v>94</v>
      </c>
      <c r="AP424" t="str">
        <f t="shared" si="75"/>
        <v>UWAWE</v>
      </c>
      <c r="AQ424" t="str">
        <f t="shared" si="76"/>
        <v>VIANNEY</v>
      </c>
      <c r="AR424" t="str">
        <f t="shared" si="77"/>
        <v>UWAWE  VIANNEY</v>
      </c>
      <c r="AU424">
        <f t="shared" ca="1" si="78"/>
        <v>4</v>
      </c>
      <c r="AV424">
        <f t="shared" ca="1" si="79"/>
        <v>1928</v>
      </c>
      <c r="AX424">
        <f t="shared" si="80"/>
        <v>2</v>
      </c>
      <c r="AY424" t="str">
        <f t="shared" si="81"/>
        <v>MARRIED TO ONE WIFE/HUSBAND NOT OFFICIALLY</v>
      </c>
      <c r="AZ424" s="23"/>
      <c r="BA424">
        <f t="shared" si="82"/>
        <v>13</v>
      </c>
      <c r="BC424" t="str">
        <f t="shared" si="83"/>
        <v>M</v>
      </c>
      <c r="BD424" s="17"/>
    </row>
    <row r="425" spans="1:56">
      <c r="A425">
        <v>131</v>
      </c>
      <c r="B425" t="s">
        <v>1256</v>
      </c>
      <c r="C425" t="s">
        <v>1257</v>
      </c>
      <c r="E425" t="s">
        <v>616</v>
      </c>
      <c r="F425" t="s">
        <v>2904</v>
      </c>
      <c r="G425" t="s">
        <v>36</v>
      </c>
      <c r="H425">
        <v>55.666548200000001</v>
      </c>
      <c r="I425">
        <v>12.556108</v>
      </c>
      <c r="J425">
        <v>14102</v>
      </c>
      <c r="K425">
        <v>10</v>
      </c>
      <c r="L425">
        <v>8</v>
      </c>
      <c r="M425">
        <v>1938</v>
      </c>
      <c r="N425">
        <v>84</v>
      </c>
      <c r="O425">
        <v>10</v>
      </c>
      <c r="P425" s="28" t="s">
        <v>31</v>
      </c>
      <c r="Q425" t="s">
        <v>110</v>
      </c>
      <c r="R425" t="s">
        <v>1995</v>
      </c>
      <c r="S425" t="s">
        <v>1996</v>
      </c>
      <c r="T425" t="s">
        <v>1425</v>
      </c>
      <c r="U425">
        <v>4</v>
      </c>
      <c r="V425" t="s">
        <v>93</v>
      </c>
      <c r="W425">
        <v>94</v>
      </c>
      <c r="Y425" t="s">
        <v>2903</v>
      </c>
      <c r="Z425">
        <v>0.39121319999999998</v>
      </c>
      <c r="AA425">
        <v>29.8694229</v>
      </c>
      <c r="AB425">
        <v>5</v>
      </c>
      <c r="AM425">
        <f t="shared" ca="1" si="72"/>
        <v>8</v>
      </c>
      <c r="AN425">
        <f t="shared" ca="1" si="73"/>
        <v>1938</v>
      </c>
      <c r="AO425">
        <f t="shared" ca="1" si="74"/>
        <v>84</v>
      </c>
      <c r="AP425" t="str">
        <f t="shared" si="75"/>
        <v>HAKIM</v>
      </c>
      <c r="AQ425" t="str">
        <f t="shared" si="76"/>
        <v>MUREKATETE</v>
      </c>
      <c r="AR425" t="str">
        <f t="shared" si="77"/>
        <v>HAKIM  MUREKATETE</v>
      </c>
      <c r="AS425">
        <v>90</v>
      </c>
      <c r="AU425" t="str">
        <f t="shared" si="78"/>
        <v/>
      </c>
      <c r="AV425">
        <f t="shared" ca="1" si="79"/>
        <v>1938</v>
      </c>
      <c r="AX425">
        <f t="shared" si="80"/>
        <v>4</v>
      </c>
      <c r="AY425" t="str">
        <f t="shared" si="81"/>
        <v>DIVORCED</v>
      </c>
      <c r="AZ425" s="23"/>
      <c r="BA425">
        <f t="shared" si="82"/>
        <v>10</v>
      </c>
      <c r="BC425" t="str">
        <f t="shared" si="83"/>
        <v>M</v>
      </c>
    </row>
    <row r="426" spans="1:56">
      <c r="A426">
        <v>131</v>
      </c>
      <c r="B426" t="s">
        <v>1258</v>
      </c>
      <c r="C426" t="s">
        <v>807</v>
      </c>
      <c r="D426" t="s">
        <v>1259</v>
      </c>
      <c r="E426" t="s">
        <v>483</v>
      </c>
      <c r="F426" t="s">
        <v>2102</v>
      </c>
      <c r="G426" t="s">
        <v>23</v>
      </c>
      <c r="H426">
        <v>25.582254899999999</v>
      </c>
      <c r="I426">
        <v>-100.9086492</v>
      </c>
      <c r="J426">
        <v>32928</v>
      </c>
      <c r="K426">
        <v>24</v>
      </c>
      <c r="L426">
        <v>2</v>
      </c>
      <c r="M426">
        <v>1990</v>
      </c>
      <c r="N426">
        <v>32</v>
      </c>
      <c r="O426">
        <v>8</v>
      </c>
      <c r="P426" s="28" t="s">
        <v>31</v>
      </c>
      <c r="Q426" t="s">
        <v>110</v>
      </c>
      <c r="R426" t="s">
        <v>1995</v>
      </c>
      <c r="S426" t="s">
        <v>1996</v>
      </c>
      <c r="T426" t="s">
        <v>1425</v>
      </c>
      <c r="U426">
        <v>4</v>
      </c>
      <c r="V426" t="s">
        <v>93</v>
      </c>
      <c r="W426">
        <v>94</v>
      </c>
      <c r="Y426" t="s">
        <v>2903</v>
      </c>
      <c r="Z426">
        <v>0.39121319999999998</v>
      </c>
      <c r="AA426">
        <v>29.8694229</v>
      </c>
      <c r="AB426">
        <v>5</v>
      </c>
      <c r="AH426">
        <v>42</v>
      </c>
      <c r="AM426">
        <f t="shared" ca="1" si="72"/>
        <v>7</v>
      </c>
      <c r="AN426">
        <f t="shared" ca="1" si="73"/>
        <v>1990</v>
      </c>
      <c r="AO426">
        <f t="shared" ca="1" si="74"/>
        <v>32</v>
      </c>
      <c r="AP426" t="str">
        <f t="shared" si="75"/>
        <v>MUZIRANENGE</v>
      </c>
      <c r="AQ426" t="str">
        <f t="shared" si="76"/>
        <v>MUTESI</v>
      </c>
      <c r="AR426" t="str">
        <f t="shared" si="77"/>
        <v>MUZIRANENGE AMIDA MUTESI</v>
      </c>
      <c r="AS426">
        <v>134</v>
      </c>
      <c r="AU426" t="str">
        <f t="shared" si="78"/>
        <v/>
      </c>
      <c r="AV426">
        <f t="shared" ca="1" si="79"/>
        <v>1990</v>
      </c>
      <c r="AX426">
        <f t="shared" si="80"/>
        <v>4</v>
      </c>
      <c r="AY426" t="str">
        <f t="shared" si="81"/>
        <v>DIVORCED</v>
      </c>
      <c r="AZ426" s="23"/>
      <c r="BA426">
        <f t="shared" si="82"/>
        <v>8</v>
      </c>
      <c r="BC426" t="str">
        <f t="shared" si="83"/>
        <v>F</v>
      </c>
    </row>
    <row r="427" spans="1:56">
      <c r="A427">
        <v>131</v>
      </c>
      <c r="B427" t="s">
        <v>1260</v>
      </c>
      <c r="C427" t="s">
        <v>1261</v>
      </c>
      <c r="D427" t="s">
        <v>403</v>
      </c>
      <c r="E427" t="s">
        <v>191</v>
      </c>
      <c r="F427" t="s">
        <v>2103</v>
      </c>
      <c r="G427" t="s">
        <v>36</v>
      </c>
      <c r="H427">
        <v>48.770735600000002</v>
      </c>
      <c r="I427">
        <v>2.0803619000000002</v>
      </c>
      <c r="J427">
        <v>44428</v>
      </c>
      <c r="K427">
        <v>20</v>
      </c>
      <c r="L427">
        <v>8</v>
      </c>
      <c r="M427">
        <v>2021</v>
      </c>
      <c r="N427">
        <v>1</v>
      </c>
      <c r="O427">
        <v>7</v>
      </c>
      <c r="P427" s="28" t="s">
        <v>31</v>
      </c>
      <c r="Q427" t="s">
        <v>110</v>
      </c>
      <c r="R427" t="s">
        <v>1995</v>
      </c>
      <c r="S427" t="s">
        <v>1996</v>
      </c>
      <c r="T427" t="s">
        <v>1425</v>
      </c>
      <c r="U427">
        <v>6</v>
      </c>
      <c r="V427" t="s">
        <v>43</v>
      </c>
      <c r="W427">
        <v>94</v>
      </c>
      <c r="Y427" t="s">
        <v>2903</v>
      </c>
      <c r="Z427">
        <v>0.39121319999999998</v>
      </c>
      <c r="AA427">
        <v>29.8694229</v>
      </c>
      <c r="AB427">
        <v>5</v>
      </c>
      <c r="AI427">
        <v>73</v>
      </c>
      <c r="AJ427">
        <v>3</v>
      </c>
      <c r="AK427">
        <v>2</v>
      </c>
      <c r="AM427">
        <f t="shared" ca="1" si="72"/>
        <v>8</v>
      </c>
      <c r="AN427">
        <f t="shared" ca="1" si="73"/>
        <v>1971</v>
      </c>
      <c r="AO427">
        <f t="shared" ca="1" si="74"/>
        <v>4</v>
      </c>
      <c r="AP427" t="str">
        <f t="shared" si="75"/>
        <v/>
      </c>
      <c r="AQ427" t="str">
        <f t="shared" si="76"/>
        <v>MUSHIMIYIMANA</v>
      </c>
      <c r="AR427" t="str">
        <f t="shared" si="77"/>
        <v xml:space="preserve"> PIERRE MUSHIMIYIMANA</v>
      </c>
      <c r="AS427">
        <v>19</v>
      </c>
      <c r="AT427">
        <v>75</v>
      </c>
      <c r="AU427" t="str">
        <f t="shared" si="78"/>
        <v/>
      </c>
      <c r="AV427" t="str">
        <f t="shared" si="79"/>
        <v/>
      </c>
      <c r="AX427">
        <f t="shared" si="80"/>
        <v>6</v>
      </c>
      <c r="AY427" t="str">
        <f t="shared" si="81"/>
        <v>NEVER MARRIED</v>
      </c>
      <c r="AZ427" s="23"/>
      <c r="BA427">
        <f t="shared" si="82"/>
        <v>7</v>
      </c>
      <c r="BC427" t="str">
        <f t="shared" si="83"/>
        <v>M</v>
      </c>
    </row>
    <row r="428" spans="1:56" hidden="1">
      <c r="A428">
        <v>132</v>
      </c>
      <c r="B428" t="s">
        <v>1262</v>
      </c>
      <c r="C428" t="s">
        <v>1263</v>
      </c>
      <c r="E428" t="s">
        <v>30</v>
      </c>
      <c r="F428" t="s">
        <v>2104</v>
      </c>
      <c r="G428" t="s">
        <v>36</v>
      </c>
      <c r="H428">
        <v>42.710680000000004</v>
      </c>
      <c r="I428">
        <v>26.9786398</v>
      </c>
      <c r="J428">
        <v>21005</v>
      </c>
      <c r="K428">
        <v>4</v>
      </c>
      <c r="L428">
        <v>7</v>
      </c>
      <c r="M428">
        <v>1957</v>
      </c>
      <c r="N428">
        <v>65</v>
      </c>
      <c r="O428">
        <v>10</v>
      </c>
      <c r="P428" s="28" t="s">
        <v>31</v>
      </c>
      <c r="Q428" t="s">
        <v>32</v>
      </c>
      <c r="R428" t="s">
        <v>2105</v>
      </c>
      <c r="S428" t="s">
        <v>1917</v>
      </c>
      <c r="T428" t="s">
        <v>2106</v>
      </c>
      <c r="U428">
        <v>5</v>
      </c>
      <c r="V428" t="s">
        <v>86</v>
      </c>
      <c r="W428">
        <v>94</v>
      </c>
      <c r="Y428" t="s">
        <v>2542</v>
      </c>
      <c r="Z428">
        <v>42.322165499999997</v>
      </c>
      <c r="AA428">
        <v>21.358980800000001</v>
      </c>
      <c r="AH428">
        <v>111</v>
      </c>
      <c r="AL428">
        <v>11</v>
      </c>
      <c r="AM428">
        <f t="shared" ca="1" si="72"/>
        <v>8</v>
      </c>
      <c r="AN428">
        <f t="shared" ca="1" si="73"/>
        <v>1957</v>
      </c>
      <c r="AO428">
        <f t="shared" ca="1" si="74"/>
        <v>65</v>
      </c>
      <c r="AP428" t="str">
        <f t="shared" si="75"/>
        <v>DEDAN</v>
      </c>
      <c r="AQ428" t="str">
        <f t="shared" si="76"/>
        <v/>
      </c>
      <c r="AR428" t="str">
        <f t="shared" si="77"/>
        <v xml:space="preserve">DEDAN  </v>
      </c>
      <c r="AU428">
        <f t="shared" ca="1" si="78"/>
        <v>8</v>
      </c>
      <c r="AV428">
        <f t="shared" ca="1" si="79"/>
        <v>1957</v>
      </c>
      <c r="AX428">
        <f t="shared" si="80"/>
        <v>5</v>
      </c>
      <c r="AY428" t="str">
        <f t="shared" si="81"/>
        <v>SEPARATED</v>
      </c>
      <c r="AZ428" s="23"/>
      <c r="BA428">
        <f t="shared" si="82"/>
        <v>10</v>
      </c>
      <c r="BC428" t="str">
        <f t="shared" si="83"/>
        <v>M</v>
      </c>
    </row>
    <row r="429" spans="1:56" hidden="1">
      <c r="A429">
        <v>132</v>
      </c>
      <c r="B429" t="s">
        <v>1264</v>
      </c>
      <c r="C429" t="s">
        <v>1265</v>
      </c>
      <c r="D429" t="s">
        <v>1266</v>
      </c>
      <c r="E429" t="s">
        <v>2459</v>
      </c>
      <c r="F429" t="s">
        <v>2542</v>
      </c>
      <c r="G429" t="s">
        <v>36</v>
      </c>
      <c r="H429">
        <v>42.322165499999997</v>
      </c>
      <c r="I429">
        <v>21.358980800000001</v>
      </c>
      <c r="J429">
        <v>10502</v>
      </c>
      <c r="K429">
        <v>1</v>
      </c>
      <c r="L429">
        <v>10</v>
      </c>
      <c r="M429">
        <v>1928</v>
      </c>
      <c r="N429">
        <v>94</v>
      </c>
      <c r="O429">
        <v>3</v>
      </c>
      <c r="P429" s="28" t="s">
        <v>31</v>
      </c>
      <c r="Q429" t="s">
        <v>32</v>
      </c>
      <c r="R429" t="s">
        <v>2105</v>
      </c>
      <c r="S429" t="s">
        <v>1917</v>
      </c>
      <c r="T429" t="s">
        <v>2106</v>
      </c>
      <c r="U429">
        <v>1</v>
      </c>
      <c r="V429" t="s">
        <v>186</v>
      </c>
      <c r="W429">
        <v>94</v>
      </c>
      <c r="X429" s="17">
        <v>2601462082</v>
      </c>
      <c r="Y429" t="s">
        <v>2542</v>
      </c>
      <c r="Z429">
        <v>42.322165499999997</v>
      </c>
      <c r="AA429">
        <v>21.358980800000001</v>
      </c>
      <c r="AI429">
        <v>87</v>
      </c>
      <c r="AM429">
        <f t="shared" ca="1" si="72"/>
        <v>10</v>
      </c>
      <c r="AN429">
        <f t="shared" ca="1" si="73"/>
        <v>2014</v>
      </c>
      <c r="AO429">
        <f t="shared" ca="1" si="74"/>
        <v>94</v>
      </c>
      <c r="AP429" t="str">
        <f t="shared" si="75"/>
        <v>MUHUZA</v>
      </c>
      <c r="AQ429" t="str">
        <f t="shared" si="76"/>
        <v>MULINDA</v>
      </c>
      <c r="AR429" t="str">
        <f t="shared" si="77"/>
        <v>MUHUZA CLEMENT MULINDA</v>
      </c>
      <c r="AS429">
        <v>29</v>
      </c>
      <c r="AU429" t="str">
        <f t="shared" si="78"/>
        <v/>
      </c>
      <c r="AV429">
        <f t="shared" ca="1" si="79"/>
        <v>2014</v>
      </c>
      <c r="AX429">
        <f t="shared" si="80"/>
        <v>1</v>
      </c>
      <c r="AY429" t="str">
        <f t="shared" si="81"/>
        <v>MARRIED TO ONE WIFE/HUSBAND OFFICIALLY</v>
      </c>
      <c r="AZ429" s="23"/>
      <c r="BA429">
        <f t="shared" si="82"/>
        <v>3</v>
      </c>
      <c r="BC429" t="str">
        <f t="shared" si="83"/>
        <v>M</v>
      </c>
      <c r="BD429" s="17">
        <v>2601462082</v>
      </c>
    </row>
    <row r="430" spans="1:56" hidden="1">
      <c r="A430">
        <v>132</v>
      </c>
      <c r="B430" t="s">
        <v>1267</v>
      </c>
      <c r="C430" t="s">
        <v>1268</v>
      </c>
      <c r="E430" t="s">
        <v>538</v>
      </c>
      <c r="F430" t="s">
        <v>2739</v>
      </c>
      <c r="G430" t="s">
        <v>36</v>
      </c>
      <c r="H430">
        <v>8.9779832000000006</v>
      </c>
      <c r="I430">
        <v>1.1448981</v>
      </c>
      <c r="J430">
        <v>28358</v>
      </c>
      <c r="K430">
        <v>21</v>
      </c>
      <c r="L430">
        <v>8</v>
      </c>
      <c r="M430">
        <v>1977</v>
      </c>
      <c r="N430">
        <v>45</v>
      </c>
      <c r="O430">
        <v>5</v>
      </c>
      <c r="P430" s="28" t="s">
        <v>31</v>
      </c>
      <c r="Q430" t="s">
        <v>32</v>
      </c>
      <c r="R430" t="s">
        <v>2105</v>
      </c>
      <c r="S430" t="s">
        <v>1917</v>
      </c>
      <c r="T430" t="s">
        <v>2106</v>
      </c>
      <c r="U430">
        <v>5</v>
      </c>
      <c r="V430" t="s">
        <v>86</v>
      </c>
      <c r="W430">
        <v>94</v>
      </c>
      <c r="Y430" t="s">
        <v>2542</v>
      </c>
      <c r="Z430">
        <v>42.322165499999997</v>
      </c>
      <c r="AA430">
        <v>21.358980800000001</v>
      </c>
      <c r="AH430">
        <v>132</v>
      </c>
      <c r="AJ430">
        <v>72</v>
      </c>
      <c r="AM430">
        <f t="shared" ca="1" si="72"/>
        <v>12</v>
      </c>
      <c r="AN430">
        <f t="shared" ca="1" si="73"/>
        <v>1977</v>
      </c>
      <c r="AO430">
        <f t="shared" ca="1" si="74"/>
        <v>48</v>
      </c>
      <c r="AP430" t="str">
        <f t="shared" si="75"/>
        <v>CALEB</v>
      </c>
      <c r="AQ430" t="str">
        <f t="shared" si="76"/>
        <v>UMULISA</v>
      </c>
      <c r="AR430" t="str">
        <f t="shared" si="77"/>
        <v>CALEB  UMULISA</v>
      </c>
      <c r="AU430">
        <f t="shared" ca="1" si="78"/>
        <v>12</v>
      </c>
      <c r="AV430">
        <f t="shared" ca="1" si="79"/>
        <v>1977</v>
      </c>
      <c r="AX430">
        <f t="shared" si="80"/>
        <v>5</v>
      </c>
      <c r="AY430" t="str">
        <f t="shared" si="81"/>
        <v>SEPARATED</v>
      </c>
      <c r="AZ430" s="23"/>
      <c r="BA430">
        <f t="shared" si="82"/>
        <v>5</v>
      </c>
      <c r="BC430" t="str">
        <f t="shared" si="83"/>
        <v>M</v>
      </c>
    </row>
    <row r="431" spans="1:56" hidden="1">
      <c r="A431">
        <v>132</v>
      </c>
      <c r="B431" t="s">
        <v>1269</v>
      </c>
      <c r="C431" t="s">
        <v>964</v>
      </c>
      <c r="E431" t="s">
        <v>462</v>
      </c>
      <c r="F431" t="s">
        <v>2740</v>
      </c>
      <c r="G431" t="s">
        <v>36</v>
      </c>
      <c r="H431">
        <v>30.779444000000002</v>
      </c>
      <c r="I431">
        <v>120.00922</v>
      </c>
      <c r="J431">
        <v>14394</v>
      </c>
      <c r="K431">
        <v>29</v>
      </c>
      <c r="L431">
        <v>5</v>
      </c>
      <c r="M431">
        <v>1939</v>
      </c>
      <c r="N431">
        <v>83</v>
      </c>
      <c r="O431">
        <v>1</v>
      </c>
      <c r="P431" s="28" t="s">
        <v>31</v>
      </c>
      <c r="Q431" t="s">
        <v>32</v>
      </c>
      <c r="R431" t="s">
        <v>2105</v>
      </c>
      <c r="S431" t="s">
        <v>1917</v>
      </c>
      <c r="T431" t="s">
        <v>2106</v>
      </c>
      <c r="U431">
        <v>3</v>
      </c>
      <c r="V431" t="s">
        <v>26</v>
      </c>
      <c r="W431">
        <v>94</v>
      </c>
      <c r="Y431" t="s">
        <v>2542</v>
      </c>
      <c r="Z431">
        <v>42.322165499999997</v>
      </c>
      <c r="AA431">
        <v>21.358980800000001</v>
      </c>
      <c r="AM431">
        <f t="shared" ca="1" si="72"/>
        <v>5</v>
      </c>
      <c r="AN431">
        <f t="shared" ca="1" si="73"/>
        <v>1939</v>
      </c>
      <c r="AO431">
        <f t="shared" ca="1" si="74"/>
        <v>83</v>
      </c>
      <c r="AP431" t="str">
        <f t="shared" si="75"/>
        <v>MUGABO</v>
      </c>
      <c r="AQ431" t="str">
        <f t="shared" si="76"/>
        <v>NIYIBIZI</v>
      </c>
      <c r="AR431" t="str">
        <f t="shared" si="77"/>
        <v>MUGABO  NIYIBIZI</v>
      </c>
      <c r="AU431">
        <f t="shared" ca="1" si="78"/>
        <v>5</v>
      </c>
      <c r="AV431">
        <f t="shared" ca="1" si="79"/>
        <v>1939</v>
      </c>
      <c r="AX431">
        <f t="shared" si="80"/>
        <v>3</v>
      </c>
      <c r="AY431" t="str">
        <f t="shared" si="81"/>
        <v>LIVE IN A POLYGAMOUS UNION</v>
      </c>
      <c r="AZ431" s="23"/>
      <c r="BA431">
        <f t="shared" si="82"/>
        <v>1</v>
      </c>
      <c r="BC431" t="str">
        <f t="shared" si="83"/>
        <v>M</v>
      </c>
    </row>
    <row r="432" spans="1:56" hidden="1">
      <c r="A432">
        <v>132</v>
      </c>
      <c r="B432" t="s">
        <v>1270</v>
      </c>
      <c r="C432" t="s">
        <v>1271</v>
      </c>
      <c r="E432" t="s">
        <v>1171</v>
      </c>
      <c r="F432" t="s">
        <v>2110</v>
      </c>
      <c r="G432" t="s">
        <v>23</v>
      </c>
      <c r="H432">
        <v>22.244160000000001</v>
      </c>
      <c r="I432">
        <v>108.214158</v>
      </c>
      <c r="J432">
        <v>11521</v>
      </c>
      <c r="K432">
        <v>17</v>
      </c>
      <c r="L432">
        <v>7</v>
      </c>
      <c r="M432">
        <v>1931</v>
      </c>
      <c r="N432">
        <v>91</v>
      </c>
      <c r="O432">
        <v>12</v>
      </c>
      <c r="P432" s="28" t="s">
        <v>31</v>
      </c>
      <c r="Q432" t="s">
        <v>32</v>
      </c>
      <c r="R432" t="s">
        <v>2105</v>
      </c>
      <c r="S432" t="s">
        <v>1917</v>
      </c>
      <c r="T432" t="s">
        <v>2106</v>
      </c>
      <c r="U432">
        <v>3</v>
      </c>
      <c r="V432" t="s">
        <v>26</v>
      </c>
      <c r="W432">
        <v>94</v>
      </c>
      <c r="Y432" t="s">
        <v>2542</v>
      </c>
      <c r="Z432">
        <v>42.322165499999997</v>
      </c>
      <c r="AA432">
        <v>21.358980800000001</v>
      </c>
      <c r="AC432">
        <v>1</v>
      </c>
      <c r="AI432">
        <v>46</v>
      </c>
      <c r="AM432">
        <f t="shared" ca="1" si="72"/>
        <v>7</v>
      </c>
      <c r="AN432">
        <f t="shared" ca="1" si="73"/>
        <v>2003</v>
      </c>
      <c r="AO432">
        <f t="shared" ca="1" si="74"/>
        <v>91</v>
      </c>
      <c r="AP432" t="str">
        <f t="shared" si="75"/>
        <v>RUTH</v>
      </c>
      <c r="AQ432" t="str">
        <f t="shared" si="76"/>
        <v>MUSABYIMANA</v>
      </c>
      <c r="AR432" t="str">
        <f t="shared" si="77"/>
        <v>RUTH  MUSABYIMANA</v>
      </c>
      <c r="AS432">
        <v>67</v>
      </c>
      <c r="AU432" t="str">
        <f t="shared" si="78"/>
        <v/>
      </c>
      <c r="AV432">
        <f t="shared" ca="1" si="79"/>
        <v>2003</v>
      </c>
      <c r="AX432">
        <f t="shared" si="80"/>
        <v>3</v>
      </c>
      <c r="AY432" t="str">
        <f t="shared" si="81"/>
        <v>LIVE IN A POLYGAMOUS UNION</v>
      </c>
      <c r="AZ432" s="23"/>
      <c r="BA432">
        <f t="shared" si="82"/>
        <v>12</v>
      </c>
      <c r="BC432" t="str">
        <f t="shared" si="83"/>
        <v>F</v>
      </c>
    </row>
    <row r="433" spans="1:56" hidden="1">
      <c r="A433">
        <v>132</v>
      </c>
      <c r="B433" t="s">
        <v>1270</v>
      </c>
      <c r="C433" t="s">
        <v>1271</v>
      </c>
      <c r="E433" t="s">
        <v>1171</v>
      </c>
      <c r="F433" t="s">
        <v>2110</v>
      </c>
      <c r="G433" t="s">
        <v>23</v>
      </c>
      <c r="H433">
        <v>22.244160000000001</v>
      </c>
      <c r="I433">
        <v>108.214158</v>
      </c>
      <c r="J433">
        <v>11521</v>
      </c>
      <c r="K433">
        <v>17</v>
      </c>
      <c r="L433">
        <v>7</v>
      </c>
      <c r="M433">
        <v>1931</v>
      </c>
      <c r="N433">
        <v>91</v>
      </c>
      <c r="O433">
        <v>12</v>
      </c>
      <c r="P433" s="28" t="s">
        <v>31</v>
      </c>
      <c r="Q433" t="s">
        <v>32</v>
      </c>
      <c r="R433" t="s">
        <v>2105</v>
      </c>
      <c r="S433" t="s">
        <v>60</v>
      </c>
      <c r="T433" t="s">
        <v>2574</v>
      </c>
      <c r="U433">
        <v>3</v>
      </c>
      <c r="V433" t="s">
        <v>26</v>
      </c>
      <c r="W433">
        <v>94</v>
      </c>
      <c r="Y433" t="s">
        <v>2542</v>
      </c>
      <c r="Z433">
        <v>42.322165499999997</v>
      </c>
      <c r="AA433">
        <v>21.358980800000001</v>
      </c>
      <c r="AC433">
        <v>1</v>
      </c>
      <c r="AM433">
        <f t="shared" ca="1" si="72"/>
        <v>7</v>
      </c>
      <c r="AN433">
        <f t="shared" ca="1" si="73"/>
        <v>1931</v>
      </c>
      <c r="AO433">
        <f t="shared" ca="1" si="74"/>
        <v>91</v>
      </c>
      <c r="AP433" t="str">
        <f t="shared" si="75"/>
        <v>RUTH</v>
      </c>
      <c r="AQ433" t="str">
        <f t="shared" si="76"/>
        <v>MUSABYIMANA</v>
      </c>
      <c r="AR433" t="str">
        <f t="shared" si="77"/>
        <v>RUTH  MUSABYIMANA</v>
      </c>
      <c r="AU433">
        <f t="shared" ca="1" si="78"/>
        <v>7</v>
      </c>
      <c r="AV433">
        <f t="shared" ca="1" si="79"/>
        <v>1931</v>
      </c>
      <c r="AX433">
        <f t="shared" si="80"/>
        <v>3</v>
      </c>
      <c r="AY433" t="str">
        <f t="shared" si="81"/>
        <v>LIVE IN A POLYGAMOUS UNION</v>
      </c>
      <c r="AZ433" s="23"/>
      <c r="BA433">
        <f t="shared" si="82"/>
        <v>12</v>
      </c>
      <c r="BC433" t="str">
        <f t="shared" si="83"/>
        <v>F</v>
      </c>
    </row>
    <row r="434" spans="1:56" hidden="1">
      <c r="A434">
        <v>133</v>
      </c>
      <c r="B434" t="s">
        <v>1272</v>
      </c>
      <c r="C434" t="s">
        <v>514</v>
      </c>
      <c r="E434" t="s">
        <v>2741</v>
      </c>
      <c r="F434" t="s">
        <v>2742</v>
      </c>
      <c r="G434" t="s">
        <v>23</v>
      </c>
      <c r="H434">
        <v>-22.732484700000001</v>
      </c>
      <c r="I434">
        <v>-48.572449900000002</v>
      </c>
      <c r="J434">
        <v>30733</v>
      </c>
      <c r="K434">
        <v>21</v>
      </c>
      <c r="L434">
        <v>2</v>
      </c>
      <c r="M434">
        <v>1984</v>
      </c>
      <c r="N434">
        <v>38</v>
      </c>
      <c r="O434">
        <v>5</v>
      </c>
      <c r="P434" s="28" t="s">
        <v>72</v>
      </c>
      <c r="Q434" t="s">
        <v>73</v>
      </c>
      <c r="R434" t="s">
        <v>2076</v>
      </c>
      <c r="S434" t="s">
        <v>2077</v>
      </c>
      <c r="T434" t="s">
        <v>2112</v>
      </c>
      <c r="U434">
        <v>4</v>
      </c>
      <c r="V434" t="s">
        <v>93</v>
      </c>
      <c r="W434">
        <v>91</v>
      </c>
      <c r="X434"/>
      <c r="Y434" t="s">
        <v>2743</v>
      </c>
      <c r="Z434">
        <v>49.705580500000003</v>
      </c>
      <c r="AA434">
        <v>18.2243639</v>
      </c>
      <c r="AG434">
        <v>12</v>
      </c>
      <c r="AM434">
        <f t="shared" ca="1" si="72"/>
        <v>2</v>
      </c>
      <c r="AN434">
        <f t="shared" ca="1" si="73"/>
        <v>1984</v>
      </c>
      <c r="AO434">
        <f t="shared" ca="1" si="74"/>
        <v>38</v>
      </c>
      <c r="AP434" t="str">
        <f t="shared" si="75"/>
        <v>MUGISHA</v>
      </c>
      <c r="AQ434" t="str">
        <f t="shared" si="76"/>
        <v>BYAMUNGU</v>
      </c>
      <c r="AR434" t="str">
        <f t="shared" si="77"/>
        <v>MUGISHA  BYAMUNGU</v>
      </c>
      <c r="AU434">
        <f t="shared" ca="1" si="78"/>
        <v>2</v>
      </c>
      <c r="AV434">
        <f t="shared" ca="1" si="79"/>
        <v>1984</v>
      </c>
      <c r="AX434">
        <f t="shared" si="80"/>
        <v>4</v>
      </c>
      <c r="AY434" t="str">
        <f t="shared" si="81"/>
        <v>DIVORCED</v>
      </c>
      <c r="AZ434" s="23">
        <v>1</v>
      </c>
      <c r="BA434" t="str">
        <f t="shared" si="82"/>
        <v/>
      </c>
      <c r="BC434" t="str">
        <f t="shared" si="83"/>
        <v>F</v>
      </c>
    </row>
    <row r="435" spans="1:56" hidden="1">
      <c r="A435">
        <v>133</v>
      </c>
      <c r="B435" t="s">
        <v>1274</v>
      </c>
      <c r="C435" t="s">
        <v>135</v>
      </c>
      <c r="E435" t="s">
        <v>2744</v>
      </c>
      <c r="F435" t="s">
        <v>2743</v>
      </c>
      <c r="G435" t="s">
        <v>36</v>
      </c>
      <c r="H435">
        <v>49.705580500000003</v>
      </c>
      <c r="I435">
        <v>18.2243639</v>
      </c>
      <c r="J435">
        <v>11419</v>
      </c>
      <c r="K435">
        <v>6</v>
      </c>
      <c r="L435">
        <v>4</v>
      </c>
      <c r="M435">
        <v>1931</v>
      </c>
      <c r="N435">
        <v>91</v>
      </c>
      <c r="O435">
        <v>10</v>
      </c>
      <c r="P435" s="28" t="s">
        <v>72</v>
      </c>
      <c r="Q435" t="s">
        <v>73</v>
      </c>
      <c r="R435" t="s">
        <v>2076</v>
      </c>
      <c r="S435" t="s">
        <v>2077</v>
      </c>
      <c r="T435" t="s">
        <v>2112</v>
      </c>
      <c r="U435">
        <v>6</v>
      </c>
      <c r="V435" t="s">
        <v>43</v>
      </c>
      <c r="W435">
        <v>91</v>
      </c>
      <c r="X435">
        <v>4597299086</v>
      </c>
      <c r="Y435" t="s">
        <v>2743</v>
      </c>
      <c r="Z435">
        <v>49.705580500000003</v>
      </c>
      <c r="AA435">
        <v>18.2243639</v>
      </c>
      <c r="AM435">
        <f t="shared" ca="1" si="72"/>
        <v>4</v>
      </c>
      <c r="AN435">
        <f t="shared" ca="1" si="73"/>
        <v>1931</v>
      </c>
      <c r="AO435">
        <f t="shared" ca="1" si="74"/>
        <v>91</v>
      </c>
      <c r="AP435" t="str">
        <f t="shared" si="75"/>
        <v>FRANCOIS</v>
      </c>
      <c r="AQ435" t="str">
        <f t="shared" si="76"/>
        <v>ASIIMWE</v>
      </c>
      <c r="AR435" t="str">
        <f t="shared" si="77"/>
        <v>FRANCOIS  ASIIMWE</v>
      </c>
      <c r="AU435">
        <f t="shared" ca="1" si="78"/>
        <v>4</v>
      </c>
      <c r="AV435">
        <f t="shared" ca="1" si="79"/>
        <v>1931</v>
      </c>
      <c r="AW435">
        <v>1</v>
      </c>
      <c r="AX435" t="str">
        <f t="shared" si="80"/>
        <v/>
      </c>
      <c r="AY435" t="str">
        <f t="shared" si="81"/>
        <v/>
      </c>
      <c r="AZ435" s="23"/>
      <c r="BA435">
        <f t="shared" si="82"/>
        <v>10</v>
      </c>
      <c r="BC435" t="str">
        <f t="shared" si="83"/>
        <v>M</v>
      </c>
      <c r="BD435">
        <v>4597299086</v>
      </c>
    </row>
    <row r="436" spans="1:56" hidden="1">
      <c r="A436">
        <v>134</v>
      </c>
      <c r="B436" t="s">
        <v>1276</v>
      </c>
      <c r="C436" t="s">
        <v>677</v>
      </c>
      <c r="E436" t="s">
        <v>221</v>
      </c>
      <c r="F436" t="s">
        <v>2114</v>
      </c>
      <c r="G436" t="s">
        <v>23</v>
      </c>
      <c r="H436">
        <v>9.9825621000000009</v>
      </c>
      <c r="I436">
        <v>-84.168523199999996</v>
      </c>
      <c r="J436">
        <v>19943</v>
      </c>
      <c r="K436">
        <v>7</v>
      </c>
      <c r="L436">
        <v>8</v>
      </c>
      <c r="M436">
        <v>1954</v>
      </c>
      <c r="N436">
        <v>68</v>
      </c>
      <c r="O436">
        <v>8</v>
      </c>
      <c r="P436" s="28" t="s">
        <v>97</v>
      </c>
      <c r="Q436" t="s">
        <v>125</v>
      </c>
      <c r="R436" t="s">
        <v>125</v>
      </c>
      <c r="S436" t="s">
        <v>2046</v>
      </c>
      <c r="T436" t="s">
        <v>2047</v>
      </c>
      <c r="U436">
        <v>4</v>
      </c>
      <c r="V436" t="s">
        <v>93</v>
      </c>
      <c r="W436">
        <v>68</v>
      </c>
      <c r="X436" s="17">
        <v>2756003718</v>
      </c>
      <c r="Y436" t="s">
        <v>2114</v>
      </c>
      <c r="Z436">
        <v>9.9825621000000009</v>
      </c>
      <c r="AA436">
        <v>-84.168523199999996</v>
      </c>
      <c r="AM436">
        <f t="shared" ca="1" si="72"/>
        <v>8</v>
      </c>
      <c r="AN436">
        <f t="shared" ca="1" si="73"/>
        <v>1954</v>
      </c>
      <c r="AO436">
        <f t="shared" ca="1" si="74"/>
        <v>68</v>
      </c>
      <c r="AP436" t="str">
        <f t="shared" si="75"/>
        <v>JOSIANE</v>
      </c>
      <c r="AQ436" t="str">
        <f t="shared" si="76"/>
        <v>MUNEZERO</v>
      </c>
      <c r="AR436" t="str">
        <f t="shared" si="77"/>
        <v>JOSIANE  MUNEZERO</v>
      </c>
      <c r="AU436">
        <f t="shared" ca="1" si="78"/>
        <v>8</v>
      </c>
      <c r="AV436">
        <f t="shared" ca="1" si="79"/>
        <v>1954</v>
      </c>
      <c r="AW436">
        <v>1</v>
      </c>
      <c r="AX436" t="str">
        <f t="shared" si="80"/>
        <v/>
      </c>
      <c r="AY436" t="str">
        <f t="shared" si="81"/>
        <v/>
      </c>
      <c r="AZ436" s="23"/>
      <c r="BA436">
        <f t="shared" si="82"/>
        <v>8</v>
      </c>
      <c r="BC436" t="str">
        <f t="shared" si="83"/>
        <v>F</v>
      </c>
      <c r="BD436" s="17">
        <v>2756003718</v>
      </c>
    </row>
    <row r="437" spans="1:56" hidden="1">
      <c r="A437">
        <v>134</v>
      </c>
      <c r="B437" t="s">
        <v>1277</v>
      </c>
      <c r="C437" t="s">
        <v>1278</v>
      </c>
      <c r="E437" t="s">
        <v>2749</v>
      </c>
      <c r="F437" t="s">
        <v>2750</v>
      </c>
      <c r="G437" t="s">
        <v>36</v>
      </c>
      <c r="H437">
        <v>13.943482700000001</v>
      </c>
      <c r="I437">
        <v>121.3691335</v>
      </c>
      <c r="J437">
        <v>33061</v>
      </c>
      <c r="K437">
        <v>7</v>
      </c>
      <c r="L437">
        <v>7</v>
      </c>
      <c r="M437">
        <v>1990</v>
      </c>
      <c r="N437">
        <v>32</v>
      </c>
      <c r="O437">
        <v>2</v>
      </c>
      <c r="P437" s="28" t="s">
        <v>97</v>
      </c>
      <c r="Q437" t="s">
        <v>125</v>
      </c>
      <c r="R437" t="s">
        <v>125</v>
      </c>
      <c r="S437" t="s">
        <v>2046</v>
      </c>
      <c r="T437" t="s">
        <v>2047</v>
      </c>
      <c r="U437">
        <v>5</v>
      </c>
      <c r="V437" t="s">
        <v>86</v>
      </c>
      <c r="W437">
        <v>68</v>
      </c>
      <c r="Y437" t="s">
        <v>2114</v>
      </c>
      <c r="Z437">
        <v>9.9825621000000009</v>
      </c>
      <c r="AA437">
        <v>-84.168523199999996</v>
      </c>
      <c r="AH437">
        <v>50</v>
      </c>
      <c r="AM437">
        <f t="shared" ca="1" si="72"/>
        <v>8</v>
      </c>
      <c r="AN437">
        <f t="shared" ca="1" si="73"/>
        <v>1990</v>
      </c>
      <c r="AO437">
        <f t="shared" ca="1" si="74"/>
        <v>32</v>
      </c>
      <c r="AP437" t="str">
        <f t="shared" si="75"/>
        <v>JOSUE</v>
      </c>
      <c r="AQ437" t="str">
        <f t="shared" si="76"/>
        <v>GATARAYIHA</v>
      </c>
      <c r="AR437" t="str">
        <f t="shared" si="77"/>
        <v>JOSUE  GATARAYIHA</v>
      </c>
      <c r="AU437">
        <f t="shared" ca="1" si="78"/>
        <v>8</v>
      </c>
      <c r="AV437">
        <f t="shared" ca="1" si="79"/>
        <v>1990</v>
      </c>
      <c r="AX437">
        <f t="shared" si="80"/>
        <v>5</v>
      </c>
      <c r="AY437" t="str">
        <f t="shared" si="81"/>
        <v>SEPARATED</v>
      </c>
      <c r="AZ437" s="23"/>
      <c r="BA437">
        <f t="shared" si="82"/>
        <v>2</v>
      </c>
      <c r="BC437" t="str">
        <f t="shared" si="83"/>
        <v>M</v>
      </c>
    </row>
    <row r="438" spans="1:56" hidden="1">
      <c r="A438">
        <v>135</v>
      </c>
      <c r="B438" t="s">
        <v>1280</v>
      </c>
      <c r="C438" t="s">
        <v>1281</v>
      </c>
      <c r="D438" t="s">
        <v>1282</v>
      </c>
      <c r="E438" t="s">
        <v>364</v>
      </c>
      <c r="F438" t="s">
        <v>2751</v>
      </c>
      <c r="G438" t="s">
        <v>36</v>
      </c>
      <c r="H438">
        <v>32.940117299999997</v>
      </c>
      <c r="I438">
        <v>50.124088</v>
      </c>
      <c r="J438">
        <v>26795</v>
      </c>
      <c r="K438">
        <v>11</v>
      </c>
      <c r="L438">
        <v>5</v>
      </c>
      <c r="M438">
        <v>1973</v>
      </c>
      <c r="N438">
        <v>49</v>
      </c>
      <c r="O438">
        <v>8</v>
      </c>
      <c r="P438" s="28" t="s">
        <v>24</v>
      </c>
      <c r="Q438" t="s">
        <v>255</v>
      </c>
      <c r="R438" t="s">
        <v>2117</v>
      </c>
      <c r="S438" t="s">
        <v>2118</v>
      </c>
      <c r="T438" t="s">
        <v>2119</v>
      </c>
      <c r="U438">
        <v>1</v>
      </c>
      <c r="V438" t="s">
        <v>186</v>
      </c>
      <c r="W438">
        <v>95</v>
      </c>
      <c r="Y438" t="s">
        <v>2122</v>
      </c>
      <c r="Z438">
        <v>19.928173999999999</v>
      </c>
      <c r="AA438">
        <v>110.883743</v>
      </c>
      <c r="AM438">
        <f t="shared" ca="1" si="72"/>
        <v>5</v>
      </c>
      <c r="AN438">
        <f t="shared" ca="1" si="73"/>
        <v>1973</v>
      </c>
      <c r="AO438">
        <f t="shared" ca="1" si="74"/>
        <v>49</v>
      </c>
      <c r="AP438" t="str">
        <f t="shared" si="75"/>
        <v>VEDASTE</v>
      </c>
      <c r="AQ438" t="str">
        <f t="shared" si="76"/>
        <v>TUYISHIMIRE</v>
      </c>
      <c r="AR438" t="str">
        <f t="shared" si="77"/>
        <v>VEDASTE LIONCEAU TUYISHIMIRE</v>
      </c>
      <c r="AU438">
        <f t="shared" ca="1" si="78"/>
        <v>5</v>
      </c>
      <c r="AV438">
        <f t="shared" ca="1" si="79"/>
        <v>1973</v>
      </c>
      <c r="AX438">
        <f t="shared" si="80"/>
        <v>1</v>
      </c>
      <c r="AY438" t="str">
        <f t="shared" si="81"/>
        <v>MARRIED TO ONE WIFE/HUSBAND OFFICIALLY</v>
      </c>
      <c r="AZ438" s="23"/>
      <c r="BA438">
        <f t="shared" si="82"/>
        <v>8</v>
      </c>
      <c r="BC438" t="str">
        <f t="shared" si="83"/>
        <v>M</v>
      </c>
    </row>
    <row r="439" spans="1:56" hidden="1">
      <c r="A439">
        <v>135</v>
      </c>
      <c r="B439" t="s">
        <v>1284</v>
      </c>
      <c r="C439" t="s">
        <v>2905</v>
      </c>
      <c r="E439" t="s">
        <v>788</v>
      </c>
      <c r="F439" t="s">
        <v>2752</v>
      </c>
      <c r="G439" t="s">
        <v>36</v>
      </c>
      <c r="H439">
        <v>45.817485599999998</v>
      </c>
      <c r="I439">
        <v>17.185099999999998</v>
      </c>
      <c r="J439">
        <v>34758</v>
      </c>
      <c r="K439">
        <v>28</v>
      </c>
      <c r="L439">
        <v>2</v>
      </c>
      <c r="M439">
        <v>1995</v>
      </c>
      <c r="N439">
        <v>27</v>
      </c>
      <c r="O439">
        <v>7</v>
      </c>
      <c r="P439" s="28" t="s">
        <v>24</v>
      </c>
      <c r="Q439" t="s">
        <v>255</v>
      </c>
      <c r="R439" t="s">
        <v>2117</v>
      </c>
      <c r="S439" t="s">
        <v>2118</v>
      </c>
      <c r="T439" t="s">
        <v>2119</v>
      </c>
      <c r="U439">
        <v>4</v>
      </c>
      <c r="V439" t="s">
        <v>93</v>
      </c>
      <c r="W439">
        <v>95</v>
      </c>
      <c r="Y439" t="s">
        <v>2122</v>
      </c>
      <c r="Z439">
        <v>19.928173999999999</v>
      </c>
      <c r="AA439">
        <v>110.883743</v>
      </c>
      <c r="AD439">
        <v>44</v>
      </c>
      <c r="AM439">
        <f t="shared" ca="1" si="72"/>
        <v>2</v>
      </c>
      <c r="AN439">
        <f t="shared" ca="1" si="73"/>
        <v>1995</v>
      </c>
      <c r="AO439">
        <f t="shared" ca="1" si="74"/>
        <v>27</v>
      </c>
      <c r="AP439" t="str">
        <f t="shared" si="75"/>
        <v>BELLYOFF</v>
      </c>
      <c r="AQ439" t="str">
        <f t="shared" si="76"/>
        <v>CLAUDE</v>
      </c>
      <c r="AR439" t="str">
        <f t="shared" si="77"/>
        <v>BELLYOFF  CLAUDE</v>
      </c>
      <c r="AS439">
        <v>64</v>
      </c>
      <c r="AU439" t="str">
        <f t="shared" si="78"/>
        <v/>
      </c>
      <c r="AV439">
        <f t="shared" ca="1" si="79"/>
        <v>1995</v>
      </c>
      <c r="AX439">
        <f t="shared" si="80"/>
        <v>4</v>
      </c>
      <c r="AY439" t="str">
        <f t="shared" si="81"/>
        <v>DIVORCED</v>
      </c>
      <c r="AZ439" s="23"/>
      <c r="BA439">
        <f t="shared" si="82"/>
        <v>7</v>
      </c>
      <c r="BB439">
        <v>1</v>
      </c>
      <c r="BC439" t="str">
        <f t="shared" si="83"/>
        <v/>
      </c>
    </row>
    <row r="440" spans="1:56" hidden="1">
      <c r="A440">
        <v>135</v>
      </c>
      <c r="B440" t="s">
        <v>1287</v>
      </c>
      <c r="C440" t="s">
        <v>55</v>
      </c>
      <c r="E440" t="s">
        <v>2753</v>
      </c>
      <c r="F440" t="s">
        <v>2754</v>
      </c>
      <c r="G440" t="s">
        <v>36</v>
      </c>
      <c r="H440">
        <v>17.133333199999999</v>
      </c>
      <c r="I440">
        <v>122.13333129999999</v>
      </c>
      <c r="J440">
        <v>37967</v>
      </c>
      <c r="K440">
        <v>12</v>
      </c>
      <c r="L440">
        <v>12</v>
      </c>
      <c r="M440">
        <v>2003</v>
      </c>
      <c r="N440">
        <v>19</v>
      </c>
      <c r="O440">
        <v>9</v>
      </c>
      <c r="P440" s="28" t="s">
        <v>24</v>
      </c>
      <c r="Q440" t="s">
        <v>255</v>
      </c>
      <c r="R440" t="s">
        <v>2117</v>
      </c>
      <c r="S440" t="s">
        <v>2118</v>
      </c>
      <c r="T440" t="s">
        <v>2119</v>
      </c>
      <c r="U440">
        <v>4</v>
      </c>
      <c r="V440" t="s">
        <v>93</v>
      </c>
      <c r="W440">
        <v>95</v>
      </c>
      <c r="Y440" t="s">
        <v>2122</v>
      </c>
      <c r="Z440">
        <v>19.928173999999999</v>
      </c>
      <c r="AA440">
        <v>110.883743</v>
      </c>
      <c r="AM440">
        <f t="shared" ca="1" si="72"/>
        <v>12</v>
      </c>
      <c r="AN440">
        <f t="shared" ca="1" si="73"/>
        <v>2003</v>
      </c>
      <c r="AO440">
        <f t="shared" ca="1" si="74"/>
        <v>19</v>
      </c>
      <c r="AP440" t="str">
        <f t="shared" si="75"/>
        <v>AUGUSTIN</v>
      </c>
      <c r="AQ440" t="str">
        <f t="shared" si="76"/>
        <v>STEVEN</v>
      </c>
      <c r="AR440" t="str">
        <f t="shared" si="77"/>
        <v>AUGUSTIN  STEVEN</v>
      </c>
      <c r="AU440">
        <f t="shared" ca="1" si="78"/>
        <v>12</v>
      </c>
      <c r="AV440">
        <f t="shared" ca="1" si="79"/>
        <v>2003</v>
      </c>
      <c r="AX440">
        <f t="shared" si="80"/>
        <v>4</v>
      </c>
      <c r="AY440" t="str">
        <f t="shared" si="81"/>
        <v>DIVORCED</v>
      </c>
      <c r="AZ440" s="23">
        <v>1</v>
      </c>
      <c r="BA440" t="str">
        <f t="shared" si="82"/>
        <v/>
      </c>
      <c r="BC440" t="str">
        <f t="shared" si="83"/>
        <v>M</v>
      </c>
    </row>
    <row r="441" spans="1:56" hidden="1">
      <c r="A441">
        <v>135</v>
      </c>
      <c r="B441" t="s">
        <v>1289</v>
      </c>
      <c r="C441" t="s">
        <v>1290</v>
      </c>
      <c r="E441" t="s">
        <v>1233</v>
      </c>
      <c r="F441" t="s">
        <v>2122</v>
      </c>
      <c r="G441" t="s">
        <v>23</v>
      </c>
      <c r="H441">
        <v>19.928173999999999</v>
      </c>
      <c r="I441">
        <v>110.883743</v>
      </c>
      <c r="J441">
        <v>10167</v>
      </c>
      <c r="K441">
        <v>1</v>
      </c>
      <c r="L441">
        <v>11</v>
      </c>
      <c r="M441">
        <v>1927</v>
      </c>
      <c r="N441">
        <v>95</v>
      </c>
      <c r="O441">
        <v>11</v>
      </c>
      <c r="P441" s="28" t="s">
        <v>24</v>
      </c>
      <c r="Q441" t="s">
        <v>255</v>
      </c>
      <c r="R441" t="s">
        <v>2117</v>
      </c>
      <c r="S441" t="s">
        <v>2118</v>
      </c>
      <c r="T441" t="s">
        <v>2119</v>
      </c>
      <c r="U441">
        <v>2</v>
      </c>
      <c r="V441" t="s">
        <v>48</v>
      </c>
      <c r="W441">
        <v>95</v>
      </c>
      <c r="X441" s="17">
        <v>9624113972</v>
      </c>
      <c r="Y441" t="s">
        <v>2122</v>
      </c>
      <c r="Z441">
        <v>19.928173999999999</v>
      </c>
      <c r="AA441">
        <v>110.883743</v>
      </c>
      <c r="AF441">
        <v>7</v>
      </c>
      <c r="AM441">
        <f t="shared" ca="1" si="72"/>
        <v>11</v>
      </c>
      <c r="AN441">
        <f t="shared" ca="1" si="73"/>
        <v>1927</v>
      </c>
      <c r="AO441">
        <f t="shared" ca="1" si="74"/>
        <v>95</v>
      </c>
      <c r="AP441" t="str">
        <f t="shared" si="75"/>
        <v>BETTY</v>
      </c>
      <c r="AQ441" t="str">
        <f t="shared" si="76"/>
        <v>HABINEZA</v>
      </c>
      <c r="AR441" t="str">
        <f t="shared" si="77"/>
        <v>BETTY  HABINEZA</v>
      </c>
      <c r="AU441">
        <f t="shared" ca="1" si="78"/>
        <v>11</v>
      </c>
      <c r="AV441">
        <f t="shared" ca="1" si="79"/>
        <v>1927</v>
      </c>
      <c r="AX441">
        <f t="shared" si="80"/>
        <v>2</v>
      </c>
      <c r="AY441" t="str">
        <f t="shared" si="81"/>
        <v>MARRIED TO ONE WIFE/HUSBAND NOT OFFICIALLY</v>
      </c>
      <c r="AZ441" s="23"/>
      <c r="BA441">
        <f t="shared" si="82"/>
        <v>11</v>
      </c>
      <c r="BC441" t="str">
        <f t="shared" si="83"/>
        <v>F</v>
      </c>
      <c r="BD441" s="17">
        <v>9624113972</v>
      </c>
    </row>
    <row r="442" spans="1:56" hidden="1">
      <c r="A442">
        <v>136</v>
      </c>
      <c r="B442" t="s">
        <v>1291</v>
      </c>
      <c r="C442" t="s">
        <v>1292</v>
      </c>
      <c r="E442" t="s">
        <v>204</v>
      </c>
      <c r="F442" t="s">
        <v>2123</v>
      </c>
      <c r="G442" t="s">
        <v>23</v>
      </c>
      <c r="H442">
        <v>42.079279</v>
      </c>
      <c r="I442">
        <v>-8.4835185000000006</v>
      </c>
      <c r="J442">
        <v>11157</v>
      </c>
      <c r="K442">
        <v>18</v>
      </c>
      <c r="L442">
        <v>7</v>
      </c>
      <c r="M442">
        <v>1930</v>
      </c>
      <c r="N442">
        <v>92</v>
      </c>
      <c r="O442">
        <v>3</v>
      </c>
      <c r="P442" s="28" t="s">
        <v>37</v>
      </c>
      <c r="Q442" t="s">
        <v>68</v>
      </c>
      <c r="R442" t="s">
        <v>1414</v>
      </c>
      <c r="S442" t="s">
        <v>1452</v>
      </c>
      <c r="T442" t="s">
        <v>2124</v>
      </c>
      <c r="U442">
        <v>4</v>
      </c>
      <c r="V442" t="s">
        <v>93</v>
      </c>
      <c r="W442">
        <v>98</v>
      </c>
      <c r="Y442" t="s">
        <v>2127</v>
      </c>
      <c r="Z442">
        <v>49.788203000000003</v>
      </c>
      <c r="AA442">
        <v>19.70598</v>
      </c>
      <c r="AH442">
        <v>115</v>
      </c>
      <c r="AM442">
        <f t="shared" ca="1" si="72"/>
        <v>6</v>
      </c>
      <c r="AN442">
        <f t="shared" ca="1" si="73"/>
        <v>1930</v>
      </c>
      <c r="AO442">
        <f t="shared" ca="1" si="74"/>
        <v>92</v>
      </c>
      <c r="AP442" t="str">
        <f t="shared" si="75"/>
        <v>CHARITY</v>
      </c>
      <c r="AQ442" t="str">
        <f t="shared" si="76"/>
        <v>KARANGWA</v>
      </c>
      <c r="AR442" t="str">
        <f t="shared" si="77"/>
        <v>CHARITY  KARANGWA</v>
      </c>
      <c r="AU442">
        <f t="shared" ca="1" si="78"/>
        <v>6</v>
      </c>
      <c r="AV442">
        <f t="shared" ca="1" si="79"/>
        <v>1930</v>
      </c>
      <c r="AW442">
        <v>1</v>
      </c>
      <c r="AX442" t="str">
        <f t="shared" si="80"/>
        <v/>
      </c>
      <c r="AY442" t="str">
        <f t="shared" si="81"/>
        <v/>
      </c>
      <c r="AZ442" s="23"/>
      <c r="BA442">
        <f t="shared" si="82"/>
        <v>3</v>
      </c>
      <c r="BC442" t="str">
        <f t="shared" si="83"/>
        <v>F</v>
      </c>
    </row>
    <row r="443" spans="1:56" hidden="1">
      <c r="A443">
        <v>136</v>
      </c>
      <c r="B443" t="s">
        <v>1293</v>
      </c>
      <c r="C443" t="s">
        <v>1294</v>
      </c>
      <c r="E443" t="s">
        <v>2526</v>
      </c>
      <c r="F443" t="s">
        <v>2755</v>
      </c>
      <c r="G443" t="s">
        <v>23</v>
      </c>
      <c r="H443">
        <v>28.006273</v>
      </c>
      <c r="I443">
        <v>120.635515</v>
      </c>
      <c r="J443">
        <v>26180</v>
      </c>
      <c r="K443">
        <v>4</v>
      </c>
      <c r="L443">
        <v>9</v>
      </c>
      <c r="M443">
        <v>1971</v>
      </c>
      <c r="N443">
        <v>51</v>
      </c>
      <c r="O443">
        <v>2</v>
      </c>
      <c r="P443" s="28" t="s">
        <v>37</v>
      </c>
      <c r="Q443" t="s">
        <v>68</v>
      </c>
      <c r="R443" t="s">
        <v>1414</v>
      </c>
      <c r="S443" t="s">
        <v>1452</v>
      </c>
      <c r="T443" t="s">
        <v>2124</v>
      </c>
      <c r="U443">
        <v>3</v>
      </c>
      <c r="V443" t="s">
        <v>26</v>
      </c>
      <c r="W443">
        <v>98</v>
      </c>
      <c r="Y443" t="s">
        <v>2127</v>
      </c>
      <c r="Z443">
        <v>49.788203000000003</v>
      </c>
      <c r="AA443">
        <v>19.70598</v>
      </c>
      <c r="AD443">
        <v>32</v>
      </c>
      <c r="AM443">
        <f t="shared" ca="1" si="72"/>
        <v>9</v>
      </c>
      <c r="AN443">
        <f t="shared" ca="1" si="73"/>
        <v>1971</v>
      </c>
      <c r="AO443">
        <f t="shared" ca="1" si="74"/>
        <v>51</v>
      </c>
      <c r="AP443" t="str">
        <f t="shared" si="75"/>
        <v>GARUKA</v>
      </c>
      <c r="AQ443" t="str">
        <f t="shared" si="76"/>
        <v>TUSHABE</v>
      </c>
      <c r="AR443" t="str">
        <f t="shared" si="77"/>
        <v>GARUKA  TUSHABE</v>
      </c>
      <c r="AS443">
        <v>48</v>
      </c>
      <c r="AU443" t="str">
        <f t="shared" si="78"/>
        <v/>
      </c>
      <c r="AV443">
        <f t="shared" ca="1" si="79"/>
        <v>1971</v>
      </c>
      <c r="AX443">
        <f t="shared" si="80"/>
        <v>3</v>
      </c>
      <c r="AY443" t="str">
        <f t="shared" si="81"/>
        <v>LIVE IN A POLYGAMOUS UNION</v>
      </c>
      <c r="AZ443" s="23"/>
      <c r="BA443">
        <f t="shared" si="82"/>
        <v>2</v>
      </c>
      <c r="BC443" t="str">
        <f t="shared" si="83"/>
        <v>F</v>
      </c>
    </row>
    <row r="444" spans="1:56" hidden="1">
      <c r="A444">
        <v>136</v>
      </c>
      <c r="B444" t="s">
        <v>1295</v>
      </c>
      <c r="C444" t="s">
        <v>1296</v>
      </c>
      <c r="E444" t="s">
        <v>2756</v>
      </c>
      <c r="F444" t="s">
        <v>2757</v>
      </c>
      <c r="G444" t="s">
        <v>36</v>
      </c>
      <c r="H444">
        <v>15.259569000000001</v>
      </c>
      <c r="I444">
        <v>-61.374979600000003</v>
      </c>
      <c r="J444">
        <v>23578</v>
      </c>
      <c r="K444">
        <v>20</v>
      </c>
      <c r="L444">
        <v>7</v>
      </c>
      <c r="M444">
        <v>1964</v>
      </c>
      <c r="N444">
        <v>58</v>
      </c>
      <c r="O444">
        <v>9</v>
      </c>
      <c r="P444" s="28" t="s">
        <v>37</v>
      </c>
      <c r="Q444" t="s">
        <v>68</v>
      </c>
      <c r="R444" t="s">
        <v>1414</v>
      </c>
      <c r="S444" t="s">
        <v>1452</v>
      </c>
      <c r="T444" t="s">
        <v>2124</v>
      </c>
      <c r="U444">
        <v>1</v>
      </c>
      <c r="V444" t="s">
        <v>186</v>
      </c>
      <c r="W444">
        <v>98</v>
      </c>
      <c r="Y444" t="s">
        <v>2127</v>
      </c>
      <c r="Z444">
        <v>49.788203000000003</v>
      </c>
      <c r="AA444">
        <v>19.70598</v>
      </c>
      <c r="AC444">
        <v>15</v>
      </c>
      <c r="AM444">
        <f t="shared" ca="1" si="72"/>
        <v>7</v>
      </c>
      <c r="AN444">
        <f t="shared" ca="1" si="73"/>
        <v>1964</v>
      </c>
      <c r="AO444">
        <f t="shared" ca="1" si="74"/>
        <v>58</v>
      </c>
      <c r="AP444" t="str">
        <f t="shared" si="75"/>
        <v>SAMSON</v>
      </c>
      <c r="AQ444" t="str">
        <f t="shared" si="76"/>
        <v>LEE</v>
      </c>
      <c r="AR444" t="str">
        <f t="shared" si="77"/>
        <v>SAMSON  LEE</v>
      </c>
      <c r="AU444">
        <f t="shared" ca="1" si="78"/>
        <v>7</v>
      </c>
      <c r="AV444">
        <f t="shared" ca="1" si="79"/>
        <v>1964</v>
      </c>
      <c r="AX444">
        <f t="shared" si="80"/>
        <v>1</v>
      </c>
      <c r="AY444" t="str">
        <f t="shared" si="81"/>
        <v>MARRIED TO ONE WIFE/HUSBAND OFFICIALLY</v>
      </c>
      <c r="AZ444" s="23"/>
      <c r="BA444">
        <f t="shared" si="82"/>
        <v>9</v>
      </c>
      <c r="BC444" t="str">
        <f t="shared" si="83"/>
        <v>M</v>
      </c>
    </row>
    <row r="445" spans="1:56" hidden="1">
      <c r="A445">
        <v>136</v>
      </c>
      <c r="B445" t="s">
        <v>1295</v>
      </c>
      <c r="C445" t="s">
        <v>1296</v>
      </c>
      <c r="E445" t="s">
        <v>2756</v>
      </c>
      <c r="F445" t="s">
        <v>2757</v>
      </c>
      <c r="G445" t="s">
        <v>36</v>
      </c>
      <c r="H445">
        <v>15.259569000000001</v>
      </c>
      <c r="I445">
        <v>-61.374979600000003</v>
      </c>
      <c r="J445">
        <v>23578</v>
      </c>
      <c r="K445">
        <v>20</v>
      </c>
      <c r="L445">
        <v>7</v>
      </c>
      <c r="M445">
        <v>1964</v>
      </c>
      <c r="N445">
        <v>58</v>
      </c>
      <c r="O445">
        <v>9</v>
      </c>
      <c r="P445" s="28" t="s">
        <v>37</v>
      </c>
      <c r="Q445" t="s">
        <v>2889</v>
      </c>
      <c r="R445" t="s">
        <v>2906</v>
      </c>
      <c r="S445" t="s">
        <v>2907</v>
      </c>
      <c r="T445" t="s">
        <v>2908</v>
      </c>
      <c r="U445">
        <v>1</v>
      </c>
      <c r="V445" t="s">
        <v>186</v>
      </c>
      <c r="W445">
        <v>98</v>
      </c>
      <c r="Y445" t="s">
        <v>2127</v>
      </c>
      <c r="Z445">
        <v>49.788203000000003</v>
      </c>
      <c r="AA445">
        <v>19.70598</v>
      </c>
      <c r="AC445">
        <v>15</v>
      </c>
      <c r="AM445">
        <f t="shared" ca="1" si="72"/>
        <v>7</v>
      </c>
      <c r="AN445">
        <f t="shared" ca="1" si="73"/>
        <v>1964</v>
      </c>
      <c r="AO445">
        <f t="shared" ca="1" si="74"/>
        <v>58</v>
      </c>
      <c r="AP445" t="str">
        <f t="shared" si="75"/>
        <v>SAMSON</v>
      </c>
      <c r="AQ445" t="str">
        <f t="shared" si="76"/>
        <v>LEE</v>
      </c>
      <c r="AR445" t="str">
        <f t="shared" si="77"/>
        <v>SAMSON  LEE</v>
      </c>
      <c r="AU445">
        <f t="shared" ca="1" si="78"/>
        <v>7</v>
      </c>
      <c r="AV445">
        <f t="shared" ca="1" si="79"/>
        <v>1964</v>
      </c>
      <c r="AX445">
        <f t="shared" si="80"/>
        <v>1</v>
      </c>
      <c r="AY445" t="str">
        <f t="shared" si="81"/>
        <v>MARRIED TO ONE WIFE/HUSBAND OFFICIALLY</v>
      </c>
      <c r="AZ445" s="23"/>
      <c r="BA445">
        <f t="shared" si="82"/>
        <v>9</v>
      </c>
      <c r="BC445" t="str">
        <f t="shared" si="83"/>
        <v>M</v>
      </c>
    </row>
    <row r="446" spans="1:56" hidden="1">
      <c r="A446">
        <v>136</v>
      </c>
      <c r="B446" t="s">
        <v>1298</v>
      </c>
      <c r="C446" t="s">
        <v>1299</v>
      </c>
      <c r="E446" t="s">
        <v>669</v>
      </c>
      <c r="F446" t="s">
        <v>2127</v>
      </c>
      <c r="G446" t="s">
        <v>23</v>
      </c>
      <c r="H446">
        <v>49.788203000000003</v>
      </c>
      <c r="I446">
        <v>19.70598</v>
      </c>
      <c r="J446">
        <v>8917</v>
      </c>
      <c r="K446">
        <v>30</v>
      </c>
      <c r="L446">
        <v>5</v>
      </c>
      <c r="M446">
        <v>1924</v>
      </c>
      <c r="N446">
        <v>98</v>
      </c>
      <c r="O446">
        <v>3</v>
      </c>
      <c r="P446" s="28" t="s">
        <v>37</v>
      </c>
      <c r="Q446" t="s">
        <v>68</v>
      </c>
      <c r="R446" t="s">
        <v>1414</v>
      </c>
      <c r="S446" t="s">
        <v>1452</v>
      </c>
      <c r="T446" t="s">
        <v>2124</v>
      </c>
      <c r="U446">
        <v>3</v>
      </c>
      <c r="V446" t="s">
        <v>26</v>
      </c>
      <c r="W446">
        <v>98</v>
      </c>
      <c r="X446" s="17">
        <v>7873339524</v>
      </c>
      <c r="Y446" t="s">
        <v>2127</v>
      </c>
      <c r="Z446">
        <v>49.788203000000003</v>
      </c>
      <c r="AA446">
        <v>19.70598</v>
      </c>
      <c r="AJ446">
        <v>77</v>
      </c>
      <c r="AM446">
        <f t="shared" ca="1" si="72"/>
        <v>5</v>
      </c>
      <c r="AN446">
        <f t="shared" ca="1" si="73"/>
        <v>1924</v>
      </c>
      <c r="AO446">
        <f t="shared" ca="1" si="74"/>
        <v>101</v>
      </c>
      <c r="AP446" t="str">
        <f t="shared" si="75"/>
        <v>SCHIPHRA</v>
      </c>
      <c r="AQ446" t="str">
        <f t="shared" si="76"/>
        <v>TUYISENGE</v>
      </c>
      <c r="AR446" t="str">
        <f t="shared" si="77"/>
        <v>SCHIPHRA  TUYISENGE</v>
      </c>
      <c r="AS446">
        <v>28</v>
      </c>
      <c r="AU446" t="str">
        <f t="shared" si="78"/>
        <v/>
      </c>
      <c r="AV446">
        <f t="shared" ca="1" si="79"/>
        <v>1924</v>
      </c>
      <c r="AX446">
        <f t="shared" si="80"/>
        <v>3</v>
      </c>
      <c r="AY446" t="str">
        <f t="shared" si="81"/>
        <v>LIVE IN A POLYGAMOUS UNION</v>
      </c>
      <c r="AZ446" s="23"/>
      <c r="BA446">
        <f t="shared" si="82"/>
        <v>3</v>
      </c>
      <c r="BC446" t="str">
        <f t="shared" si="83"/>
        <v>F</v>
      </c>
      <c r="BD446" s="17"/>
    </row>
    <row r="447" spans="1:56" hidden="1">
      <c r="A447">
        <v>138</v>
      </c>
      <c r="B447" t="s">
        <v>1308</v>
      </c>
      <c r="C447" t="s">
        <v>2909</v>
      </c>
      <c r="E447" t="s">
        <v>498</v>
      </c>
      <c r="F447" t="s">
        <v>2134</v>
      </c>
      <c r="G447" t="s">
        <v>23</v>
      </c>
      <c r="H447">
        <v>43.30706</v>
      </c>
      <c r="I447">
        <v>124.33539</v>
      </c>
      <c r="J447">
        <v>18480</v>
      </c>
      <c r="K447">
        <v>5</v>
      </c>
      <c r="L447">
        <v>8</v>
      </c>
      <c r="M447">
        <v>1950</v>
      </c>
      <c r="N447">
        <v>72</v>
      </c>
      <c r="O447">
        <v>5</v>
      </c>
      <c r="P447" s="28" t="s">
        <v>37</v>
      </c>
      <c r="Q447" t="s">
        <v>64</v>
      </c>
      <c r="R447" t="s">
        <v>2087</v>
      </c>
      <c r="S447" t="s">
        <v>1425</v>
      </c>
      <c r="T447" t="s">
        <v>2088</v>
      </c>
      <c r="U447">
        <v>4</v>
      </c>
      <c r="V447" t="s">
        <v>93</v>
      </c>
      <c r="W447">
        <v>72</v>
      </c>
      <c r="X447" s="17">
        <v>8251714761</v>
      </c>
      <c r="Y447" t="s">
        <v>2134</v>
      </c>
      <c r="Z447">
        <v>43.30706</v>
      </c>
      <c r="AA447">
        <v>124.33539</v>
      </c>
      <c r="AD447">
        <v>14</v>
      </c>
      <c r="AH447">
        <v>56</v>
      </c>
      <c r="AM447">
        <f t="shared" ca="1" si="72"/>
        <v>1</v>
      </c>
      <c r="AN447">
        <f t="shared" ca="1" si="73"/>
        <v>1950</v>
      </c>
      <c r="AO447">
        <f t="shared" ca="1" si="74"/>
        <v>72</v>
      </c>
      <c r="AP447" t="str">
        <f t="shared" si="75"/>
        <v>SHAMIMA</v>
      </c>
      <c r="AQ447" t="str">
        <f t="shared" si="76"/>
        <v>UWAMARIYA</v>
      </c>
      <c r="AR447" t="str">
        <f t="shared" si="77"/>
        <v>SHAMIMA  UWAMARIYA</v>
      </c>
      <c r="AS447">
        <v>52</v>
      </c>
      <c r="AU447" t="str">
        <f t="shared" si="78"/>
        <v/>
      </c>
      <c r="AV447">
        <f t="shared" ca="1" si="79"/>
        <v>1950</v>
      </c>
      <c r="AX447">
        <f t="shared" si="80"/>
        <v>4</v>
      </c>
      <c r="AY447" t="str">
        <f t="shared" si="81"/>
        <v>DIVORCED</v>
      </c>
      <c r="AZ447" s="23"/>
      <c r="BA447">
        <f t="shared" si="82"/>
        <v>5</v>
      </c>
      <c r="BC447" t="str">
        <f t="shared" si="83"/>
        <v>F</v>
      </c>
      <c r="BD447" s="17">
        <v>8251714761</v>
      </c>
    </row>
    <row r="448" spans="1:56" hidden="1">
      <c r="A448">
        <v>138</v>
      </c>
      <c r="B448" t="s">
        <v>1309</v>
      </c>
      <c r="C448" t="s">
        <v>420</v>
      </c>
      <c r="E448" t="s">
        <v>755</v>
      </c>
      <c r="F448" t="s">
        <v>2763</v>
      </c>
      <c r="G448" t="s">
        <v>36</v>
      </c>
      <c r="H448">
        <v>45.3095043</v>
      </c>
      <c r="I448">
        <v>-74.059077900000005</v>
      </c>
      <c r="J448">
        <v>38666</v>
      </c>
      <c r="K448">
        <v>10</v>
      </c>
      <c r="L448">
        <v>11</v>
      </c>
      <c r="M448">
        <v>2005</v>
      </c>
      <c r="N448">
        <v>17</v>
      </c>
      <c r="O448">
        <v>5</v>
      </c>
      <c r="P448" s="28" t="s">
        <v>37</v>
      </c>
      <c r="Q448" t="s">
        <v>64</v>
      </c>
      <c r="R448" t="s">
        <v>2087</v>
      </c>
      <c r="S448" t="s">
        <v>1425</v>
      </c>
      <c r="T448" t="s">
        <v>2088</v>
      </c>
      <c r="U448">
        <v>6</v>
      </c>
      <c r="V448" t="s">
        <v>43</v>
      </c>
      <c r="W448">
        <v>72</v>
      </c>
      <c r="Y448" t="s">
        <v>2134</v>
      </c>
      <c r="Z448">
        <v>43.30706</v>
      </c>
      <c r="AA448">
        <v>124.33539</v>
      </c>
      <c r="AI448">
        <v>54</v>
      </c>
      <c r="AJ448">
        <v>42</v>
      </c>
      <c r="AM448">
        <f t="shared" ca="1" si="72"/>
        <v>11</v>
      </c>
      <c r="AN448">
        <f t="shared" ca="1" si="73"/>
        <v>1994</v>
      </c>
      <c r="AO448">
        <f t="shared" ca="1" si="74"/>
        <v>18</v>
      </c>
      <c r="AP448" t="str">
        <f t="shared" si="75"/>
        <v>SEDHAR</v>
      </c>
      <c r="AQ448" t="str">
        <f t="shared" si="76"/>
        <v>NDAYISABA</v>
      </c>
      <c r="AR448" t="str">
        <f t="shared" si="77"/>
        <v>SEDHAR  NDAYISABA</v>
      </c>
      <c r="AU448">
        <f t="shared" ca="1" si="78"/>
        <v>11</v>
      </c>
      <c r="AV448">
        <f t="shared" ca="1" si="79"/>
        <v>1994</v>
      </c>
      <c r="AW448">
        <v>1</v>
      </c>
      <c r="AX448" t="str">
        <f t="shared" si="80"/>
        <v/>
      </c>
      <c r="AY448" t="str">
        <f t="shared" si="81"/>
        <v/>
      </c>
      <c r="AZ448" s="23"/>
      <c r="BA448">
        <f t="shared" si="82"/>
        <v>5</v>
      </c>
      <c r="BC448" t="str">
        <f t="shared" si="83"/>
        <v>M</v>
      </c>
    </row>
    <row r="449" spans="1:56" hidden="1">
      <c r="A449">
        <v>139</v>
      </c>
      <c r="B449" t="s">
        <v>1310</v>
      </c>
      <c r="C449" t="s">
        <v>1311</v>
      </c>
      <c r="E449" t="s">
        <v>1312</v>
      </c>
      <c r="F449" t="s">
        <v>2136</v>
      </c>
      <c r="G449" t="s">
        <v>23</v>
      </c>
      <c r="H449">
        <v>35.315833300000001</v>
      </c>
      <c r="I449">
        <v>80.915833300000003</v>
      </c>
      <c r="J449">
        <v>33883</v>
      </c>
      <c r="K449">
        <v>6</v>
      </c>
      <c r="L449">
        <v>10</v>
      </c>
      <c r="M449">
        <v>1992</v>
      </c>
      <c r="N449">
        <v>30</v>
      </c>
      <c r="O449">
        <v>5</v>
      </c>
      <c r="P449" s="28" t="s">
        <v>72</v>
      </c>
      <c r="Q449" t="s">
        <v>77</v>
      </c>
      <c r="R449" t="s">
        <v>2137</v>
      </c>
      <c r="S449" t="s">
        <v>1425</v>
      </c>
      <c r="T449" t="s">
        <v>2017</v>
      </c>
      <c r="U449">
        <v>2</v>
      </c>
      <c r="V449" t="s">
        <v>48</v>
      </c>
      <c r="W449">
        <v>87</v>
      </c>
      <c r="X449"/>
      <c r="Y449" t="s">
        <v>2139</v>
      </c>
      <c r="Z449">
        <v>38.603166399999999</v>
      </c>
      <c r="AA449">
        <v>-9.0785921999999992</v>
      </c>
      <c r="AM449">
        <f t="shared" ca="1" si="72"/>
        <v>10</v>
      </c>
      <c r="AN449">
        <f t="shared" ca="1" si="73"/>
        <v>1992</v>
      </c>
      <c r="AO449">
        <f t="shared" ca="1" si="74"/>
        <v>30</v>
      </c>
      <c r="AP449" t="str">
        <f t="shared" si="75"/>
        <v>QUEEM</v>
      </c>
      <c r="AQ449" t="str">
        <f t="shared" si="76"/>
        <v>NSHIMIYIMANA</v>
      </c>
      <c r="AR449" t="str">
        <f t="shared" si="77"/>
        <v>QUEEM  NSHIMIYIMANA</v>
      </c>
      <c r="AU449">
        <f t="shared" ca="1" si="78"/>
        <v>10</v>
      </c>
      <c r="AV449">
        <f t="shared" ca="1" si="79"/>
        <v>1992</v>
      </c>
      <c r="AX449">
        <f t="shared" si="80"/>
        <v>2</v>
      </c>
      <c r="AY449" t="str">
        <f t="shared" si="81"/>
        <v>MARRIED TO ONE WIFE/HUSBAND NOT OFFICIALLY</v>
      </c>
      <c r="AZ449" s="23">
        <v>1</v>
      </c>
      <c r="BA449" t="str">
        <f t="shared" si="82"/>
        <v/>
      </c>
      <c r="BC449" t="str">
        <f t="shared" si="83"/>
        <v>F</v>
      </c>
    </row>
    <row r="450" spans="1:56" hidden="1">
      <c r="A450">
        <v>139</v>
      </c>
      <c r="B450" t="s">
        <v>1313</v>
      </c>
      <c r="C450" t="s">
        <v>2764</v>
      </c>
      <c r="E450" t="s">
        <v>975</v>
      </c>
      <c r="F450" t="s">
        <v>2765</v>
      </c>
      <c r="G450" t="s">
        <v>36</v>
      </c>
      <c r="H450">
        <v>41.439990000000002</v>
      </c>
      <c r="I450">
        <v>22.795359999999999</v>
      </c>
      <c r="J450">
        <v>23512</v>
      </c>
      <c r="K450">
        <v>15</v>
      </c>
      <c r="L450">
        <v>5</v>
      </c>
      <c r="M450">
        <v>1964</v>
      </c>
      <c r="N450">
        <v>58</v>
      </c>
      <c r="O450">
        <v>9</v>
      </c>
      <c r="P450" s="28" t="s">
        <v>72</v>
      </c>
      <c r="Q450" t="s">
        <v>77</v>
      </c>
      <c r="R450" t="s">
        <v>2137</v>
      </c>
      <c r="S450" t="s">
        <v>1425</v>
      </c>
      <c r="T450" t="s">
        <v>2017</v>
      </c>
      <c r="U450">
        <v>5</v>
      </c>
      <c r="V450" t="s">
        <v>86</v>
      </c>
      <c r="W450">
        <v>87</v>
      </c>
      <c r="X450"/>
      <c r="Y450" t="s">
        <v>2139</v>
      </c>
      <c r="Z450">
        <v>38.603166399999999</v>
      </c>
      <c r="AA450">
        <v>-9.0785921999999992</v>
      </c>
      <c r="AI450">
        <v>15</v>
      </c>
      <c r="AM450">
        <f t="shared" ref="AM450:AM498" ca="1" si="84" xml:space="preserve"> IF(ISBLANK(AH450), L450, RANDBETWEEN(1,12))</f>
        <v>5</v>
      </c>
      <c r="AN450">
        <f t="shared" ref="AN450:AN498" ca="1" si="85" xml:space="preserve"> IF(ISBLANK(AI450), M450, RANDBETWEEN(1922,2022))</f>
        <v>2004</v>
      </c>
      <c r="AO450">
        <f t="shared" ref="AO450:AO498" ca="1" si="86">IF(ISBLANK(AJ450),N450,SUM(N450,RANDBETWEEN(1,3)))</f>
        <v>58</v>
      </c>
      <c r="AP450" t="str">
        <f t="shared" ref="AP450:AP498" si="87" xml:space="preserve"> IF(ISBLANK(AK450), C450, "")</f>
        <v>LANDRE</v>
      </c>
      <c r="AQ450" t="str">
        <f t="shared" ref="AQ450:AQ498" si="88" xml:space="preserve"> IF(ISBLANK(AL450), E450, "")</f>
        <v>DIEUDONNE</v>
      </c>
      <c r="AR450" t="str">
        <f t="shared" ref="AR450:AR498" si="89" xml:space="preserve"> _xlfn.CONCAT(AP450, " ", D450, " ", AQ450)</f>
        <v>LANDRE  DIEUDONNE</v>
      </c>
      <c r="AU450">
        <f t="shared" ref="AU450:AU498" ca="1" si="90">IF(ISBLANK(AS450), AM450, "")</f>
        <v>5</v>
      </c>
      <c r="AV450">
        <f t="shared" ref="AV450:AV498" ca="1" si="91">IF(ISBLANK(AT450), AN450, "")</f>
        <v>2004</v>
      </c>
      <c r="AX450">
        <f t="shared" ref="AX450:AX498" si="92">IF(ISBLANK(AW450), U450, "")</f>
        <v>5</v>
      </c>
      <c r="AY450" t="str">
        <f t="shared" ref="AY450:AY498" si="93">IF(ISBLANK(AW450), V450, "")</f>
        <v>SEPARATED</v>
      </c>
      <c r="AZ450" s="23"/>
      <c r="BA450">
        <f t="shared" ref="BA450:BA498" si="94">IF(ISBLANK(AZ450), O450, "")</f>
        <v>9</v>
      </c>
      <c r="BC450" t="str">
        <f t="shared" ref="BC450:BC498" si="95">IF(ISBLANK(BB450), G450, "")</f>
        <v>M</v>
      </c>
    </row>
    <row r="451" spans="1:56" hidden="1">
      <c r="A451">
        <v>139</v>
      </c>
      <c r="B451" t="s">
        <v>1313</v>
      </c>
      <c r="C451" t="s">
        <v>2764</v>
      </c>
      <c r="E451" t="s">
        <v>975</v>
      </c>
      <c r="F451" t="s">
        <v>2765</v>
      </c>
      <c r="G451" t="s">
        <v>36</v>
      </c>
      <c r="H451">
        <v>41.439990000000002</v>
      </c>
      <c r="I451">
        <v>22.795359999999999</v>
      </c>
      <c r="J451">
        <v>23512</v>
      </c>
      <c r="K451">
        <v>15</v>
      </c>
      <c r="L451">
        <v>5</v>
      </c>
      <c r="M451">
        <v>1964</v>
      </c>
      <c r="N451">
        <v>58</v>
      </c>
      <c r="O451">
        <v>9</v>
      </c>
      <c r="P451" s="28" t="s">
        <v>72</v>
      </c>
      <c r="Q451" t="s">
        <v>77</v>
      </c>
      <c r="R451" t="s">
        <v>2137</v>
      </c>
      <c r="S451" t="s">
        <v>1425</v>
      </c>
      <c r="T451" t="s">
        <v>2017</v>
      </c>
      <c r="U451">
        <v>5</v>
      </c>
      <c r="V451" t="s">
        <v>86</v>
      </c>
      <c r="W451">
        <v>87</v>
      </c>
      <c r="X451"/>
      <c r="Y451" t="s">
        <v>2139</v>
      </c>
      <c r="Z451">
        <v>38.603166399999999</v>
      </c>
      <c r="AA451">
        <v>-9.0785921999999992</v>
      </c>
      <c r="AM451">
        <f t="shared" ca="1" si="84"/>
        <v>5</v>
      </c>
      <c r="AN451">
        <f t="shared" ca="1" si="85"/>
        <v>1964</v>
      </c>
      <c r="AO451">
        <f t="shared" ca="1" si="86"/>
        <v>58</v>
      </c>
      <c r="AP451" t="str">
        <f t="shared" si="87"/>
        <v>LANDRE</v>
      </c>
      <c r="AQ451" t="str">
        <f t="shared" si="88"/>
        <v>DIEUDONNE</v>
      </c>
      <c r="AR451" t="str">
        <f t="shared" si="89"/>
        <v>LANDRE  DIEUDONNE</v>
      </c>
      <c r="AU451">
        <f t="shared" ca="1" si="90"/>
        <v>5</v>
      </c>
      <c r="AV451">
        <f t="shared" ca="1" si="91"/>
        <v>1964</v>
      </c>
      <c r="AX451">
        <f t="shared" si="92"/>
        <v>5</v>
      </c>
      <c r="AY451" t="str">
        <f t="shared" si="93"/>
        <v>SEPARATED</v>
      </c>
      <c r="AZ451" s="23"/>
      <c r="BA451">
        <f t="shared" si="94"/>
        <v>9</v>
      </c>
      <c r="BC451" t="str">
        <f t="shared" si="95"/>
        <v>M</v>
      </c>
    </row>
    <row r="452" spans="1:56" hidden="1">
      <c r="A452">
        <v>139</v>
      </c>
      <c r="B452" t="s">
        <v>1315</v>
      </c>
      <c r="C452" t="s">
        <v>1316</v>
      </c>
      <c r="E452" t="s">
        <v>1317</v>
      </c>
      <c r="F452" t="s">
        <v>2139</v>
      </c>
      <c r="G452" t="s">
        <v>23</v>
      </c>
      <c r="H452">
        <v>38.603166399999999</v>
      </c>
      <c r="I452">
        <v>-9.0785921999999992</v>
      </c>
      <c r="J452">
        <v>13111</v>
      </c>
      <c r="K452">
        <v>23</v>
      </c>
      <c r="L452">
        <v>11</v>
      </c>
      <c r="M452">
        <v>1935</v>
      </c>
      <c r="N452">
        <v>87</v>
      </c>
      <c r="O452">
        <v>9</v>
      </c>
      <c r="P452" s="28" t="s">
        <v>72</v>
      </c>
      <c r="Q452" t="s">
        <v>77</v>
      </c>
      <c r="R452" t="s">
        <v>2137</v>
      </c>
      <c r="S452" t="s">
        <v>1425</v>
      </c>
      <c r="T452" t="s">
        <v>2017</v>
      </c>
      <c r="U452">
        <v>3</v>
      </c>
      <c r="V452" t="s">
        <v>26</v>
      </c>
      <c r="W452">
        <v>87</v>
      </c>
      <c r="X452">
        <v>2142433267</v>
      </c>
      <c r="Y452" t="s">
        <v>2139</v>
      </c>
      <c r="Z452">
        <v>38.603166399999999</v>
      </c>
      <c r="AA452">
        <v>-9.0785921999999992</v>
      </c>
      <c r="AH452">
        <v>39</v>
      </c>
      <c r="AM452">
        <f t="shared" ca="1" si="84"/>
        <v>7</v>
      </c>
      <c r="AN452">
        <f t="shared" ca="1" si="85"/>
        <v>1935</v>
      </c>
      <c r="AO452">
        <f t="shared" ca="1" si="86"/>
        <v>87</v>
      </c>
      <c r="AP452" t="str">
        <f t="shared" si="87"/>
        <v>AMOR</v>
      </c>
      <c r="AQ452" t="str">
        <f t="shared" si="88"/>
        <v>MUGIRANEZA</v>
      </c>
      <c r="AR452" t="str">
        <f t="shared" si="89"/>
        <v>AMOR  MUGIRANEZA</v>
      </c>
      <c r="AS452">
        <v>69</v>
      </c>
      <c r="AT452">
        <v>36</v>
      </c>
      <c r="AU452" t="str">
        <f t="shared" si="90"/>
        <v/>
      </c>
      <c r="AV452" t="str">
        <f t="shared" si="91"/>
        <v/>
      </c>
      <c r="AX452">
        <f t="shared" si="92"/>
        <v>3</v>
      </c>
      <c r="AY452" t="str">
        <f t="shared" si="93"/>
        <v>LIVE IN A POLYGAMOUS UNION</v>
      </c>
      <c r="AZ452" s="23"/>
      <c r="BA452">
        <f t="shared" si="94"/>
        <v>9</v>
      </c>
      <c r="BC452" t="str">
        <f t="shared" si="95"/>
        <v>F</v>
      </c>
      <c r="BD452">
        <v>2142433267</v>
      </c>
    </row>
    <row r="453" spans="1:56" hidden="1">
      <c r="A453">
        <v>139</v>
      </c>
      <c r="B453" t="s">
        <v>1315</v>
      </c>
      <c r="C453" t="s">
        <v>1316</v>
      </c>
      <c r="E453" t="s">
        <v>1317</v>
      </c>
      <c r="F453" t="s">
        <v>2139</v>
      </c>
      <c r="G453" t="s">
        <v>23</v>
      </c>
      <c r="H453">
        <v>38.603166399999999</v>
      </c>
      <c r="I453">
        <v>-9.0785921999999992</v>
      </c>
      <c r="J453">
        <v>13111</v>
      </c>
      <c r="K453">
        <v>23</v>
      </c>
      <c r="L453">
        <v>11</v>
      </c>
      <c r="M453">
        <v>1935</v>
      </c>
      <c r="N453">
        <v>87</v>
      </c>
      <c r="O453">
        <v>9</v>
      </c>
      <c r="P453" s="28" t="s">
        <v>72</v>
      </c>
      <c r="Q453" t="s">
        <v>77</v>
      </c>
      <c r="R453" t="s">
        <v>2137</v>
      </c>
      <c r="S453" t="s">
        <v>1425</v>
      </c>
      <c r="T453" t="s">
        <v>2017</v>
      </c>
      <c r="U453">
        <v>3</v>
      </c>
      <c r="V453" t="s">
        <v>26</v>
      </c>
      <c r="W453">
        <v>87</v>
      </c>
      <c r="X453">
        <v>2142433267</v>
      </c>
      <c r="Y453" t="s">
        <v>2139</v>
      </c>
      <c r="Z453">
        <v>38.603166399999999</v>
      </c>
      <c r="AA453">
        <v>-9.0785921999999992</v>
      </c>
      <c r="AM453">
        <f t="shared" ca="1" si="84"/>
        <v>11</v>
      </c>
      <c r="AN453">
        <f t="shared" ca="1" si="85"/>
        <v>1935</v>
      </c>
      <c r="AO453">
        <f t="shared" ca="1" si="86"/>
        <v>87</v>
      </c>
      <c r="AP453" t="str">
        <f t="shared" si="87"/>
        <v>AMOR</v>
      </c>
      <c r="AQ453" t="str">
        <f t="shared" si="88"/>
        <v>MUGIRANEZA</v>
      </c>
      <c r="AR453" t="str">
        <f t="shared" si="89"/>
        <v>AMOR  MUGIRANEZA</v>
      </c>
      <c r="AU453">
        <f t="shared" ca="1" si="90"/>
        <v>11</v>
      </c>
      <c r="AV453">
        <f t="shared" ca="1" si="91"/>
        <v>1935</v>
      </c>
      <c r="AX453">
        <f t="shared" si="92"/>
        <v>3</v>
      </c>
      <c r="AY453" t="str">
        <f t="shared" si="93"/>
        <v>LIVE IN A POLYGAMOUS UNION</v>
      </c>
      <c r="AZ453" s="23"/>
      <c r="BA453">
        <f t="shared" si="94"/>
        <v>9</v>
      </c>
      <c r="BC453" t="str">
        <f t="shared" si="95"/>
        <v>F</v>
      </c>
      <c r="BD453">
        <v>2142433267</v>
      </c>
    </row>
    <row r="454" spans="1:56" hidden="1">
      <c r="A454">
        <v>139</v>
      </c>
      <c r="B454" t="s">
        <v>1318</v>
      </c>
      <c r="C454" t="s">
        <v>669</v>
      </c>
      <c r="D454" t="s">
        <v>134</v>
      </c>
      <c r="E454" t="s">
        <v>489</v>
      </c>
      <c r="F454" t="s">
        <v>2766</v>
      </c>
      <c r="G454" t="s">
        <v>36</v>
      </c>
      <c r="H454">
        <v>13.906295800000001</v>
      </c>
      <c r="I454">
        <v>124.30409040000001</v>
      </c>
      <c r="J454">
        <v>36438</v>
      </c>
      <c r="K454">
        <v>5</v>
      </c>
      <c r="L454">
        <v>10</v>
      </c>
      <c r="M454">
        <v>1999</v>
      </c>
      <c r="N454">
        <v>23</v>
      </c>
      <c r="O454">
        <v>10</v>
      </c>
      <c r="P454" s="28" t="s">
        <v>72</v>
      </c>
      <c r="Q454" t="s">
        <v>77</v>
      </c>
      <c r="R454" t="s">
        <v>2137</v>
      </c>
      <c r="S454" t="s">
        <v>1425</v>
      </c>
      <c r="T454" t="s">
        <v>2017</v>
      </c>
      <c r="U454">
        <v>3</v>
      </c>
      <c r="V454" t="s">
        <v>26</v>
      </c>
      <c r="W454">
        <v>87</v>
      </c>
      <c r="X454"/>
      <c r="Y454" t="s">
        <v>2139</v>
      </c>
      <c r="Z454">
        <v>38.603166399999999</v>
      </c>
      <c r="AA454">
        <v>-9.0785921999999992</v>
      </c>
      <c r="AM454">
        <f t="shared" ca="1" si="84"/>
        <v>10</v>
      </c>
      <c r="AN454">
        <f t="shared" ca="1" si="85"/>
        <v>1999</v>
      </c>
      <c r="AO454">
        <f t="shared" ca="1" si="86"/>
        <v>23</v>
      </c>
      <c r="AP454" t="str">
        <f t="shared" si="87"/>
        <v>TUYISENGE</v>
      </c>
      <c r="AQ454" t="str">
        <f t="shared" si="88"/>
        <v>GASPARD</v>
      </c>
      <c r="AR454" t="str">
        <f t="shared" si="89"/>
        <v>TUYISENGE JEAN GASPARD</v>
      </c>
      <c r="AS454">
        <v>116</v>
      </c>
      <c r="AU454" t="str">
        <f t="shared" si="90"/>
        <v/>
      </c>
      <c r="AV454">
        <f t="shared" ca="1" si="91"/>
        <v>1999</v>
      </c>
      <c r="AX454">
        <f t="shared" si="92"/>
        <v>3</v>
      </c>
      <c r="AY454" t="str">
        <f t="shared" si="93"/>
        <v>LIVE IN A POLYGAMOUS UNION</v>
      </c>
      <c r="AZ454" s="23"/>
      <c r="BA454">
        <f t="shared" si="94"/>
        <v>10</v>
      </c>
      <c r="BC454" t="str">
        <f t="shared" si="95"/>
        <v>M</v>
      </c>
    </row>
    <row r="455" spans="1:56" hidden="1">
      <c r="A455">
        <v>139</v>
      </c>
      <c r="B455" t="s">
        <v>1318</v>
      </c>
      <c r="C455" t="s">
        <v>669</v>
      </c>
      <c r="D455" t="s">
        <v>134</v>
      </c>
      <c r="E455" t="s">
        <v>489</v>
      </c>
      <c r="F455" t="s">
        <v>2766</v>
      </c>
      <c r="G455" t="s">
        <v>36</v>
      </c>
      <c r="H455">
        <v>13.906295800000001</v>
      </c>
      <c r="I455">
        <v>124.30409040000001</v>
      </c>
      <c r="J455">
        <v>36438</v>
      </c>
      <c r="K455">
        <v>5</v>
      </c>
      <c r="L455">
        <v>10</v>
      </c>
      <c r="M455">
        <v>1999</v>
      </c>
      <c r="N455">
        <v>23</v>
      </c>
      <c r="O455">
        <v>10</v>
      </c>
      <c r="P455" s="28" t="s">
        <v>72</v>
      </c>
      <c r="Q455" t="s">
        <v>77</v>
      </c>
      <c r="R455" t="s">
        <v>2137</v>
      </c>
      <c r="S455" t="s">
        <v>1425</v>
      </c>
      <c r="T455" t="s">
        <v>2017</v>
      </c>
      <c r="U455">
        <v>3</v>
      </c>
      <c r="V455" t="s">
        <v>26</v>
      </c>
      <c r="W455">
        <v>87</v>
      </c>
      <c r="X455"/>
      <c r="Y455" t="s">
        <v>2139</v>
      </c>
      <c r="Z455">
        <v>38.603166399999999</v>
      </c>
      <c r="AA455">
        <v>-9.0785921999999992</v>
      </c>
      <c r="AM455">
        <f t="shared" ca="1" si="84"/>
        <v>10</v>
      </c>
      <c r="AN455">
        <f t="shared" ca="1" si="85"/>
        <v>1999</v>
      </c>
      <c r="AO455">
        <f t="shared" ca="1" si="86"/>
        <v>23</v>
      </c>
      <c r="AP455" t="str">
        <f t="shared" si="87"/>
        <v>TUYISENGE</v>
      </c>
      <c r="AQ455" t="str">
        <f t="shared" si="88"/>
        <v>GASPARD</v>
      </c>
      <c r="AR455" t="str">
        <f t="shared" si="89"/>
        <v>TUYISENGE JEAN GASPARD</v>
      </c>
      <c r="AU455">
        <f t="shared" ca="1" si="90"/>
        <v>10</v>
      </c>
      <c r="AV455">
        <f t="shared" ca="1" si="91"/>
        <v>1999</v>
      </c>
      <c r="AX455">
        <f t="shared" si="92"/>
        <v>3</v>
      </c>
      <c r="AY455" t="str">
        <f t="shared" si="93"/>
        <v>LIVE IN A POLYGAMOUS UNION</v>
      </c>
      <c r="AZ455" s="23"/>
      <c r="BA455">
        <f t="shared" si="94"/>
        <v>10</v>
      </c>
      <c r="BC455" t="str">
        <f t="shared" si="95"/>
        <v>M</v>
      </c>
    </row>
    <row r="456" spans="1:56" hidden="1">
      <c r="A456">
        <v>139</v>
      </c>
      <c r="B456" t="s">
        <v>1320</v>
      </c>
      <c r="C456" t="s">
        <v>1321</v>
      </c>
      <c r="E456" t="s">
        <v>2910</v>
      </c>
      <c r="F456" t="s">
        <v>2141</v>
      </c>
      <c r="G456" t="s">
        <v>23</v>
      </c>
      <c r="H456">
        <v>-6.8055934000000002</v>
      </c>
      <c r="I456">
        <v>110.7629067</v>
      </c>
      <c r="J456">
        <v>16891</v>
      </c>
      <c r="K456">
        <v>30</v>
      </c>
      <c r="L456">
        <v>3</v>
      </c>
      <c r="M456">
        <v>1946</v>
      </c>
      <c r="N456">
        <v>76</v>
      </c>
      <c r="O456">
        <v>2</v>
      </c>
      <c r="P456" s="28" t="s">
        <v>72</v>
      </c>
      <c r="Q456" t="s">
        <v>77</v>
      </c>
      <c r="R456" t="s">
        <v>2137</v>
      </c>
      <c r="S456" t="s">
        <v>1425</v>
      </c>
      <c r="T456" t="s">
        <v>2017</v>
      </c>
      <c r="U456">
        <v>3</v>
      </c>
      <c r="V456" t="s">
        <v>26</v>
      </c>
      <c r="W456">
        <v>87</v>
      </c>
      <c r="X456"/>
      <c r="Y456" t="s">
        <v>2139</v>
      </c>
      <c r="Z456">
        <v>38.603166399999999</v>
      </c>
      <c r="AA456">
        <v>-9.0785921999999992</v>
      </c>
      <c r="AD456">
        <v>12</v>
      </c>
      <c r="AM456">
        <f t="shared" ca="1" si="84"/>
        <v>3</v>
      </c>
      <c r="AN456">
        <f t="shared" ca="1" si="85"/>
        <v>1946</v>
      </c>
      <c r="AO456">
        <f t="shared" ca="1" si="86"/>
        <v>76</v>
      </c>
      <c r="AP456" t="str">
        <f t="shared" si="87"/>
        <v>ROSE</v>
      </c>
      <c r="AQ456" t="str">
        <f t="shared" si="88"/>
        <v>MURENZINI</v>
      </c>
      <c r="AR456" t="str">
        <f t="shared" si="89"/>
        <v>ROSE  MURENZINI</v>
      </c>
      <c r="AS456">
        <v>75</v>
      </c>
      <c r="AU456" t="str">
        <f t="shared" si="90"/>
        <v/>
      </c>
      <c r="AV456">
        <f t="shared" ca="1" si="91"/>
        <v>1946</v>
      </c>
      <c r="AX456">
        <f t="shared" si="92"/>
        <v>3</v>
      </c>
      <c r="AY456" t="str">
        <f t="shared" si="93"/>
        <v>LIVE IN A POLYGAMOUS UNION</v>
      </c>
      <c r="AZ456" s="23"/>
      <c r="BA456">
        <f t="shared" si="94"/>
        <v>2</v>
      </c>
      <c r="BC456" t="str">
        <f t="shared" si="95"/>
        <v>F</v>
      </c>
    </row>
    <row r="457" spans="1:56" hidden="1">
      <c r="A457">
        <v>139</v>
      </c>
      <c r="B457" t="s">
        <v>1320</v>
      </c>
      <c r="C457" t="s">
        <v>1321</v>
      </c>
      <c r="E457" t="s">
        <v>895</v>
      </c>
      <c r="F457" t="s">
        <v>2141</v>
      </c>
      <c r="G457" t="s">
        <v>23</v>
      </c>
      <c r="H457">
        <v>-6.8055934000000002</v>
      </c>
      <c r="I457">
        <v>110.7629067</v>
      </c>
      <c r="J457">
        <v>16891</v>
      </c>
      <c r="K457">
        <v>30</v>
      </c>
      <c r="L457">
        <v>3</v>
      </c>
      <c r="M457">
        <v>1946</v>
      </c>
      <c r="N457">
        <v>76</v>
      </c>
      <c r="O457">
        <v>2</v>
      </c>
      <c r="P457" s="28" t="s">
        <v>72</v>
      </c>
      <c r="Q457" t="s">
        <v>77</v>
      </c>
      <c r="R457" t="s">
        <v>2137</v>
      </c>
      <c r="S457" t="s">
        <v>1425</v>
      </c>
      <c r="T457" t="s">
        <v>2017</v>
      </c>
      <c r="U457">
        <v>3</v>
      </c>
      <c r="V457" t="s">
        <v>26</v>
      </c>
      <c r="W457">
        <v>87</v>
      </c>
      <c r="X457"/>
      <c r="Y457" t="s">
        <v>2139</v>
      </c>
      <c r="Z457">
        <v>38.603166399999999</v>
      </c>
      <c r="AA457">
        <v>-9.0785921999999992</v>
      </c>
      <c r="AM457">
        <f t="shared" ca="1" si="84"/>
        <v>3</v>
      </c>
      <c r="AN457">
        <f t="shared" ca="1" si="85"/>
        <v>1946</v>
      </c>
      <c r="AO457">
        <f t="shared" ca="1" si="86"/>
        <v>76</v>
      </c>
      <c r="AP457" t="str">
        <f t="shared" si="87"/>
        <v>ROSE</v>
      </c>
      <c r="AQ457" t="str">
        <f t="shared" si="88"/>
        <v>MURENZI</v>
      </c>
      <c r="AR457" t="str">
        <f t="shared" si="89"/>
        <v>ROSE  MURENZI</v>
      </c>
      <c r="AS457">
        <v>109</v>
      </c>
      <c r="AU457" t="str">
        <f t="shared" si="90"/>
        <v/>
      </c>
      <c r="AV457">
        <f t="shared" ca="1" si="91"/>
        <v>1946</v>
      </c>
      <c r="AX457">
        <f t="shared" si="92"/>
        <v>3</v>
      </c>
      <c r="AY457" t="str">
        <f t="shared" si="93"/>
        <v>LIVE IN A POLYGAMOUS UNION</v>
      </c>
      <c r="AZ457" s="23"/>
      <c r="BA457">
        <f t="shared" si="94"/>
        <v>2</v>
      </c>
      <c r="BC457" t="str">
        <f t="shared" si="95"/>
        <v>F</v>
      </c>
    </row>
    <row r="458" spans="1:56" hidden="1">
      <c r="A458">
        <v>140</v>
      </c>
      <c r="B458" t="s">
        <v>1322</v>
      </c>
      <c r="C458" t="s">
        <v>1323</v>
      </c>
      <c r="D458" t="s">
        <v>1324</v>
      </c>
      <c r="E458" t="s">
        <v>394</v>
      </c>
      <c r="F458" t="s">
        <v>2142</v>
      </c>
      <c r="G458" t="s">
        <v>36</v>
      </c>
      <c r="H458">
        <v>50.585205999999999</v>
      </c>
      <c r="I458">
        <v>3.3300917999999999</v>
      </c>
      <c r="J458">
        <v>11465</v>
      </c>
      <c r="K458">
        <v>22</v>
      </c>
      <c r="L458">
        <v>5</v>
      </c>
      <c r="M458">
        <v>1931</v>
      </c>
      <c r="N458">
        <v>91</v>
      </c>
      <c r="O458">
        <v>8</v>
      </c>
      <c r="P458" s="28" t="s">
        <v>97</v>
      </c>
      <c r="Q458" t="s">
        <v>125</v>
      </c>
      <c r="R458" t="s">
        <v>2143</v>
      </c>
      <c r="S458" t="s">
        <v>2028</v>
      </c>
      <c r="T458" t="s">
        <v>2144</v>
      </c>
      <c r="U458">
        <v>3</v>
      </c>
      <c r="V458" t="s">
        <v>26</v>
      </c>
      <c r="W458">
        <v>91</v>
      </c>
      <c r="X458" s="17">
        <v>6495405919</v>
      </c>
      <c r="Y458" t="s">
        <v>2142</v>
      </c>
      <c r="Z458">
        <v>50.585205999999999</v>
      </c>
      <c r="AA458">
        <v>3.3300917999999999</v>
      </c>
      <c r="AH458">
        <v>5</v>
      </c>
      <c r="AJ458">
        <v>69</v>
      </c>
      <c r="AM458">
        <f t="shared" ca="1" si="84"/>
        <v>1</v>
      </c>
      <c r="AN458">
        <f t="shared" ca="1" si="85"/>
        <v>1931</v>
      </c>
      <c r="AO458">
        <f t="shared" ca="1" si="86"/>
        <v>92</v>
      </c>
      <c r="AP458" t="str">
        <f t="shared" si="87"/>
        <v>HONDA</v>
      </c>
      <c r="AQ458" t="str">
        <f t="shared" si="88"/>
        <v>UWIZEYE</v>
      </c>
      <c r="AR458" t="str">
        <f t="shared" si="89"/>
        <v>HONDA MORIS UWIZEYE</v>
      </c>
      <c r="AU458">
        <f t="shared" ca="1" si="90"/>
        <v>1</v>
      </c>
      <c r="AV458">
        <f t="shared" ca="1" si="91"/>
        <v>1931</v>
      </c>
      <c r="AX458">
        <f t="shared" si="92"/>
        <v>3</v>
      </c>
      <c r="AY458" t="str">
        <f t="shared" si="93"/>
        <v>LIVE IN A POLYGAMOUS UNION</v>
      </c>
      <c r="AZ458" s="23"/>
      <c r="BA458">
        <f t="shared" si="94"/>
        <v>8</v>
      </c>
      <c r="BC458" t="str">
        <f t="shared" si="95"/>
        <v>M</v>
      </c>
      <c r="BD458" s="17">
        <v>6495405919</v>
      </c>
    </row>
    <row r="459" spans="1:56" hidden="1">
      <c r="A459">
        <v>140</v>
      </c>
      <c r="B459" t="s">
        <v>1322</v>
      </c>
      <c r="C459" t="s">
        <v>1323</v>
      </c>
      <c r="D459" t="s">
        <v>1324</v>
      </c>
      <c r="E459" t="s">
        <v>394</v>
      </c>
      <c r="F459" t="s">
        <v>2142</v>
      </c>
      <c r="G459" t="s">
        <v>36</v>
      </c>
      <c r="H459">
        <v>50.585205999999999</v>
      </c>
      <c r="I459">
        <v>3.3300917999999999</v>
      </c>
      <c r="J459">
        <v>11465</v>
      </c>
      <c r="K459">
        <v>22</v>
      </c>
      <c r="L459">
        <v>5</v>
      </c>
      <c r="M459">
        <v>1931</v>
      </c>
      <c r="N459">
        <v>91</v>
      </c>
      <c r="O459">
        <v>8</v>
      </c>
      <c r="P459" s="28" t="s">
        <v>97</v>
      </c>
      <c r="Q459" t="s">
        <v>125</v>
      </c>
      <c r="R459" t="s">
        <v>2143</v>
      </c>
      <c r="S459" t="s">
        <v>2028</v>
      </c>
      <c r="T459" t="s">
        <v>2144</v>
      </c>
      <c r="U459">
        <v>3</v>
      </c>
      <c r="V459" t="s">
        <v>26</v>
      </c>
      <c r="W459">
        <v>91</v>
      </c>
      <c r="X459" s="17">
        <v>6495405919</v>
      </c>
      <c r="Y459" t="s">
        <v>2142</v>
      </c>
      <c r="Z459">
        <v>50.585205999999999</v>
      </c>
      <c r="AA459">
        <v>3.3300917999999999</v>
      </c>
      <c r="AM459">
        <f t="shared" ca="1" si="84"/>
        <v>5</v>
      </c>
      <c r="AN459">
        <f t="shared" ca="1" si="85"/>
        <v>1931</v>
      </c>
      <c r="AO459">
        <f t="shared" ca="1" si="86"/>
        <v>91</v>
      </c>
      <c r="AP459" t="str">
        <f t="shared" si="87"/>
        <v>HONDA</v>
      </c>
      <c r="AQ459" t="str">
        <f t="shared" si="88"/>
        <v>UWIZEYE</v>
      </c>
      <c r="AR459" t="str">
        <f t="shared" si="89"/>
        <v>HONDA MORIS UWIZEYE</v>
      </c>
      <c r="AT459">
        <v>56</v>
      </c>
      <c r="AU459">
        <f t="shared" ca="1" si="90"/>
        <v>5</v>
      </c>
      <c r="AV459" t="str">
        <f t="shared" si="91"/>
        <v/>
      </c>
      <c r="AX459">
        <f t="shared" si="92"/>
        <v>3</v>
      </c>
      <c r="AY459" t="str">
        <f t="shared" si="93"/>
        <v>LIVE IN A POLYGAMOUS UNION</v>
      </c>
      <c r="AZ459" s="23">
        <v>1</v>
      </c>
      <c r="BA459" t="str">
        <f t="shared" si="94"/>
        <v/>
      </c>
      <c r="BC459" t="str">
        <f t="shared" si="95"/>
        <v>M</v>
      </c>
      <c r="BD459" s="17"/>
    </row>
    <row r="460" spans="1:56" hidden="1">
      <c r="A460">
        <v>140</v>
      </c>
      <c r="B460" t="s">
        <v>1325</v>
      </c>
      <c r="C460" t="s">
        <v>134</v>
      </c>
      <c r="D460" t="s">
        <v>438</v>
      </c>
      <c r="E460" t="s">
        <v>636</v>
      </c>
      <c r="F460" t="s">
        <v>2767</v>
      </c>
      <c r="G460" t="s">
        <v>36</v>
      </c>
      <c r="H460">
        <v>14.648875</v>
      </c>
      <c r="I460">
        <v>121.095063</v>
      </c>
      <c r="J460">
        <v>31841</v>
      </c>
      <c r="K460">
        <v>5</v>
      </c>
      <c r="L460">
        <v>3</v>
      </c>
      <c r="M460">
        <v>1987</v>
      </c>
      <c r="N460">
        <v>35</v>
      </c>
      <c r="O460">
        <v>8</v>
      </c>
      <c r="P460" s="28" t="s">
        <v>97</v>
      </c>
      <c r="Q460" t="s">
        <v>125</v>
      </c>
      <c r="R460" t="s">
        <v>2143</v>
      </c>
      <c r="S460" t="s">
        <v>2028</v>
      </c>
      <c r="T460" t="s">
        <v>2144</v>
      </c>
      <c r="U460">
        <v>1</v>
      </c>
      <c r="V460" t="s">
        <v>186</v>
      </c>
      <c r="W460">
        <v>91</v>
      </c>
      <c r="Y460" t="s">
        <v>2142</v>
      </c>
      <c r="Z460">
        <v>50.585205999999999</v>
      </c>
      <c r="AA460">
        <v>3.3300917999999999</v>
      </c>
      <c r="AM460">
        <f t="shared" ca="1" si="84"/>
        <v>3</v>
      </c>
      <c r="AN460">
        <f t="shared" ca="1" si="85"/>
        <v>1987</v>
      </c>
      <c r="AO460">
        <f t="shared" ca="1" si="86"/>
        <v>35</v>
      </c>
      <c r="AP460" t="str">
        <f t="shared" si="87"/>
        <v>JEAN</v>
      </c>
      <c r="AQ460" t="str">
        <f t="shared" si="88"/>
        <v>KUBWIMANA</v>
      </c>
      <c r="AR460" t="str">
        <f t="shared" si="89"/>
        <v>JEAN BOSCO KUBWIMANA</v>
      </c>
      <c r="AU460">
        <f t="shared" ca="1" si="90"/>
        <v>3</v>
      </c>
      <c r="AV460">
        <f t="shared" ca="1" si="91"/>
        <v>1987</v>
      </c>
      <c r="AX460">
        <f t="shared" si="92"/>
        <v>1</v>
      </c>
      <c r="AY460" t="str">
        <f t="shared" si="93"/>
        <v>MARRIED TO ONE WIFE/HUSBAND OFFICIALLY</v>
      </c>
      <c r="AZ460" s="23"/>
      <c r="BA460">
        <f t="shared" si="94"/>
        <v>8</v>
      </c>
      <c r="BC460" t="str">
        <f t="shared" si="95"/>
        <v>M</v>
      </c>
    </row>
    <row r="461" spans="1:56" hidden="1">
      <c r="A461">
        <v>140</v>
      </c>
      <c r="B461" t="s">
        <v>1325</v>
      </c>
      <c r="C461" t="s">
        <v>134</v>
      </c>
      <c r="D461" t="s">
        <v>438</v>
      </c>
      <c r="E461" t="s">
        <v>636</v>
      </c>
      <c r="F461" t="s">
        <v>2767</v>
      </c>
      <c r="G461" t="s">
        <v>36</v>
      </c>
      <c r="H461">
        <v>14.648875</v>
      </c>
      <c r="I461">
        <v>121.095063</v>
      </c>
      <c r="J461">
        <v>31841</v>
      </c>
      <c r="K461">
        <v>5</v>
      </c>
      <c r="L461">
        <v>3</v>
      </c>
      <c r="M461">
        <v>1987</v>
      </c>
      <c r="N461">
        <v>35</v>
      </c>
      <c r="O461">
        <v>8</v>
      </c>
      <c r="P461" s="28" t="s">
        <v>97</v>
      </c>
      <c r="Q461" t="s">
        <v>125</v>
      </c>
      <c r="R461" t="s">
        <v>2143</v>
      </c>
      <c r="S461" t="s">
        <v>2028</v>
      </c>
      <c r="T461" t="s">
        <v>2144</v>
      </c>
      <c r="U461">
        <v>1</v>
      </c>
      <c r="V461" t="s">
        <v>186</v>
      </c>
      <c r="W461">
        <v>91</v>
      </c>
      <c r="Y461" t="s">
        <v>2142</v>
      </c>
      <c r="Z461">
        <v>50.585205999999999</v>
      </c>
      <c r="AA461">
        <v>3.3300917999999999</v>
      </c>
      <c r="AM461">
        <f t="shared" ca="1" si="84"/>
        <v>3</v>
      </c>
      <c r="AN461">
        <f t="shared" ca="1" si="85"/>
        <v>1987</v>
      </c>
      <c r="AO461">
        <f t="shared" ca="1" si="86"/>
        <v>35</v>
      </c>
      <c r="AP461" t="str">
        <f t="shared" si="87"/>
        <v>JEAN</v>
      </c>
      <c r="AQ461" t="str">
        <f t="shared" si="88"/>
        <v>KUBWIMANA</v>
      </c>
      <c r="AR461" t="str">
        <f t="shared" si="89"/>
        <v>JEAN BOSCO KUBWIMANA</v>
      </c>
      <c r="AU461">
        <f t="shared" ca="1" si="90"/>
        <v>3</v>
      </c>
      <c r="AV461">
        <f t="shared" ca="1" si="91"/>
        <v>1987</v>
      </c>
      <c r="AX461">
        <f t="shared" si="92"/>
        <v>1</v>
      </c>
      <c r="AY461" t="str">
        <f t="shared" si="93"/>
        <v>MARRIED TO ONE WIFE/HUSBAND OFFICIALLY</v>
      </c>
      <c r="AZ461" s="23"/>
      <c r="BA461">
        <f t="shared" si="94"/>
        <v>8</v>
      </c>
      <c r="BC461" t="str">
        <f t="shared" si="95"/>
        <v>M</v>
      </c>
    </row>
    <row r="462" spans="1:56" hidden="1">
      <c r="A462">
        <v>140</v>
      </c>
      <c r="B462" t="s">
        <v>1326</v>
      </c>
      <c r="C462" t="s">
        <v>1327</v>
      </c>
      <c r="E462" t="s">
        <v>1017</v>
      </c>
      <c r="F462" t="s">
        <v>2146</v>
      </c>
      <c r="G462" t="s">
        <v>23</v>
      </c>
      <c r="H462">
        <v>0.556948</v>
      </c>
      <c r="I462">
        <v>109.374802</v>
      </c>
      <c r="J462">
        <v>12595</v>
      </c>
      <c r="K462">
        <v>25</v>
      </c>
      <c r="L462">
        <v>6</v>
      </c>
      <c r="M462">
        <v>1934</v>
      </c>
      <c r="N462">
        <v>88</v>
      </c>
      <c r="O462">
        <v>4</v>
      </c>
      <c r="P462" s="28" t="s">
        <v>97</v>
      </c>
      <c r="Q462" t="s">
        <v>125</v>
      </c>
      <c r="R462" t="s">
        <v>2143</v>
      </c>
      <c r="S462" t="s">
        <v>2028</v>
      </c>
      <c r="T462" t="s">
        <v>2144</v>
      </c>
      <c r="U462">
        <v>4</v>
      </c>
      <c r="V462" t="s">
        <v>93</v>
      </c>
      <c r="W462">
        <v>91</v>
      </c>
      <c r="Y462" t="s">
        <v>2142</v>
      </c>
      <c r="Z462">
        <v>50.585205999999999</v>
      </c>
      <c r="AA462">
        <v>3.3300917999999999</v>
      </c>
      <c r="AH462">
        <v>125</v>
      </c>
      <c r="AM462">
        <f t="shared" ca="1" si="84"/>
        <v>8</v>
      </c>
      <c r="AN462">
        <f t="shared" ca="1" si="85"/>
        <v>1934</v>
      </c>
      <c r="AO462">
        <f t="shared" ca="1" si="86"/>
        <v>88</v>
      </c>
      <c r="AP462" t="str">
        <f t="shared" si="87"/>
        <v>WINNY</v>
      </c>
      <c r="AQ462" t="str">
        <f t="shared" si="88"/>
        <v>MUHIRWA</v>
      </c>
      <c r="AR462" t="str">
        <f t="shared" si="89"/>
        <v>WINNY  MUHIRWA</v>
      </c>
      <c r="AS462">
        <v>32</v>
      </c>
      <c r="AU462" t="str">
        <f t="shared" si="90"/>
        <v/>
      </c>
      <c r="AV462">
        <f t="shared" ca="1" si="91"/>
        <v>1934</v>
      </c>
      <c r="AX462">
        <f t="shared" si="92"/>
        <v>4</v>
      </c>
      <c r="AY462" t="str">
        <f t="shared" si="93"/>
        <v>DIVORCED</v>
      </c>
      <c r="AZ462" s="23"/>
      <c r="BA462">
        <f t="shared" si="94"/>
        <v>4</v>
      </c>
      <c r="BC462" t="str">
        <f t="shared" si="95"/>
        <v>F</v>
      </c>
    </row>
    <row r="463" spans="1:56" hidden="1">
      <c r="A463">
        <v>140</v>
      </c>
      <c r="B463" t="s">
        <v>1326</v>
      </c>
      <c r="C463" t="s">
        <v>1327</v>
      </c>
      <c r="E463" t="s">
        <v>1017</v>
      </c>
      <c r="F463" t="s">
        <v>2146</v>
      </c>
      <c r="G463" t="s">
        <v>23</v>
      </c>
      <c r="H463">
        <v>0.556948</v>
      </c>
      <c r="I463">
        <v>109.374802</v>
      </c>
      <c r="J463">
        <v>12595</v>
      </c>
      <c r="K463">
        <v>25</v>
      </c>
      <c r="L463">
        <v>6</v>
      </c>
      <c r="M463">
        <v>1934</v>
      </c>
      <c r="N463">
        <v>88</v>
      </c>
      <c r="O463">
        <v>4</v>
      </c>
      <c r="P463" s="28" t="s">
        <v>97</v>
      </c>
      <c r="Q463" t="s">
        <v>125</v>
      </c>
      <c r="R463" t="s">
        <v>2143</v>
      </c>
      <c r="S463" t="s">
        <v>2028</v>
      </c>
      <c r="T463" t="s">
        <v>2144</v>
      </c>
      <c r="U463">
        <v>4</v>
      </c>
      <c r="V463" t="s">
        <v>93</v>
      </c>
      <c r="W463">
        <v>91</v>
      </c>
      <c r="Y463" t="s">
        <v>2142</v>
      </c>
      <c r="Z463">
        <v>50.585205999999999</v>
      </c>
      <c r="AA463">
        <v>3.3300917999999999</v>
      </c>
      <c r="AM463">
        <f t="shared" ca="1" si="84"/>
        <v>6</v>
      </c>
      <c r="AN463">
        <f t="shared" ca="1" si="85"/>
        <v>1934</v>
      </c>
      <c r="AO463">
        <f t="shared" ca="1" si="86"/>
        <v>88</v>
      </c>
      <c r="AP463" t="str">
        <f t="shared" si="87"/>
        <v>WINNY</v>
      </c>
      <c r="AQ463" t="str">
        <f t="shared" si="88"/>
        <v>MUHIRWA</v>
      </c>
      <c r="AR463" t="str">
        <f t="shared" si="89"/>
        <v>WINNY  MUHIRWA</v>
      </c>
      <c r="AU463">
        <f t="shared" ca="1" si="90"/>
        <v>6</v>
      </c>
      <c r="AV463">
        <f t="shared" ca="1" si="91"/>
        <v>1934</v>
      </c>
      <c r="AX463">
        <f t="shared" si="92"/>
        <v>4</v>
      </c>
      <c r="AY463" t="str">
        <f t="shared" si="93"/>
        <v>DIVORCED</v>
      </c>
      <c r="AZ463" s="23"/>
      <c r="BA463">
        <f t="shared" si="94"/>
        <v>4</v>
      </c>
      <c r="BC463" t="str">
        <f t="shared" si="95"/>
        <v>F</v>
      </c>
    </row>
    <row r="464" spans="1:56" hidden="1">
      <c r="A464">
        <v>141</v>
      </c>
      <c r="B464" t="s">
        <v>1328</v>
      </c>
      <c r="C464" t="s">
        <v>340</v>
      </c>
      <c r="E464" t="s">
        <v>41</v>
      </c>
      <c r="F464" t="s">
        <v>2768</v>
      </c>
      <c r="G464" t="s">
        <v>36</v>
      </c>
      <c r="H464">
        <v>9.1526727999999995</v>
      </c>
      <c r="I464">
        <v>105.1960795</v>
      </c>
      <c r="J464">
        <v>14288</v>
      </c>
      <c r="K464">
        <v>12</v>
      </c>
      <c r="L464">
        <v>2</v>
      </c>
      <c r="M464">
        <v>1939</v>
      </c>
      <c r="N464">
        <v>83</v>
      </c>
      <c r="O464">
        <v>11</v>
      </c>
      <c r="P464" s="28" t="s">
        <v>31</v>
      </c>
      <c r="Q464" t="s">
        <v>137</v>
      </c>
      <c r="R464" t="s">
        <v>2148</v>
      </c>
      <c r="S464" t="s">
        <v>2149</v>
      </c>
      <c r="T464" t="s">
        <v>2150</v>
      </c>
      <c r="U464">
        <v>3</v>
      </c>
      <c r="V464" t="s">
        <v>26</v>
      </c>
      <c r="W464">
        <v>83</v>
      </c>
      <c r="X464" s="17">
        <v>9103602271</v>
      </c>
      <c r="Y464" t="s">
        <v>2768</v>
      </c>
      <c r="Z464">
        <v>9.1526727999999995</v>
      </c>
      <c r="AA464">
        <v>105.1960795</v>
      </c>
      <c r="AH464">
        <v>99</v>
      </c>
      <c r="AM464">
        <f t="shared" ca="1" si="84"/>
        <v>4</v>
      </c>
      <c r="AN464">
        <f t="shared" ca="1" si="85"/>
        <v>1939</v>
      </c>
      <c r="AO464">
        <f t="shared" ca="1" si="86"/>
        <v>83</v>
      </c>
      <c r="AP464" t="str">
        <f t="shared" si="87"/>
        <v>IRADUKUNDA</v>
      </c>
      <c r="AQ464" t="str">
        <f t="shared" si="88"/>
        <v>NGABONZIZA</v>
      </c>
      <c r="AR464" t="str">
        <f t="shared" si="89"/>
        <v>IRADUKUNDA  NGABONZIZA</v>
      </c>
      <c r="AU464">
        <f t="shared" ca="1" si="90"/>
        <v>4</v>
      </c>
      <c r="AV464">
        <f t="shared" ca="1" si="91"/>
        <v>1939</v>
      </c>
      <c r="AX464">
        <f t="shared" si="92"/>
        <v>3</v>
      </c>
      <c r="AY464" t="str">
        <f t="shared" si="93"/>
        <v>LIVE IN A POLYGAMOUS UNION</v>
      </c>
      <c r="AZ464" s="23"/>
      <c r="BA464">
        <f t="shared" si="94"/>
        <v>11</v>
      </c>
      <c r="BC464" t="str">
        <f t="shared" si="95"/>
        <v>M</v>
      </c>
      <c r="BD464" s="17">
        <v>9103602271</v>
      </c>
    </row>
    <row r="465" spans="1:56" hidden="1">
      <c r="A465">
        <v>141</v>
      </c>
      <c r="B465" t="s">
        <v>1328</v>
      </c>
      <c r="C465" t="s">
        <v>340</v>
      </c>
      <c r="E465" t="s">
        <v>41</v>
      </c>
      <c r="F465" t="s">
        <v>2768</v>
      </c>
      <c r="G465" t="s">
        <v>36</v>
      </c>
      <c r="H465">
        <v>9.1526727999999995</v>
      </c>
      <c r="I465">
        <v>105.1960795</v>
      </c>
      <c r="J465">
        <v>14288</v>
      </c>
      <c r="K465">
        <v>12</v>
      </c>
      <c r="L465">
        <v>2</v>
      </c>
      <c r="M465">
        <v>1939</v>
      </c>
      <c r="N465">
        <v>83</v>
      </c>
      <c r="O465">
        <v>11</v>
      </c>
      <c r="P465" s="28" t="s">
        <v>31</v>
      </c>
      <c r="Q465" t="s">
        <v>137</v>
      </c>
      <c r="R465" t="s">
        <v>2148</v>
      </c>
      <c r="S465" t="s">
        <v>2149</v>
      </c>
      <c r="T465" t="s">
        <v>2150</v>
      </c>
      <c r="U465">
        <v>3</v>
      </c>
      <c r="V465" t="s">
        <v>26</v>
      </c>
      <c r="W465">
        <v>83</v>
      </c>
      <c r="X465" s="17">
        <v>9103602271</v>
      </c>
      <c r="Y465" t="s">
        <v>2768</v>
      </c>
      <c r="Z465">
        <v>9.1526727999999995</v>
      </c>
      <c r="AA465">
        <v>105.1960795</v>
      </c>
      <c r="AG465">
        <v>7</v>
      </c>
      <c r="AM465">
        <f t="shared" ca="1" si="84"/>
        <v>2</v>
      </c>
      <c r="AN465">
        <f t="shared" ca="1" si="85"/>
        <v>1939</v>
      </c>
      <c r="AO465">
        <f t="shared" ca="1" si="86"/>
        <v>83</v>
      </c>
      <c r="AP465" t="str">
        <f t="shared" si="87"/>
        <v>IRADUKUNDA</v>
      </c>
      <c r="AQ465" t="str">
        <f t="shared" si="88"/>
        <v>NGABONZIZA</v>
      </c>
      <c r="AR465" t="str">
        <f t="shared" si="89"/>
        <v>IRADUKUNDA  NGABONZIZA</v>
      </c>
      <c r="AS465">
        <v>92</v>
      </c>
      <c r="AU465" t="str">
        <f t="shared" si="90"/>
        <v/>
      </c>
      <c r="AV465">
        <f t="shared" ca="1" si="91"/>
        <v>1939</v>
      </c>
      <c r="AX465">
        <f t="shared" si="92"/>
        <v>3</v>
      </c>
      <c r="AY465" t="str">
        <f t="shared" si="93"/>
        <v>LIVE IN A POLYGAMOUS UNION</v>
      </c>
      <c r="AZ465" s="23"/>
      <c r="BA465">
        <f t="shared" si="94"/>
        <v>11</v>
      </c>
      <c r="BC465" t="str">
        <f t="shared" si="95"/>
        <v>M</v>
      </c>
      <c r="BD465" s="17">
        <v>9103602271</v>
      </c>
    </row>
    <row r="466" spans="1:56" hidden="1">
      <c r="A466">
        <v>141</v>
      </c>
      <c r="B466" t="s">
        <v>1329</v>
      </c>
      <c r="C466" t="s">
        <v>1330</v>
      </c>
      <c r="E466" t="s">
        <v>300</v>
      </c>
      <c r="F466" t="s">
        <v>2151</v>
      </c>
      <c r="G466" t="s">
        <v>23</v>
      </c>
      <c r="H466">
        <v>36.423873</v>
      </c>
      <c r="I466">
        <v>98.150312</v>
      </c>
      <c r="J466">
        <v>34010</v>
      </c>
      <c r="K466">
        <v>10</v>
      </c>
      <c r="L466">
        <v>2</v>
      </c>
      <c r="M466">
        <v>1993</v>
      </c>
      <c r="N466">
        <v>29</v>
      </c>
      <c r="O466">
        <v>11</v>
      </c>
      <c r="P466" s="28" t="s">
        <v>31</v>
      </c>
      <c r="Q466" t="s">
        <v>137</v>
      </c>
      <c r="R466" t="s">
        <v>2148</v>
      </c>
      <c r="S466" t="s">
        <v>2149</v>
      </c>
      <c r="T466" t="s">
        <v>2150</v>
      </c>
      <c r="U466">
        <v>5</v>
      </c>
      <c r="V466" t="s">
        <v>86</v>
      </c>
      <c r="W466">
        <v>83</v>
      </c>
      <c r="Y466" t="s">
        <v>2768</v>
      </c>
      <c r="Z466">
        <v>9.1526727999999995</v>
      </c>
      <c r="AA466">
        <v>105.1960795</v>
      </c>
      <c r="AH466">
        <v>70</v>
      </c>
      <c r="AM466">
        <f t="shared" ca="1" si="84"/>
        <v>1</v>
      </c>
      <c r="AN466">
        <f t="shared" ca="1" si="85"/>
        <v>1993</v>
      </c>
      <c r="AO466">
        <f t="shared" ca="1" si="86"/>
        <v>29</v>
      </c>
      <c r="AP466" t="str">
        <f t="shared" si="87"/>
        <v>ELLA</v>
      </c>
      <c r="AQ466" t="str">
        <f t="shared" si="88"/>
        <v>KALISA</v>
      </c>
      <c r="AR466" t="str">
        <f t="shared" si="89"/>
        <v>ELLA  KALISA</v>
      </c>
      <c r="AU466">
        <f t="shared" ca="1" si="90"/>
        <v>1</v>
      </c>
      <c r="AV466">
        <f t="shared" ca="1" si="91"/>
        <v>1993</v>
      </c>
      <c r="AX466">
        <f t="shared" si="92"/>
        <v>5</v>
      </c>
      <c r="AY466" t="str">
        <f t="shared" si="93"/>
        <v>SEPARATED</v>
      </c>
      <c r="AZ466" s="23"/>
      <c r="BA466">
        <f t="shared" si="94"/>
        <v>11</v>
      </c>
      <c r="BC466" t="str">
        <f t="shared" si="95"/>
        <v>F</v>
      </c>
    </row>
    <row r="467" spans="1:56" hidden="1">
      <c r="A467">
        <v>141</v>
      </c>
      <c r="B467" t="s">
        <v>1329</v>
      </c>
      <c r="C467" t="s">
        <v>1330</v>
      </c>
      <c r="E467" t="s">
        <v>300</v>
      </c>
      <c r="F467" t="s">
        <v>2151</v>
      </c>
      <c r="G467" t="s">
        <v>23</v>
      </c>
      <c r="H467">
        <v>36.423873</v>
      </c>
      <c r="I467">
        <v>98.150312</v>
      </c>
      <c r="J467">
        <v>34010</v>
      </c>
      <c r="K467">
        <v>10</v>
      </c>
      <c r="L467">
        <v>2</v>
      </c>
      <c r="M467">
        <v>1993</v>
      </c>
      <c r="N467">
        <v>29</v>
      </c>
      <c r="O467">
        <v>11</v>
      </c>
      <c r="P467" s="28" t="s">
        <v>31</v>
      </c>
      <c r="Q467" t="s">
        <v>137</v>
      </c>
      <c r="R467" t="s">
        <v>2148</v>
      </c>
      <c r="S467" t="s">
        <v>2149</v>
      </c>
      <c r="T467" t="s">
        <v>2150</v>
      </c>
      <c r="U467">
        <v>5</v>
      </c>
      <c r="V467" t="s">
        <v>86</v>
      </c>
      <c r="W467">
        <v>83</v>
      </c>
      <c r="Y467" t="s">
        <v>2768</v>
      </c>
      <c r="Z467">
        <v>9.1526727999999995</v>
      </c>
      <c r="AA467">
        <v>105.1960795</v>
      </c>
      <c r="AG467">
        <v>8</v>
      </c>
      <c r="AM467">
        <f t="shared" ca="1" si="84"/>
        <v>2</v>
      </c>
      <c r="AN467">
        <f t="shared" ca="1" si="85"/>
        <v>1993</v>
      </c>
      <c r="AO467">
        <f t="shared" ca="1" si="86"/>
        <v>29</v>
      </c>
      <c r="AP467" t="str">
        <f t="shared" si="87"/>
        <v>ELLA</v>
      </c>
      <c r="AQ467" t="str">
        <f t="shared" si="88"/>
        <v>KALISA</v>
      </c>
      <c r="AR467" t="str">
        <f t="shared" si="89"/>
        <v>ELLA  KALISA</v>
      </c>
      <c r="AU467">
        <f t="shared" ca="1" si="90"/>
        <v>2</v>
      </c>
      <c r="AV467">
        <f t="shared" ca="1" si="91"/>
        <v>1993</v>
      </c>
      <c r="AX467">
        <f t="shared" si="92"/>
        <v>5</v>
      </c>
      <c r="AY467" t="str">
        <f t="shared" si="93"/>
        <v>SEPARATED</v>
      </c>
      <c r="AZ467" s="23"/>
      <c r="BA467">
        <f t="shared" si="94"/>
        <v>11</v>
      </c>
      <c r="BC467" t="str">
        <f t="shared" si="95"/>
        <v>F</v>
      </c>
    </row>
    <row r="468" spans="1:56" hidden="1">
      <c r="A468">
        <v>141</v>
      </c>
      <c r="B468" t="s">
        <v>1331</v>
      </c>
      <c r="C468" t="s">
        <v>1332</v>
      </c>
      <c r="E468" t="s">
        <v>1042</v>
      </c>
      <c r="F468" t="s">
        <v>2152</v>
      </c>
      <c r="G468" t="s">
        <v>23</v>
      </c>
      <c r="H468">
        <v>23.106401000000002</v>
      </c>
      <c r="I468">
        <v>113.459749</v>
      </c>
      <c r="J468">
        <v>16049</v>
      </c>
      <c r="K468">
        <v>9</v>
      </c>
      <c r="L468">
        <v>12</v>
      </c>
      <c r="M468">
        <v>1943</v>
      </c>
      <c r="N468">
        <v>79</v>
      </c>
      <c r="O468">
        <v>10</v>
      </c>
      <c r="P468" s="28" t="s">
        <v>31</v>
      </c>
      <c r="Q468" t="s">
        <v>137</v>
      </c>
      <c r="R468" t="s">
        <v>2148</v>
      </c>
      <c r="S468" t="s">
        <v>2149</v>
      </c>
      <c r="T468" t="s">
        <v>2150</v>
      </c>
      <c r="U468">
        <v>4</v>
      </c>
      <c r="V468" t="s">
        <v>93</v>
      </c>
      <c r="W468">
        <v>83</v>
      </c>
      <c r="Y468" t="s">
        <v>2768</v>
      </c>
      <c r="Z468">
        <v>9.1526727999999995</v>
      </c>
      <c r="AA468">
        <v>105.1960795</v>
      </c>
      <c r="AI468">
        <v>5</v>
      </c>
      <c r="AJ468">
        <v>43</v>
      </c>
      <c r="AM468">
        <f t="shared" ca="1" si="84"/>
        <v>12</v>
      </c>
      <c r="AN468">
        <f t="shared" ca="1" si="85"/>
        <v>1928</v>
      </c>
      <c r="AO468">
        <f t="shared" ca="1" si="86"/>
        <v>81</v>
      </c>
      <c r="AP468" t="str">
        <f t="shared" si="87"/>
        <v>HONORINE</v>
      </c>
      <c r="AQ468" t="str">
        <f t="shared" si="88"/>
        <v>NSENGIYUMVA</v>
      </c>
      <c r="AR468" t="str">
        <f t="shared" si="89"/>
        <v>HONORINE  NSENGIYUMVA</v>
      </c>
      <c r="AU468">
        <f t="shared" ca="1" si="90"/>
        <v>12</v>
      </c>
      <c r="AV468">
        <f t="shared" ca="1" si="91"/>
        <v>1928</v>
      </c>
      <c r="AW468">
        <v>1</v>
      </c>
      <c r="AX468" t="str">
        <f t="shared" si="92"/>
        <v/>
      </c>
      <c r="AY468" t="str">
        <f t="shared" si="93"/>
        <v/>
      </c>
      <c r="AZ468" s="23"/>
      <c r="BA468">
        <f t="shared" si="94"/>
        <v>10</v>
      </c>
      <c r="BC468" t="str">
        <f t="shared" si="95"/>
        <v>F</v>
      </c>
    </row>
    <row r="469" spans="1:56" hidden="1">
      <c r="A469">
        <v>141</v>
      </c>
      <c r="B469" t="s">
        <v>1331</v>
      </c>
      <c r="C469" t="s">
        <v>1332</v>
      </c>
      <c r="E469" t="s">
        <v>1042</v>
      </c>
      <c r="F469" t="s">
        <v>2152</v>
      </c>
      <c r="G469" t="s">
        <v>23</v>
      </c>
      <c r="H469">
        <v>23.106401000000002</v>
      </c>
      <c r="I469">
        <v>113.459749</v>
      </c>
      <c r="J469">
        <v>16049</v>
      </c>
      <c r="K469">
        <v>9</v>
      </c>
      <c r="L469">
        <v>12</v>
      </c>
      <c r="M469">
        <v>1943</v>
      </c>
      <c r="N469">
        <v>79</v>
      </c>
      <c r="O469">
        <v>10</v>
      </c>
      <c r="P469" s="28" t="s">
        <v>31</v>
      </c>
      <c r="Q469" t="s">
        <v>137</v>
      </c>
      <c r="R469" t="s">
        <v>2148</v>
      </c>
      <c r="S469" t="s">
        <v>2149</v>
      </c>
      <c r="T469" t="s">
        <v>2150</v>
      </c>
      <c r="U469">
        <v>4</v>
      </c>
      <c r="V469" t="s">
        <v>93</v>
      </c>
      <c r="W469">
        <v>83</v>
      </c>
      <c r="Y469" t="s">
        <v>2768</v>
      </c>
      <c r="Z469">
        <v>9.1526727999999995</v>
      </c>
      <c r="AA469">
        <v>105.1960795</v>
      </c>
      <c r="AM469">
        <f t="shared" ca="1" si="84"/>
        <v>12</v>
      </c>
      <c r="AN469">
        <f t="shared" ca="1" si="85"/>
        <v>1943</v>
      </c>
      <c r="AO469">
        <f t="shared" ca="1" si="86"/>
        <v>79</v>
      </c>
      <c r="AP469" t="str">
        <f t="shared" si="87"/>
        <v>HONORINE</v>
      </c>
      <c r="AQ469" t="str">
        <f t="shared" si="88"/>
        <v>NSENGIYUMVA</v>
      </c>
      <c r="AR469" t="str">
        <f t="shared" si="89"/>
        <v>HONORINE  NSENGIYUMVA</v>
      </c>
      <c r="AU469">
        <f t="shared" ca="1" si="90"/>
        <v>12</v>
      </c>
      <c r="AV469">
        <f t="shared" ca="1" si="91"/>
        <v>1943</v>
      </c>
      <c r="AX469">
        <f t="shared" si="92"/>
        <v>4</v>
      </c>
      <c r="AY469" t="str">
        <f t="shared" si="93"/>
        <v>DIVORCED</v>
      </c>
      <c r="AZ469" s="23"/>
      <c r="BA469">
        <f t="shared" si="94"/>
        <v>10</v>
      </c>
      <c r="BC469" t="str">
        <f t="shared" si="95"/>
        <v>F</v>
      </c>
    </row>
    <row r="470" spans="1:56" hidden="1">
      <c r="A470">
        <v>141</v>
      </c>
      <c r="B470" t="s">
        <v>1333</v>
      </c>
      <c r="C470" t="s">
        <v>1334</v>
      </c>
      <c r="E470" t="s">
        <v>529</v>
      </c>
      <c r="F470" t="s">
        <v>2769</v>
      </c>
      <c r="G470" t="s">
        <v>36</v>
      </c>
      <c r="H470">
        <v>43.725099999999998</v>
      </c>
      <c r="I470">
        <v>-80.967230000000001</v>
      </c>
      <c r="J470">
        <v>42611</v>
      </c>
      <c r="K470">
        <v>29</v>
      </c>
      <c r="L470">
        <v>8</v>
      </c>
      <c r="M470">
        <v>2016</v>
      </c>
      <c r="N470">
        <v>6</v>
      </c>
      <c r="O470">
        <v>10</v>
      </c>
      <c r="P470" s="28" t="s">
        <v>31</v>
      </c>
      <c r="Q470" t="s">
        <v>137</v>
      </c>
      <c r="R470" t="s">
        <v>2148</v>
      </c>
      <c r="S470" t="s">
        <v>2149</v>
      </c>
      <c r="T470" t="s">
        <v>2150</v>
      </c>
      <c r="U470">
        <v>6</v>
      </c>
      <c r="V470" t="s">
        <v>43</v>
      </c>
      <c r="W470">
        <v>83</v>
      </c>
      <c r="Y470" t="s">
        <v>2768</v>
      </c>
      <c r="Z470">
        <v>9.1526727999999995</v>
      </c>
      <c r="AA470">
        <v>105.1960795</v>
      </c>
      <c r="AM470">
        <f t="shared" ca="1" si="84"/>
        <v>8</v>
      </c>
      <c r="AN470">
        <f t="shared" ca="1" si="85"/>
        <v>2016</v>
      </c>
      <c r="AO470">
        <f t="shared" ca="1" si="86"/>
        <v>6</v>
      </c>
      <c r="AP470" t="str">
        <f t="shared" si="87"/>
        <v>NDENGEYINGOMA</v>
      </c>
      <c r="AQ470" t="str">
        <f t="shared" si="88"/>
        <v>UMUTONI</v>
      </c>
      <c r="AR470" t="str">
        <f t="shared" si="89"/>
        <v>NDENGEYINGOMA  UMUTONI</v>
      </c>
      <c r="AS470">
        <v>43</v>
      </c>
      <c r="AU470" t="str">
        <f t="shared" si="90"/>
        <v/>
      </c>
      <c r="AV470">
        <f t="shared" ca="1" si="91"/>
        <v>2016</v>
      </c>
      <c r="AX470">
        <f t="shared" si="92"/>
        <v>6</v>
      </c>
      <c r="AY470" t="str">
        <f t="shared" si="93"/>
        <v>NEVER MARRIED</v>
      </c>
      <c r="AZ470" s="23"/>
      <c r="BA470">
        <f t="shared" si="94"/>
        <v>10</v>
      </c>
      <c r="BB470">
        <v>1</v>
      </c>
      <c r="BC470" t="str">
        <f t="shared" si="95"/>
        <v/>
      </c>
    </row>
    <row r="471" spans="1:56" hidden="1">
      <c r="A471">
        <v>141</v>
      </c>
      <c r="B471" t="s">
        <v>1333</v>
      </c>
      <c r="C471" t="s">
        <v>1334</v>
      </c>
      <c r="E471" t="s">
        <v>529</v>
      </c>
      <c r="F471" t="s">
        <v>2769</v>
      </c>
      <c r="G471" t="s">
        <v>36</v>
      </c>
      <c r="H471">
        <v>43.725099999999998</v>
      </c>
      <c r="I471">
        <v>-80.967230000000001</v>
      </c>
      <c r="J471">
        <v>42611</v>
      </c>
      <c r="K471">
        <v>29</v>
      </c>
      <c r="L471">
        <v>8</v>
      </c>
      <c r="M471">
        <v>2016</v>
      </c>
      <c r="N471">
        <v>6</v>
      </c>
      <c r="O471">
        <v>10</v>
      </c>
      <c r="P471" s="28" t="s">
        <v>31</v>
      </c>
      <c r="Q471" t="s">
        <v>137</v>
      </c>
      <c r="R471" t="s">
        <v>2148</v>
      </c>
      <c r="S471" t="s">
        <v>2149</v>
      </c>
      <c r="T471" t="s">
        <v>2150</v>
      </c>
      <c r="U471">
        <v>6</v>
      </c>
      <c r="V471" t="s">
        <v>43</v>
      </c>
      <c r="W471">
        <v>83</v>
      </c>
      <c r="Y471" t="s">
        <v>2768</v>
      </c>
      <c r="Z471">
        <v>9.1526727999999995</v>
      </c>
      <c r="AA471">
        <v>105.1960795</v>
      </c>
      <c r="AM471">
        <f t="shared" ca="1" si="84"/>
        <v>8</v>
      </c>
      <c r="AN471">
        <f t="shared" ca="1" si="85"/>
        <v>2016</v>
      </c>
      <c r="AO471">
        <f t="shared" ca="1" si="86"/>
        <v>6</v>
      </c>
      <c r="AP471" t="str">
        <f t="shared" si="87"/>
        <v>NDENGEYINGOMA</v>
      </c>
      <c r="AQ471" t="str">
        <f t="shared" si="88"/>
        <v>UMUTONI</v>
      </c>
      <c r="AR471" t="str">
        <f t="shared" si="89"/>
        <v>NDENGEYINGOMA  UMUTONI</v>
      </c>
      <c r="AU471">
        <f t="shared" ca="1" si="90"/>
        <v>8</v>
      </c>
      <c r="AV471">
        <f t="shared" ca="1" si="91"/>
        <v>2016</v>
      </c>
      <c r="AW471">
        <v>1</v>
      </c>
      <c r="AX471" t="str">
        <f t="shared" si="92"/>
        <v/>
      </c>
      <c r="AY471" t="str">
        <f t="shared" si="93"/>
        <v/>
      </c>
      <c r="AZ471" s="23"/>
      <c r="BA471">
        <f t="shared" si="94"/>
        <v>10</v>
      </c>
      <c r="BC471" t="str">
        <f t="shared" si="95"/>
        <v>M</v>
      </c>
    </row>
    <row r="472" spans="1:56" hidden="1">
      <c r="A472">
        <v>142</v>
      </c>
      <c r="B472" t="s">
        <v>1336</v>
      </c>
      <c r="C472" t="s">
        <v>2911</v>
      </c>
      <c r="E472" t="s">
        <v>1002</v>
      </c>
      <c r="F472" t="s">
        <v>2770</v>
      </c>
      <c r="G472" t="s">
        <v>36</v>
      </c>
      <c r="H472">
        <v>31.697835999999999</v>
      </c>
      <c r="I472">
        <v>35.228529999999999</v>
      </c>
      <c r="J472">
        <v>34847</v>
      </c>
      <c r="K472">
        <v>28</v>
      </c>
      <c r="L472">
        <v>5</v>
      </c>
      <c r="M472">
        <v>1995</v>
      </c>
      <c r="N472">
        <v>27</v>
      </c>
      <c r="O472">
        <v>1</v>
      </c>
      <c r="P472" s="28" t="s">
        <v>24</v>
      </c>
      <c r="Q472" t="s">
        <v>118</v>
      </c>
      <c r="R472" t="s">
        <v>2018</v>
      </c>
      <c r="S472" t="s">
        <v>2155</v>
      </c>
      <c r="T472" t="s">
        <v>2156</v>
      </c>
      <c r="U472">
        <v>2</v>
      </c>
      <c r="V472" t="s">
        <v>48</v>
      </c>
      <c r="W472">
        <v>101</v>
      </c>
      <c r="Y472" t="s">
        <v>2771</v>
      </c>
      <c r="Z472">
        <v>33.022747600000002</v>
      </c>
      <c r="AA472">
        <v>-117.1382404</v>
      </c>
      <c r="AD472">
        <v>47</v>
      </c>
      <c r="AM472">
        <f t="shared" ca="1" si="84"/>
        <v>5</v>
      </c>
      <c r="AN472">
        <f t="shared" ca="1" si="85"/>
        <v>1995</v>
      </c>
      <c r="AO472">
        <f t="shared" ca="1" si="86"/>
        <v>27</v>
      </c>
      <c r="AP472" t="str">
        <f t="shared" si="87"/>
        <v>FLORENTINE</v>
      </c>
      <c r="AQ472" t="str">
        <f t="shared" si="88"/>
        <v>YVES</v>
      </c>
      <c r="AR472" t="str">
        <f t="shared" si="89"/>
        <v>FLORENTINE  YVES</v>
      </c>
      <c r="AU472">
        <f t="shared" ca="1" si="90"/>
        <v>5</v>
      </c>
      <c r="AV472">
        <f t="shared" ca="1" si="91"/>
        <v>1995</v>
      </c>
      <c r="AX472">
        <f t="shared" si="92"/>
        <v>2</v>
      </c>
      <c r="AY472" t="str">
        <f t="shared" si="93"/>
        <v>MARRIED TO ONE WIFE/HUSBAND NOT OFFICIALLY</v>
      </c>
      <c r="AZ472" s="23"/>
      <c r="BA472">
        <f t="shared" si="94"/>
        <v>1</v>
      </c>
      <c r="BC472" t="str">
        <f t="shared" si="95"/>
        <v>M</v>
      </c>
    </row>
    <row r="473" spans="1:56" hidden="1">
      <c r="A473">
        <v>142</v>
      </c>
      <c r="B473" t="s">
        <v>1336</v>
      </c>
      <c r="C473" t="s">
        <v>1337</v>
      </c>
      <c r="E473" t="s">
        <v>1002</v>
      </c>
      <c r="F473" t="s">
        <v>2770</v>
      </c>
      <c r="G473" t="s">
        <v>36</v>
      </c>
      <c r="H473">
        <v>31.697835999999999</v>
      </c>
      <c r="I473">
        <v>35.228529999999999</v>
      </c>
      <c r="J473">
        <v>34847</v>
      </c>
      <c r="K473">
        <v>28</v>
      </c>
      <c r="L473">
        <v>5</v>
      </c>
      <c r="M473">
        <v>1995</v>
      </c>
      <c r="N473">
        <v>27</v>
      </c>
      <c r="O473">
        <v>1</v>
      </c>
      <c r="P473" s="28" t="s">
        <v>24</v>
      </c>
      <c r="Q473" t="s">
        <v>118</v>
      </c>
      <c r="R473" t="s">
        <v>2018</v>
      </c>
      <c r="S473" t="s">
        <v>2155</v>
      </c>
      <c r="T473" t="s">
        <v>2156</v>
      </c>
      <c r="U473">
        <v>2</v>
      </c>
      <c r="V473" t="s">
        <v>48</v>
      </c>
      <c r="W473">
        <v>101</v>
      </c>
      <c r="Y473" t="s">
        <v>2771</v>
      </c>
      <c r="Z473">
        <v>33.022747600000002</v>
      </c>
      <c r="AA473">
        <v>-117.1382404</v>
      </c>
      <c r="AM473">
        <f t="shared" ca="1" si="84"/>
        <v>5</v>
      </c>
      <c r="AN473">
        <f t="shared" ca="1" si="85"/>
        <v>1995</v>
      </c>
      <c r="AO473">
        <f t="shared" ca="1" si="86"/>
        <v>27</v>
      </c>
      <c r="AP473" t="str">
        <f t="shared" si="87"/>
        <v>FLORENTIN</v>
      </c>
      <c r="AQ473" t="str">
        <f t="shared" si="88"/>
        <v>YVES</v>
      </c>
      <c r="AR473" t="str">
        <f t="shared" si="89"/>
        <v>FLORENTIN  YVES</v>
      </c>
      <c r="AU473">
        <f t="shared" ca="1" si="90"/>
        <v>5</v>
      </c>
      <c r="AV473">
        <f t="shared" ca="1" si="91"/>
        <v>1995</v>
      </c>
      <c r="AX473">
        <f t="shared" si="92"/>
        <v>2</v>
      </c>
      <c r="AY473" t="str">
        <f t="shared" si="93"/>
        <v>MARRIED TO ONE WIFE/HUSBAND NOT OFFICIALLY</v>
      </c>
      <c r="AZ473" s="23"/>
      <c r="BA473">
        <f t="shared" si="94"/>
        <v>1</v>
      </c>
      <c r="BC473" t="str">
        <f t="shared" si="95"/>
        <v>M</v>
      </c>
    </row>
    <row r="474" spans="1:56" hidden="1">
      <c r="A474">
        <v>142</v>
      </c>
      <c r="B474" t="s">
        <v>1339</v>
      </c>
      <c r="C474" t="s">
        <v>814</v>
      </c>
      <c r="E474" t="s">
        <v>140</v>
      </c>
      <c r="F474" t="s">
        <v>2771</v>
      </c>
      <c r="G474" t="s">
        <v>36</v>
      </c>
      <c r="H474">
        <v>33.022747600000002</v>
      </c>
      <c r="I474">
        <v>-117.1382404</v>
      </c>
      <c r="J474">
        <v>7854</v>
      </c>
      <c r="K474">
        <v>2</v>
      </c>
      <c r="L474">
        <v>7</v>
      </c>
      <c r="M474">
        <v>1921</v>
      </c>
      <c r="N474">
        <v>101</v>
      </c>
      <c r="O474">
        <v>6</v>
      </c>
      <c r="P474" s="28" t="s">
        <v>24</v>
      </c>
      <c r="Q474" t="s">
        <v>118</v>
      </c>
      <c r="R474" t="s">
        <v>2018</v>
      </c>
      <c r="S474" t="s">
        <v>2155</v>
      </c>
      <c r="T474" t="s">
        <v>2156</v>
      </c>
      <c r="U474">
        <v>4</v>
      </c>
      <c r="V474" t="s">
        <v>93</v>
      </c>
      <c r="W474">
        <v>101</v>
      </c>
      <c r="Y474" t="s">
        <v>2771</v>
      </c>
      <c r="Z474">
        <v>33.022747600000002</v>
      </c>
      <c r="AA474">
        <v>-117.1382404</v>
      </c>
      <c r="AH474">
        <v>59</v>
      </c>
      <c r="AM474">
        <f t="shared" ca="1" si="84"/>
        <v>11</v>
      </c>
      <c r="AN474">
        <f t="shared" ca="1" si="85"/>
        <v>1921</v>
      </c>
      <c r="AO474">
        <f t="shared" ca="1" si="86"/>
        <v>101</v>
      </c>
      <c r="AP474" t="str">
        <f t="shared" si="87"/>
        <v>NGABO</v>
      </c>
      <c r="AQ474" t="str">
        <f t="shared" si="88"/>
        <v>HABYARIMANA</v>
      </c>
      <c r="AR474" t="str">
        <f t="shared" si="89"/>
        <v>NGABO  HABYARIMANA</v>
      </c>
      <c r="AU474">
        <f t="shared" ca="1" si="90"/>
        <v>11</v>
      </c>
      <c r="AV474">
        <f t="shared" ca="1" si="91"/>
        <v>1921</v>
      </c>
      <c r="AX474">
        <f t="shared" si="92"/>
        <v>4</v>
      </c>
      <c r="AY474" t="str">
        <f t="shared" si="93"/>
        <v>DIVORCED</v>
      </c>
      <c r="AZ474" s="23"/>
      <c r="BA474">
        <f t="shared" si="94"/>
        <v>6</v>
      </c>
      <c r="BC474" t="str">
        <f t="shared" si="95"/>
        <v>M</v>
      </c>
    </row>
    <row r="475" spans="1:56" hidden="1">
      <c r="A475">
        <v>142</v>
      </c>
      <c r="B475" t="s">
        <v>1339</v>
      </c>
      <c r="C475" t="s">
        <v>814</v>
      </c>
      <c r="E475" t="s">
        <v>140</v>
      </c>
      <c r="F475" t="s">
        <v>2771</v>
      </c>
      <c r="G475" t="s">
        <v>36</v>
      </c>
      <c r="H475">
        <v>33.022747600000002</v>
      </c>
      <c r="I475">
        <v>-117.1382404</v>
      </c>
      <c r="J475">
        <v>7854</v>
      </c>
      <c r="K475">
        <v>2</v>
      </c>
      <c r="L475">
        <v>7</v>
      </c>
      <c r="M475">
        <v>1921</v>
      </c>
      <c r="N475">
        <v>101</v>
      </c>
      <c r="O475">
        <v>6</v>
      </c>
      <c r="P475" s="28" t="s">
        <v>24</v>
      </c>
      <c r="Q475" t="s">
        <v>118</v>
      </c>
      <c r="R475" t="s">
        <v>2018</v>
      </c>
      <c r="S475" t="s">
        <v>2155</v>
      </c>
      <c r="T475" t="s">
        <v>2156</v>
      </c>
      <c r="U475">
        <v>4</v>
      </c>
      <c r="V475" t="s">
        <v>93</v>
      </c>
      <c r="W475">
        <v>101</v>
      </c>
      <c r="X475" s="17">
        <v>7607083913</v>
      </c>
      <c r="Y475" t="s">
        <v>2771</v>
      </c>
      <c r="Z475">
        <v>33.022747600000002</v>
      </c>
      <c r="AA475">
        <v>-117.1382404</v>
      </c>
      <c r="AM475">
        <f t="shared" ca="1" si="84"/>
        <v>7</v>
      </c>
      <c r="AN475">
        <f t="shared" ca="1" si="85"/>
        <v>1921</v>
      </c>
      <c r="AO475">
        <f t="shared" ca="1" si="86"/>
        <v>101</v>
      </c>
      <c r="AP475" t="str">
        <f t="shared" si="87"/>
        <v>NGABO</v>
      </c>
      <c r="AQ475" t="str">
        <f t="shared" si="88"/>
        <v>HABYARIMANA</v>
      </c>
      <c r="AR475" t="str">
        <f t="shared" si="89"/>
        <v>NGABO  HABYARIMANA</v>
      </c>
      <c r="AT475">
        <v>46</v>
      </c>
      <c r="AU475">
        <f t="shared" ca="1" si="90"/>
        <v>7</v>
      </c>
      <c r="AV475" t="str">
        <f t="shared" si="91"/>
        <v/>
      </c>
      <c r="AX475">
        <f t="shared" si="92"/>
        <v>4</v>
      </c>
      <c r="AY475" t="str">
        <f t="shared" si="93"/>
        <v>DIVORCED</v>
      </c>
      <c r="AZ475" s="23"/>
      <c r="BA475">
        <f t="shared" si="94"/>
        <v>6</v>
      </c>
      <c r="BC475" t="str">
        <f t="shared" si="95"/>
        <v>M</v>
      </c>
      <c r="BD475" s="17"/>
    </row>
    <row r="476" spans="1:56" hidden="1">
      <c r="A476">
        <v>142</v>
      </c>
      <c r="B476" t="s">
        <v>1341</v>
      </c>
      <c r="C476" t="s">
        <v>1042</v>
      </c>
      <c r="E476" t="s">
        <v>288</v>
      </c>
      <c r="F476" t="s">
        <v>2772</v>
      </c>
      <c r="G476" t="s">
        <v>23</v>
      </c>
      <c r="H476">
        <v>56.3448609</v>
      </c>
      <c r="I476">
        <v>25.560322899999999</v>
      </c>
      <c r="J476">
        <v>25882</v>
      </c>
      <c r="K476">
        <v>10</v>
      </c>
      <c r="L476">
        <v>11</v>
      </c>
      <c r="M476">
        <v>1970</v>
      </c>
      <c r="N476">
        <v>52</v>
      </c>
      <c r="O476">
        <v>11</v>
      </c>
      <c r="P476" s="28" t="s">
        <v>24</v>
      </c>
      <c r="Q476" t="s">
        <v>118</v>
      </c>
      <c r="R476" t="s">
        <v>2018</v>
      </c>
      <c r="S476" t="s">
        <v>2155</v>
      </c>
      <c r="T476" t="s">
        <v>2156</v>
      </c>
      <c r="U476">
        <v>3</v>
      </c>
      <c r="V476" t="s">
        <v>26</v>
      </c>
      <c r="W476">
        <v>101</v>
      </c>
      <c r="X476" s="17">
        <v>8547963655</v>
      </c>
      <c r="Y476" t="s">
        <v>2771</v>
      </c>
      <c r="Z476">
        <v>33.022747600000002</v>
      </c>
      <c r="AA476">
        <v>-117.1382404</v>
      </c>
      <c r="AG476">
        <v>16</v>
      </c>
      <c r="AM476">
        <f t="shared" ca="1" si="84"/>
        <v>11</v>
      </c>
      <c r="AN476">
        <f t="shared" ca="1" si="85"/>
        <v>1970</v>
      </c>
      <c r="AO476">
        <f t="shared" ca="1" si="86"/>
        <v>52</v>
      </c>
      <c r="AP476" t="str">
        <f t="shared" si="87"/>
        <v>NSENGIYUMVA</v>
      </c>
      <c r="AQ476" t="str">
        <f t="shared" si="88"/>
        <v>KWIZERA</v>
      </c>
      <c r="AR476" t="str">
        <f t="shared" si="89"/>
        <v>NSENGIYUMVA  KWIZERA</v>
      </c>
      <c r="AU476">
        <f t="shared" ca="1" si="90"/>
        <v>11</v>
      </c>
      <c r="AV476">
        <f t="shared" ca="1" si="91"/>
        <v>1970</v>
      </c>
      <c r="AX476">
        <f t="shared" si="92"/>
        <v>3</v>
      </c>
      <c r="AY476" t="str">
        <f t="shared" si="93"/>
        <v>LIVE IN A POLYGAMOUS UNION</v>
      </c>
      <c r="AZ476" s="23"/>
      <c r="BA476">
        <f t="shared" si="94"/>
        <v>11</v>
      </c>
      <c r="BC476" t="str">
        <f t="shared" si="95"/>
        <v>F</v>
      </c>
      <c r="BD476" s="17">
        <v>8547963655</v>
      </c>
    </row>
    <row r="477" spans="1:56" hidden="1">
      <c r="A477">
        <v>142</v>
      </c>
      <c r="B477" t="s">
        <v>1341</v>
      </c>
      <c r="C477" t="s">
        <v>1042</v>
      </c>
      <c r="E477" t="s">
        <v>288</v>
      </c>
      <c r="F477" t="s">
        <v>2772</v>
      </c>
      <c r="G477" t="s">
        <v>36</v>
      </c>
      <c r="H477">
        <v>56.3448609</v>
      </c>
      <c r="I477">
        <v>25.560322899999999</v>
      </c>
      <c r="J477">
        <v>25882</v>
      </c>
      <c r="K477">
        <v>10</v>
      </c>
      <c r="L477">
        <v>11</v>
      </c>
      <c r="M477">
        <v>1970</v>
      </c>
      <c r="N477">
        <v>52</v>
      </c>
      <c r="O477">
        <v>11</v>
      </c>
      <c r="P477" s="28" t="s">
        <v>24</v>
      </c>
      <c r="Q477" t="s">
        <v>118</v>
      </c>
      <c r="R477" t="s">
        <v>2018</v>
      </c>
      <c r="S477" t="s">
        <v>2155</v>
      </c>
      <c r="T477" t="s">
        <v>2156</v>
      </c>
      <c r="U477">
        <v>3</v>
      </c>
      <c r="V477" t="s">
        <v>26</v>
      </c>
      <c r="W477">
        <v>101</v>
      </c>
      <c r="Y477" t="s">
        <v>2771</v>
      </c>
      <c r="Z477">
        <v>33.022747600000002</v>
      </c>
      <c r="AA477">
        <v>-117.1382404</v>
      </c>
      <c r="AM477">
        <f t="shared" ca="1" si="84"/>
        <v>11</v>
      </c>
      <c r="AN477">
        <f t="shared" ca="1" si="85"/>
        <v>1970</v>
      </c>
      <c r="AO477">
        <f t="shared" ca="1" si="86"/>
        <v>52</v>
      </c>
      <c r="AP477" t="str">
        <f t="shared" si="87"/>
        <v>NSENGIYUMVA</v>
      </c>
      <c r="AQ477" t="str">
        <f t="shared" si="88"/>
        <v>KWIZERA</v>
      </c>
      <c r="AR477" t="str">
        <f t="shared" si="89"/>
        <v>NSENGIYUMVA  KWIZERA</v>
      </c>
      <c r="AU477">
        <f t="shared" ca="1" si="90"/>
        <v>11</v>
      </c>
      <c r="AV477">
        <f t="shared" ca="1" si="91"/>
        <v>1970</v>
      </c>
      <c r="AW477">
        <v>1</v>
      </c>
      <c r="AX477" t="str">
        <f t="shared" si="92"/>
        <v/>
      </c>
      <c r="AY477" t="str">
        <f t="shared" si="93"/>
        <v/>
      </c>
      <c r="AZ477" s="23"/>
      <c r="BA477">
        <f t="shared" si="94"/>
        <v>11</v>
      </c>
      <c r="BC477" t="str">
        <f t="shared" si="95"/>
        <v>M</v>
      </c>
    </row>
    <row r="478" spans="1:56" hidden="1">
      <c r="A478">
        <v>142</v>
      </c>
      <c r="B478" t="s">
        <v>1343</v>
      </c>
      <c r="C478" t="s">
        <v>1344</v>
      </c>
      <c r="E478" t="s">
        <v>390</v>
      </c>
      <c r="F478" t="s">
        <v>2773</v>
      </c>
      <c r="G478" t="s">
        <v>23</v>
      </c>
      <c r="H478">
        <v>40.8890204</v>
      </c>
      <c r="I478">
        <v>22.917536900000002</v>
      </c>
      <c r="J478">
        <v>36884</v>
      </c>
      <c r="K478">
        <v>24</v>
      </c>
      <c r="L478">
        <v>12</v>
      </c>
      <c r="M478">
        <v>2000</v>
      </c>
      <c r="N478">
        <v>22</v>
      </c>
      <c r="O478">
        <v>1</v>
      </c>
      <c r="P478" s="28" t="s">
        <v>24</v>
      </c>
      <c r="Q478" t="s">
        <v>118</v>
      </c>
      <c r="R478" t="s">
        <v>2018</v>
      </c>
      <c r="S478" t="s">
        <v>2155</v>
      </c>
      <c r="T478" t="s">
        <v>2156</v>
      </c>
      <c r="U478">
        <v>5</v>
      </c>
      <c r="V478" t="s">
        <v>86</v>
      </c>
      <c r="W478">
        <v>101</v>
      </c>
      <c r="Y478" t="s">
        <v>2771</v>
      </c>
      <c r="Z478">
        <v>33.022747600000002</v>
      </c>
      <c r="AA478">
        <v>-117.1382404</v>
      </c>
      <c r="AG478">
        <v>14</v>
      </c>
      <c r="AH478">
        <v>102</v>
      </c>
      <c r="AI478">
        <v>52</v>
      </c>
      <c r="AM478">
        <f t="shared" ca="1" si="84"/>
        <v>5</v>
      </c>
      <c r="AN478">
        <f t="shared" ca="1" si="85"/>
        <v>1943</v>
      </c>
      <c r="AO478">
        <f t="shared" ca="1" si="86"/>
        <v>22</v>
      </c>
      <c r="AP478" t="str">
        <f t="shared" si="87"/>
        <v>BIBENTYO</v>
      </c>
      <c r="AQ478" t="str">
        <f t="shared" si="88"/>
        <v>MUTONI</v>
      </c>
      <c r="AR478" t="str">
        <f t="shared" si="89"/>
        <v>BIBENTYO  MUTONI</v>
      </c>
      <c r="AT478">
        <v>20</v>
      </c>
      <c r="AU478">
        <f t="shared" ca="1" si="90"/>
        <v>5</v>
      </c>
      <c r="AV478" t="str">
        <f t="shared" si="91"/>
        <v/>
      </c>
      <c r="AX478">
        <f t="shared" si="92"/>
        <v>5</v>
      </c>
      <c r="AY478" t="str">
        <f t="shared" si="93"/>
        <v>SEPARATED</v>
      </c>
      <c r="AZ478" s="23"/>
      <c r="BA478">
        <f t="shared" si="94"/>
        <v>1</v>
      </c>
      <c r="BC478" t="str">
        <f t="shared" si="95"/>
        <v>F</v>
      </c>
    </row>
    <row r="479" spans="1:56" hidden="1">
      <c r="A479">
        <v>142</v>
      </c>
      <c r="B479" t="s">
        <v>1343</v>
      </c>
      <c r="C479" t="s">
        <v>2912</v>
      </c>
      <c r="E479" t="s">
        <v>390</v>
      </c>
      <c r="F479" t="s">
        <v>2913</v>
      </c>
      <c r="G479" t="s">
        <v>36</v>
      </c>
      <c r="H479">
        <v>40.8890204</v>
      </c>
      <c r="I479">
        <v>22.917536900000002</v>
      </c>
      <c r="J479">
        <v>36884</v>
      </c>
      <c r="K479">
        <v>24</v>
      </c>
      <c r="L479">
        <v>12</v>
      </c>
      <c r="M479">
        <v>2000</v>
      </c>
      <c r="N479">
        <v>22</v>
      </c>
      <c r="O479">
        <v>1</v>
      </c>
      <c r="P479" s="28" t="s">
        <v>24</v>
      </c>
      <c r="Q479" t="s">
        <v>118</v>
      </c>
      <c r="R479" t="s">
        <v>2018</v>
      </c>
      <c r="S479" t="s">
        <v>2155</v>
      </c>
      <c r="T479" t="s">
        <v>2156</v>
      </c>
      <c r="U479">
        <v>5</v>
      </c>
      <c r="V479" t="s">
        <v>86</v>
      </c>
      <c r="W479">
        <v>101</v>
      </c>
      <c r="Y479" t="s">
        <v>2771</v>
      </c>
      <c r="Z479">
        <v>33.022747600000002</v>
      </c>
      <c r="AA479">
        <v>-117.1382404</v>
      </c>
      <c r="AD479">
        <v>8</v>
      </c>
      <c r="AM479">
        <f t="shared" ca="1" si="84"/>
        <v>12</v>
      </c>
      <c r="AN479">
        <f t="shared" ca="1" si="85"/>
        <v>2000</v>
      </c>
      <c r="AO479">
        <f t="shared" ca="1" si="86"/>
        <v>22</v>
      </c>
      <c r="AP479" t="str">
        <f t="shared" si="87"/>
        <v>BIBENTY</v>
      </c>
      <c r="AQ479" t="str">
        <f t="shared" si="88"/>
        <v>MUTONI</v>
      </c>
      <c r="AR479" t="str">
        <f t="shared" si="89"/>
        <v>BIBENTY  MUTONI</v>
      </c>
      <c r="AU479">
        <f t="shared" ca="1" si="90"/>
        <v>12</v>
      </c>
      <c r="AV479">
        <f t="shared" ca="1" si="91"/>
        <v>2000</v>
      </c>
      <c r="AX479">
        <f t="shared" si="92"/>
        <v>5</v>
      </c>
      <c r="AY479" t="str">
        <f t="shared" si="93"/>
        <v>SEPARATED</v>
      </c>
      <c r="AZ479" s="23"/>
      <c r="BA479">
        <f t="shared" si="94"/>
        <v>1</v>
      </c>
      <c r="BC479" t="str">
        <f t="shared" si="95"/>
        <v>M</v>
      </c>
    </row>
    <row r="480" spans="1:56" hidden="1">
      <c r="A480">
        <v>143</v>
      </c>
      <c r="B480" t="s">
        <v>1346</v>
      </c>
      <c r="C480" t="s">
        <v>1218</v>
      </c>
      <c r="E480" t="s">
        <v>204</v>
      </c>
      <c r="F480" t="s">
        <v>2776</v>
      </c>
      <c r="G480" t="s">
        <v>36</v>
      </c>
      <c r="H480">
        <v>0.1156645</v>
      </c>
      <c r="I480">
        <v>99.9360207</v>
      </c>
      <c r="J480">
        <v>12484</v>
      </c>
      <c r="K480">
        <v>6</v>
      </c>
      <c r="L480">
        <v>3</v>
      </c>
      <c r="M480">
        <v>1934</v>
      </c>
      <c r="N480">
        <v>88</v>
      </c>
      <c r="O480">
        <v>9</v>
      </c>
      <c r="P480" s="28" t="s">
        <v>24</v>
      </c>
      <c r="Q480" t="s">
        <v>143</v>
      </c>
      <c r="R480" t="s">
        <v>2161</v>
      </c>
      <c r="S480" t="s">
        <v>1399</v>
      </c>
      <c r="T480" t="s">
        <v>1368</v>
      </c>
      <c r="U480">
        <v>6</v>
      </c>
      <c r="V480" t="s">
        <v>43</v>
      </c>
      <c r="W480">
        <v>88</v>
      </c>
      <c r="X480" s="17">
        <v>6042629245</v>
      </c>
      <c r="Y480" t="s">
        <v>2776</v>
      </c>
      <c r="Z480">
        <v>0.1156645</v>
      </c>
      <c r="AA480">
        <v>99.9360207</v>
      </c>
      <c r="AH480">
        <v>103</v>
      </c>
      <c r="AM480">
        <f t="shared" ca="1" si="84"/>
        <v>8</v>
      </c>
      <c r="AN480">
        <f t="shared" ca="1" si="85"/>
        <v>1934</v>
      </c>
      <c r="AO480">
        <f t="shared" ca="1" si="86"/>
        <v>88</v>
      </c>
      <c r="AP480" t="str">
        <f t="shared" si="87"/>
        <v>RUSANGANWA</v>
      </c>
      <c r="AQ480" t="str">
        <f t="shared" si="88"/>
        <v>KARANGWA</v>
      </c>
      <c r="AR480" t="str">
        <f t="shared" si="89"/>
        <v>RUSANGANWA  KARANGWA</v>
      </c>
      <c r="AU480">
        <f t="shared" ca="1" si="90"/>
        <v>8</v>
      </c>
      <c r="AV480">
        <f t="shared" ca="1" si="91"/>
        <v>1934</v>
      </c>
      <c r="AX480">
        <f t="shared" si="92"/>
        <v>6</v>
      </c>
      <c r="AY480" t="str">
        <f t="shared" si="93"/>
        <v>NEVER MARRIED</v>
      </c>
      <c r="AZ480" s="23"/>
      <c r="BA480">
        <f t="shared" si="94"/>
        <v>9</v>
      </c>
      <c r="BC480" t="str">
        <f t="shared" si="95"/>
        <v>M</v>
      </c>
      <c r="BD480" s="17">
        <v>6042629245</v>
      </c>
    </row>
    <row r="481" spans="1:56" hidden="1">
      <c r="A481">
        <v>143</v>
      </c>
      <c r="B481" t="s">
        <v>1346</v>
      </c>
      <c r="C481" t="s">
        <v>1218</v>
      </c>
      <c r="E481" t="s">
        <v>204</v>
      </c>
      <c r="F481" t="s">
        <v>2776</v>
      </c>
      <c r="G481" t="s">
        <v>36</v>
      </c>
      <c r="H481">
        <v>0.1156645</v>
      </c>
      <c r="I481">
        <v>99.9360207</v>
      </c>
      <c r="J481">
        <v>12484</v>
      </c>
      <c r="K481">
        <v>6</v>
      </c>
      <c r="L481">
        <v>3</v>
      </c>
      <c r="M481">
        <v>1934</v>
      </c>
      <c r="N481">
        <v>88</v>
      </c>
      <c r="O481">
        <v>9</v>
      </c>
      <c r="P481" s="28" t="s">
        <v>24</v>
      </c>
      <c r="Q481" t="s">
        <v>143</v>
      </c>
      <c r="R481" t="s">
        <v>2161</v>
      </c>
      <c r="S481" t="s">
        <v>1399</v>
      </c>
      <c r="T481" t="s">
        <v>1368</v>
      </c>
      <c r="U481">
        <v>6</v>
      </c>
      <c r="V481" t="s">
        <v>43</v>
      </c>
      <c r="W481">
        <v>88</v>
      </c>
      <c r="X481" s="17">
        <v>6042629245</v>
      </c>
      <c r="Y481" t="s">
        <v>2776</v>
      </c>
      <c r="Z481">
        <v>0.1156645</v>
      </c>
      <c r="AA481">
        <v>99.9360207</v>
      </c>
      <c r="AM481">
        <f t="shared" ca="1" si="84"/>
        <v>3</v>
      </c>
      <c r="AN481">
        <f t="shared" ca="1" si="85"/>
        <v>1934</v>
      </c>
      <c r="AO481">
        <f t="shared" ca="1" si="86"/>
        <v>88</v>
      </c>
      <c r="AP481" t="str">
        <f t="shared" si="87"/>
        <v>RUSANGANWA</v>
      </c>
      <c r="AQ481" t="str">
        <f t="shared" si="88"/>
        <v>KARANGWA</v>
      </c>
      <c r="AR481" t="str">
        <f t="shared" si="89"/>
        <v>RUSANGANWA  KARANGWA</v>
      </c>
      <c r="AU481">
        <f t="shared" ca="1" si="90"/>
        <v>3</v>
      </c>
      <c r="AV481">
        <f t="shared" ca="1" si="91"/>
        <v>1934</v>
      </c>
      <c r="AX481">
        <f t="shared" si="92"/>
        <v>6</v>
      </c>
      <c r="AY481" t="str">
        <f t="shared" si="93"/>
        <v>NEVER MARRIED</v>
      </c>
      <c r="AZ481" s="23"/>
      <c r="BA481">
        <f t="shared" si="94"/>
        <v>9</v>
      </c>
      <c r="BC481" t="str">
        <f t="shared" si="95"/>
        <v>M</v>
      </c>
      <c r="BD481" s="17">
        <v>6042629245</v>
      </c>
    </row>
    <row r="482" spans="1:56" hidden="1">
      <c r="A482">
        <v>143</v>
      </c>
      <c r="B482" t="s">
        <v>1348</v>
      </c>
      <c r="C482" t="s">
        <v>685</v>
      </c>
      <c r="E482" t="s">
        <v>128</v>
      </c>
      <c r="F482" t="s">
        <v>2162</v>
      </c>
      <c r="G482" t="s">
        <v>36</v>
      </c>
      <c r="H482">
        <v>43.490342900000002</v>
      </c>
      <c r="I482">
        <v>5.3378154999999996</v>
      </c>
      <c r="J482">
        <v>32289</v>
      </c>
      <c r="K482">
        <v>26</v>
      </c>
      <c r="L482">
        <v>5</v>
      </c>
      <c r="M482">
        <v>1988</v>
      </c>
      <c r="N482">
        <v>34</v>
      </c>
      <c r="O482">
        <v>7</v>
      </c>
      <c r="P482" s="28" t="s">
        <v>24</v>
      </c>
      <c r="Q482" t="s">
        <v>143</v>
      </c>
      <c r="R482" t="s">
        <v>2161</v>
      </c>
      <c r="S482" t="s">
        <v>1399</v>
      </c>
      <c r="T482" t="s">
        <v>1368</v>
      </c>
      <c r="U482">
        <v>3</v>
      </c>
      <c r="V482" t="s">
        <v>26</v>
      </c>
      <c r="W482">
        <v>88</v>
      </c>
      <c r="Y482" t="s">
        <v>2776</v>
      </c>
      <c r="Z482">
        <v>0.1156645</v>
      </c>
      <c r="AA482">
        <v>99.9360207</v>
      </c>
      <c r="AH482">
        <v>4</v>
      </c>
      <c r="AM482">
        <f t="shared" ca="1" si="84"/>
        <v>5</v>
      </c>
      <c r="AN482">
        <f t="shared" ca="1" si="85"/>
        <v>1988</v>
      </c>
      <c r="AO482">
        <f t="shared" ca="1" si="86"/>
        <v>34</v>
      </c>
      <c r="AP482" t="str">
        <f t="shared" si="87"/>
        <v>ERIC</v>
      </c>
      <c r="AQ482" t="str">
        <f t="shared" si="88"/>
        <v>KAREMERA</v>
      </c>
      <c r="AR482" t="str">
        <f t="shared" si="89"/>
        <v>ERIC  KAREMERA</v>
      </c>
      <c r="AU482">
        <f t="shared" ca="1" si="90"/>
        <v>5</v>
      </c>
      <c r="AV482">
        <f t="shared" ca="1" si="91"/>
        <v>1988</v>
      </c>
      <c r="AX482">
        <f t="shared" si="92"/>
        <v>3</v>
      </c>
      <c r="AY482" t="str">
        <f t="shared" si="93"/>
        <v>LIVE IN A POLYGAMOUS UNION</v>
      </c>
      <c r="AZ482" s="23"/>
      <c r="BA482">
        <f t="shared" si="94"/>
        <v>7</v>
      </c>
      <c r="BC482" t="str">
        <f t="shared" si="95"/>
        <v>M</v>
      </c>
    </row>
    <row r="483" spans="1:56" hidden="1">
      <c r="A483">
        <v>143</v>
      </c>
      <c r="B483" t="s">
        <v>1348</v>
      </c>
      <c r="C483" t="s">
        <v>685</v>
      </c>
      <c r="E483" t="s">
        <v>128</v>
      </c>
      <c r="F483" t="s">
        <v>2162</v>
      </c>
      <c r="G483" t="s">
        <v>36</v>
      </c>
      <c r="H483">
        <v>43.490342900000002</v>
      </c>
      <c r="I483">
        <v>5.3378154999999996</v>
      </c>
      <c r="J483">
        <v>32289</v>
      </c>
      <c r="K483">
        <v>26</v>
      </c>
      <c r="L483">
        <v>5</v>
      </c>
      <c r="M483">
        <v>1988</v>
      </c>
      <c r="N483">
        <v>34</v>
      </c>
      <c r="O483">
        <v>7</v>
      </c>
      <c r="P483" s="28" t="s">
        <v>24</v>
      </c>
      <c r="Q483" t="s">
        <v>143</v>
      </c>
      <c r="R483" t="s">
        <v>2161</v>
      </c>
      <c r="S483" t="s">
        <v>1399</v>
      </c>
      <c r="T483" t="s">
        <v>1368</v>
      </c>
      <c r="U483">
        <v>3</v>
      </c>
      <c r="V483" t="s">
        <v>26</v>
      </c>
      <c r="W483">
        <v>88</v>
      </c>
      <c r="Y483" t="s">
        <v>2776</v>
      </c>
      <c r="Z483">
        <v>0.1156645</v>
      </c>
      <c r="AA483">
        <v>99.9360207</v>
      </c>
      <c r="AG483">
        <v>13</v>
      </c>
      <c r="AM483">
        <f t="shared" ca="1" si="84"/>
        <v>5</v>
      </c>
      <c r="AN483">
        <f t="shared" ca="1" si="85"/>
        <v>1988</v>
      </c>
      <c r="AO483">
        <f t="shared" ca="1" si="86"/>
        <v>34</v>
      </c>
      <c r="AP483" t="str">
        <f t="shared" si="87"/>
        <v>ERIC</v>
      </c>
      <c r="AQ483" t="str">
        <f t="shared" si="88"/>
        <v>KAREMERA</v>
      </c>
      <c r="AR483" t="str">
        <f t="shared" si="89"/>
        <v>ERIC  KAREMERA</v>
      </c>
      <c r="AS483">
        <v>40</v>
      </c>
      <c r="AU483" t="str">
        <f t="shared" si="90"/>
        <v/>
      </c>
      <c r="AV483">
        <f t="shared" ca="1" si="91"/>
        <v>1988</v>
      </c>
      <c r="AX483">
        <f t="shared" si="92"/>
        <v>3</v>
      </c>
      <c r="AY483" t="str">
        <f t="shared" si="93"/>
        <v>LIVE IN A POLYGAMOUS UNION</v>
      </c>
      <c r="AZ483" s="23"/>
      <c r="BA483">
        <f t="shared" si="94"/>
        <v>7</v>
      </c>
      <c r="BC483" t="str">
        <f t="shared" si="95"/>
        <v>M</v>
      </c>
    </row>
    <row r="484" spans="1:56" hidden="1">
      <c r="A484">
        <v>143</v>
      </c>
      <c r="B484" t="s">
        <v>1349</v>
      </c>
      <c r="C484" t="s">
        <v>1350</v>
      </c>
      <c r="E484" t="s">
        <v>2363</v>
      </c>
      <c r="F484" t="s">
        <v>2777</v>
      </c>
      <c r="G484" t="s">
        <v>36</v>
      </c>
      <c r="H484">
        <v>10.679709900000001</v>
      </c>
      <c r="I484">
        <v>122.4163734</v>
      </c>
      <c r="J484">
        <v>25352</v>
      </c>
      <c r="K484">
        <v>29</v>
      </c>
      <c r="L484">
        <v>5</v>
      </c>
      <c r="M484">
        <v>1969</v>
      </c>
      <c r="N484">
        <v>53</v>
      </c>
      <c r="O484">
        <v>13</v>
      </c>
      <c r="P484" s="28" t="s">
        <v>24</v>
      </c>
      <c r="Q484" t="s">
        <v>143</v>
      </c>
      <c r="R484" t="s">
        <v>2161</v>
      </c>
      <c r="S484" t="s">
        <v>1399</v>
      </c>
      <c r="T484" t="s">
        <v>1368</v>
      </c>
      <c r="U484">
        <v>4</v>
      </c>
      <c r="V484" t="s">
        <v>93</v>
      </c>
      <c r="W484">
        <v>88</v>
      </c>
      <c r="Y484" t="s">
        <v>2776</v>
      </c>
      <c r="Z484">
        <v>0.1156645</v>
      </c>
      <c r="AA484">
        <v>99.9360207</v>
      </c>
      <c r="AI484">
        <v>24</v>
      </c>
      <c r="AJ484">
        <v>20</v>
      </c>
      <c r="AK484">
        <v>13</v>
      </c>
      <c r="AM484">
        <f t="shared" ca="1" si="84"/>
        <v>5</v>
      </c>
      <c r="AN484">
        <f t="shared" ca="1" si="85"/>
        <v>1925</v>
      </c>
      <c r="AO484">
        <f t="shared" ca="1" si="86"/>
        <v>54</v>
      </c>
      <c r="AP484" t="str">
        <f t="shared" si="87"/>
        <v/>
      </c>
      <c r="AQ484" t="str">
        <f t="shared" si="88"/>
        <v>SAM</v>
      </c>
      <c r="AR484" t="str">
        <f t="shared" si="89"/>
        <v xml:space="preserve">  SAM</v>
      </c>
      <c r="AS484">
        <v>91</v>
      </c>
      <c r="AU484" t="str">
        <f t="shared" si="90"/>
        <v/>
      </c>
      <c r="AV484">
        <f t="shared" ca="1" si="91"/>
        <v>1925</v>
      </c>
      <c r="AX484">
        <f t="shared" si="92"/>
        <v>4</v>
      </c>
      <c r="AY484" t="str">
        <f t="shared" si="93"/>
        <v>DIVORCED</v>
      </c>
      <c r="AZ484" s="23"/>
      <c r="BA484">
        <f t="shared" si="94"/>
        <v>13</v>
      </c>
      <c r="BC484" t="str">
        <f t="shared" si="95"/>
        <v>M</v>
      </c>
    </row>
    <row r="485" spans="1:56" hidden="1">
      <c r="A485">
        <v>143</v>
      </c>
      <c r="B485" t="s">
        <v>1349</v>
      </c>
      <c r="C485" t="s">
        <v>1350</v>
      </c>
      <c r="E485" t="s">
        <v>2914</v>
      </c>
      <c r="F485" t="s">
        <v>2915</v>
      </c>
      <c r="G485" t="s">
        <v>36</v>
      </c>
      <c r="H485">
        <v>10.679709900000001</v>
      </c>
      <c r="I485">
        <v>122.4163734</v>
      </c>
      <c r="J485">
        <v>25352</v>
      </c>
      <c r="K485">
        <v>29</v>
      </c>
      <c r="L485">
        <v>5</v>
      </c>
      <c r="M485">
        <v>1969</v>
      </c>
      <c r="N485">
        <v>53</v>
      </c>
      <c r="O485">
        <v>13</v>
      </c>
      <c r="P485" s="28" t="s">
        <v>24</v>
      </c>
      <c r="Q485" t="s">
        <v>143</v>
      </c>
      <c r="R485" t="s">
        <v>2161</v>
      </c>
      <c r="S485" t="s">
        <v>1399</v>
      </c>
      <c r="T485" t="s">
        <v>1368</v>
      </c>
      <c r="U485">
        <v>4</v>
      </c>
      <c r="V485" t="s">
        <v>93</v>
      </c>
      <c r="W485">
        <v>88</v>
      </c>
      <c r="Y485" t="s">
        <v>2776</v>
      </c>
      <c r="Z485">
        <v>0.1156645</v>
      </c>
      <c r="AA485">
        <v>99.9360207</v>
      </c>
      <c r="AD485">
        <v>28</v>
      </c>
      <c r="AM485">
        <f t="shared" ca="1" si="84"/>
        <v>5</v>
      </c>
      <c r="AN485">
        <f t="shared" ca="1" si="85"/>
        <v>1969</v>
      </c>
      <c r="AO485">
        <f t="shared" ca="1" si="86"/>
        <v>53</v>
      </c>
      <c r="AP485" t="str">
        <f t="shared" si="87"/>
        <v>NICKS</v>
      </c>
      <c r="AQ485" t="str">
        <f t="shared" si="88"/>
        <v>SAMMA</v>
      </c>
      <c r="AR485" t="str">
        <f t="shared" si="89"/>
        <v>NICKS  SAMMA</v>
      </c>
      <c r="AU485">
        <f t="shared" ca="1" si="90"/>
        <v>5</v>
      </c>
      <c r="AV485">
        <f t="shared" ca="1" si="91"/>
        <v>1969</v>
      </c>
      <c r="AW485">
        <v>1</v>
      </c>
      <c r="AX485" t="str">
        <f t="shared" si="92"/>
        <v/>
      </c>
      <c r="AY485" t="str">
        <f t="shared" si="93"/>
        <v/>
      </c>
      <c r="AZ485" s="23"/>
      <c r="BA485">
        <f t="shared" si="94"/>
        <v>13</v>
      </c>
      <c r="BC485" t="str">
        <f t="shared" si="95"/>
        <v>M</v>
      </c>
    </row>
    <row r="486" spans="1:56">
      <c r="A486">
        <v>144</v>
      </c>
      <c r="B486" t="s">
        <v>1351</v>
      </c>
      <c r="C486" t="s">
        <v>1352</v>
      </c>
      <c r="E486" t="s">
        <v>755</v>
      </c>
      <c r="F486" t="s">
        <v>2164</v>
      </c>
      <c r="G486" t="s">
        <v>23</v>
      </c>
      <c r="H486">
        <v>49.867475499999998</v>
      </c>
      <c r="I486">
        <v>6.2651155000000003</v>
      </c>
      <c r="J486">
        <v>33076</v>
      </c>
      <c r="K486">
        <v>22</v>
      </c>
      <c r="L486">
        <v>7</v>
      </c>
      <c r="M486">
        <v>1990</v>
      </c>
      <c r="N486">
        <v>32</v>
      </c>
      <c r="O486">
        <v>1</v>
      </c>
      <c r="P486" s="28" t="s">
        <v>37</v>
      </c>
      <c r="Q486" t="s">
        <v>321</v>
      </c>
      <c r="R486" t="s">
        <v>1745</v>
      </c>
      <c r="S486" t="s">
        <v>1746</v>
      </c>
      <c r="T486" t="s">
        <v>1595</v>
      </c>
      <c r="U486">
        <v>6</v>
      </c>
      <c r="V486" t="s">
        <v>43</v>
      </c>
      <c r="W486">
        <v>64</v>
      </c>
      <c r="Y486" t="s">
        <v>2916</v>
      </c>
      <c r="Z486">
        <v>31.654375000000002</v>
      </c>
      <c r="AA486">
        <v>120.752481</v>
      </c>
      <c r="AB486">
        <v>11</v>
      </c>
      <c r="AI486">
        <v>41</v>
      </c>
      <c r="AM486">
        <f t="shared" ca="1" si="84"/>
        <v>7</v>
      </c>
      <c r="AN486">
        <f t="shared" ca="1" si="85"/>
        <v>1985</v>
      </c>
      <c r="AO486">
        <f t="shared" ca="1" si="86"/>
        <v>32</v>
      </c>
      <c r="AP486" t="str">
        <f t="shared" si="87"/>
        <v>MIREILLE</v>
      </c>
      <c r="AQ486" t="str">
        <f t="shared" si="88"/>
        <v>NDAYISABA</v>
      </c>
      <c r="AR486" t="str">
        <f t="shared" si="89"/>
        <v>MIREILLE  NDAYISABA</v>
      </c>
      <c r="AU486">
        <f t="shared" ca="1" si="90"/>
        <v>7</v>
      </c>
      <c r="AV486">
        <f t="shared" ca="1" si="91"/>
        <v>1985</v>
      </c>
      <c r="AX486">
        <f t="shared" si="92"/>
        <v>6</v>
      </c>
      <c r="AY486" t="str">
        <f t="shared" si="93"/>
        <v>NEVER MARRIED</v>
      </c>
      <c r="AZ486" s="23"/>
      <c r="BA486">
        <f t="shared" si="94"/>
        <v>1</v>
      </c>
      <c r="BC486" t="str">
        <f t="shared" si="95"/>
        <v>F</v>
      </c>
    </row>
    <row r="487" spans="1:56">
      <c r="A487">
        <v>144</v>
      </c>
      <c r="B487" t="s">
        <v>1351</v>
      </c>
      <c r="C487" t="s">
        <v>1352</v>
      </c>
      <c r="E487" t="s">
        <v>755</v>
      </c>
      <c r="F487" t="s">
        <v>2164</v>
      </c>
      <c r="G487" t="s">
        <v>23</v>
      </c>
      <c r="H487">
        <v>49.867475499999998</v>
      </c>
      <c r="I487">
        <v>6.2651155000000003</v>
      </c>
      <c r="J487">
        <v>33076</v>
      </c>
      <c r="K487">
        <v>22</v>
      </c>
      <c r="L487">
        <v>7</v>
      </c>
      <c r="M487">
        <v>1990</v>
      </c>
      <c r="N487">
        <v>32</v>
      </c>
      <c r="O487">
        <v>1</v>
      </c>
      <c r="P487" s="28" t="s">
        <v>37</v>
      </c>
      <c r="Q487" t="s">
        <v>321</v>
      </c>
      <c r="R487" t="s">
        <v>1745</v>
      </c>
      <c r="S487" t="s">
        <v>1746</v>
      </c>
      <c r="T487" t="s">
        <v>1595</v>
      </c>
      <c r="U487">
        <v>6</v>
      </c>
      <c r="V487" t="s">
        <v>43</v>
      </c>
      <c r="W487">
        <v>64</v>
      </c>
      <c r="X487" s="17">
        <v>1155789865</v>
      </c>
      <c r="Y487" t="s">
        <v>2916</v>
      </c>
      <c r="Z487">
        <v>31.654375000000002</v>
      </c>
      <c r="AA487">
        <v>120.752481</v>
      </c>
      <c r="AB487">
        <v>11</v>
      </c>
      <c r="AM487">
        <f t="shared" ca="1" si="84"/>
        <v>7</v>
      </c>
      <c r="AN487">
        <f t="shared" ca="1" si="85"/>
        <v>1990</v>
      </c>
      <c r="AO487">
        <f t="shared" ca="1" si="86"/>
        <v>32</v>
      </c>
      <c r="AP487" t="str">
        <f t="shared" si="87"/>
        <v>MIREILLE</v>
      </c>
      <c r="AQ487" t="str">
        <f t="shared" si="88"/>
        <v>NDAYISABA</v>
      </c>
      <c r="AR487" t="str">
        <f t="shared" si="89"/>
        <v>MIREILLE  NDAYISABA</v>
      </c>
      <c r="AU487">
        <f t="shared" ca="1" si="90"/>
        <v>7</v>
      </c>
      <c r="AV487">
        <f t="shared" ca="1" si="91"/>
        <v>1990</v>
      </c>
      <c r="AX487">
        <f t="shared" si="92"/>
        <v>6</v>
      </c>
      <c r="AY487" t="str">
        <f t="shared" si="93"/>
        <v>NEVER MARRIED</v>
      </c>
      <c r="AZ487" s="23"/>
      <c r="BA487">
        <f t="shared" si="94"/>
        <v>1</v>
      </c>
      <c r="BC487" t="str">
        <f t="shared" si="95"/>
        <v>F</v>
      </c>
      <c r="BD487" s="17">
        <v>1155789865</v>
      </c>
    </row>
    <row r="488" spans="1:56">
      <c r="A488">
        <v>144</v>
      </c>
      <c r="B488" t="s">
        <v>1353</v>
      </c>
      <c r="C488" t="s">
        <v>709</v>
      </c>
      <c r="E488" t="s">
        <v>104</v>
      </c>
      <c r="F488" t="s">
        <v>2917</v>
      </c>
      <c r="G488" t="s">
        <v>23</v>
      </c>
      <c r="H488">
        <v>21.159612299999999</v>
      </c>
      <c r="I488">
        <v>-76.473660199999998</v>
      </c>
      <c r="J488">
        <v>37924</v>
      </c>
      <c r="K488">
        <v>30</v>
      </c>
      <c r="L488">
        <v>10</v>
      </c>
      <c r="M488">
        <v>2003</v>
      </c>
      <c r="N488">
        <v>19</v>
      </c>
      <c r="O488">
        <v>7</v>
      </c>
      <c r="P488" s="28" t="s">
        <v>37</v>
      </c>
      <c r="Q488" t="s">
        <v>321</v>
      </c>
      <c r="R488" t="s">
        <v>1745</v>
      </c>
      <c r="S488" t="s">
        <v>1746</v>
      </c>
      <c r="T488" t="s">
        <v>1595</v>
      </c>
      <c r="U488">
        <v>5</v>
      </c>
      <c r="V488" t="s">
        <v>86</v>
      </c>
      <c r="W488">
        <v>64</v>
      </c>
      <c r="Y488" t="s">
        <v>2916</v>
      </c>
      <c r="Z488">
        <v>31.654375000000002</v>
      </c>
      <c r="AA488">
        <v>120.752481</v>
      </c>
      <c r="AB488">
        <v>11</v>
      </c>
      <c r="AK488">
        <v>10</v>
      </c>
      <c r="AM488">
        <f t="shared" ca="1" si="84"/>
        <v>10</v>
      </c>
      <c r="AN488">
        <f t="shared" ca="1" si="85"/>
        <v>2003</v>
      </c>
      <c r="AO488">
        <f t="shared" ca="1" si="86"/>
        <v>19</v>
      </c>
      <c r="AP488" t="str">
        <f t="shared" si="87"/>
        <v/>
      </c>
      <c r="AQ488" t="str">
        <f t="shared" si="88"/>
        <v>RODRIGUE</v>
      </c>
      <c r="AR488" t="str">
        <f t="shared" si="89"/>
        <v xml:space="preserve">  RODRIGUE</v>
      </c>
      <c r="AU488">
        <f t="shared" ca="1" si="90"/>
        <v>10</v>
      </c>
      <c r="AV488">
        <f t="shared" ca="1" si="91"/>
        <v>2003</v>
      </c>
      <c r="AX488">
        <f t="shared" si="92"/>
        <v>5</v>
      </c>
      <c r="AY488" t="str">
        <f t="shared" si="93"/>
        <v>SEPARATED</v>
      </c>
      <c r="AZ488" s="23"/>
      <c r="BA488">
        <f t="shared" si="94"/>
        <v>7</v>
      </c>
      <c r="BC488" t="str">
        <f t="shared" si="95"/>
        <v>F</v>
      </c>
    </row>
    <row r="489" spans="1:56">
      <c r="A489">
        <v>144</v>
      </c>
      <c r="B489" t="s">
        <v>1353</v>
      </c>
      <c r="C489" t="s">
        <v>2918</v>
      </c>
      <c r="E489" t="s">
        <v>104</v>
      </c>
      <c r="F489" t="s">
        <v>2919</v>
      </c>
      <c r="G489" t="s">
        <v>23</v>
      </c>
      <c r="H489">
        <v>21.159612299999999</v>
      </c>
      <c r="I489">
        <v>-76.473660199999998</v>
      </c>
      <c r="J489">
        <v>37924</v>
      </c>
      <c r="K489">
        <v>30</v>
      </c>
      <c r="L489">
        <v>10</v>
      </c>
      <c r="M489">
        <v>2003</v>
      </c>
      <c r="N489">
        <v>19</v>
      </c>
      <c r="O489">
        <v>7</v>
      </c>
      <c r="P489" s="28" t="s">
        <v>37</v>
      </c>
      <c r="Q489" t="s">
        <v>321</v>
      </c>
      <c r="R489" t="s">
        <v>1745</v>
      </c>
      <c r="S489" t="s">
        <v>1746</v>
      </c>
      <c r="T489" t="s">
        <v>1595</v>
      </c>
      <c r="U489">
        <v>5</v>
      </c>
      <c r="V489" t="s">
        <v>86</v>
      </c>
      <c r="W489">
        <v>64</v>
      </c>
      <c r="Y489" t="s">
        <v>2916</v>
      </c>
      <c r="Z489">
        <v>31.654375000000002</v>
      </c>
      <c r="AA489">
        <v>120.752481</v>
      </c>
      <c r="AB489">
        <v>11</v>
      </c>
      <c r="AD489">
        <v>44</v>
      </c>
      <c r="AM489">
        <f t="shared" ca="1" si="84"/>
        <v>10</v>
      </c>
      <c r="AN489">
        <f t="shared" ca="1" si="85"/>
        <v>2003</v>
      </c>
      <c r="AO489">
        <f t="shared" ca="1" si="86"/>
        <v>19</v>
      </c>
      <c r="AP489" t="str">
        <f t="shared" si="87"/>
        <v>INGABI</v>
      </c>
      <c r="AQ489" t="str">
        <f t="shared" si="88"/>
        <v>RODRIGUE</v>
      </c>
      <c r="AR489" t="str">
        <f t="shared" si="89"/>
        <v>INGABI  RODRIGUE</v>
      </c>
      <c r="AT489">
        <v>64</v>
      </c>
      <c r="AU489">
        <f t="shared" ca="1" si="90"/>
        <v>10</v>
      </c>
      <c r="AV489" t="str">
        <f t="shared" si="91"/>
        <v/>
      </c>
      <c r="AX489">
        <f t="shared" si="92"/>
        <v>5</v>
      </c>
      <c r="AY489" t="str">
        <f t="shared" si="93"/>
        <v>SEPARATED</v>
      </c>
      <c r="AZ489" s="23"/>
      <c r="BA489">
        <f t="shared" si="94"/>
        <v>7</v>
      </c>
      <c r="BC489" t="str">
        <f t="shared" si="95"/>
        <v>F</v>
      </c>
    </row>
    <row r="490" spans="1:56">
      <c r="A490">
        <v>144</v>
      </c>
      <c r="B490" t="s">
        <v>1354</v>
      </c>
      <c r="C490" t="s">
        <v>2920</v>
      </c>
      <c r="E490" t="s">
        <v>221</v>
      </c>
      <c r="F490" t="s">
        <v>2916</v>
      </c>
      <c r="G490" t="s">
        <v>23</v>
      </c>
      <c r="H490">
        <v>31.654375000000002</v>
      </c>
      <c r="I490">
        <v>120.752481</v>
      </c>
      <c r="J490">
        <v>21451</v>
      </c>
      <c r="K490">
        <v>23</v>
      </c>
      <c r="L490">
        <v>9</v>
      </c>
      <c r="M490">
        <v>1958</v>
      </c>
      <c r="N490">
        <v>64</v>
      </c>
      <c r="O490">
        <v>2</v>
      </c>
      <c r="P490" s="28" t="s">
        <v>37</v>
      </c>
      <c r="Q490" t="s">
        <v>321</v>
      </c>
      <c r="R490" t="s">
        <v>1745</v>
      </c>
      <c r="S490" t="s">
        <v>1746</v>
      </c>
      <c r="T490" t="s">
        <v>1595</v>
      </c>
      <c r="U490">
        <v>3</v>
      </c>
      <c r="V490" t="s">
        <v>26</v>
      </c>
      <c r="W490">
        <v>64</v>
      </c>
      <c r="Y490" t="s">
        <v>2916</v>
      </c>
      <c r="Z490">
        <v>31.654375000000002</v>
      </c>
      <c r="AA490">
        <v>120.752481</v>
      </c>
      <c r="AB490">
        <v>11</v>
      </c>
      <c r="AG490">
        <v>11</v>
      </c>
      <c r="AM490">
        <f t="shared" ca="1" si="84"/>
        <v>9</v>
      </c>
      <c r="AN490">
        <f t="shared" ca="1" si="85"/>
        <v>1958</v>
      </c>
      <c r="AO490">
        <f t="shared" ca="1" si="86"/>
        <v>64</v>
      </c>
      <c r="AP490" t="str">
        <f t="shared" si="87"/>
        <v>CSAR</v>
      </c>
      <c r="AQ490" t="str">
        <f t="shared" si="88"/>
        <v>MUNEZERO</v>
      </c>
      <c r="AR490" t="str">
        <f t="shared" si="89"/>
        <v>CSAR  MUNEZERO</v>
      </c>
      <c r="AU490">
        <f t="shared" ca="1" si="90"/>
        <v>9</v>
      </c>
      <c r="AV490">
        <f t="shared" ca="1" si="91"/>
        <v>1958</v>
      </c>
      <c r="AX490">
        <f t="shared" si="92"/>
        <v>3</v>
      </c>
      <c r="AY490" t="str">
        <f t="shared" si="93"/>
        <v>LIVE IN A POLYGAMOUS UNION</v>
      </c>
      <c r="AZ490" s="23"/>
      <c r="BA490">
        <f t="shared" si="94"/>
        <v>2</v>
      </c>
      <c r="BC490" t="str">
        <f t="shared" si="95"/>
        <v>F</v>
      </c>
    </row>
    <row r="491" spans="1:56">
      <c r="A491">
        <v>144</v>
      </c>
      <c r="B491" t="s">
        <v>1354</v>
      </c>
      <c r="C491" t="s">
        <v>2920</v>
      </c>
      <c r="E491" t="s">
        <v>221</v>
      </c>
      <c r="F491" t="s">
        <v>2916</v>
      </c>
      <c r="G491" t="s">
        <v>36</v>
      </c>
      <c r="H491">
        <v>31.654375000000002</v>
      </c>
      <c r="I491">
        <v>120.752481</v>
      </c>
      <c r="J491">
        <v>21451</v>
      </c>
      <c r="K491">
        <v>23</v>
      </c>
      <c r="L491">
        <v>9</v>
      </c>
      <c r="M491">
        <v>1958</v>
      </c>
      <c r="N491">
        <v>64</v>
      </c>
      <c r="O491">
        <v>2</v>
      </c>
      <c r="P491" s="28" t="s">
        <v>37</v>
      </c>
      <c r="Q491" t="s">
        <v>321</v>
      </c>
      <c r="R491" t="s">
        <v>1745</v>
      </c>
      <c r="S491" t="s">
        <v>1746</v>
      </c>
      <c r="T491" t="s">
        <v>1595</v>
      </c>
      <c r="U491">
        <v>3</v>
      </c>
      <c r="V491" t="s">
        <v>26</v>
      </c>
      <c r="W491">
        <v>64</v>
      </c>
      <c r="Y491" t="s">
        <v>2916</v>
      </c>
      <c r="Z491">
        <v>31.654375000000002</v>
      </c>
      <c r="AA491">
        <v>120.752481</v>
      </c>
      <c r="AB491">
        <v>11</v>
      </c>
      <c r="AM491">
        <f t="shared" ca="1" si="84"/>
        <v>9</v>
      </c>
      <c r="AN491">
        <f t="shared" ca="1" si="85"/>
        <v>1958</v>
      </c>
      <c r="AO491">
        <f t="shared" ca="1" si="86"/>
        <v>64</v>
      </c>
      <c r="AP491" t="str">
        <f t="shared" si="87"/>
        <v>CSAR</v>
      </c>
      <c r="AQ491" t="str">
        <f t="shared" si="88"/>
        <v>MUNEZERO</v>
      </c>
      <c r="AR491" t="str">
        <f t="shared" si="89"/>
        <v>CSAR  MUNEZERO</v>
      </c>
      <c r="AU491">
        <f t="shared" ca="1" si="90"/>
        <v>9</v>
      </c>
      <c r="AV491">
        <f t="shared" ca="1" si="91"/>
        <v>1958</v>
      </c>
      <c r="AW491">
        <v>1</v>
      </c>
      <c r="AX491" t="str">
        <f t="shared" si="92"/>
        <v/>
      </c>
      <c r="AY491" t="str">
        <f t="shared" si="93"/>
        <v/>
      </c>
      <c r="AZ491" s="23">
        <v>1</v>
      </c>
      <c r="BA491" t="str">
        <f t="shared" si="94"/>
        <v/>
      </c>
      <c r="BC491" t="str">
        <f t="shared" si="95"/>
        <v>M</v>
      </c>
    </row>
    <row r="492" spans="1:56" hidden="1">
      <c r="A492">
        <v>145</v>
      </c>
      <c r="B492" t="s">
        <v>1356</v>
      </c>
      <c r="C492" t="s">
        <v>1357</v>
      </c>
      <c r="E492" t="s">
        <v>2780</v>
      </c>
      <c r="F492" t="s">
        <v>2781</v>
      </c>
      <c r="G492" t="s">
        <v>23</v>
      </c>
      <c r="H492">
        <v>22.463604</v>
      </c>
      <c r="I492">
        <v>-79.723161200000007</v>
      </c>
      <c r="J492">
        <v>17474</v>
      </c>
      <c r="K492">
        <v>3</v>
      </c>
      <c r="L492">
        <v>11</v>
      </c>
      <c r="M492">
        <v>1947</v>
      </c>
      <c r="N492">
        <v>75</v>
      </c>
      <c r="O492">
        <v>10</v>
      </c>
      <c r="P492" s="28" t="s">
        <v>72</v>
      </c>
      <c r="Q492" t="s">
        <v>77</v>
      </c>
      <c r="R492" t="s">
        <v>2168</v>
      </c>
      <c r="S492" t="s">
        <v>2169</v>
      </c>
      <c r="T492" t="s">
        <v>2170</v>
      </c>
      <c r="U492">
        <v>5</v>
      </c>
      <c r="V492" t="s">
        <v>86</v>
      </c>
      <c r="W492">
        <v>81</v>
      </c>
      <c r="X492"/>
      <c r="Y492" t="s">
        <v>2782</v>
      </c>
      <c r="Z492">
        <v>59.193088899999999</v>
      </c>
      <c r="AA492">
        <v>18.147540599999999</v>
      </c>
      <c r="AG492">
        <v>7</v>
      </c>
      <c r="AM492">
        <f t="shared" ca="1" si="84"/>
        <v>11</v>
      </c>
      <c r="AN492">
        <f t="shared" ca="1" si="85"/>
        <v>1947</v>
      </c>
      <c r="AO492">
        <f t="shared" ca="1" si="86"/>
        <v>75</v>
      </c>
      <c r="AP492" t="str">
        <f t="shared" si="87"/>
        <v>METHODE</v>
      </c>
      <c r="AQ492" t="str">
        <f t="shared" si="88"/>
        <v>IZABAYO</v>
      </c>
      <c r="AR492" t="str">
        <f t="shared" si="89"/>
        <v>METHODE  IZABAYO</v>
      </c>
      <c r="AU492">
        <f t="shared" ca="1" si="90"/>
        <v>11</v>
      </c>
      <c r="AV492">
        <f t="shared" ca="1" si="91"/>
        <v>1947</v>
      </c>
      <c r="AX492">
        <f t="shared" si="92"/>
        <v>5</v>
      </c>
      <c r="AY492" t="str">
        <f t="shared" si="93"/>
        <v>SEPARATED</v>
      </c>
      <c r="AZ492" s="23"/>
      <c r="BA492">
        <f t="shared" si="94"/>
        <v>10</v>
      </c>
      <c r="BC492" t="str">
        <f t="shared" si="95"/>
        <v>F</v>
      </c>
    </row>
    <row r="493" spans="1:56" hidden="1">
      <c r="A493">
        <v>145</v>
      </c>
      <c r="B493" t="s">
        <v>1356</v>
      </c>
      <c r="C493" t="s">
        <v>1357</v>
      </c>
      <c r="E493" t="s">
        <v>2780</v>
      </c>
      <c r="F493" t="s">
        <v>2781</v>
      </c>
      <c r="G493" t="s">
        <v>36</v>
      </c>
      <c r="H493">
        <v>22.463604</v>
      </c>
      <c r="I493">
        <v>-79.723161200000007</v>
      </c>
      <c r="J493">
        <v>17474</v>
      </c>
      <c r="K493">
        <v>3</v>
      </c>
      <c r="L493">
        <v>11</v>
      </c>
      <c r="M493">
        <v>1947</v>
      </c>
      <c r="N493">
        <v>75</v>
      </c>
      <c r="O493">
        <v>10</v>
      </c>
      <c r="P493" s="28" t="s">
        <v>72</v>
      </c>
      <c r="Q493" t="s">
        <v>77</v>
      </c>
      <c r="R493" t="s">
        <v>2168</v>
      </c>
      <c r="S493" t="s">
        <v>2169</v>
      </c>
      <c r="T493" t="s">
        <v>2170</v>
      </c>
      <c r="U493">
        <v>5</v>
      </c>
      <c r="V493" t="s">
        <v>86</v>
      </c>
      <c r="W493">
        <v>81</v>
      </c>
      <c r="X493">
        <v>5578642384</v>
      </c>
      <c r="Y493" t="s">
        <v>2782</v>
      </c>
      <c r="Z493">
        <v>59.193088899999999</v>
      </c>
      <c r="AA493">
        <v>18.147540599999999</v>
      </c>
      <c r="AM493">
        <f t="shared" ca="1" si="84"/>
        <v>11</v>
      </c>
      <c r="AN493">
        <f t="shared" ca="1" si="85"/>
        <v>1947</v>
      </c>
      <c r="AO493">
        <f t="shared" ca="1" si="86"/>
        <v>75</v>
      </c>
      <c r="AP493" t="str">
        <f t="shared" si="87"/>
        <v>METHODE</v>
      </c>
      <c r="AQ493" t="str">
        <f t="shared" si="88"/>
        <v>IZABAYO</v>
      </c>
      <c r="AR493" t="str">
        <f t="shared" si="89"/>
        <v>METHODE  IZABAYO</v>
      </c>
      <c r="AU493">
        <f t="shared" ca="1" si="90"/>
        <v>11</v>
      </c>
      <c r="AV493">
        <f t="shared" ca="1" si="91"/>
        <v>1947</v>
      </c>
      <c r="AX493">
        <f t="shared" si="92"/>
        <v>5</v>
      </c>
      <c r="AY493" t="str">
        <f t="shared" si="93"/>
        <v>SEPARATED</v>
      </c>
      <c r="AZ493" s="23"/>
      <c r="BA493">
        <f t="shared" si="94"/>
        <v>10</v>
      </c>
      <c r="BB493">
        <v>1</v>
      </c>
      <c r="BC493" t="str">
        <f t="shared" si="95"/>
        <v/>
      </c>
      <c r="BD493">
        <v>5578642384</v>
      </c>
    </row>
    <row r="494" spans="1:56" hidden="1">
      <c r="A494">
        <v>145</v>
      </c>
      <c r="B494" t="s">
        <v>1359</v>
      </c>
      <c r="C494" t="s">
        <v>1360</v>
      </c>
      <c r="E494" t="s">
        <v>973</v>
      </c>
      <c r="F494" t="s">
        <v>2171</v>
      </c>
      <c r="G494" t="s">
        <v>23</v>
      </c>
      <c r="H494">
        <v>39.784756700000003</v>
      </c>
      <c r="I494">
        <v>-8.6496676000000008</v>
      </c>
      <c r="J494">
        <v>19737</v>
      </c>
      <c r="K494">
        <v>13</v>
      </c>
      <c r="L494">
        <v>1</v>
      </c>
      <c r="M494">
        <v>1954</v>
      </c>
      <c r="N494">
        <v>68</v>
      </c>
      <c r="O494">
        <v>11</v>
      </c>
      <c r="P494" s="28" t="s">
        <v>72</v>
      </c>
      <c r="Q494" t="s">
        <v>77</v>
      </c>
      <c r="R494" t="s">
        <v>2168</v>
      </c>
      <c r="S494" t="s">
        <v>2169</v>
      </c>
      <c r="T494" t="s">
        <v>2170</v>
      </c>
      <c r="U494">
        <v>4</v>
      </c>
      <c r="V494" t="s">
        <v>93</v>
      </c>
      <c r="W494">
        <v>81</v>
      </c>
      <c r="X494"/>
      <c r="Y494" t="s">
        <v>2782</v>
      </c>
      <c r="Z494">
        <v>59.193088899999999</v>
      </c>
      <c r="AA494">
        <v>18.147540599999999</v>
      </c>
      <c r="AH494">
        <v>67</v>
      </c>
      <c r="AI494">
        <v>38</v>
      </c>
      <c r="AM494">
        <f t="shared" ca="1" si="84"/>
        <v>4</v>
      </c>
      <c r="AN494">
        <f t="shared" ca="1" si="85"/>
        <v>1989</v>
      </c>
      <c r="AO494">
        <f t="shared" ca="1" si="86"/>
        <v>68</v>
      </c>
      <c r="AP494" t="str">
        <f t="shared" si="87"/>
        <v>MUTUZO</v>
      </c>
      <c r="AQ494" t="str">
        <f t="shared" si="88"/>
        <v>NTAKIRUTIMANA</v>
      </c>
      <c r="AR494" t="str">
        <f t="shared" si="89"/>
        <v>MUTUZO  NTAKIRUTIMANA</v>
      </c>
      <c r="AU494">
        <f t="shared" ca="1" si="90"/>
        <v>4</v>
      </c>
      <c r="AV494">
        <f t="shared" ca="1" si="91"/>
        <v>1989</v>
      </c>
      <c r="AX494">
        <f t="shared" si="92"/>
        <v>4</v>
      </c>
      <c r="AY494" t="str">
        <f t="shared" si="93"/>
        <v>DIVORCED</v>
      </c>
      <c r="BA494">
        <f t="shared" si="94"/>
        <v>11</v>
      </c>
      <c r="BC494" t="str">
        <f t="shared" si="95"/>
        <v>F</v>
      </c>
    </row>
    <row r="495" spans="1:56" hidden="1">
      <c r="A495">
        <v>145</v>
      </c>
      <c r="B495" t="s">
        <v>1359</v>
      </c>
      <c r="C495" t="s">
        <v>1360</v>
      </c>
      <c r="E495" t="s">
        <v>2921</v>
      </c>
      <c r="F495" t="s">
        <v>2922</v>
      </c>
      <c r="G495" t="s">
        <v>23</v>
      </c>
      <c r="H495">
        <v>39.784756700000003</v>
      </c>
      <c r="I495">
        <v>-8.6496676000000008</v>
      </c>
      <c r="J495">
        <v>19737</v>
      </c>
      <c r="K495">
        <v>13</v>
      </c>
      <c r="L495">
        <v>1</v>
      </c>
      <c r="M495">
        <v>1954</v>
      </c>
      <c r="N495">
        <v>68</v>
      </c>
      <c r="O495">
        <v>11</v>
      </c>
      <c r="P495" s="28" t="s">
        <v>72</v>
      </c>
      <c r="Q495" t="s">
        <v>77</v>
      </c>
      <c r="R495" t="s">
        <v>2168</v>
      </c>
      <c r="S495" t="s">
        <v>2169</v>
      </c>
      <c r="T495" t="s">
        <v>2170</v>
      </c>
      <c r="U495">
        <v>4</v>
      </c>
      <c r="V495" t="s">
        <v>93</v>
      </c>
      <c r="W495">
        <v>81</v>
      </c>
      <c r="X495"/>
      <c r="Y495" t="s">
        <v>2782</v>
      </c>
      <c r="Z495">
        <v>59.193088899999999</v>
      </c>
      <c r="AA495">
        <v>18.147540599999999</v>
      </c>
      <c r="AD495">
        <v>38</v>
      </c>
      <c r="AM495">
        <f t="shared" ca="1" si="84"/>
        <v>1</v>
      </c>
      <c r="AN495">
        <f t="shared" ca="1" si="85"/>
        <v>1954</v>
      </c>
      <c r="AO495">
        <f t="shared" ca="1" si="86"/>
        <v>68</v>
      </c>
      <c r="AP495" t="str">
        <f t="shared" si="87"/>
        <v>MUTUZO</v>
      </c>
      <c r="AQ495" t="str">
        <f t="shared" si="88"/>
        <v>MAKIRUTIMANA</v>
      </c>
      <c r="AR495" t="str">
        <f t="shared" si="89"/>
        <v>MUTUZO  MAKIRUTIMANA</v>
      </c>
      <c r="AU495">
        <f t="shared" ca="1" si="90"/>
        <v>1</v>
      </c>
      <c r="AV495">
        <f t="shared" ca="1" si="91"/>
        <v>1954</v>
      </c>
      <c r="AX495">
        <f t="shared" si="92"/>
        <v>4</v>
      </c>
      <c r="AY495" t="str">
        <f t="shared" si="93"/>
        <v>DIVORCED</v>
      </c>
      <c r="BA495">
        <f t="shared" si="94"/>
        <v>11</v>
      </c>
      <c r="BC495" t="str">
        <f t="shared" si="95"/>
        <v>F</v>
      </c>
    </row>
    <row r="496" spans="1:56" hidden="1">
      <c r="A496">
        <v>145</v>
      </c>
      <c r="B496" t="s">
        <v>1361</v>
      </c>
      <c r="C496" t="s">
        <v>723</v>
      </c>
      <c r="D496" t="s">
        <v>1071</v>
      </c>
      <c r="E496" t="s">
        <v>692</v>
      </c>
      <c r="F496" t="s">
        <v>2782</v>
      </c>
      <c r="G496" t="s">
        <v>36</v>
      </c>
      <c r="H496">
        <v>59.193088899999999</v>
      </c>
      <c r="I496">
        <v>18.147540599999999</v>
      </c>
      <c r="J496">
        <v>15092</v>
      </c>
      <c r="K496">
        <v>26</v>
      </c>
      <c r="L496">
        <v>4</v>
      </c>
      <c r="M496">
        <v>1941</v>
      </c>
      <c r="N496">
        <v>81</v>
      </c>
      <c r="O496">
        <v>12</v>
      </c>
      <c r="P496" s="28" t="s">
        <v>72</v>
      </c>
      <c r="Q496" t="s">
        <v>77</v>
      </c>
      <c r="R496" t="s">
        <v>2168</v>
      </c>
      <c r="S496" t="s">
        <v>2169</v>
      </c>
      <c r="T496" t="s">
        <v>2170</v>
      </c>
      <c r="U496">
        <v>2</v>
      </c>
      <c r="V496" t="s">
        <v>48</v>
      </c>
      <c r="W496">
        <v>81</v>
      </c>
      <c r="X496"/>
      <c r="Y496" t="s">
        <v>2782</v>
      </c>
      <c r="Z496">
        <v>59.193088899999999</v>
      </c>
      <c r="AA496">
        <v>18.147540599999999</v>
      </c>
      <c r="AF496">
        <v>9</v>
      </c>
      <c r="AM496">
        <f t="shared" ca="1" si="84"/>
        <v>4</v>
      </c>
      <c r="AN496">
        <f t="shared" ca="1" si="85"/>
        <v>1941</v>
      </c>
      <c r="AO496">
        <f t="shared" ca="1" si="86"/>
        <v>81</v>
      </c>
      <c r="AP496" t="str">
        <f t="shared" si="87"/>
        <v>MANZI</v>
      </c>
      <c r="AQ496" t="str">
        <f t="shared" si="88"/>
        <v>RUTAYISIRE</v>
      </c>
      <c r="AR496" t="str">
        <f t="shared" si="89"/>
        <v>MANZI CHRISTIAN RUTAYISIRE</v>
      </c>
      <c r="AU496">
        <f t="shared" ca="1" si="90"/>
        <v>4</v>
      </c>
      <c r="AV496">
        <f t="shared" ca="1" si="91"/>
        <v>1941</v>
      </c>
      <c r="AW496">
        <v>1</v>
      </c>
      <c r="AX496" t="str">
        <f t="shared" si="92"/>
        <v/>
      </c>
      <c r="AY496" t="str">
        <f t="shared" si="93"/>
        <v/>
      </c>
      <c r="BA496">
        <f t="shared" si="94"/>
        <v>12</v>
      </c>
      <c r="BC496" t="str">
        <f t="shared" si="95"/>
        <v>M</v>
      </c>
    </row>
    <row r="497" spans="1:56" hidden="1">
      <c r="A497">
        <v>145</v>
      </c>
      <c r="B497" t="s">
        <v>1361</v>
      </c>
      <c r="C497" t="s">
        <v>723</v>
      </c>
      <c r="D497" t="s">
        <v>1071</v>
      </c>
      <c r="E497" t="s">
        <v>692</v>
      </c>
      <c r="F497" t="s">
        <v>2782</v>
      </c>
      <c r="G497" t="s">
        <v>36</v>
      </c>
      <c r="H497">
        <v>59.193088899999999</v>
      </c>
      <c r="I497">
        <v>18.147540599999999</v>
      </c>
      <c r="J497">
        <v>15092</v>
      </c>
      <c r="K497">
        <v>26</v>
      </c>
      <c r="L497">
        <v>4</v>
      </c>
      <c r="M497">
        <v>1941</v>
      </c>
      <c r="N497">
        <v>81</v>
      </c>
      <c r="O497">
        <v>12</v>
      </c>
      <c r="P497" s="28" t="s">
        <v>72</v>
      </c>
      <c r="Q497" t="s">
        <v>77</v>
      </c>
      <c r="R497" t="s">
        <v>2168</v>
      </c>
      <c r="S497" t="s">
        <v>2169</v>
      </c>
      <c r="T497" t="s">
        <v>2170</v>
      </c>
      <c r="U497">
        <v>1</v>
      </c>
      <c r="V497" t="s">
        <v>186</v>
      </c>
      <c r="W497">
        <v>81</v>
      </c>
      <c r="X497"/>
      <c r="Y497" t="s">
        <v>2782</v>
      </c>
      <c r="Z497">
        <v>59.193088899999999</v>
      </c>
      <c r="AA497">
        <v>18.147540599999999</v>
      </c>
      <c r="AM497">
        <f t="shared" ca="1" si="84"/>
        <v>4</v>
      </c>
      <c r="AN497">
        <f t="shared" ca="1" si="85"/>
        <v>1941</v>
      </c>
      <c r="AO497">
        <f t="shared" ca="1" si="86"/>
        <v>81</v>
      </c>
      <c r="AP497" t="str">
        <f t="shared" si="87"/>
        <v>MANZI</v>
      </c>
      <c r="AQ497" t="str">
        <f t="shared" si="88"/>
        <v>RUTAYISIRE</v>
      </c>
      <c r="AR497" t="str">
        <f t="shared" si="89"/>
        <v>MANZI CHRISTIAN RUTAYISIRE</v>
      </c>
      <c r="AU497">
        <f t="shared" ca="1" si="90"/>
        <v>4</v>
      </c>
      <c r="AV497">
        <f t="shared" ca="1" si="91"/>
        <v>1941</v>
      </c>
      <c r="AX497">
        <f t="shared" si="92"/>
        <v>1</v>
      </c>
      <c r="AY497" t="str">
        <f t="shared" si="93"/>
        <v>MARRIED TO ONE WIFE/HUSBAND OFFICIALLY</v>
      </c>
      <c r="BA497">
        <f t="shared" si="94"/>
        <v>12</v>
      </c>
      <c r="BC497" t="str">
        <f t="shared" si="95"/>
        <v>M</v>
      </c>
    </row>
    <row r="498" spans="1:56" hidden="1">
      <c r="AM498">
        <f t="shared" ca="1" si="84"/>
        <v>0</v>
      </c>
      <c r="AN498">
        <f t="shared" ca="1" si="85"/>
        <v>0</v>
      </c>
      <c r="AO498">
        <f t="shared" ca="1" si="86"/>
        <v>0</v>
      </c>
      <c r="AP498">
        <f t="shared" si="87"/>
        <v>0</v>
      </c>
      <c r="AQ498">
        <f t="shared" si="88"/>
        <v>0</v>
      </c>
      <c r="AR498" t="str">
        <f t="shared" si="89"/>
        <v>0  0</v>
      </c>
      <c r="AU498">
        <f t="shared" ca="1" si="90"/>
        <v>0</v>
      </c>
      <c r="AV498">
        <f t="shared" ca="1" si="91"/>
        <v>0</v>
      </c>
      <c r="AX498">
        <f t="shared" si="92"/>
        <v>0</v>
      </c>
      <c r="AY498">
        <f t="shared" si="93"/>
        <v>0</v>
      </c>
      <c r="BA498">
        <f t="shared" si="94"/>
        <v>0</v>
      </c>
      <c r="BC498">
        <f t="shared" si="95"/>
        <v>0</v>
      </c>
    </row>
    <row r="499" spans="1:56">
      <c r="AE499">
        <f>SUBTOTAL(103,Table8[error_telephone])</f>
        <v>3</v>
      </c>
      <c r="AF499">
        <f>SUBTOTAL(103,Table8[error_marstat])</f>
        <v>1</v>
      </c>
      <c r="AG499">
        <f>SUBTOTAL(103,Table8[sex_pez])</f>
        <v>1</v>
      </c>
      <c r="AH499">
        <f>SUBTOTAL(103,Table8[mon_pez])</f>
        <v>8</v>
      </c>
      <c r="AI499">
        <f>SUBTOTAL(103,Table8[yr_pez])</f>
        <v>8</v>
      </c>
      <c r="AJ499">
        <f>SUBTOTAL(103,Table8[age_pez])</f>
        <v>11</v>
      </c>
      <c r="AK499">
        <f>SUBTOTAL(103,Table8[missname_pez])</f>
        <v>5</v>
      </c>
      <c r="AL499">
        <f>SUBTOTAL(103,Table8[misssur_pez])</f>
        <v>2</v>
      </c>
      <c r="AS499">
        <f>SUBTOTAL(104,Table8[missmonth])</f>
        <v>134</v>
      </c>
      <c r="AT499">
        <f>SUBTOTAL(103,Table8[missyear])</f>
        <v>13</v>
      </c>
      <c r="AU499">
        <f ca="1">SUBTOTAL(103,Table8[month_final])</f>
        <v>51</v>
      </c>
      <c r="AW499">
        <f>SUBTOTAL(103,Table8[missmarstat])</f>
        <v>6</v>
      </c>
      <c r="AZ499">
        <f>SUBTOTAL(103,Table8[missrelationship])</f>
        <v>5</v>
      </c>
      <c r="BB499">
        <f>SUBTOTAL(103,Table8[missex])</f>
        <v>0</v>
      </c>
      <c r="BD499" t="e">
        <f>SUBTOTAL(103,#REF!)</f>
        <v>#REF!</v>
      </c>
    </row>
    <row r="501" spans="1:56">
      <c r="AV501">
        <v>5</v>
      </c>
      <c r="AW501">
        <f xml:space="preserve"> 497*0.05</f>
        <v>24.85</v>
      </c>
    </row>
    <row r="502" spans="1:56">
      <c r="AV502">
        <v>10</v>
      </c>
      <c r="AW502">
        <f xml:space="preserve"> 497*0.1</f>
        <v>49.7</v>
      </c>
    </row>
    <row r="503" spans="1:56">
      <c r="AV503">
        <v>20</v>
      </c>
      <c r="AW503">
        <f xml:space="preserve"> 497*0.2</f>
        <v>99.4</v>
      </c>
    </row>
    <row r="504" spans="1:56">
      <c r="AV504">
        <v>30</v>
      </c>
      <c r="AW504">
        <f xml:space="preserve"> 497*0.3</f>
        <v>149.1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A099-0A2C-48E9-8FD2-84FCA9D2757D}">
  <dimension ref="A1:Y493"/>
  <sheetViews>
    <sheetView zoomScale="90" zoomScaleNormal="90" workbookViewId="0">
      <selection activeCell="C24" sqref="C24"/>
    </sheetView>
  </sheetViews>
  <sheetFormatPr defaultRowHeight="15.6"/>
  <cols>
    <col min="1" max="1" width="10.21875" bestFit="1" customWidth="1"/>
    <col min="2" max="2" width="14.44140625" bestFit="1" customWidth="1"/>
    <col min="3" max="3" width="21.88671875" bestFit="1" customWidth="1"/>
    <col min="4" max="4" width="16.21875" bestFit="1" customWidth="1"/>
    <col min="5" max="5" width="15.6640625" bestFit="1" customWidth="1"/>
    <col min="6" max="6" width="36.33203125" bestFit="1" customWidth="1"/>
    <col min="7" max="7" width="15.5546875" bestFit="1" customWidth="1"/>
    <col min="8" max="8" width="13.88671875" bestFit="1" customWidth="1"/>
    <col min="9" max="9" width="24.6640625" bestFit="1" customWidth="1"/>
    <col min="10" max="10" width="15.6640625" bestFit="1" customWidth="1"/>
    <col min="11" max="11" width="15.33203125" bestFit="1" customWidth="1"/>
    <col min="12" max="12" width="11.109375" bestFit="1" customWidth="1"/>
    <col min="13" max="13" width="12.77734375" bestFit="1" customWidth="1"/>
    <col min="14" max="14" width="13" bestFit="1" customWidth="1"/>
    <col min="15" max="15" width="11.33203125" bestFit="1" customWidth="1"/>
    <col min="16" max="16" width="10.6640625" bestFit="1" customWidth="1"/>
    <col min="17" max="17" width="31.6640625" bestFit="1" customWidth="1"/>
    <col min="18" max="18" width="14.109375" bestFit="1" customWidth="1"/>
    <col min="19" max="19" width="47.21875" bestFit="1" customWidth="1"/>
    <col min="20" max="20" width="18.33203125" bestFit="1" customWidth="1"/>
    <col min="21" max="21" width="10.6640625" bestFit="1" customWidth="1"/>
    <col min="22" max="22" width="13.109375" bestFit="1" customWidth="1"/>
    <col min="23" max="23" width="12.6640625" bestFit="1" customWidth="1"/>
    <col min="24" max="24" width="12" bestFit="1" customWidth="1"/>
    <col min="25" max="25" width="59.88671875" bestFit="1" customWidth="1"/>
    <col min="29" max="29" width="12.6640625" bestFit="1" customWidth="1"/>
    <col min="30" max="30" width="32.88671875" bestFit="1" customWidth="1"/>
  </cols>
  <sheetData>
    <row r="1" spans="1:25">
      <c r="A1" s="25" t="s">
        <v>2923</v>
      </c>
      <c r="B1" s="25" t="s">
        <v>2924</v>
      </c>
      <c r="C1" s="25" t="s">
        <v>2925</v>
      </c>
      <c r="D1" s="25" t="s">
        <v>2926</v>
      </c>
      <c r="E1" s="25" t="s">
        <v>2927</v>
      </c>
      <c r="F1" s="25" t="s">
        <v>2928</v>
      </c>
      <c r="G1" s="25" t="s">
        <v>2929</v>
      </c>
      <c r="H1" s="25" t="s">
        <v>2930</v>
      </c>
      <c r="I1" s="25" t="s">
        <v>2931</v>
      </c>
      <c r="J1" s="25" t="s">
        <v>2932</v>
      </c>
      <c r="K1" s="25" t="s">
        <v>2933</v>
      </c>
      <c r="L1" s="25" t="s">
        <v>2934</v>
      </c>
      <c r="M1" s="25" t="s">
        <v>2935</v>
      </c>
      <c r="N1" s="25" t="s">
        <v>2936</v>
      </c>
      <c r="O1" s="25" t="s">
        <v>2937</v>
      </c>
      <c r="P1" s="25" t="s">
        <v>2285</v>
      </c>
      <c r="Q1" s="25" t="s">
        <v>2938</v>
      </c>
      <c r="R1" s="26" t="s">
        <v>2939</v>
      </c>
      <c r="S1" s="27" t="s">
        <v>2940</v>
      </c>
      <c r="T1" s="25" t="s">
        <v>2941</v>
      </c>
      <c r="U1" s="25" t="s">
        <v>2282</v>
      </c>
      <c r="V1" s="25" t="s">
        <v>2942</v>
      </c>
      <c r="W1" s="25" t="s">
        <v>2943</v>
      </c>
      <c r="X1" s="25" t="s">
        <v>2944</v>
      </c>
      <c r="Y1" s="25" t="s">
        <v>2945</v>
      </c>
    </row>
    <row r="2" spans="1:25">
      <c r="A2">
        <v>2</v>
      </c>
      <c r="B2" t="s">
        <v>44</v>
      </c>
      <c r="C2" t="s">
        <v>2307</v>
      </c>
      <c r="E2" t="s">
        <v>888</v>
      </c>
      <c r="F2" t="s">
        <v>2946</v>
      </c>
      <c r="G2" t="s">
        <v>24</v>
      </c>
      <c r="H2" t="s">
        <v>47</v>
      </c>
      <c r="I2" t="s">
        <v>1373</v>
      </c>
      <c r="J2" t="s">
        <v>1374</v>
      </c>
      <c r="K2" t="s">
        <v>1375</v>
      </c>
      <c r="L2">
        <v>13.739879999999999</v>
      </c>
      <c r="M2">
        <v>100.5085</v>
      </c>
      <c r="N2">
        <v>1</v>
      </c>
      <c r="O2">
        <v>1962</v>
      </c>
      <c r="P2">
        <v>63</v>
      </c>
      <c r="Q2" t="s">
        <v>2308</v>
      </c>
      <c r="R2">
        <v>2</v>
      </c>
      <c r="S2" t="s">
        <v>48</v>
      </c>
      <c r="T2">
        <v>10</v>
      </c>
      <c r="U2" t="s">
        <v>36</v>
      </c>
      <c r="V2">
        <v>6656909617</v>
      </c>
      <c r="W2">
        <v>-2.8688623076014701</v>
      </c>
      <c r="X2">
        <v>29.319884621878401</v>
      </c>
      <c r="Y2" t="str">
        <f>_xlfn.CONCAT("RWANDA", " ", H2, " ", I2, " ", J2, " ", K2)</f>
        <v>RWANDA NYARUGURU BUSANZE KIRARANGOMBE BUKINANYANA</v>
      </c>
    </row>
    <row r="3" spans="1:25">
      <c r="A3">
        <v>2</v>
      </c>
      <c r="B3" t="s">
        <v>49</v>
      </c>
      <c r="C3" t="s">
        <v>50</v>
      </c>
      <c r="E3" t="s">
        <v>2309</v>
      </c>
      <c r="F3" t="s">
        <v>2947</v>
      </c>
      <c r="G3" t="s">
        <v>24</v>
      </c>
      <c r="H3" t="s">
        <v>47</v>
      </c>
      <c r="I3" t="s">
        <v>1373</v>
      </c>
      <c r="J3" t="s">
        <v>1374</v>
      </c>
      <c r="K3" t="s">
        <v>1375</v>
      </c>
      <c r="L3">
        <v>13.739879999999999</v>
      </c>
      <c r="M3">
        <v>100.5085</v>
      </c>
      <c r="N3" t="s">
        <v>2948</v>
      </c>
      <c r="O3">
        <v>1988</v>
      </c>
      <c r="P3">
        <v>34</v>
      </c>
      <c r="Q3" t="s">
        <v>2308</v>
      </c>
      <c r="R3" t="s">
        <v>2948</v>
      </c>
      <c r="S3" t="s">
        <v>2948</v>
      </c>
      <c r="T3">
        <v>10</v>
      </c>
      <c r="U3" t="s">
        <v>36</v>
      </c>
      <c r="V3">
        <v>6656909617</v>
      </c>
      <c r="W3">
        <v>-2.8688623076014701</v>
      </c>
      <c r="X3">
        <v>29.319884621878401</v>
      </c>
      <c r="Y3" t="str">
        <f>_xlfn.CONCAT("RWANDA", " ", H3, " ", I3, " ", J3, " ", K3)</f>
        <v>RWANDA NYARUGURU BUSANZE KIRARANGOMBE BUKINANYANA</v>
      </c>
    </row>
    <row r="4" spans="1:25">
      <c r="A4">
        <v>2</v>
      </c>
      <c r="B4" t="s">
        <v>53</v>
      </c>
      <c r="C4" t="s">
        <v>54</v>
      </c>
      <c r="E4" t="s">
        <v>55</v>
      </c>
      <c r="F4" t="s">
        <v>2949</v>
      </c>
      <c r="G4" t="s">
        <v>24</v>
      </c>
      <c r="H4" t="s">
        <v>47</v>
      </c>
      <c r="I4" t="s">
        <v>1373</v>
      </c>
      <c r="J4" t="s">
        <v>1374</v>
      </c>
      <c r="K4" t="s">
        <v>1375</v>
      </c>
      <c r="L4">
        <v>13.739879999999999</v>
      </c>
      <c r="M4">
        <v>100.5085</v>
      </c>
      <c r="N4" t="s">
        <v>2948</v>
      </c>
      <c r="O4">
        <v>1982</v>
      </c>
      <c r="P4">
        <v>40</v>
      </c>
      <c r="Q4" t="s">
        <v>2308</v>
      </c>
      <c r="R4">
        <v>1</v>
      </c>
      <c r="S4" t="s">
        <v>186</v>
      </c>
      <c r="T4">
        <v>9</v>
      </c>
      <c r="U4" t="s">
        <v>23</v>
      </c>
      <c r="V4">
        <v>6656909617</v>
      </c>
      <c r="W4">
        <v>-2.8688623076014701</v>
      </c>
      <c r="X4">
        <v>29.319884621878401</v>
      </c>
      <c r="Y4" t="str">
        <f>_xlfn.CONCAT("RWANDA", " ", H4, " ", I4, " ", J4, " ", K4)</f>
        <v>RWANDA NYARUGURU BUSANZE KIRARANGOMBE BUKINANYANA</v>
      </c>
    </row>
    <row r="5" spans="1:25">
      <c r="A5">
        <v>3</v>
      </c>
      <c r="B5" t="s">
        <v>57</v>
      </c>
      <c r="C5" t="s">
        <v>58</v>
      </c>
      <c r="E5" t="s">
        <v>2311</v>
      </c>
      <c r="F5" t="s">
        <v>2950</v>
      </c>
      <c r="G5" t="s">
        <v>37</v>
      </c>
      <c r="H5" t="s">
        <v>68</v>
      </c>
      <c r="I5" t="s">
        <v>1379</v>
      </c>
      <c r="J5" t="s">
        <v>1380</v>
      </c>
      <c r="K5" t="s">
        <v>1381</v>
      </c>
      <c r="L5">
        <v>29.325600000000001</v>
      </c>
      <c r="M5">
        <v>107.76</v>
      </c>
      <c r="N5">
        <v>5</v>
      </c>
      <c r="O5">
        <v>2012</v>
      </c>
      <c r="P5">
        <v>3</v>
      </c>
      <c r="Q5" t="s">
        <v>1382</v>
      </c>
      <c r="R5">
        <v>6</v>
      </c>
      <c r="S5" t="s">
        <v>43</v>
      </c>
      <c r="T5" t="s">
        <v>2948</v>
      </c>
      <c r="U5" t="s">
        <v>36</v>
      </c>
      <c r="W5">
        <v>-1.9451271935035701</v>
      </c>
      <c r="X5">
        <v>29.5708260960585</v>
      </c>
      <c r="Y5" t="str">
        <f>_xlfn.CONCAT("RWANDA", " ", H5, " ", I5, " ", J5, " ", K5)</f>
        <v>RWANDA NGORORERO BWIRA BUNGWE KIRWA</v>
      </c>
    </row>
    <row r="6" spans="1:25">
      <c r="A6">
        <v>3</v>
      </c>
      <c r="B6" t="s">
        <v>61</v>
      </c>
      <c r="C6" t="s">
        <v>62</v>
      </c>
      <c r="E6" t="s">
        <v>63</v>
      </c>
      <c r="F6" t="s">
        <v>2951</v>
      </c>
      <c r="G6" t="s">
        <v>37</v>
      </c>
      <c r="H6" t="s">
        <v>68</v>
      </c>
      <c r="I6" t="s">
        <v>1379</v>
      </c>
      <c r="J6" t="s">
        <v>1380</v>
      </c>
      <c r="K6" t="s">
        <v>1381</v>
      </c>
      <c r="L6">
        <v>29.325600000000001</v>
      </c>
      <c r="M6">
        <v>107.76</v>
      </c>
      <c r="N6" t="s">
        <v>2948</v>
      </c>
      <c r="O6" t="s">
        <v>2948</v>
      </c>
      <c r="P6">
        <v>85</v>
      </c>
      <c r="Q6" t="s">
        <v>1382</v>
      </c>
      <c r="R6">
        <v>3</v>
      </c>
      <c r="S6" t="s">
        <v>26</v>
      </c>
      <c r="T6">
        <v>7</v>
      </c>
      <c r="U6" t="s">
        <v>36</v>
      </c>
      <c r="V6" t="s">
        <v>2948</v>
      </c>
      <c r="W6">
        <v>-1.9451271935035701</v>
      </c>
      <c r="X6">
        <v>29.5708260960585</v>
      </c>
      <c r="Y6" t="str">
        <f>_xlfn.CONCAT("RWANDA", " ", H6, " ", I6, " ", J6, " ", K6)</f>
        <v>RWANDA NGORORERO BWIRA BUNGWE KIRWA</v>
      </c>
    </row>
    <row r="7" spans="1:25">
      <c r="A7">
        <v>3</v>
      </c>
      <c r="B7" t="s">
        <v>65</v>
      </c>
      <c r="C7" t="s">
        <v>66</v>
      </c>
      <c r="E7" t="s">
        <v>2313</v>
      </c>
      <c r="F7" t="s">
        <v>2952</v>
      </c>
      <c r="G7" t="s">
        <v>37</v>
      </c>
      <c r="H7" t="s">
        <v>68</v>
      </c>
      <c r="I7" t="s">
        <v>1379</v>
      </c>
      <c r="J7" t="s">
        <v>1380</v>
      </c>
      <c r="K7" t="s">
        <v>1381</v>
      </c>
      <c r="L7">
        <v>29.325600000000001</v>
      </c>
      <c r="M7">
        <v>107.76</v>
      </c>
      <c r="N7">
        <v>11</v>
      </c>
      <c r="O7">
        <v>2008</v>
      </c>
      <c r="P7">
        <v>15</v>
      </c>
      <c r="Q7" t="s">
        <v>1382</v>
      </c>
      <c r="R7" t="s">
        <v>2948</v>
      </c>
      <c r="S7" t="s">
        <v>2948</v>
      </c>
      <c r="T7">
        <v>4</v>
      </c>
      <c r="U7" t="s">
        <v>36</v>
      </c>
      <c r="W7">
        <v>-1.9451271935035701</v>
      </c>
      <c r="X7">
        <v>29.5708260960585</v>
      </c>
      <c r="Y7" t="str">
        <f>_xlfn.CONCAT("RWANDA", " ", H7, " ", I7, " ", J7, " ", K7)</f>
        <v>RWANDA NGORORERO BWIRA BUNGWE KIRWA</v>
      </c>
    </row>
    <row r="8" spans="1:25">
      <c r="A8">
        <v>3</v>
      </c>
      <c r="B8" t="s">
        <v>69</v>
      </c>
      <c r="C8" t="s">
        <v>70</v>
      </c>
      <c r="E8" t="s">
        <v>1017</v>
      </c>
      <c r="F8" t="s">
        <v>2953</v>
      </c>
      <c r="G8" t="s">
        <v>72</v>
      </c>
      <c r="H8" t="s">
        <v>73</v>
      </c>
      <c r="I8" t="s">
        <v>1385</v>
      </c>
      <c r="J8" t="s">
        <v>1386</v>
      </c>
      <c r="K8" t="s">
        <v>1387</v>
      </c>
      <c r="L8">
        <v>29.325600000000001</v>
      </c>
      <c r="M8">
        <v>107.76</v>
      </c>
      <c r="N8">
        <v>7</v>
      </c>
      <c r="O8">
        <v>1978</v>
      </c>
      <c r="P8">
        <v>44</v>
      </c>
      <c r="Q8" t="s">
        <v>1382</v>
      </c>
      <c r="R8">
        <v>2</v>
      </c>
      <c r="S8" t="s">
        <v>48</v>
      </c>
      <c r="T8">
        <v>5</v>
      </c>
      <c r="U8" t="s">
        <v>36</v>
      </c>
      <c r="W8">
        <v>-1.9212685643485701</v>
      </c>
      <c r="X8">
        <v>30.157276614849199</v>
      </c>
      <c r="Y8" t="str">
        <f>_xlfn.CONCAT("RWANDA", " ", H8, " ", I8, " ", J8, " ", K8)</f>
        <v>RWANDA GASABO BUMBOGO KINYAGA RUBUNGO</v>
      </c>
    </row>
    <row r="9" spans="1:25">
      <c r="A9">
        <v>5</v>
      </c>
      <c r="B9" t="s">
        <v>87</v>
      </c>
      <c r="C9" t="s">
        <v>88</v>
      </c>
      <c r="E9" t="s">
        <v>2316</v>
      </c>
      <c r="F9" t="s">
        <v>2954</v>
      </c>
      <c r="G9" t="s">
        <v>24</v>
      </c>
      <c r="H9" t="s">
        <v>47</v>
      </c>
      <c r="I9" t="s">
        <v>1373</v>
      </c>
      <c r="J9" t="s">
        <v>1392</v>
      </c>
      <c r="K9" t="s">
        <v>1393</v>
      </c>
      <c r="L9">
        <v>52.731290000000001</v>
      </c>
      <c r="M9">
        <v>27.45721</v>
      </c>
      <c r="N9">
        <v>12</v>
      </c>
      <c r="O9" t="s">
        <v>2948</v>
      </c>
      <c r="P9">
        <v>15</v>
      </c>
      <c r="Q9" t="s">
        <v>2318</v>
      </c>
      <c r="R9">
        <v>6</v>
      </c>
      <c r="S9" t="s">
        <v>43</v>
      </c>
      <c r="T9">
        <v>5</v>
      </c>
      <c r="U9" t="s">
        <v>36</v>
      </c>
      <c r="V9">
        <v>4179948675</v>
      </c>
      <c r="W9">
        <v>-2.76959685483537</v>
      </c>
      <c r="X9">
        <v>29.516473120254201</v>
      </c>
      <c r="Y9" t="str">
        <f>_xlfn.CONCAT("RWANDA", " ", H9, " ", I9, " ", J9, " ", K9)</f>
        <v>RWANDA NYARUGURU BUSANZE RUNYOMBYI BUGINA</v>
      </c>
    </row>
    <row r="10" spans="1:25">
      <c r="A10">
        <v>5</v>
      </c>
      <c r="B10" t="s">
        <v>90</v>
      </c>
      <c r="C10" t="s">
        <v>91</v>
      </c>
      <c r="E10" t="s">
        <v>558</v>
      </c>
      <c r="F10" t="s">
        <v>2955</v>
      </c>
      <c r="G10" t="s">
        <v>24</v>
      </c>
      <c r="H10" t="s">
        <v>47</v>
      </c>
      <c r="I10" t="s">
        <v>1373</v>
      </c>
      <c r="J10" t="s">
        <v>1392</v>
      </c>
      <c r="K10" t="s">
        <v>1393</v>
      </c>
      <c r="L10">
        <v>52.731290000000001</v>
      </c>
      <c r="M10">
        <v>27.45721</v>
      </c>
      <c r="N10" t="s">
        <v>2948</v>
      </c>
      <c r="O10">
        <v>1998</v>
      </c>
      <c r="P10">
        <v>27</v>
      </c>
      <c r="Q10" t="s">
        <v>2318</v>
      </c>
      <c r="R10">
        <v>4</v>
      </c>
      <c r="S10" t="s">
        <v>93</v>
      </c>
      <c r="T10">
        <v>1</v>
      </c>
      <c r="U10" t="s">
        <v>36</v>
      </c>
      <c r="V10">
        <v>4179948675</v>
      </c>
      <c r="W10">
        <v>-2.76959685483537</v>
      </c>
      <c r="X10">
        <v>29.516473120254201</v>
      </c>
      <c r="Y10" t="str">
        <f>_xlfn.CONCAT("RWANDA", " ", H10, " ", I10, " ", J10, " ", K10)</f>
        <v>RWANDA NYARUGURU BUSANZE RUNYOMBYI BUGINA</v>
      </c>
    </row>
    <row r="11" spans="1:25">
      <c r="A11">
        <v>5</v>
      </c>
      <c r="B11" t="s">
        <v>94</v>
      </c>
      <c r="C11" t="s">
        <v>95</v>
      </c>
      <c r="E11" t="s">
        <v>146</v>
      </c>
      <c r="F11" t="s">
        <v>2956</v>
      </c>
      <c r="G11" t="s">
        <v>24</v>
      </c>
      <c r="H11" t="s">
        <v>47</v>
      </c>
      <c r="I11" t="s">
        <v>1373</v>
      </c>
      <c r="J11" t="s">
        <v>1392</v>
      </c>
      <c r="K11" t="s">
        <v>1393</v>
      </c>
      <c r="L11">
        <v>52.731290000000001</v>
      </c>
      <c r="M11">
        <v>27.45721</v>
      </c>
      <c r="N11">
        <v>2</v>
      </c>
      <c r="O11">
        <v>1970</v>
      </c>
      <c r="P11">
        <v>52</v>
      </c>
      <c r="Q11" t="s">
        <v>2318</v>
      </c>
      <c r="R11">
        <v>7</v>
      </c>
      <c r="S11" t="s">
        <v>78</v>
      </c>
      <c r="T11">
        <v>6</v>
      </c>
      <c r="U11" t="s">
        <v>36</v>
      </c>
      <c r="V11">
        <v>4179948675</v>
      </c>
      <c r="W11">
        <v>-2.76959685483537</v>
      </c>
      <c r="X11">
        <v>29.516473120254201</v>
      </c>
      <c r="Y11" t="str">
        <f>_xlfn.CONCAT("RWANDA", " ", H11, " ", I11, " ", J11, " ", K11)</f>
        <v>RWANDA NYARUGURU BUSANZE RUNYOMBYI BUGINA</v>
      </c>
    </row>
    <row r="12" spans="1:25">
      <c r="A12">
        <v>6</v>
      </c>
      <c r="B12" t="s">
        <v>99</v>
      </c>
      <c r="C12" t="s">
        <v>100</v>
      </c>
      <c r="D12" t="s">
        <v>101</v>
      </c>
      <c r="E12" t="s">
        <v>2320</v>
      </c>
      <c r="F12" t="s">
        <v>2321</v>
      </c>
      <c r="G12" t="s">
        <v>24</v>
      </c>
      <c r="H12" t="s">
        <v>25</v>
      </c>
      <c r="I12" t="s">
        <v>1397</v>
      </c>
      <c r="J12" t="s">
        <v>1398</v>
      </c>
      <c r="K12" t="s">
        <v>1399</v>
      </c>
      <c r="L12">
        <v>41.24268</v>
      </c>
      <c r="M12">
        <v>-7.55863</v>
      </c>
      <c r="N12" t="s">
        <v>2948</v>
      </c>
      <c r="O12" t="s">
        <v>2948</v>
      </c>
      <c r="P12">
        <v>9</v>
      </c>
      <c r="Q12" t="s">
        <v>2322</v>
      </c>
      <c r="R12">
        <v>6</v>
      </c>
      <c r="S12" t="s">
        <v>43</v>
      </c>
      <c r="T12">
        <v>10</v>
      </c>
      <c r="U12" t="s">
        <v>36</v>
      </c>
      <c r="W12">
        <v>-2.5837721036932502</v>
      </c>
      <c r="X12">
        <v>29.837077376247599</v>
      </c>
      <c r="Y12" t="str">
        <f>_xlfn.CONCAT("RWANDA", " ", H12, " ", I12, " ", J12, " ", K12)</f>
        <v>RWANDA GISAGARA GIKONKO GASAGARA REMERA</v>
      </c>
    </row>
    <row r="13" spans="1:25">
      <c r="A13">
        <v>6</v>
      </c>
      <c r="B13" t="s">
        <v>103</v>
      </c>
      <c r="C13" t="s">
        <v>104</v>
      </c>
      <c r="E13" t="s">
        <v>486</v>
      </c>
      <c r="F13" t="s">
        <v>2957</v>
      </c>
      <c r="G13" t="s">
        <v>24</v>
      </c>
      <c r="H13" t="s">
        <v>25</v>
      </c>
      <c r="I13" t="s">
        <v>1397</v>
      </c>
      <c r="J13" t="s">
        <v>1398</v>
      </c>
      <c r="K13" t="s">
        <v>1399</v>
      </c>
      <c r="L13">
        <v>41.24268</v>
      </c>
      <c r="M13">
        <v>-7.55863</v>
      </c>
      <c r="N13">
        <v>7</v>
      </c>
      <c r="O13" t="s">
        <v>2948</v>
      </c>
      <c r="P13">
        <v>85</v>
      </c>
      <c r="Q13" t="s">
        <v>2322</v>
      </c>
      <c r="R13">
        <v>4</v>
      </c>
      <c r="S13" t="s">
        <v>93</v>
      </c>
      <c r="T13">
        <v>13</v>
      </c>
      <c r="U13" t="s">
        <v>36</v>
      </c>
      <c r="V13" t="s">
        <v>2948</v>
      </c>
      <c r="W13">
        <v>-2.5837721036932502</v>
      </c>
      <c r="X13">
        <v>29.837077376247599</v>
      </c>
      <c r="Y13" t="str">
        <f>_xlfn.CONCAT("RWANDA", " ", H13, " ", I13, " ", J13, " ", K13)</f>
        <v>RWANDA GISAGARA GIKONKO GASAGARA REMERA</v>
      </c>
    </row>
    <row r="14" spans="1:25">
      <c r="A14">
        <v>6</v>
      </c>
      <c r="B14" t="s">
        <v>106</v>
      </c>
      <c r="C14" t="s">
        <v>107</v>
      </c>
      <c r="D14" t="s">
        <v>108</v>
      </c>
      <c r="E14" t="s">
        <v>2323</v>
      </c>
      <c r="F14" t="s">
        <v>2324</v>
      </c>
      <c r="G14" t="s">
        <v>24</v>
      </c>
      <c r="H14" t="s">
        <v>25</v>
      </c>
      <c r="I14" t="s">
        <v>1397</v>
      </c>
      <c r="J14" t="s">
        <v>1398</v>
      </c>
      <c r="K14" t="s">
        <v>1399</v>
      </c>
      <c r="L14">
        <v>41.24268</v>
      </c>
      <c r="M14">
        <v>-7.55863</v>
      </c>
      <c r="N14">
        <v>10</v>
      </c>
      <c r="O14" t="s">
        <v>2948</v>
      </c>
      <c r="P14">
        <v>18</v>
      </c>
      <c r="Q14" t="s">
        <v>2322</v>
      </c>
      <c r="R14">
        <v>4</v>
      </c>
      <c r="S14" t="s">
        <v>93</v>
      </c>
      <c r="T14">
        <v>10</v>
      </c>
      <c r="U14" t="s">
        <v>36</v>
      </c>
      <c r="W14">
        <v>-2.5837721036932502</v>
      </c>
      <c r="X14">
        <v>29.837077376247599</v>
      </c>
      <c r="Y14" t="str">
        <f>_xlfn.CONCAT("RWANDA", " ", H14, " ", I14, " ", J14, " ", K14)</f>
        <v>RWANDA GISAGARA GIKONKO GASAGARA REMERA</v>
      </c>
    </row>
    <row r="15" spans="1:25">
      <c r="A15">
        <v>6</v>
      </c>
      <c r="B15" t="s">
        <v>111</v>
      </c>
      <c r="C15" t="s">
        <v>112</v>
      </c>
      <c r="E15" t="s">
        <v>63</v>
      </c>
      <c r="F15" t="s">
        <v>2958</v>
      </c>
      <c r="G15" t="s">
        <v>24</v>
      </c>
      <c r="H15" t="s">
        <v>25</v>
      </c>
      <c r="I15" t="s">
        <v>1397</v>
      </c>
      <c r="J15" t="s">
        <v>1398</v>
      </c>
      <c r="K15" t="s">
        <v>1399</v>
      </c>
      <c r="L15">
        <v>41.24268</v>
      </c>
      <c r="M15">
        <v>-7.55863</v>
      </c>
      <c r="N15">
        <v>11</v>
      </c>
      <c r="O15" t="s">
        <v>2948</v>
      </c>
      <c r="P15">
        <v>15</v>
      </c>
      <c r="Q15" t="s">
        <v>2322</v>
      </c>
      <c r="R15">
        <v>6</v>
      </c>
      <c r="S15" t="s">
        <v>43</v>
      </c>
      <c r="T15">
        <v>3</v>
      </c>
      <c r="U15" t="s">
        <v>23</v>
      </c>
      <c r="W15">
        <v>-2.5837721036932502</v>
      </c>
      <c r="X15">
        <v>29.837077376247599</v>
      </c>
      <c r="Y15" t="str">
        <f>_xlfn.CONCAT("RWANDA", " ", H15, " ", I15, " ", J15, " ", K15)</f>
        <v>RWANDA GISAGARA GIKONKO GASAGARA REMERA</v>
      </c>
    </row>
    <row r="16" spans="1:25">
      <c r="A16">
        <v>6</v>
      </c>
      <c r="B16" t="s">
        <v>114</v>
      </c>
      <c r="C16" t="s">
        <v>115</v>
      </c>
      <c r="D16" t="s">
        <v>116</v>
      </c>
      <c r="E16" t="s">
        <v>117</v>
      </c>
      <c r="F16" t="s">
        <v>1403</v>
      </c>
      <c r="G16" t="s">
        <v>24</v>
      </c>
      <c r="H16" t="s">
        <v>25</v>
      </c>
      <c r="I16" t="s">
        <v>1397</v>
      </c>
      <c r="J16" t="s">
        <v>1398</v>
      </c>
      <c r="K16" t="s">
        <v>1399</v>
      </c>
      <c r="L16">
        <v>41.24268</v>
      </c>
      <c r="M16">
        <v>-7.55863</v>
      </c>
      <c r="N16">
        <v>9</v>
      </c>
      <c r="O16">
        <v>1962</v>
      </c>
      <c r="P16">
        <v>60</v>
      </c>
      <c r="Q16" t="s">
        <v>2322</v>
      </c>
      <c r="R16">
        <v>6</v>
      </c>
      <c r="S16" t="s">
        <v>43</v>
      </c>
      <c r="T16" t="s">
        <v>2948</v>
      </c>
      <c r="U16" t="s">
        <v>23</v>
      </c>
      <c r="W16">
        <v>-2.5837721036932502</v>
      </c>
      <c r="X16">
        <v>29.837077376247599</v>
      </c>
      <c r="Y16" t="str">
        <f>_xlfn.CONCAT("RWANDA", " ", H16, " ", I16, " ", J16, " ", K16)</f>
        <v>RWANDA GISAGARA GIKONKO GASAGARA REMERA</v>
      </c>
    </row>
    <row r="17" spans="1:25">
      <c r="A17">
        <v>6</v>
      </c>
      <c r="B17" t="s">
        <v>119</v>
      </c>
      <c r="C17" t="s">
        <v>120</v>
      </c>
      <c r="E17" t="s">
        <v>975</v>
      </c>
      <c r="F17" t="s">
        <v>2959</v>
      </c>
      <c r="G17" t="s">
        <v>24</v>
      </c>
      <c r="H17" t="s">
        <v>25</v>
      </c>
      <c r="I17" t="s">
        <v>1397</v>
      </c>
      <c r="J17" t="s">
        <v>1398</v>
      </c>
      <c r="K17" t="s">
        <v>1399</v>
      </c>
      <c r="L17">
        <v>41.24268</v>
      </c>
      <c r="M17">
        <v>-7.55863</v>
      </c>
      <c r="N17">
        <v>3</v>
      </c>
      <c r="O17">
        <v>2009</v>
      </c>
      <c r="P17">
        <v>14</v>
      </c>
      <c r="Q17" t="s">
        <v>2322</v>
      </c>
      <c r="R17">
        <v>6</v>
      </c>
      <c r="S17" t="s">
        <v>43</v>
      </c>
      <c r="T17">
        <v>3</v>
      </c>
      <c r="U17" t="s">
        <v>36</v>
      </c>
      <c r="W17">
        <v>-2.5837721036932502</v>
      </c>
      <c r="X17">
        <v>29.837077376247599</v>
      </c>
      <c r="Y17" t="str">
        <f>_xlfn.CONCAT("RWANDA", " ", H17, " ", I17, " ", J17, " ", K17)</f>
        <v>RWANDA GISAGARA GIKONKO GASAGARA REMERA</v>
      </c>
    </row>
    <row r="18" spans="1:25">
      <c r="A18">
        <v>7</v>
      </c>
      <c r="B18" t="s">
        <v>122</v>
      </c>
      <c r="C18" t="s">
        <v>123</v>
      </c>
      <c r="E18" t="s">
        <v>124</v>
      </c>
      <c r="F18" t="s">
        <v>2960</v>
      </c>
      <c r="G18" t="s">
        <v>97</v>
      </c>
      <c r="H18" t="s">
        <v>125</v>
      </c>
      <c r="I18" t="s">
        <v>1406</v>
      </c>
      <c r="J18" t="s">
        <v>1407</v>
      </c>
      <c r="K18" t="s">
        <v>1408</v>
      </c>
      <c r="L18">
        <v>43.44491</v>
      </c>
      <c r="M18">
        <v>3.7587280000000001</v>
      </c>
      <c r="N18">
        <v>12</v>
      </c>
      <c r="O18">
        <v>1978</v>
      </c>
      <c r="P18">
        <v>84</v>
      </c>
      <c r="Q18" t="s">
        <v>2326</v>
      </c>
      <c r="R18" t="s">
        <v>2948</v>
      </c>
      <c r="S18" t="s">
        <v>2948</v>
      </c>
      <c r="T18">
        <v>9</v>
      </c>
      <c r="U18" t="s">
        <v>2948</v>
      </c>
      <c r="V18">
        <v>2162723616</v>
      </c>
      <c r="W18">
        <v>-2.2568968824806102</v>
      </c>
      <c r="X18">
        <v>30.6504666884599</v>
      </c>
      <c r="Y18" t="str">
        <f>_xlfn.CONCAT("RWANDA", " ", H18, " ", I18, " ", J18, " ", K18)</f>
        <v>RWANDA KIREHE GAHARA MUHAMBA CYOBAHARAYE</v>
      </c>
    </row>
    <row r="19" spans="1:25">
      <c r="A19">
        <v>7</v>
      </c>
      <c r="B19" t="s">
        <v>126</v>
      </c>
      <c r="C19" t="s">
        <v>127</v>
      </c>
      <c r="E19" t="s">
        <v>128</v>
      </c>
      <c r="F19" t="s">
        <v>2961</v>
      </c>
      <c r="G19" t="s">
        <v>97</v>
      </c>
      <c r="H19" t="s">
        <v>125</v>
      </c>
      <c r="I19" t="s">
        <v>1406</v>
      </c>
      <c r="J19" t="s">
        <v>1407</v>
      </c>
      <c r="K19" t="s">
        <v>1408</v>
      </c>
      <c r="L19">
        <v>43.44491</v>
      </c>
      <c r="M19">
        <v>3.7587280000000001</v>
      </c>
      <c r="N19">
        <v>7</v>
      </c>
      <c r="O19">
        <v>1926</v>
      </c>
      <c r="P19">
        <v>96</v>
      </c>
      <c r="Q19" t="s">
        <v>2326</v>
      </c>
      <c r="R19">
        <v>5</v>
      </c>
      <c r="S19" t="s">
        <v>86</v>
      </c>
      <c r="T19">
        <v>11</v>
      </c>
      <c r="U19" t="s">
        <v>36</v>
      </c>
      <c r="V19">
        <v>2162723616</v>
      </c>
      <c r="W19">
        <v>-2.2568968824806102</v>
      </c>
      <c r="X19">
        <v>30.6504666884599</v>
      </c>
      <c r="Y19" t="str">
        <f>_xlfn.CONCAT("RWANDA", " ", H19, " ", I19, " ", J19, " ", K19)</f>
        <v>RWANDA KIREHE GAHARA MUHAMBA CYOBAHARAYE</v>
      </c>
    </row>
    <row r="20" spans="1:25">
      <c r="A20">
        <v>7</v>
      </c>
      <c r="B20" t="s">
        <v>130</v>
      </c>
      <c r="C20" t="s">
        <v>131</v>
      </c>
      <c r="E20" t="s">
        <v>1250</v>
      </c>
      <c r="F20" t="s">
        <v>2962</v>
      </c>
      <c r="G20" t="s">
        <v>97</v>
      </c>
      <c r="H20" t="s">
        <v>125</v>
      </c>
      <c r="I20" t="s">
        <v>1406</v>
      </c>
      <c r="J20" t="s">
        <v>1407</v>
      </c>
      <c r="K20" t="s">
        <v>1408</v>
      </c>
      <c r="L20">
        <v>43.44491</v>
      </c>
      <c r="M20">
        <v>3.7587280000000001</v>
      </c>
      <c r="N20">
        <v>2</v>
      </c>
      <c r="O20" t="s">
        <v>2948</v>
      </c>
      <c r="P20">
        <v>98</v>
      </c>
      <c r="Q20" t="s">
        <v>2326</v>
      </c>
      <c r="R20">
        <v>3</v>
      </c>
      <c r="S20" t="s">
        <v>26</v>
      </c>
      <c r="T20">
        <v>3</v>
      </c>
      <c r="U20" t="s">
        <v>36</v>
      </c>
      <c r="V20">
        <v>2162723616</v>
      </c>
      <c r="W20">
        <v>-2.2568968824806102</v>
      </c>
      <c r="X20">
        <v>30.6504666884599</v>
      </c>
      <c r="Y20" t="str">
        <f>_xlfn.CONCAT("RWANDA", " ", H20, " ", I20, " ", J20, " ", K20)</f>
        <v>RWANDA KIREHE GAHARA MUHAMBA CYOBAHARAYE</v>
      </c>
    </row>
    <row r="21" spans="1:25">
      <c r="A21">
        <v>7</v>
      </c>
      <c r="B21" t="s">
        <v>133</v>
      </c>
      <c r="C21" t="s">
        <v>2948</v>
      </c>
      <c r="D21" t="s">
        <v>135</v>
      </c>
      <c r="E21" t="s">
        <v>2327</v>
      </c>
      <c r="F21" t="s">
        <v>2963</v>
      </c>
      <c r="G21" t="s">
        <v>97</v>
      </c>
      <c r="H21" t="s">
        <v>125</v>
      </c>
      <c r="I21" t="s">
        <v>1406</v>
      </c>
      <c r="J21" t="s">
        <v>1407</v>
      </c>
      <c r="K21" t="s">
        <v>1408</v>
      </c>
      <c r="L21">
        <v>43.44491</v>
      </c>
      <c r="M21">
        <v>3.7587280000000001</v>
      </c>
      <c r="N21">
        <v>1</v>
      </c>
      <c r="O21">
        <v>2015</v>
      </c>
      <c r="P21">
        <v>44</v>
      </c>
      <c r="Q21" t="s">
        <v>2326</v>
      </c>
      <c r="R21">
        <v>5</v>
      </c>
      <c r="S21" t="s">
        <v>86</v>
      </c>
      <c r="T21">
        <v>4</v>
      </c>
      <c r="U21" t="s">
        <v>36</v>
      </c>
      <c r="V21">
        <v>2162723616</v>
      </c>
      <c r="W21">
        <v>-2.2568968824806102</v>
      </c>
      <c r="X21">
        <v>30.6504666884599</v>
      </c>
      <c r="Y21" t="str">
        <f>_xlfn.CONCAT("RWANDA", " ", H21, " ", I21, " ", J21, " ", K21)</f>
        <v>RWANDA KIREHE GAHARA MUHAMBA CYOBAHARAYE</v>
      </c>
    </row>
    <row r="22" spans="1:25">
      <c r="A22">
        <v>8</v>
      </c>
      <c r="B22" t="s">
        <v>138</v>
      </c>
      <c r="C22" t="s">
        <v>139</v>
      </c>
      <c r="E22" t="s">
        <v>140</v>
      </c>
      <c r="F22" t="s">
        <v>2964</v>
      </c>
      <c r="G22" t="s">
        <v>37</v>
      </c>
      <c r="H22" t="s">
        <v>38</v>
      </c>
      <c r="I22" t="s">
        <v>1413</v>
      </c>
      <c r="J22" t="s">
        <v>1414</v>
      </c>
      <c r="K22" t="s">
        <v>1415</v>
      </c>
      <c r="L22">
        <v>25.71</v>
      </c>
      <c r="M22">
        <v>104.47150000000001</v>
      </c>
      <c r="N22">
        <v>11</v>
      </c>
      <c r="O22">
        <v>1989</v>
      </c>
      <c r="P22">
        <v>33</v>
      </c>
      <c r="Q22" t="s">
        <v>1417</v>
      </c>
      <c r="R22">
        <v>5</v>
      </c>
      <c r="S22" t="s">
        <v>86</v>
      </c>
      <c r="T22">
        <v>10</v>
      </c>
      <c r="U22" t="s">
        <v>36</v>
      </c>
      <c r="V22">
        <v>6496777626</v>
      </c>
      <c r="W22">
        <v>-2.7048929205108498</v>
      </c>
      <c r="X22">
        <v>29.025964618441499</v>
      </c>
      <c r="Y22" t="str">
        <f>_xlfn.CONCAT("RWANDA", " ", H22, " ", I22, " ", J22, " ", K22)</f>
        <v>RWANDA RUSIZI BUGARAMA NYANGE KAMABUYE</v>
      </c>
    </row>
    <row r="23" spans="1:25">
      <c r="A23">
        <v>8</v>
      </c>
      <c r="B23" t="s">
        <v>141</v>
      </c>
      <c r="C23" t="s">
        <v>115</v>
      </c>
      <c r="E23" t="s">
        <v>331</v>
      </c>
      <c r="F23" t="s">
        <v>2965</v>
      </c>
      <c r="G23" t="s">
        <v>37</v>
      </c>
      <c r="H23" t="s">
        <v>38</v>
      </c>
      <c r="I23" t="s">
        <v>1413</v>
      </c>
      <c r="J23" t="s">
        <v>1414</v>
      </c>
      <c r="K23" t="s">
        <v>1415</v>
      </c>
      <c r="L23">
        <v>25.71</v>
      </c>
      <c r="M23">
        <v>104.47150000000001</v>
      </c>
      <c r="N23">
        <v>6</v>
      </c>
      <c r="O23">
        <v>1992</v>
      </c>
      <c r="P23">
        <v>30</v>
      </c>
      <c r="Q23" t="s">
        <v>1417</v>
      </c>
      <c r="R23">
        <v>3</v>
      </c>
      <c r="S23" t="s">
        <v>26</v>
      </c>
      <c r="T23">
        <v>11</v>
      </c>
      <c r="U23" t="s">
        <v>23</v>
      </c>
      <c r="V23">
        <v>6496777626</v>
      </c>
      <c r="W23">
        <v>-2.7048929205108498</v>
      </c>
      <c r="X23">
        <v>29.025964618441499</v>
      </c>
      <c r="Y23" t="str">
        <f>_xlfn.CONCAT("RWANDA", " ", H23, " ", I23, " ", J23, " ", K23)</f>
        <v>RWANDA RUSIZI BUGARAMA NYANGE KAMABUYE</v>
      </c>
    </row>
    <row r="24" spans="1:25">
      <c r="A24">
        <v>8</v>
      </c>
      <c r="B24" t="s">
        <v>144</v>
      </c>
      <c r="C24" t="s">
        <v>145</v>
      </c>
      <c r="E24" t="s">
        <v>146</v>
      </c>
      <c r="F24" t="s">
        <v>2966</v>
      </c>
      <c r="G24" t="s">
        <v>37</v>
      </c>
      <c r="H24" t="s">
        <v>38</v>
      </c>
      <c r="I24" t="s">
        <v>1413</v>
      </c>
      <c r="J24" t="s">
        <v>1414</v>
      </c>
      <c r="K24" t="s">
        <v>1415</v>
      </c>
      <c r="L24">
        <v>25.71</v>
      </c>
      <c r="M24">
        <v>104.47150000000001</v>
      </c>
      <c r="N24" t="s">
        <v>2948</v>
      </c>
      <c r="O24">
        <v>1969</v>
      </c>
      <c r="P24">
        <v>53</v>
      </c>
      <c r="Q24" t="s">
        <v>1417</v>
      </c>
      <c r="R24">
        <v>5</v>
      </c>
      <c r="S24" t="s">
        <v>86</v>
      </c>
      <c r="T24">
        <v>13</v>
      </c>
      <c r="U24" t="s">
        <v>23</v>
      </c>
      <c r="V24">
        <v>6496777626</v>
      </c>
      <c r="W24">
        <v>-2.7048929205108498</v>
      </c>
      <c r="X24">
        <v>29.025964618441499</v>
      </c>
      <c r="Y24" t="str">
        <f>_xlfn.CONCAT("RWANDA", " ", H24, " ", I24, " ", J24, " ", K24)</f>
        <v>RWANDA RUSIZI BUGARAMA NYANGE KAMABUYE</v>
      </c>
    </row>
    <row r="25" spans="1:25">
      <c r="A25">
        <v>9</v>
      </c>
      <c r="B25" t="s">
        <v>147</v>
      </c>
      <c r="C25" t="s">
        <v>148</v>
      </c>
      <c r="E25" t="s">
        <v>2330</v>
      </c>
      <c r="F25" t="s">
        <v>2967</v>
      </c>
      <c r="G25" t="s">
        <v>72</v>
      </c>
      <c r="H25" t="s">
        <v>77</v>
      </c>
      <c r="I25" t="s">
        <v>1419</v>
      </c>
      <c r="J25" t="s">
        <v>1420</v>
      </c>
      <c r="K25" t="s">
        <v>1421</v>
      </c>
      <c r="L25">
        <v>28.650069999999999</v>
      </c>
      <c r="M25">
        <v>121.2619</v>
      </c>
      <c r="N25">
        <v>9</v>
      </c>
      <c r="O25" t="s">
        <v>2948</v>
      </c>
      <c r="P25">
        <v>65</v>
      </c>
      <c r="Q25" t="s">
        <v>1418</v>
      </c>
      <c r="R25">
        <v>4</v>
      </c>
      <c r="S25" t="s">
        <v>93</v>
      </c>
      <c r="T25">
        <v>9</v>
      </c>
      <c r="U25" t="s">
        <v>36</v>
      </c>
      <c r="W25">
        <v>-1.9566472954799199</v>
      </c>
      <c r="X25">
        <v>30.0553594341646</v>
      </c>
      <c r="Y25" t="str">
        <f>_xlfn.CONCAT("RWANDA", " ", H25, " ", I25, " ", J25, " ", K25)</f>
        <v>RWANDA NYARUGENGE GITEGA AKABAHIZI ITERAMBERE</v>
      </c>
    </row>
    <row r="26" spans="1:25">
      <c r="A26">
        <v>10</v>
      </c>
      <c r="B26" t="s">
        <v>150</v>
      </c>
      <c r="C26" t="s">
        <v>151</v>
      </c>
      <c r="E26" t="s">
        <v>454</v>
      </c>
      <c r="F26" t="s">
        <v>2968</v>
      </c>
      <c r="G26" t="s">
        <v>97</v>
      </c>
      <c r="H26" t="s">
        <v>98</v>
      </c>
      <c r="I26" t="s">
        <v>1423</v>
      </c>
      <c r="J26" t="s">
        <v>1424</v>
      </c>
      <c r="K26" t="s">
        <v>1425</v>
      </c>
      <c r="L26">
        <v>-8.7611600000000003</v>
      </c>
      <c r="M26">
        <v>-63.900399999999998</v>
      </c>
      <c r="N26">
        <v>5</v>
      </c>
      <c r="O26">
        <v>2014</v>
      </c>
      <c r="P26">
        <v>8</v>
      </c>
      <c r="Q26" t="s">
        <v>2332</v>
      </c>
      <c r="R26">
        <v>6</v>
      </c>
      <c r="S26" t="s">
        <v>43</v>
      </c>
      <c r="T26">
        <v>12</v>
      </c>
      <c r="U26" t="s">
        <v>36</v>
      </c>
      <c r="W26">
        <v>-1.86103189994657</v>
      </c>
      <c r="X26">
        <v>30.289692911972399</v>
      </c>
      <c r="Y26" t="str">
        <f>_xlfn.CONCAT("RWANDA", " ", H26, " ", I26, " ", J26, " ", K26)</f>
        <v>RWANDA RWAMAGANA FUMBWE NYAGASAMBU MATABA</v>
      </c>
    </row>
    <row r="27" spans="1:25">
      <c r="A27">
        <v>10</v>
      </c>
      <c r="B27" t="s">
        <v>153</v>
      </c>
      <c r="C27" t="s">
        <v>154</v>
      </c>
      <c r="D27" t="s">
        <v>155</v>
      </c>
      <c r="E27" t="s">
        <v>1266</v>
      </c>
      <c r="F27" t="s">
        <v>2333</v>
      </c>
      <c r="G27" t="s">
        <v>97</v>
      </c>
      <c r="H27" t="s">
        <v>98</v>
      </c>
      <c r="I27" t="s">
        <v>1423</v>
      </c>
      <c r="J27" t="s">
        <v>1424</v>
      </c>
      <c r="K27" t="s">
        <v>1425</v>
      </c>
      <c r="L27">
        <v>-8.7611600000000003</v>
      </c>
      <c r="M27">
        <v>-63.900399999999998</v>
      </c>
      <c r="N27" t="s">
        <v>2948</v>
      </c>
      <c r="O27">
        <v>1962</v>
      </c>
      <c r="P27">
        <v>60</v>
      </c>
      <c r="Q27" t="s">
        <v>2332</v>
      </c>
      <c r="R27">
        <v>5</v>
      </c>
      <c r="S27" t="s">
        <v>86</v>
      </c>
      <c r="T27">
        <v>10</v>
      </c>
      <c r="U27" t="s">
        <v>36</v>
      </c>
      <c r="W27">
        <v>-1.86103189994657</v>
      </c>
      <c r="X27">
        <v>30.289692911972399</v>
      </c>
      <c r="Y27" t="str">
        <f>_xlfn.CONCAT("RWANDA", " ", H27, " ", I27, " ", J27, " ", K27)</f>
        <v>RWANDA RWAMAGANA FUMBWE NYAGASAMBU MATABA</v>
      </c>
    </row>
    <row r="28" spans="1:25">
      <c r="A28">
        <v>10</v>
      </c>
      <c r="B28" t="s">
        <v>157</v>
      </c>
      <c r="C28" t="s">
        <v>158</v>
      </c>
      <c r="E28" t="s">
        <v>368</v>
      </c>
      <c r="F28" t="s">
        <v>2969</v>
      </c>
      <c r="G28" t="s">
        <v>97</v>
      </c>
      <c r="H28" t="s">
        <v>98</v>
      </c>
      <c r="I28" t="s">
        <v>1423</v>
      </c>
      <c r="J28" t="s">
        <v>1424</v>
      </c>
      <c r="K28" t="s">
        <v>1425</v>
      </c>
      <c r="L28">
        <v>-8.7611600000000003</v>
      </c>
      <c r="M28">
        <v>-63.900399999999998</v>
      </c>
      <c r="N28">
        <v>5</v>
      </c>
      <c r="O28" t="s">
        <v>2948</v>
      </c>
      <c r="P28">
        <v>82</v>
      </c>
      <c r="Q28" t="s">
        <v>2332</v>
      </c>
      <c r="R28">
        <v>5</v>
      </c>
      <c r="S28" t="s">
        <v>86</v>
      </c>
      <c r="T28">
        <v>3</v>
      </c>
      <c r="U28" t="s">
        <v>36</v>
      </c>
      <c r="V28" t="s">
        <v>2948</v>
      </c>
      <c r="W28">
        <v>-1.86103189994657</v>
      </c>
      <c r="X28">
        <v>30.289692911972399</v>
      </c>
      <c r="Y28" t="str">
        <f>_xlfn.CONCAT("RWANDA", " ", H28, " ", I28, " ", J28, " ", K28)</f>
        <v>RWANDA RWAMAGANA FUMBWE NYAGASAMBU MATABA</v>
      </c>
    </row>
    <row r="29" spans="1:25">
      <c r="A29">
        <v>11</v>
      </c>
      <c r="B29" t="s">
        <v>161</v>
      </c>
      <c r="C29" t="s">
        <v>162</v>
      </c>
      <c r="E29" t="s">
        <v>2334</v>
      </c>
      <c r="F29" t="s">
        <v>2970</v>
      </c>
      <c r="G29" t="s">
        <v>72</v>
      </c>
      <c r="H29" t="s">
        <v>82</v>
      </c>
      <c r="I29" t="s">
        <v>1429</v>
      </c>
      <c r="J29" t="s">
        <v>1429</v>
      </c>
      <c r="K29" t="s">
        <v>1430</v>
      </c>
      <c r="L29">
        <v>35.623869999999997</v>
      </c>
      <c r="M29">
        <v>45.949150000000003</v>
      </c>
      <c r="N29">
        <v>10</v>
      </c>
      <c r="O29">
        <v>1923</v>
      </c>
      <c r="P29">
        <v>99</v>
      </c>
      <c r="Q29" t="s">
        <v>2335</v>
      </c>
      <c r="R29">
        <v>3</v>
      </c>
      <c r="S29" t="s">
        <v>26</v>
      </c>
      <c r="T29">
        <v>2</v>
      </c>
      <c r="U29" t="s">
        <v>36</v>
      </c>
      <c r="W29">
        <v>-2.02903809690712</v>
      </c>
      <c r="X29">
        <v>30.105541638983901</v>
      </c>
      <c r="Y29" t="str">
        <f>_xlfn.CONCAT("RWANDA", " ", H29, " ", I29, " ", J29, " ", K29)</f>
        <v>RWANDA KICUKIRO GAHANGA GAHANGA GATOVU</v>
      </c>
    </row>
    <row r="30" spans="1:25">
      <c r="A30">
        <v>11</v>
      </c>
      <c r="B30" t="s">
        <v>164</v>
      </c>
      <c r="C30" t="s">
        <v>165</v>
      </c>
      <c r="E30" t="s">
        <v>292</v>
      </c>
      <c r="F30" t="s">
        <v>2971</v>
      </c>
      <c r="G30" t="s">
        <v>72</v>
      </c>
      <c r="H30" t="s">
        <v>82</v>
      </c>
      <c r="I30" t="s">
        <v>1429</v>
      </c>
      <c r="J30" t="s">
        <v>1429</v>
      </c>
      <c r="K30" t="s">
        <v>1430</v>
      </c>
      <c r="L30">
        <v>35.623869999999997</v>
      </c>
      <c r="M30">
        <v>45.949150000000003</v>
      </c>
      <c r="N30" t="s">
        <v>2948</v>
      </c>
      <c r="O30" t="s">
        <v>2948</v>
      </c>
      <c r="P30">
        <v>87</v>
      </c>
      <c r="Q30" t="s">
        <v>2335</v>
      </c>
      <c r="R30">
        <v>6</v>
      </c>
      <c r="S30" t="s">
        <v>43</v>
      </c>
      <c r="T30">
        <v>7</v>
      </c>
      <c r="U30" t="s">
        <v>23</v>
      </c>
      <c r="W30">
        <v>-2.02903809690712</v>
      </c>
      <c r="X30">
        <v>30.105541638983901</v>
      </c>
      <c r="Y30" t="str">
        <f>_xlfn.CONCAT("RWANDA", " ", H30, " ", I30, " ", J30, " ", K30)</f>
        <v>RWANDA KICUKIRO GAHANGA GAHANGA GATOVU</v>
      </c>
    </row>
    <row r="31" spans="1:25">
      <c r="A31">
        <v>11</v>
      </c>
      <c r="B31" t="s">
        <v>168</v>
      </c>
      <c r="C31" t="s">
        <v>169</v>
      </c>
      <c r="D31" t="s">
        <v>170</v>
      </c>
      <c r="E31" t="s">
        <v>793</v>
      </c>
      <c r="F31" t="s">
        <v>2337</v>
      </c>
      <c r="G31" t="s">
        <v>72</v>
      </c>
      <c r="H31" t="s">
        <v>82</v>
      </c>
      <c r="I31" t="s">
        <v>1429</v>
      </c>
      <c r="J31" t="s">
        <v>1429</v>
      </c>
      <c r="K31" t="s">
        <v>1430</v>
      </c>
      <c r="L31">
        <v>35.623869999999997</v>
      </c>
      <c r="M31">
        <v>45.949150000000003</v>
      </c>
      <c r="N31">
        <v>2</v>
      </c>
      <c r="O31">
        <v>1972</v>
      </c>
      <c r="P31">
        <v>38</v>
      </c>
      <c r="Q31" t="s">
        <v>2335</v>
      </c>
      <c r="R31">
        <v>4</v>
      </c>
      <c r="S31" t="s">
        <v>93</v>
      </c>
      <c r="T31">
        <v>11</v>
      </c>
      <c r="U31" t="s">
        <v>36</v>
      </c>
      <c r="W31">
        <v>-2.02903809690712</v>
      </c>
      <c r="X31">
        <v>30.105541638983901</v>
      </c>
      <c r="Y31" t="str">
        <f>_xlfn.CONCAT("RWANDA", " ", H31, " ", I31, " ", J31, " ", K31)</f>
        <v>RWANDA KICUKIRO GAHANGA GAHANGA GATOVU</v>
      </c>
    </row>
    <row r="32" spans="1:25">
      <c r="A32">
        <v>11</v>
      </c>
      <c r="B32" t="s">
        <v>173</v>
      </c>
      <c r="C32" t="s">
        <v>174</v>
      </c>
      <c r="E32" t="s">
        <v>590</v>
      </c>
      <c r="F32" t="s">
        <v>2972</v>
      </c>
      <c r="G32" t="s">
        <v>72</v>
      </c>
      <c r="H32" t="s">
        <v>82</v>
      </c>
      <c r="I32" t="s">
        <v>1429</v>
      </c>
      <c r="J32" t="s">
        <v>1429</v>
      </c>
      <c r="K32" t="s">
        <v>1430</v>
      </c>
      <c r="L32">
        <v>35.623869999999997</v>
      </c>
      <c r="M32">
        <v>45.949150000000003</v>
      </c>
      <c r="N32">
        <v>1</v>
      </c>
      <c r="O32">
        <v>1961</v>
      </c>
      <c r="P32">
        <v>61</v>
      </c>
      <c r="Q32" t="s">
        <v>2335</v>
      </c>
      <c r="R32" t="s">
        <v>2948</v>
      </c>
      <c r="S32" t="s">
        <v>2948</v>
      </c>
      <c r="T32">
        <v>2</v>
      </c>
      <c r="U32" t="s">
        <v>36</v>
      </c>
      <c r="W32">
        <v>-2.02903809690712</v>
      </c>
      <c r="X32">
        <v>30.105541638983901</v>
      </c>
      <c r="Y32" t="str">
        <f>_xlfn.CONCAT("RWANDA", " ", H32, " ", I32, " ", J32, " ", K32)</f>
        <v>RWANDA KICUKIRO GAHANGA GAHANGA GATOVU</v>
      </c>
    </row>
    <row r="33" spans="1:25">
      <c r="A33">
        <v>11</v>
      </c>
      <c r="B33" t="s">
        <v>177</v>
      </c>
      <c r="C33" t="s">
        <v>178</v>
      </c>
      <c r="E33" t="s">
        <v>371</v>
      </c>
      <c r="F33" t="s">
        <v>2973</v>
      </c>
      <c r="G33" t="s">
        <v>72</v>
      </c>
      <c r="H33" t="s">
        <v>82</v>
      </c>
      <c r="I33" t="s">
        <v>1429</v>
      </c>
      <c r="J33" t="s">
        <v>1429</v>
      </c>
      <c r="K33" t="s">
        <v>1430</v>
      </c>
      <c r="L33">
        <v>35.623869999999997</v>
      </c>
      <c r="M33">
        <v>45.949150000000003</v>
      </c>
      <c r="N33">
        <v>9</v>
      </c>
      <c r="O33">
        <v>2002</v>
      </c>
      <c r="P33">
        <v>20</v>
      </c>
      <c r="Q33" t="s">
        <v>2335</v>
      </c>
      <c r="R33">
        <v>3</v>
      </c>
      <c r="S33" t="s">
        <v>26</v>
      </c>
      <c r="T33" t="s">
        <v>2948</v>
      </c>
      <c r="U33" t="s">
        <v>36</v>
      </c>
      <c r="W33">
        <v>-2.02903809690712</v>
      </c>
      <c r="X33">
        <v>30.105541638983901</v>
      </c>
      <c r="Y33" t="str">
        <f>_xlfn.CONCAT("RWANDA", " ", H33, " ", I33, " ", J33, " ", K33)</f>
        <v>RWANDA KICUKIRO GAHANGA GAHANGA GATOVU</v>
      </c>
    </row>
    <row r="34" spans="1:25">
      <c r="A34">
        <v>12</v>
      </c>
      <c r="B34" t="s">
        <v>180</v>
      </c>
      <c r="C34" t="s">
        <v>181</v>
      </c>
      <c r="E34" t="s">
        <v>2340</v>
      </c>
      <c r="F34" t="s">
        <v>2974</v>
      </c>
      <c r="G34" t="s">
        <v>24</v>
      </c>
      <c r="H34" t="s">
        <v>113</v>
      </c>
      <c r="I34" t="s">
        <v>1436</v>
      </c>
      <c r="J34" t="s">
        <v>1437</v>
      </c>
      <c r="K34" t="s">
        <v>1438</v>
      </c>
      <c r="L34">
        <v>48.970680000000002</v>
      </c>
      <c r="M34">
        <v>89.967839999999995</v>
      </c>
      <c r="N34" t="s">
        <v>2948</v>
      </c>
      <c r="O34">
        <v>1974</v>
      </c>
      <c r="P34">
        <v>48</v>
      </c>
      <c r="Q34" t="s">
        <v>1441</v>
      </c>
      <c r="R34">
        <v>4</v>
      </c>
      <c r="S34" t="s">
        <v>93</v>
      </c>
      <c r="T34">
        <v>1</v>
      </c>
      <c r="U34" t="s">
        <v>23</v>
      </c>
      <c r="V34">
        <v>4513594260</v>
      </c>
      <c r="W34">
        <v>-2.6528555156603</v>
      </c>
      <c r="X34">
        <v>29.692250206714998</v>
      </c>
      <c r="Y34" t="str">
        <f>_xlfn.CONCAT("RWANDA", " ", H34, " ", I34, " ", J34, " ", K34)</f>
        <v>RWANDA HUYE GISHAMVU RYAKIBOGO GAKOMBE</v>
      </c>
    </row>
    <row r="35" spans="1:25">
      <c r="A35">
        <v>12</v>
      </c>
      <c r="B35" t="s">
        <v>183</v>
      </c>
      <c r="C35" t="s">
        <v>184</v>
      </c>
      <c r="E35" t="s">
        <v>982</v>
      </c>
      <c r="F35" t="s">
        <v>2975</v>
      </c>
      <c r="G35" t="s">
        <v>24</v>
      </c>
      <c r="H35" t="s">
        <v>113</v>
      </c>
      <c r="I35" t="s">
        <v>1436</v>
      </c>
      <c r="J35" t="s">
        <v>1437</v>
      </c>
      <c r="K35" t="s">
        <v>1438</v>
      </c>
      <c r="L35">
        <v>48.970680000000002</v>
      </c>
      <c r="M35">
        <v>89.967839999999995</v>
      </c>
      <c r="N35">
        <v>11</v>
      </c>
      <c r="O35">
        <v>2002</v>
      </c>
      <c r="P35">
        <v>20</v>
      </c>
      <c r="Q35" t="s">
        <v>1441</v>
      </c>
      <c r="R35">
        <v>1</v>
      </c>
      <c r="S35" t="s">
        <v>186</v>
      </c>
      <c r="T35">
        <v>3</v>
      </c>
      <c r="U35" t="s">
        <v>36</v>
      </c>
      <c r="V35">
        <v>4513594260</v>
      </c>
      <c r="W35">
        <v>-2.6528555156603</v>
      </c>
      <c r="X35">
        <v>29.692250206714998</v>
      </c>
      <c r="Y35" t="str">
        <f>_xlfn.CONCAT("RWANDA", " ", H35, " ", I35, " ", J35, " ", K35)</f>
        <v>RWANDA HUYE GISHAMVU RYAKIBOGO GAKOMBE</v>
      </c>
    </row>
    <row r="36" spans="1:25">
      <c r="A36">
        <v>12</v>
      </c>
      <c r="B36" t="s">
        <v>187</v>
      </c>
      <c r="C36" t="s">
        <v>188</v>
      </c>
      <c r="E36" t="s">
        <v>2343</v>
      </c>
      <c r="F36" t="s">
        <v>2976</v>
      </c>
      <c r="G36" t="s">
        <v>24</v>
      </c>
      <c r="H36" t="s">
        <v>113</v>
      </c>
      <c r="I36" t="s">
        <v>1436</v>
      </c>
      <c r="J36" t="s">
        <v>1437</v>
      </c>
      <c r="K36" t="s">
        <v>1438</v>
      </c>
      <c r="L36">
        <v>48.970680000000002</v>
      </c>
      <c r="M36">
        <v>89.967839999999995</v>
      </c>
      <c r="N36" t="s">
        <v>2948</v>
      </c>
      <c r="O36">
        <v>1999</v>
      </c>
      <c r="P36">
        <v>25</v>
      </c>
      <c r="Q36" t="s">
        <v>1441</v>
      </c>
      <c r="R36">
        <v>1</v>
      </c>
      <c r="S36" t="s">
        <v>186</v>
      </c>
      <c r="T36">
        <v>5</v>
      </c>
      <c r="U36" t="s">
        <v>36</v>
      </c>
      <c r="V36">
        <v>4513594260</v>
      </c>
      <c r="W36">
        <v>-2.6528555156603</v>
      </c>
      <c r="X36">
        <v>29.692250206714998</v>
      </c>
      <c r="Y36" t="str">
        <f>_xlfn.CONCAT("RWANDA", " ", H36, " ", I36, " ", J36, " ", K36)</f>
        <v>RWANDA HUYE GISHAMVU RYAKIBOGO GAKOMBE</v>
      </c>
    </row>
    <row r="37" spans="1:25">
      <c r="A37">
        <v>12</v>
      </c>
      <c r="B37" t="s">
        <v>190</v>
      </c>
      <c r="C37" t="s">
        <v>2948</v>
      </c>
      <c r="E37" t="s">
        <v>192</v>
      </c>
      <c r="F37" t="s">
        <v>2977</v>
      </c>
      <c r="G37" t="s">
        <v>24</v>
      </c>
      <c r="H37" t="s">
        <v>113</v>
      </c>
      <c r="I37" t="s">
        <v>1436</v>
      </c>
      <c r="J37" t="s">
        <v>1437</v>
      </c>
      <c r="K37" t="s">
        <v>1438</v>
      </c>
      <c r="L37">
        <v>48.970680000000002</v>
      </c>
      <c r="M37">
        <v>89.967839999999995</v>
      </c>
      <c r="N37">
        <v>11</v>
      </c>
      <c r="O37">
        <v>1926</v>
      </c>
      <c r="P37">
        <v>96</v>
      </c>
      <c r="Q37" t="s">
        <v>1441</v>
      </c>
      <c r="R37">
        <v>4</v>
      </c>
      <c r="S37" t="s">
        <v>93</v>
      </c>
      <c r="T37" t="s">
        <v>2948</v>
      </c>
      <c r="U37" t="s">
        <v>36</v>
      </c>
      <c r="V37">
        <v>4513594260</v>
      </c>
      <c r="W37">
        <v>-2.6528555156603</v>
      </c>
      <c r="X37">
        <v>29.692250206714998</v>
      </c>
      <c r="Y37" t="str">
        <f>_xlfn.CONCAT("RWANDA", " ", H37, " ", I37, " ", J37, " ", K37)</f>
        <v>RWANDA HUYE GISHAMVU RYAKIBOGO GAKOMBE</v>
      </c>
    </row>
    <row r="38" spans="1:25">
      <c r="A38">
        <v>13</v>
      </c>
      <c r="B38" t="s">
        <v>193</v>
      </c>
      <c r="C38" t="s">
        <v>194</v>
      </c>
      <c r="E38" t="s">
        <v>2345</v>
      </c>
      <c r="F38" t="s">
        <v>2978</v>
      </c>
      <c r="G38" t="s">
        <v>97</v>
      </c>
      <c r="H38" t="s">
        <v>167</v>
      </c>
      <c r="I38" t="s">
        <v>1443</v>
      </c>
      <c r="J38" t="s">
        <v>1444</v>
      </c>
      <c r="K38" t="s">
        <v>1445</v>
      </c>
      <c r="L38">
        <v>50.161729999999999</v>
      </c>
      <c r="M38">
        <v>16.94735</v>
      </c>
      <c r="N38">
        <v>10</v>
      </c>
      <c r="O38" t="s">
        <v>2948</v>
      </c>
      <c r="P38">
        <v>36</v>
      </c>
      <c r="Q38" t="s">
        <v>1448</v>
      </c>
      <c r="R38">
        <v>2</v>
      </c>
      <c r="S38" t="s">
        <v>48</v>
      </c>
      <c r="T38">
        <v>2</v>
      </c>
      <c r="U38" t="s">
        <v>36</v>
      </c>
      <c r="W38">
        <v>-1.8073740978292501</v>
      </c>
      <c r="X38">
        <v>30.2962770562381</v>
      </c>
      <c r="Y38" t="str">
        <f>_xlfn.CONCAT("RWANDA", " ", H38, " ", I38, " ", J38, " ", K38)</f>
        <v>RWANDA GATSIBO GASANGE KIMANA KAGARAMA</v>
      </c>
    </row>
    <row r="39" spans="1:25">
      <c r="A39">
        <v>13</v>
      </c>
      <c r="B39" t="s">
        <v>196</v>
      </c>
      <c r="C39" t="s">
        <v>197</v>
      </c>
      <c r="E39" t="s">
        <v>2948</v>
      </c>
      <c r="F39" t="s">
        <v>2979</v>
      </c>
      <c r="G39" t="s">
        <v>97</v>
      </c>
      <c r="H39" t="s">
        <v>167</v>
      </c>
      <c r="I39" t="s">
        <v>1443</v>
      </c>
      <c r="J39" t="s">
        <v>1444</v>
      </c>
      <c r="K39" t="s">
        <v>1445</v>
      </c>
      <c r="L39">
        <v>50.161729999999999</v>
      </c>
      <c r="M39">
        <v>16.94735</v>
      </c>
      <c r="N39">
        <v>6</v>
      </c>
      <c r="O39">
        <v>1977</v>
      </c>
      <c r="P39">
        <v>45</v>
      </c>
      <c r="Q39" t="s">
        <v>1448</v>
      </c>
      <c r="R39">
        <v>7</v>
      </c>
      <c r="S39" t="s">
        <v>78</v>
      </c>
      <c r="T39">
        <v>9</v>
      </c>
      <c r="U39" t="s">
        <v>36</v>
      </c>
      <c r="W39">
        <v>-1.8073740978292501</v>
      </c>
      <c r="X39">
        <v>30.2962770562381</v>
      </c>
      <c r="Y39" t="str">
        <f>_xlfn.CONCAT("RWANDA", " ", H39, " ", I39, " ", J39, " ", K39)</f>
        <v>RWANDA GATSIBO GASANGE KIMANA KAGARAMA</v>
      </c>
    </row>
    <row r="40" spans="1:25">
      <c r="A40">
        <v>13</v>
      </c>
      <c r="B40" t="s">
        <v>199</v>
      </c>
      <c r="C40" t="s">
        <v>200</v>
      </c>
      <c r="E40" t="s">
        <v>135</v>
      </c>
      <c r="F40" t="s">
        <v>2980</v>
      </c>
      <c r="G40" t="s">
        <v>97</v>
      </c>
      <c r="H40" t="s">
        <v>167</v>
      </c>
      <c r="I40" t="s">
        <v>1443</v>
      </c>
      <c r="J40" t="s">
        <v>1444</v>
      </c>
      <c r="K40" t="s">
        <v>1445</v>
      </c>
      <c r="L40">
        <v>50.161729999999999</v>
      </c>
      <c r="M40">
        <v>16.94735</v>
      </c>
      <c r="N40">
        <v>2</v>
      </c>
      <c r="O40">
        <v>2010</v>
      </c>
      <c r="P40">
        <v>12</v>
      </c>
      <c r="Q40" t="s">
        <v>1448</v>
      </c>
      <c r="R40" t="s">
        <v>2948</v>
      </c>
      <c r="S40" t="s">
        <v>2948</v>
      </c>
      <c r="T40">
        <v>5</v>
      </c>
      <c r="U40" t="s">
        <v>36</v>
      </c>
      <c r="W40">
        <v>-1.8073740978292501</v>
      </c>
      <c r="X40">
        <v>30.2962770562381</v>
      </c>
      <c r="Y40" t="str">
        <f>_xlfn.CONCAT("RWANDA", " ", H40, " ", I40, " ", J40, " ", K40)</f>
        <v>RWANDA GATSIBO GASANGE KIMANA KAGARAMA</v>
      </c>
    </row>
    <row r="41" spans="1:25">
      <c r="A41">
        <v>13</v>
      </c>
      <c r="B41" t="s">
        <v>202</v>
      </c>
      <c r="C41" t="s">
        <v>203</v>
      </c>
      <c r="E41" t="s">
        <v>204</v>
      </c>
      <c r="F41" t="s">
        <v>2981</v>
      </c>
      <c r="G41" t="s">
        <v>97</v>
      </c>
      <c r="H41" t="s">
        <v>167</v>
      </c>
      <c r="I41" t="s">
        <v>1443</v>
      </c>
      <c r="J41" t="s">
        <v>1444</v>
      </c>
      <c r="K41" t="s">
        <v>1445</v>
      </c>
      <c r="L41">
        <v>50.161729999999999</v>
      </c>
      <c r="M41">
        <v>16.94735</v>
      </c>
      <c r="N41">
        <v>7</v>
      </c>
      <c r="O41">
        <v>1976</v>
      </c>
      <c r="P41">
        <v>46</v>
      </c>
      <c r="Q41" t="s">
        <v>1448</v>
      </c>
      <c r="R41">
        <v>1</v>
      </c>
      <c r="S41" t="s">
        <v>186</v>
      </c>
      <c r="T41">
        <v>3</v>
      </c>
      <c r="U41" t="s">
        <v>36</v>
      </c>
      <c r="V41" t="s">
        <v>2948</v>
      </c>
      <c r="W41">
        <v>-1.8073740978292501</v>
      </c>
      <c r="X41">
        <v>30.2962770562381</v>
      </c>
      <c r="Y41" t="str">
        <f>_xlfn.CONCAT("RWANDA", " ", H41, " ", I41, " ", J41, " ", K41)</f>
        <v>RWANDA GATSIBO GASANGE KIMANA KAGARAMA</v>
      </c>
    </row>
    <row r="42" spans="1:25">
      <c r="A42">
        <v>14</v>
      </c>
      <c r="B42" t="s">
        <v>205</v>
      </c>
      <c r="C42" t="s">
        <v>206</v>
      </c>
      <c r="E42" t="s">
        <v>2349</v>
      </c>
      <c r="F42" t="s">
        <v>2982</v>
      </c>
      <c r="G42" t="s">
        <v>37</v>
      </c>
      <c r="H42" t="s">
        <v>64</v>
      </c>
      <c r="I42" t="s">
        <v>1450</v>
      </c>
      <c r="J42" t="s">
        <v>1451</v>
      </c>
      <c r="K42" t="s">
        <v>1452</v>
      </c>
      <c r="L42">
        <v>46.122390000000003</v>
      </c>
      <c r="M42">
        <v>-74.5839</v>
      </c>
      <c r="N42">
        <v>3</v>
      </c>
      <c r="O42">
        <v>2019</v>
      </c>
      <c r="P42">
        <v>3</v>
      </c>
      <c r="Q42" t="s">
        <v>2351</v>
      </c>
      <c r="R42">
        <v>6</v>
      </c>
      <c r="S42" t="s">
        <v>43</v>
      </c>
      <c r="T42">
        <v>12</v>
      </c>
      <c r="U42" t="s">
        <v>36</v>
      </c>
      <c r="W42">
        <v>-1.76907552670776</v>
      </c>
      <c r="X42">
        <v>29.549403277143298</v>
      </c>
      <c r="Y42" t="str">
        <f>_xlfn.CONCAT("RWANDA", " ", H42, " ", I42, " ", J42, " ", K42)</f>
        <v>RWANDA RUTSIRO BONEZA BUSHAKA GASEKE</v>
      </c>
    </row>
    <row r="43" spans="1:25">
      <c r="A43">
        <v>14</v>
      </c>
      <c r="B43" t="s">
        <v>208</v>
      </c>
      <c r="C43" t="s">
        <v>209</v>
      </c>
      <c r="E43" t="s">
        <v>2352</v>
      </c>
      <c r="F43" t="s">
        <v>2983</v>
      </c>
      <c r="G43" t="s">
        <v>37</v>
      </c>
      <c r="H43" t="s">
        <v>64</v>
      </c>
      <c r="I43" t="s">
        <v>1450</v>
      </c>
      <c r="J43" t="s">
        <v>1451</v>
      </c>
      <c r="K43" t="s">
        <v>1452</v>
      </c>
      <c r="L43">
        <v>46.122390000000003</v>
      </c>
      <c r="M43">
        <v>-74.5839</v>
      </c>
      <c r="N43">
        <v>2</v>
      </c>
      <c r="O43">
        <v>1961</v>
      </c>
      <c r="P43">
        <v>61</v>
      </c>
      <c r="Q43" t="s">
        <v>2351</v>
      </c>
      <c r="R43">
        <v>1</v>
      </c>
      <c r="S43" t="s">
        <v>186</v>
      </c>
      <c r="T43">
        <v>5</v>
      </c>
      <c r="U43" t="s">
        <v>36</v>
      </c>
      <c r="V43">
        <v>9392527397</v>
      </c>
      <c r="W43">
        <v>-1.76907552670776</v>
      </c>
      <c r="X43">
        <v>29.549403277143298</v>
      </c>
      <c r="Y43" t="str">
        <f>_xlfn.CONCAT("RWANDA", " ", H43, " ", I43, " ", J43, " ", K43)</f>
        <v>RWANDA RUTSIRO BONEZA BUSHAKA GASEKE</v>
      </c>
    </row>
    <row r="44" spans="1:25">
      <c r="A44">
        <v>14</v>
      </c>
      <c r="B44" t="s">
        <v>211</v>
      </c>
      <c r="C44" t="s">
        <v>212</v>
      </c>
      <c r="E44" t="s">
        <v>2353</v>
      </c>
      <c r="F44" t="s">
        <v>2984</v>
      </c>
      <c r="G44" t="s">
        <v>37</v>
      </c>
      <c r="H44" t="s">
        <v>64</v>
      </c>
      <c r="I44" t="s">
        <v>1450</v>
      </c>
      <c r="J44" t="s">
        <v>1451</v>
      </c>
      <c r="K44" t="s">
        <v>1452</v>
      </c>
      <c r="L44">
        <v>46.122390000000003</v>
      </c>
      <c r="M44">
        <v>-74.5839</v>
      </c>
      <c r="N44" t="s">
        <v>2948</v>
      </c>
      <c r="O44">
        <v>1989</v>
      </c>
      <c r="P44">
        <v>33</v>
      </c>
      <c r="Q44" t="s">
        <v>2351</v>
      </c>
      <c r="R44">
        <v>1</v>
      </c>
      <c r="S44" t="s">
        <v>186</v>
      </c>
      <c r="T44">
        <v>13</v>
      </c>
      <c r="U44" t="s">
        <v>36</v>
      </c>
      <c r="V44">
        <v>9392527397</v>
      </c>
      <c r="W44">
        <v>-1.76907552670776</v>
      </c>
      <c r="X44">
        <v>29.549403277143298</v>
      </c>
      <c r="Y44" t="str">
        <f>_xlfn.CONCAT("RWANDA", " ", H44, " ", I44, " ", J44, " ", K44)</f>
        <v>RWANDA RUTSIRO BONEZA BUSHAKA GASEKE</v>
      </c>
    </row>
    <row r="45" spans="1:25">
      <c r="A45">
        <v>14</v>
      </c>
      <c r="B45" t="s">
        <v>214</v>
      </c>
      <c r="C45" t="s">
        <v>215</v>
      </c>
      <c r="E45" t="s">
        <v>821</v>
      </c>
      <c r="F45" t="s">
        <v>2985</v>
      </c>
      <c r="G45" t="s">
        <v>37</v>
      </c>
      <c r="H45" t="s">
        <v>64</v>
      </c>
      <c r="I45" t="s">
        <v>1450</v>
      </c>
      <c r="J45" t="s">
        <v>1451</v>
      </c>
      <c r="K45" t="s">
        <v>1452</v>
      </c>
      <c r="L45">
        <v>46.122390000000003</v>
      </c>
      <c r="M45">
        <v>-74.5839</v>
      </c>
      <c r="N45">
        <v>9</v>
      </c>
      <c r="O45" t="s">
        <v>2948</v>
      </c>
      <c r="P45">
        <v>57</v>
      </c>
      <c r="Q45" t="s">
        <v>2351</v>
      </c>
      <c r="R45">
        <v>6</v>
      </c>
      <c r="S45" t="s">
        <v>43</v>
      </c>
      <c r="T45">
        <v>6</v>
      </c>
      <c r="U45" t="s">
        <v>36</v>
      </c>
      <c r="V45">
        <v>9392527397</v>
      </c>
      <c r="W45">
        <v>-1.76907552670776</v>
      </c>
      <c r="X45">
        <v>29.549403277143298</v>
      </c>
      <c r="Y45" t="str">
        <f>_xlfn.CONCAT("RWANDA", " ", H45, " ", I45, " ", J45, " ", K45)</f>
        <v>RWANDA RUTSIRO BONEZA BUSHAKA GASEKE</v>
      </c>
    </row>
    <row r="46" spans="1:25">
      <c r="A46">
        <v>15</v>
      </c>
      <c r="B46" t="s">
        <v>217</v>
      </c>
      <c r="C46" t="s">
        <v>218</v>
      </c>
      <c r="E46" t="s">
        <v>219</v>
      </c>
      <c r="F46" t="s">
        <v>2986</v>
      </c>
      <c r="G46" t="s">
        <v>72</v>
      </c>
      <c r="H46" t="s">
        <v>82</v>
      </c>
      <c r="I46" t="s">
        <v>1429</v>
      </c>
      <c r="J46" t="s">
        <v>1429</v>
      </c>
      <c r="K46" t="s">
        <v>1430</v>
      </c>
      <c r="L46">
        <v>-20.536000000000001</v>
      </c>
      <c r="M46">
        <v>29.281469999999999</v>
      </c>
      <c r="N46">
        <v>4</v>
      </c>
      <c r="O46" t="s">
        <v>2948</v>
      </c>
      <c r="P46">
        <v>13</v>
      </c>
      <c r="Q46" t="s">
        <v>2356</v>
      </c>
      <c r="R46">
        <v>6</v>
      </c>
      <c r="S46" t="s">
        <v>43</v>
      </c>
      <c r="T46">
        <v>12</v>
      </c>
      <c r="U46" t="s">
        <v>23</v>
      </c>
      <c r="W46">
        <v>-1.5907115955111299</v>
      </c>
      <c r="X46">
        <v>29.557087313034899</v>
      </c>
      <c r="Y46" t="str">
        <f>_xlfn.CONCAT("RWANDA", " ", H46, " ", I46, " ", J46, " ", K46)</f>
        <v>RWANDA KICUKIRO GAHANGA GAHANGA GATOVU</v>
      </c>
    </row>
    <row r="47" spans="1:25">
      <c r="A47">
        <v>15</v>
      </c>
      <c r="B47" t="s">
        <v>220</v>
      </c>
      <c r="C47" t="s">
        <v>221</v>
      </c>
      <c r="E47" t="s">
        <v>300</v>
      </c>
      <c r="F47" t="s">
        <v>2987</v>
      </c>
      <c r="G47" t="s">
        <v>72</v>
      </c>
      <c r="H47" t="s">
        <v>82</v>
      </c>
      <c r="I47" t="s">
        <v>1429</v>
      </c>
      <c r="J47" t="s">
        <v>1429</v>
      </c>
      <c r="K47" t="s">
        <v>1430</v>
      </c>
      <c r="L47">
        <v>-20.536000000000001</v>
      </c>
      <c r="M47">
        <v>29.281469999999999</v>
      </c>
      <c r="N47" t="s">
        <v>2948</v>
      </c>
      <c r="O47">
        <v>1993</v>
      </c>
      <c r="P47">
        <v>30</v>
      </c>
      <c r="Q47" t="s">
        <v>2356</v>
      </c>
      <c r="R47">
        <v>5</v>
      </c>
      <c r="S47" t="s">
        <v>86</v>
      </c>
      <c r="T47">
        <v>4</v>
      </c>
      <c r="U47" t="s">
        <v>36</v>
      </c>
      <c r="W47">
        <v>-1.5896960111873999</v>
      </c>
      <c r="X47">
        <v>29.558014942887201</v>
      </c>
      <c r="Y47" t="str">
        <f>_xlfn.CONCAT("RWANDA", " ", H47, " ", I47, " ", J47, " ", K47)</f>
        <v>RWANDA KICUKIRO GAHANGA GAHANGA GATOVU</v>
      </c>
    </row>
    <row r="48" spans="1:25">
      <c r="A48">
        <v>15</v>
      </c>
      <c r="B48" t="s">
        <v>223</v>
      </c>
      <c r="C48" t="s">
        <v>224</v>
      </c>
      <c r="E48" t="s">
        <v>2357</v>
      </c>
      <c r="F48" t="s">
        <v>2988</v>
      </c>
      <c r="G48" t="s">
        <v>72</v>
      </c>
      <c r="H48" t="s">
        <v>82</v>
      </c>
      <c r="I48" t="s">
        <v>1429</v>
      </c>
      <c r="J48" t="s">
        <v>1429</v>
      </c>
      <c r="K48" t="s">
        <v>1430</v>
      </c>
      <c r="L48">
        <v>-20.536000000000001</v>
      </c>
      <c r="M48">
        <v>29.281469999999999</v>
      </c>
      <c r="N48" t="s">
        <v>2948</v>
      </c>
      <c r="O48">
        <v>1996</v>
      </c>
      <c r="P48">
        <v>24</v>
      </c>
      <c r="Q48" t="s">
        <v>2356</v>
      </c>
      <c r="R48">
        <v>5</v>
      </c>
      <c r="S48" t="s">
        <v>86</v>
      </c>
      <c r="T48">
        <v>6</v>
      </c>
      <c r="U48" t="s">
        <v>36</v>
      </c>
      <c r="W48">
        <v>-1.5907115955111299</v>
      </c>
      <c r="X48">
        <v>29.557087313034899</v>
      </c>
      <c r="Y48" t="str">
        <f>_xlfn.CONCAT("RWANDA", " ", H48, " ", I48, " ", J48, " ", K48)</f>
        <v>RWANDA KICUKIRO GAHANGA GAHANGA GATOVU</v>
      </c>
    </row>
    <row r="49" spans="1:25">
      <c r="A49">
        <v>16</v>
      </c>
      <c r="B49" t="s">
        <v>226</v>
      </c>
      <c r="C49" t="s">
        <v>227</v>
      </c>
      <c r="E49" t="s">
        <v>1233</v>
      </c>
      <c r="F49" t="s">
        <v>2989</v>
      </c>
      <c r="G49" t="s">
        <v>24</v>
      </c>
      <c r="H49" t="s">
        <v>160</v>
      </c>
      <c r="I49" t="s">
        <v>1460</v>
      </c>
      <c r="J49" t="s">
        <v>1461</v>
      </c>
      <c r="K49" t="s">
        <v>1462</v>
      </c>
      <c r="L49">
        <v>42.920349999999999</v>
      </c>
      <c r="M49">
        <v>21.742190000000001</v>
      </c>
      <c r="N49" t="s">
        <v>2948</v>
      </c>
      <c r="O49">
        <v>2021</v>
      </c>
      <c r="P49">
        <v>3</v>
      </c>
      <c r="Q49" t="s">
        <v>2360</v>
      </c>
      <c r="R49">
        <v>6</v>
      </c>
      <c r="S49" t="s">
        <v>43</v>
      </c>
      <c r="T49">
        <v>5</v>
      </c>
      <c r="U49" t="s">
        <v>36</v>
      </c>
      <c r="V49">
        <v>2119419502</v>
      </c>
      <c r="W49">
        <v>-2.35913757309025</v>
      </c>
      <c r="X49">
        <v>29.7509131980752</v>
      </c>
      <c r="Y49" t="str">
        <f>_xlfn.CONCAT("RWANDA", " ", H49, " ", I49, " ", J49, " ", K49)</f>
        <v>RWANDA NYANZA BUSASAMANA KAVUMU AKIRABO</v>
      </c>
    </row>
    <row r="50" spans="1:25">
      <c r="A50">
        <v>16</v>
      </c>
      <c r="B50" t="s">
        <v>229</v>
      </c>
      <c r="C50" t="s">
        <v>230</v>
      </c>
      <c r="E50" t="s">
        <v>616</v>
      </c>
      <c r="F50" t="s">
        <v>2990</v>
      </c>
      <c r="G50" t="s">
        <v>24</v>
      </c>
      <c r="H50" t="s">
        <v>160</v>
      </c>
      <c r="I50" t="s">
        <v>1460</v>
      </c>
      <c r="J50" t="s">
        <v>1461</v>
      </c>
      <c r="K50" t="s">
        <v>1462</v>
      </c>
      <c r="L50">
        <v>42.920349999999999</v>
      </c>
      <c r="M50">
        <v>21.742190000000001</v>
      </c>
      <c r="N50">
        <v>2</v>
      </c>
      <c r="O50">
        <v>1966</v>
      </c>
      <c r="P50">
        <v>56</v>
      </c>
      <c r="Q50" t="s">
        <v>2360</v>
      </c>
      <c r="R50">
        <v>7</v>
      </c>
      <c r="S50" t="s">
        <v>78</v>
      </c>
      <c r="T50">
        <v>7</v>
      </c>
      <c r="U50" t="s">
        <v>36</v>
      </c>
      <c r="V50">
        <v>2119419502</v>
      </c>
      <c r="W50">
        <v>-2.35913757309025</v>
      </c>
      <c r="X50">
        <v>29.7509131980752</v>
      </c>
      <c r="Y50" t="str">
        <f>_xlfn.CONCAT("RWANDA", " ", H50, " ", I50, " ", J50, " ", K50)</f>
        <v>RWANDA NYANZA BUSASAMANA KAVUMU AKIRABO</v>
      </c>
    </row>
    <row r="51" spans="1:25">
      <c r="A51">
        <v>16</v>
      </c>
      <c r="B51" t="s">
        <v>232</v>
      </c>
      <c r="C51" t="s">
        <v>233</v>
      </c>
      <c r="D51" t="s">
        <v>234</v>
      </c>
      <c r="E51" t="s">
        <v>2361</v>
      </c>
      <c r="F51" t="s">
        <v>2362</v>
      </c>
      <c r="G51" t="s">
        <v>24</v>
      </c>
      <c r="H51" t="s">
        <v>160</v>
      </c>
      <c r="I51" t="s">
        <v>1460</v>
      </c>
      <c r="J51" t="s">
        <v>1461</v>
      </c>
      <c r="K51" t="s">
        <v>1462</v>
      </c>
      <c r="L51">
        <v>42.920349999999999</v>
      </c>
      <c r="M51">
        <v>21.742190000000001</v>
      </c>
      <c r="N51" t="s">
        <v>2948</v>
      </c>
      <c r="O51">
        <v>1974</v>
      </c>
      <c r="P51">
        <v>48</v>
      </c>
      <c r="Q51" t="s">
        <v>2360</v>
      </c>
      <c r="R51" t="s">
        <v>2948</v>
      </c>
      <c r="S51" t="s">
        <v>2948</v>
      </c>
      <c r="T51">
        <v>3</v>
      </c>
      <c r="U51" t="s">
        <v>36</v>
      </c>
      <c r="V51">
        <v>2119419502</v>
      </c>
      <c r="W51">
        <v>-2.3592524007475699</v>
      </c>
      <c r="X51">
        <v>29.750945345850099</v>
      </c>
      <c r="Y51" t="str">
        <f>_xlfn.CONCAT("RWANDA", " ", H51, " ", I51, " ", J51, " ", K51)</f>
        <v>RWANDA NYANZA BUSASAMANA KAVUMU AKIRABO</v>
      </c>
    </row>
    <row r="52" spans="1:25">
      <c r="A52">
        <v>16</v>
      </c>
      <c r="B52" t="s">
        <v>236</v>
      </c>
      <c r="C52" t="s">
        <v>237</v>
      </c>
      <c r="E52" t="s">
        <v>2363</v>
      </c>
      <c r="F52" t="s">
        <v>2991</v>
      </c>
      <c r="G52" t="s">
        <v>24</v>
      </c>
      <c r="H52" t="s">
        <v>160</v>
      </c>
      <c r="I52" t="s">
        <v>1460</v>
      </c>
      <c r="J52" t="s">
        <v>1461</v>
      </c>
      <c r="K52" t="s">
        <v>1462</v>
      </c>
      <c r="L52">
        <v>42.920349999999999</v>
      </c>
      <c r="M52">
        <v>21.742190000000001</v>
      </c>
      <c r="N52" t="s">
        <v>2948</v>
      </c>
      <c r="O52">
        <v>2007</v>
      </c>
      <c r="P52">
        <v>15</v>
      </c>
      <c r="Q52" t="s">
        <v>2360</v>
      </c>
      <c r="R52">
        <v>6</v>
      </c>
      <c r="S52" t="s">
        <v>43</v>
      </c>
      <c r="T52">
        <v>4</v>
      </c>
      <c r="U52" t="s">
        <v>36</v>
      </c>
      <c r="V52">
        <v>2119419502</v>
      </c>
      <c r="W52">
        <v>-2.3592524007475699</v>
      </c>
      <c r="X52">
        <v>29.750945345850099</v>
      </c>
      <c r="Y52" t="str">
        <f>_xlfn.CONCAT("RWANDA", " ", H52, " ", I52, " ", J52, " ", K52)</f>
        <v>RWANDA NYANZA BUSASAMANA KAVUMU AKIRABO</v>
      </c>
    </row>
    <row r="53" spans="1:25">
      <c r="A53">
        <v>17</v>
      </c>
      <c r="B53" t="s">
        <v>239</v>
      </c>
      <c r="C53" t="s">
        <v>2365</v>
      </c>
      <c r="D53" t="s">
        <v>241</v>
      </c>
      <c r="E53" t="s">
        <v>242</v>
      </c>
      <c r="F53" t="s">
        <v>2992</v>
      </c>
      <c r="G53" t="s">
        <v>72</v>
      </c>
      <c r="H53" t="s">
        <v>77</v>
      </c>
      <c r="I53" t="s">
        <v>1419</v>
      </c>
      <c r="J53" t="s">
        <v>1420</v>
      </c>
      <c r="K53" t="s">
        <v>1421</v>
      </c>
      <c r="L53">
        <v>0.54718100000000003</v>
      </c>
      <c r="M53">
        <v>-76.132000000000005</v>
      </c>
      <c r="N53" t="s">
        <v>2948</v>
      </c>
      <c r="O53" t="s">
        <v>2948</v>
      </c>
      <c r="P53">
        <v>64</v>
      </c>
      <c r="Q53" t="s">
        <v>1468</v>
      </c>
      <c r="R53">
        <v>3</v>
      </c>
      <c r="S53" t="s">
        <v>26</v>
      </c>
      <c r="T53">
        <v>2</v>
      </c>
      <c r="U53" t="s">
        <v>36</v>
      </c>
      <c r="W53">
        <v>-1.9559450812842001</v>
      </c>
      <c r="X53">
        <v>30.054714240479999</v>
      </c>
      <c r="Y53" t="str">
        <f>_xlfn.CONCAT("RWANDA", " ", H53, " ", I53, " ", J53, " ", K53)</f>
        <v>RWANDA NYARUGENGE GITEGA AKABAHIZI ITERAMBERE</v>
      </c>
    </row>
    <row r="54" spans="1:25">
      <c r="A54">
        <v>17</v>
      </c>
      <c r="B54" t="s">
        <v>243</v>
      </c>
      <c r="C54" t="s">
        <v>244</v>
      </c>
      <c r="E54" t="s">
        <v>245</v>
      </c>
      <c r="F54" t="s">
        <v>2993</v>
      </c>
      <c r="G54" t="s">
        <v>72</v>
      </c>
      <c r="H54" t="s">
        <v>77</v>
      </c>
      <c r="I54" t="s">
        <v>1419</v>
      </c>
      <c r="J54" t="s">
        <v>1420</v>
      </c>
      <c r="K54" t="s">
        <v>1421</v>
      </c>
      <c r="L54">
        <v>0.54718100000000003</v>
      </c>
      <c r="M54">
        <v>-76.132000000000005</v>
      </c>
      <c r="N54">
        <v>4</v>
      </c>
      <c r="O54" t="s">
        <v>2948</v>
      </c>
      <c r="P54">
        <v>54</v>
      </c>
      <c r="Q54" t="s">
        <v>1468</v>
      </c>
      <c r="R54">
        <v>4</v>
      </c>
      <c r="S54" t="s">
        <v>93</v>
      </c>
      <c r="T54">
        <v>4</v>
      </c>
      <c r="U54" t="s">
        <v>23</v>
      </c>
      <c r="W54">
        <v>-1.9559450812842001</v>
      </c>
      <c r="X54">
        <v>30.054714240479999</v>
      </c>
      <c r="Y54" t="str">
        <f>_xlfn.CONCAT("RWANDA", " ", H54, " ", I54, " ", J54, " ", K54)</f>
        <v>RWANDA NYARUGENGE GITEGA AKABAHIZI ITERAMBERE</v>
      </c>
    </row>
    <row r="55" spans="1:25">
      <c r="A55">
        <v>17</v>
      </c>
      <c r="B55" t="s">
        <v>246</v>
      </c>
      <c r="C55" t="s">
        <v>247</v>
      </c>
      <c r="E55" t="s">
        <v>248</v>
      </c>
      <c r="F55" t="s">
        <v>2994</v>
      </c>
      <c r="G55" t="s">
        <v>72</v>
      </c>
      <c r="H55" t="s">
        <v>77</v>
      </c>
      <c r="I55" t="s">
        <v>1419</v>
      </c>
      <c r="J55" t="s">
        <v>1420</v>
      </c>
      <c r="K55" t="s">
        <v>1421</v>
      </c>
      <c r="L55">
        <v>0.54718100000000003</v>
      </c>
      <c r="M55">
        <v>-76.132000000000005</v>
      </c>
      <c r="N55">
        <v>7</v>
      </c>
      <c r="O55">
        <v>2017</v>
      </c>
      <c r="P55">
        <v>88</v>
      </c>
      <c r="Q55" t="s">
        <v>1468</v>
      </c>
      <c r="R55">
        <v>2</v>
      </c>
      <c r="S55" t="s">
        <v>48</v>
      </c>
      <c r="T55">
        <v>4</v>
      </c>
      <c r="U55" t="s">
        <v>23</v>
      </c>
      <c r="W55">
        <v>-1.9559450812842001</v>
      </c>
      <c r="X55">
        <v>30.054714240479999</v>
      </c>
      <c r="Y55" t="str">
        <f>_xlfn.CONCAT("RWANDA", " ", H55, " ", I55, " ", J55, " ", K55)</f>
        <v>RWANDA NYARUGENGE GITEGA AKABAHIZI ITERAMBERE</v>
      </c>
    </row>
    <row r="56" spans="1:25">
      <c r="A56">
        <v>18</v>
      </c>
      <c r="B56" t="s">
        <v>249</v>
      </c>
      <c r="C56" t="s">
        <v>250</v>
      </c>
      <c r="E56" t="s">
        <v>2366</v>
      </c>
      <c r="F56" t="s">
        <v>2995</v>
      </c>
      <c r="G56" t="s">
        <v>24</v>
      </c>
      <c r="H56" t="s">
        <v>47</v>
      </c>
      <c r="I56" t="s">
        <v>1470</v>
      </c>
      <c r="J56" t="s">
        <v>1471</v>
      </c>
      <c r="K56" t="s">
        <v>1472</v>
      </c>
      <c r="L56">
        <v>-8.5437700000000003</v>
      </c>
      <c r="M56">
        <v>120.67489999999999</v>
      </c>
      <c r="N56">
        <v>6</v>
      </c>
      <c r="O56">
        <v>1964</v>
      </c>
      <c r="P56">
        <v>58</v>
      </c>
      <c r="Q56" t="s">
        <v>2368</v>
      </c>
      <c r="R56">
        <v>2</v>
      </c>
      <c r="S56" t="s">
        <v>48</v>
      </c>
      <c r="T56">
        <v>13</v>
      </c>
      <c r="U56" t="s">
        <v>36</v>
      </c>
      <c r="V56">
        <v>5111568962</v>
      </c>
      <c r="W56">
        <v>-2.17171366915117</v>
      </c>
      <c r="X56">
        <v>30.068874012637501</v>
      </c>
      <c r="Y56" t="str">
        <f>_xlfn.CONCAT("RWANDA", " ", H56, " ", I56, " ", J56, " ", K56)</f>
        <v>RWANDA NYARUGURU MUGANZA RUKORE KANAZI</v>
      </c>
    </row>
    <row r="57" spans="1:25">
      <c r="A57">
        <v>18</v>
      </c>
      <c r="B57" t="s">
        <v>252</v>
      </c>
      <c r="C57" t="s">
        <v>253</v>
      </c>
      <c r="E57" t="s">
        <v>2369</v>
      </c>
      <c r="F57" t="s">
        <v>2996</v>
      </c>
      <c r="G57" t="s">
        <v>24</v>
      </c>
      <c r="H57" t="s">
        <v>47</v>
      </c>
      <c r="I57" t="s">
        <v>1470</v>
      </c>
      <c r="J57" t="s">
        <v>1471</v>
      </c>
      <c r="K57" t="s">
        <v>1472</v>
      </c>
      <c r="L57">
        <v>-8.5437700000000003</v>
      </c>
      <c r="M57">
        <v>120.67489999999999</v>
      </c>
      <c r="N57">
        <v>10</v>
      </c>
      <c r="O57">
        <v>1946</v>
      </c>
      <c r="P57">
        <v>64</v>
      </c>
      <c r="Q57" t="s">
        <v>2368</v>
      </c>
      <c r="R57">
        <v>2</v>
      </c>
      <c r="S57" t="s">
        <v>48</v>
      </c>
      <c r="T57">
        <v>12</v>
      </c>
      <c r="U57" t="s">
        <v>36</v>
      </c>
      <c r="V57">
        <v>5111568962</v>
      </c>
      <c r="W57">
        <v>-2.17171366915117</v>
      </c>
      <c r="X57">
        <v>30.068874012637501</v>
      </c>
      <c r="Y57" t="str">
        <f>_xlfn.CONCAT("RWANDA", " ", H57, " ", I57, " ", J57, " ", K57)</f>
        <v>RWANDA NYARUGURU MUGANZA RUKORE KANAZI</v>
      </c>
    </row>
    <row r="58" spans="1:25">
      <c r="A58">
        <v>18</v>
      </c>
      <c r="B58" t="s">
        <v>256</v>
      </c>
      <c r="C58" t="s">
        <v>257</v>
      </c>
      <c r="E58" t="s">
        <v>2370</v>
      </c>
      <c r="F58" t="s">
        <v>2997</v>
      </c>
      <c r="G58" t="s">
        <v>24</v>
      </c>
      <c r="H58" t="s">
        <v>47</v>
      </c>
      <c r="I58" t="s">
        <v>1470</v>
      </c>
      <c r="J58" t="s">
        <v>1471</v>
      </c>
      <c r="K58" t="s">
        <v>1472</v>
      </c>
      <c r="L58">
        <v>-8.5437700000000003</v>
      </c>
      <c r="M58">
        <v>120.67489999999999</v>
      </c>
      <c r="N58">
        <v>11</v>
      </c>
      <c r="O58" t="s">
        <v>2948</v>
      </c>
      <c r="P58">
        <v>53</v>
      </c>
      <c r="Q58" t="s">
        <v>2368</v>
      </c>
      <c r="R58">
        <v>6</v>
      </c>
      <c r="S58" t="s">
        <v>43</v>
      </c>
      <c r="T58">
        <v>12</v>
      </c>
      <c r="U58" t="s">
        <v>2948</v>
      </c>
      <c r="V58">
        <v>5111568962</v>
      </c>
      <c r="W58">
        <v>-2.17171366915117</v>
      </c>
      <c r="X58">
        <v>30.068874012637501</v>
      </c>
      <c r="Y58" t="str">
        <f>_xlfn.CONCAT("RWANDA", " ", H58, " ", I58, " ", J58, " ", K58)</f>
        <v>RWANDA NYARUGURU MUGANZA RUKORE KANAZI</v>
      </c>
    </row>
    <row r="59" spans="1:25">
      <c r="A59">
        <v>18</v>
      </c>
      <c r="B59" t="s">
        <v>259</v>
      </c>
      <c r="C59" t="s">
        <v>2372</v>
      </c>
      <c r="E59" t="s">
        <v>209</v>
      </c>
      <c r="F59" t="s">
        <v>2998</v>
      </c>
      <c r="G59" t="s">
        <v>24</v>
      </c>
      <c r="H59" t="s">
        <v>47</v>
      </c>
      <c r="I59" t="s">
        <v>1470</v>
      </c>
      <c r="J59" t="s">
        <v>1471</v>
      </c>
      <c r="K59" t="s">
        <v>1472</v>
      </c>
      <c r="L59">
        <v>-8.5437700000000003</v>
      </c>
      <c r="M59">
        <v>120.67489999999999</v>
      </c>
      <c r="N59">
        <v>7</v>
      </c>
      <c r="O59">
        <v>1930</v>
      </c>
      <c r="P59">
        <v>16</v>
      </c>
      <c r="Q59" t="s">
        <v>2368</v>
      </c>
      <c r="R59">
        <v>6</v>
      </c>
      <c r="S59" t="s">
        <v>43</v>
      </c>
      <c r="T59">
        <v>8</v>
      </c>
      <c r="U59" t="s">
        <v>23</v>
      </c>
      <c r="V59">
        <v>5111568962</v>
      </c>
      <c r="W59">
        <v>-2.17171366915117</v>
      </c>
      <c r="X59">
        <v>30.068874012637501</v>
      </c>
      <c r="Y59" t="str">
        <f>_xlfn.CONCAT("RWANDA", " ", H59, " ", I59, " ", J59, " ", K59)</f>
        <v>RWANDA NYARUGURU MUGANZA RUKORE KANAZI</v>
      </c>
    </row>
    <row r="60" spans="1:25">
      <c r="A60">
        <v>19</v>
      </c>
      <c r="B60" t="s">
        <v>261</v>
      </c>
      <c r="C60" t="s">
        <v>151</v>
      </c>
      <c r="E60" t="s">
        <v>2373</v>
      </c>
      <c r="F60" t="s">
        <v>2999</v>
      </c>
      <c r="G60" t="s">
        <v>97</v>
      </c>
      <c r="H60" t="s">
        <v>176</v>
      </c>
      <c r="I60" t="s">
        <v>1477</v>
      </c>
      <c r="J60" t="s">
        <v>1478</v>
      </c>
      <c r="K60" t="s">
        <v>1479</v>
      </c>
      <c r="L60">
        <v>61.750149999999998</v>
      </c>
      <c r="M60">
        <v>30.6677</v>
      </c>
      <c r="N60">
        <v>5</v>
      </c>
      <c r="O60">
        <v>1941</v>
      </c>
      <c r="P60">
        <v>81</v>
      </c>
      <c r="Q60" t="s">
        <v>1481</v>
      </c>
      <c r="R60" t="s">
        <v>2948</v>
      </c>
      <c r="S60" t="s">
        <v>2948</v>
      </c>
      <c r="T60" t="s">
        <v>2948</v>
      </c>
      <c r="U60" t="s">
        <v>23</v>
      </c>
      <c r="V60">
        <v>1316436107</v>
      </c>
      <c r="W60">
        <v>-2.2167825780611801</v>
      </c>
      <c r="X60">
        <v>30.035887235315499</v>
      </c>
      <c r="Y60" t="str">
        <f>_xlfn.CONCAT("RWANDA", " ", H60, " ", I60, " ", J60, " ", K60)</f>
        <v>RWANDA BUGESERA GASHORA KAGOMASI KIRUHURA</v>
      </c>
    </row>
    <row r="61" spans="1:25">
      <c r="A61">
        <v>19</v>
      </c>
      <c r="B61" t="s">
        <v>263</v>
      </c>
      <c r="C61" t="s">
        <v>2375</v>
      </c>
      <c r="D61" t="s">
        <v>265</v>
      </c>
      <c r="E61" t="s">
        <v>146</v>
      </c>
      <c r="F61" t="s">
        <v>2376</v>
      </c>
      <c r="G61" t="s">
        <v>97</v>
      </c>
      <c r="H61" t="s">
        <v>176</v>
      </c>
      <c r="I61" t="s">
        <v>1477</v>
      </c>
      <c r="J61" t="s">
        <v>1478</v>
      </c>
      <c r="K61" t="s">
        <v>1479</v>
      </c>
      <c r="L61">
        <v>61.750149999999998</v>
      </c>
      <c r="M61">
        <v>30.6677</v>
      </c>
      <c r="N61">
        <v>8</v>
      </c>
      <c r="O61">
        <v>2020</v>
      </c>
      <c r="P61">
        <v>5</v>
      </c>
      <c r="Q61" t="s">
        <v>1481</v>
      </c>
      <c r="R61">
        <v>6</v>
      </c>
      <c r="S61" t="s">
        <v>43</v>
      </c>
      <c r="T61">
        <v>5</v>
      </c>
      <c r="U61" t="s">
        <v>36</v>
      </c>
      <c r="V61">
        <v>1316436107</v>
      </c>
      <c r="W61">
        <v>-2.2167825780611801</v>
      </c>
      <c r="X61">
        <v>30.035887235315499</v>
      </c>
      <c r="Y61" t="str">
        <f>_xlfn.CONCAT("RWANDA", " ", H61, " ", I61, " ", J61, " ", K61)</f>
        <v>RWANDA BUGESERA GASHORA KAGOMASI KIRUHURA</v>
      </c>
    </row>
    <row r="62" spans="1:25">
      <c r="A62">
        <v>19</v>
      </c>
      <c r="B62" t="s">
        <v>266</v>
      </c>
      <c r="C62" t="s">
        <v>267</v>
      </c>
      <c r="E62" t="s">
        <v>268</v>
      </c>
      <c r="F62" t="s">
        <v>3000</v>
      </c>
      <c r="G62" t="s">
        <v>97</v>
      </c>
      <c r="H62" t="s">
        <v>176</v>
      </c>
      <c r="I62" t="s">
        <v>1477</v>
      </c>
      <c r="J62" t="s">
        <v>1478</v>
      </c>
      <c r="K62" t="s">
        <v>1479</v>
      </c>
      <c r="L62">
        <v>61.750149999999998</v>
      </c>
      <c r="M62">
        <v>30.6677</v>
      </c>
      <c r="N62" t="s">
        <v>2948</v>
      </c>
      <c r="O62">
        <v>1923</v>
      </c>
      <c r="P62">
        <v>99</v>
      </c>
      <c r="Q62" t="s">
        <v>1481</v>
      </c>
      <c r="R62">
        <v>3</v>
      </c>
      <c r="S62" t="s">
        <v>26</v>
      </c>
      <c r="T62">
        <v>12</v>
      </c>
      <c r="U62" t="s">
        <v>23</v>
      </c>
      <c r="V62">
        <v>1316436107</v>
      </c>
      <c r="W62">
        <v>-2.2167825780611801</v>
      </c>
      <c r="X62">
        <v>30.035887235315499</v>
      </c>
      <c r="Y62" t="str">
        <f>_xlfn.CONCAT("RWANDA", " ", H62, " ", I62, " ", J62, " ", K62)</f>
        <v>RWANDA BUGESERA GASHORA KAGOMASI KIRUHURA</v>
      </c>
    </row>
    <row r="63" spans="1:25">
      <c r="A63">
        <v>19</v>
      </c>
      <c r="B63" t="s">
        <v>269</v>
      </c>
      <c r="C63" t="s">
        <v>270</v>
      </c>
      <c r="D63" t="s">
        <v>271</v>
      </c>
      <c r="E63" t="s">
        <v>331</v>
      </c>
      <c r="F63" t="s">
        <v>2377</v>
      </c>
      <c r="G63" t="s">
        <v>97</v>
      </c>
      <c r="H63" t="s">
        <v>176</v>
      </c>
      <c r="I63" t="s">
        <v>1477</v>
      </c>
      <c r="J63" t="s">
        <v>1478</v>
      </c>
      <c r="K63" t="s">
        <v>1479</v>
      </c>
      <c r="L63">
        <v>61.750149999999998</v>
      </c>
      <c r="M63">
        <v>30.6677</v>
      </c>
      <c r="N63">
        <v>9</v>
      </c>
      <c r="O63">
        <v>1943</v>
      </c>
      <c r="P63">
        <v>79</v>
      </c>
      <c r="Q63" t="s">
        <v>1481</v>
      </c>
      <c r="R63">
        <v>7</v>
      </c>
      <c r="S63" t="s">
        <v>78</v>
      </c>
      <c r="T63">
        <v>6</v>
      </c>
      <c r="U63" t="s">
        <v>36</v>
      </c>
      <c r="V63">
        <v>1316436107</v>
      </c>
      <c r="W63">
        <v>-2.2167825780611801</v>
      </c>
      <c r="X63">
        <v>30.035887235315499</v>
      </c>
      <c r="Y63" t="str">
        <f>_xlfn.CONCAT("RWANDA", " ", H63, " ", I63, " ", J63, " ", K63)</f>
        <v>RWANDA BUGESERA GASHORA KAGOMASI KIRUHURA</v>
      </c>
    </row>
    <row r="64" spans="1:25">
      <c r="A64">
        <v>20</v>
      </c>
      <c r="B64" t="s">
        <v>272</v>
      </c>
      <c r="C64" t="s">
        <v>273</v>
      </c>
      <c r="E64" t="s">
        <v>245</v>
      </c>
      <c r="F64" t="s">
        <v>3001</v>
      </c>
      <c r="G64" t="s">
        <v>72</v>
      </c>
      <c r="H64" t="s">
        <v>82</v>
      </c>
      <c r="I64" t="s">
        <v>1429</v>
      </c>
      <c r="J64" t="s">
        <v>1484</v>
      </c>
      <c r="K64" t="s">
        <v>1485</v>
      </c>
      <c r="L64">
        <v>21.303989999999999</v>
      </c>
      <c r="M64">
        <v>-157.863</v>
      </c>
      <c r="N64" t="s">
        <v>2948</v>
      </c>
      <c r="O64">
        <v>1993</v>
      </c>
      <c r="P64">
        <v>29</v>
      </c>
      <c r="Q64" t="s">
        <v>1487</v>
      </c>
      <c r="R64">
        <v>1</v>
      </c>
      <c r="S64" t="s">
        <v>186</v>
      </c>
      <c r="T64">
        <v>11</v>
      </c>
      <c r="U64" t="s">
        <v>36</v>
      </c>
      <c r="W64">
        <v>-2.0292132617878198</v>
      </c>
      <c r="X64">
        <v>30.105556198320102</v>
      </c>
      <c r="Y64" t="str">
        <f>_xlfn.CONCAT("RWANDA", " ", H64, " ", I64, " ", J64, " ", K64)</f>
        <v>RWANDA KICUKIRO GAHANGA MURINJA KAMPURO</v>
      </c>
    </row>
    <row r="65" spans="1:25">
      <c r="A65">
        <v>20</v>
      </c>
      <c r="B65" t="s">
        <v>275</v>
      </c>
      <c r="C65" t="s">
        <v>276</v>
      </c>
      <c r="E65" t="s">
        <v>174</v>
      </c>
      <c r="F65" t="s">
        <v>3002</v>
      </c>
      <c r="G65" t="s">
        <v>72</v>
      </c>
      <c r="H65" t="s">
        <v>82</v>
      </c>
      <c r="I65" t="s">
        <v>1429</v>
      </c>
      <c r="J65" t="s">
        <v>1484</v>
      </c>
      <c r="K65" t="s">
        <v>1485</v>
      </c>
      <c r="L65">
        <v>21.303989999999999</v>
      </c>
      <c r="M65">
        <v>-157.863</v>
      </c>
      <c r="N65">
        <v>4</v>
      </c>
      <c r="O65">
        <v>2010</v>
      </c>
      <c r="P65">
        <v>12</v>
      </c>
      <c r="Q65" t="s">
        <v>1487</v>
      </c>
      <c r="R65">
        <v>6</v>
      </c>
      <c r="S65" t="s">
        <v>43</v>
      </c>
      <c r="T65">
        <v>10</v>
      </c>
      <c r="U65" t="s">
        <v>36</v>
      </c>
      <c r="W65">
        <v>-2.0292132617878198</v>
      </c>
      <c r="X65">
        <v>30.105556198320102</v>
      </c>
      <c r="Y65" t="str">
        <f>_xlfn.CONCAT("RWANDA", " ", H65, " ", I65, " ", J65, " ", K65)</f>
        <v>RWANDA KICUKIRO GAHANGA MURINJA KAMPURO</v>
      </c>
    </row>
    <row r="66" spans="1:25">
      <c r="A66">
        <v>20</v>
      </c>
      <c r="B66" t="s">
        <v>278</v>
      </c>
      <c r="C66" t="s">
        <v>279</v>
      </c>
      <c r="E66" t="s">
        <v>280</v>
      </c>
      <c r="F66" t="s">
        <v>3003</v>
      </c>
      <c r="G66" t="s">
        <v>72</v>
      </c>
      <c r="H66" t="s">
        <v>82</v>
      </c>
      <c r="I66" t="s">
        <v>1429</v>
      </c>
      <c r="J66" t="s">
        <v>1484</v>
      </c>
      <c r="K66" t="s">
        <v>1485</v>
      </c>
      <c r="L66">
        <v>21.303989999999999</v>
      </c>
      <c r="M66">
        <v>-157.863</v>
      </c>
      <c r="N66">
        <v>4</v>
      </c>
      <c r="O66">
        <v>1968</v>
      </c>
      <c r="P66">
        <v>54</v>
      </c>
      <c r="Q66" t="s">
        <v>1487</v>
      </c>
      <c r="R66">
        <v>3</v>
      </c>
      <c r="S66" t="s">
        <v>26</v>
      </c>
      <c r="T66">
        <v>9</v>
      </c>
      <c r="U66" t="s">
        <v>23</v>
      </c>
      <c r="W66">
        <v>-2.0292132617878198</v>
      </c>
      <c r="X66">
        <v>30.105556198320102</v>
      </c>
      <c r="Y66" t="str">
        <f>_xlfn.CONCAT("RWANDA", " ", H66, " ", I66, " ", J66, " ", K66)</f>
        <v>RWANDA KICUKIRO GAHANGA MURINJA KAMPURO</v>
      </c>
    </row>
    <row r="67" spans="1:25">
      <c r="A67">
        <v>20</v>
      </c>
      <c r="B67" t="s">
        <v>281</v>
      </c>
      <c r="C67" t="s">
        <v>2380</v>
      </c>
      <c r="E67" t="s">
        <v>117</v>
      </c>
      <c r="F67" t="s">
        <v>3004</v>
      </c>
      <c r="G67" t="s">
        <v>72</v>
      </c>
      <c r="H67" t="s">
        <v>82</v>
      </c>
      <c r="I67" t="s">
        <v>1429</v>
      </c>
      <c r="J67" t="s">
        <v>1484</v>
      </c>
      <c r="K67" t="s">
        <v>1485</v>
      </c>
      <c r="L67">
        <v>21.303989999999999</v>
      </c>
      <c r="M67">
        <v>-157.863</v>
      </c>
      <c r="N67">
        <v>12</v>
      </c>
      <c r="O67" t="s">
        <v>2948</v>
      </c>
      <c r="P67">
        <v>25</v>
      </c>
      <c r="Q67" t="s">
        <v>1487</v>
      </c>
      <c r="R67">
        <v>7</v>
      </c>
      <c r="S67" t="s">
        <v>78</v>
      </c>
      <c r="T67">
        <v>6</v>
      </c>
      <c r="U67" t="s">
        <v>36</v>
      </c>
      <c r="W67">
        <v>-2.0292132617878198</v>
      </c>
      <c r="X67">
        <v>30.105556198320102</v>
      </c>
      <c r="Y67" t="str">
        <f>_xlfn.CONCAT("RWANDA", " ", H67, " ", I67, " ", J67, " ", K67)</f>
        <v>RWANDA KICUKIRO GAHANGA MURINJA KAMPURO</v>
      </c>
    </row>
    <row r="68" spans="1:25">
      <c r="A68">
        <v>22</v>
      </c>
      <c r="B68" t="s">
        <v>293</v>
      </c>
      <c r="C68" t="s">
        <v>294</v>
      </c>
      <c r="E68" t="s">
        <v>295</v>
      </c>
      <c r="F68" t="s">
        <v>3005</v>
      </c>
      <c r="G68" t="s">
        <v>72</v>
      </c>
      <c r="H68" t="s">
        <v>82</v>
      </c>
      <c r="I68" t="s">
        <v>1429</v>
      </c>
      <c r="J68" t="s">
        <v>1484</v>
      </c>
      <c r="K68" t="s">
        <v>1496</v>
      </c>
      <c r="L68">
        <v>47.016829999999999</v>
      </c>
      <c r="M68">
        <v>-68.143000000000001</v>
      </c>
      <c r="N68">
        <v>10</v>
      </c>
      <c r="O68" t="s">
        <v>2948</v>
      </c>
      <c r="P68">
        <v>50</v>
      </c>
      <c r="Q68" t="s">
        <v>1499</v>
      </c>
      <c r="R68" t="s">
        <v>2948</v>
      </c>
      <c r="S68" t="s">
        <v>2948</v>
      </c>
      <c r="T68" t="s">
        <v>2948</v>
      </c>
      <c r="U68" t="s">
        <v>23</v>
      </c>
      <c r="W68">
        <v>-2.0445467743297101</v>
      </c>
      <c r="X68">
        <v>30.1062837824159</v>
      </c>
      <c r="Y68" t="str">
        <f>_xlfn.CONCAT("RWANDA", " ", H68, " ", I68, " ", J68, " ", K68)</f>
        <v>RWANDA KICUKIRO GAHANGA MURINJA NYAMUHARAZA</v>
      </c>
    </row>
    <row r="69" spans="1:25">
      <c r="A69">
        <v>22</v>
      </c>
      <c r="B69" t="s">
        <v>296</v>
      </c>
      <c r="C69" t="s">
        <v>838</v>
      </c>
      <c r="E69" t="s">
        <v>298</v>
      </c>
      <c r="F69" t="s">
        <v>3006</v>
      </c>
      <c r="G69" t="s">
        <v>72</v>
      </c>
      <c r="H69" t="s">
        <v>82</v>
      </c>
      <c r="I69" t="s">
        <v>1429</v>
      </c>
      <c r="J69" t="s">
        <v>1484</v>
      </c>
      <c r="K69" t="s">
        <v>1496</v>
      </c>
      <c r="L69">
        <v>47.016829999999999</v>
      </c>
      <c r="M69">
        <v>-68.143000000000001</v>
      </c>
      <c r="N69">
        <v>9</v>
      </c>
      <c r="O69">
        <v>2001</v>
      </c>
      <c r="P69">
        <v>21</v>
      </c>
      <c r="Q69" t="s">
        <v>1499</v>
      </c>
      <c r="R69">
        <v>2</v>
      </c>
      <c r="S69" t="s">
        <v>48</v>
      </c>
      <c r="T69">
        <v>11</v>
      </c>
      <c r="U69" t="s">
        <v>23</v>
      </c>
      <c r="W69">
        <v>-2.0445467743297101</v>
      </c>
      <c r="X69">
        <v>30.1062837824159</v>
      </c>
      <c r="Y69" t="str">
        <f>_xlfn.CONCAT("RWANDA", " ", H69, " ", I69, " ", J69, " ", K69)</f>
        <v>RWANDA KICUKIRO GAHANGA MURINJA NYAMUHARAZA</v>
      </c>
    </row>
    <row r="70" spans="1:25">
      <c r="A70">
        <v>22</v>
      </c>
      <c r="B70" t="s">
        <v>299</v>
      </c>
      <c r="C70" t="s">
        <v>300</v>
      </c>
      <c r="E70" t="s">
        <v>2382</v>
      </c>
      <c r="F70" t="s">
        <v>3007</v>
      </c>
      <c r="G70" t="s">
        <v>72</v>
      </c>
      <c r="H70" t="s">
        <v>82</v>
      </c>
      <c r="I70" t="s">
        <v>1429</v>
      </c>
      <c r="J70" t="s">
        <v>1484</v>
      </c>
      <c r="K70" t="s">
        <v>1496</v>
      </c>
      <c r="L70">
        <v>47.016829999999999</v>
      </c>
      <c r="M70">
        <v>-68.143000000000001</v>
      </c>
      <c r="N70">
        <v>2</v>
      </c>
      <c r="O70">
        <v>2019</v>
      </c>
      <c r="P70">
        <v>6</v>
      </c>
      <c r="Q70" t="s">
        <v>1499</v>
      </c>
      <c r="R70">
        <v>6</v>
      </c>
      <c r="S70" t="s">
        <v>43</v>
      </c>
      <c r="T70">
        <v>1</v>
      </c>
      <c r="U70" t="s">
        <v>36</v>
      </c>
      <c r="W70">
        <v>-2.0445467743297101</v>
      </c>
      <c r="X70">
        <v>30.1062837824159</v>
      </c>
      <c r="Y70" t="str">
        <f>_xlfn.CONCAT("RWANDA", " ", H70, " ", I70, " ", J70, " ", K70)</f>
        <v>RWANDA KICUKIRO GAHANGA MURINJA NYAMUHARAZA</v>
      </c>
    </row>
    <row r="71" spans="1:25">
      <c r="A71">
        <v>22</v>
      </c>
      <c r="B71" t="s">
        <v>302</v>
      </c>
      <c r="C71" t="s">
        <v>303</v>
      </c>
      <c r="E71" t="s">
        <v>304</v>
      </c>
      <c r="F71" t="s">
        <v>3008</v>
      </c>
      <c r="G71" t="s">
        <v>72</v>
      </c>
      <c r="H71" t="s">
        <v>82</v>
      </c>
      <c r="I71" t="s">
        <v>1429</v>
      </c>
      <c r="J71" t="s">
        <v>1484</v>
      </c>
      <c r="K71" t="s">
        <v>1496</v>
      </c>
      <c r="L71">
        <v>47.016829999999999</v>
      </c>
      <c r="M71">
        <v>-68.143000000000001</v>
      </c>
      <c r="N71">
        <v>7</v>
      </c>
      <c r="O71">
        <v>1925</v>
      </c>
      <c r="P71">
        <v>97</v>
      </c>
      <c r="Q71" t="s">
        <v>1499</v>
      </c>
      <c r="R71" t="s">
        <v>2948</v>
      </c>
      <c r="S71" t="s">
        <v>2948</v>
      </c>
      <c r="T71">
        <v>8</v>
      </c>
      <c r="U71" t="s">
        <v>36</v>
      </c>
      <c r="W71">
        <v>-2.0445467743297101</v>
      </c>
      <c r="X71">
        <v>30.1062837824159</v>
      </c>
      <c r="Y71" t="str">
        <f>_xlfn.CONCAT("RWANDA", " ", H71, " ", I71, " ", J71, " ", K71)</f>
        <v>RWANDA KICUKIRO GAHANGA MURINJA NYAMUHARAZA</v>
      </c>
    </row>
    <row r="72" spans="1:25">
      <c r="A72">
        <v>23</v>
      </c>
      <c r="B72" t="s">
        <v>305</v>
      </c>
      <c r="C72" t="s">
        <v>306</v>
      </c>
      <c r="E72" t="s">
        <v>307</v>
      </c>
      <c r="F72" t="s">
        <v>3009</v>
      </c>
      <c r="G72" t="s">
        <v>31</v>
      </c>
      <c r="H72" t="s">
        <v>110</v>
      </c>
      <c r="I72" t="s">
        <v>1501</v>
      </c>
      <c r="J72" t="s">
        <v>1501</v>
      </c>
      <c r="K72" t="s">
        <v>1502</v>
      </c>
      <c r="L72">
        <v>41.26099</v>
      </c>
      <c r="M72">
        <v>-8.3135899999999996</v>
      </c>
      <c r="N72">
        <v>7</v>
      </c>
      <c r="O72">
        <v>1978</v>
      </c>
      <c r="P72">
        <v>44</v>
      </c>
      <c r="Q72" t="s">
        <v>2383</v>
      </c>
      <c r="R72">
        <v>6</v>
      </c>
      <c r="S72" t="s">
        <v>43</v>
      </c>
      <c r="T72">
        <v>8</v>
      </c>
      <c r="U72" t="s">
        <v>36</v>
      </c>
      <c r="V72">
        <v>8502045069</v>
      </c>
      <c r="W72">
        <v>-1.5278106745864399</v>
      </c>
      <c r="X72">
        <v>30.060666462816201</v>
      </c>
      <c r="Y72" t="str">
        <f>_xlfn.CONCAT("RWANDA", " ", H72, " ", I72, " ", J72, " ", K72)</f>
        <v>RWANDA GICUMBI SHANGASHA SHANGASHA KAJYANJYALI</v>
      </c>
    </row>
    <row r="73" spans="1:25">
      <c r="A73">
        <v>23</v>
      </c>
      <c r="B73" t="s">
        <v>308</v>
      </c>
      <c r="C73" t="s">
        <v>2384</v>
      </c>
      <c r="D73" t="s">
        <v>230</v>
      </c>
      <c r="E73" t="s">
        <v>2385</v>
      </c>
      <c r="F73" t="s">
        <v>2386</v>
      </c>
      <c r="G73" t="s">
        <v>31</v>
      </c>
      <c r="H73" t="s">
        <v>110</v>
      </c>
      <c r="I73" t="s">
        <v>1501</v>
      </c>
      <c r="J73" t="s">
        <v>1501</v>
      </c>
      <c r="K73" t="s">
        <v>1502</v>
      </c>
      <c r="L73">
        <v>41.26099</v>
      </c>
      <c r="M73">
        <v>-8.3135899999999996</v>
      </c>
      <c r="N73">
        <v>9</v>
      </c>
      <c r="O73">
        <v>2002</v>
      </c>
      <c r="P73">
        <v>22</v>
      </c>
      <c r="Q73" t="s">
        <v>2383</v>
      </c>
      <c r="R73">
        <v>5</v>
      </c>
      <c r="S73" t="s">
        <v>86</v>
      </c>
      <c r="T73">
        <v>5</v>
      </c>
      <c r="U73" t="s">
        <v>36</v>
      </c>
      <c r="V73">
        <v>8502045069</v>
      </c>
      <c r="W73">
        <v>-1.5278106745864399</v>
      </c>
      <c r="X73">
        <v>30.060666462816201</v>
      </c>
      <c r="Y73" t="str">
        <f>_xlfn.CONCAT("RWANDA", " ", H73, " ", I73, " ", J73, " ", K73)</f>
        <v>RWANDA GICUMBI SHANGASHA SHANGASHA KAJYANJYALI</v>
      </c>
    </row>
    <row r="74" spans="1:25">
      <c r="A74">
        <v>23</v>
      </c>
      <c r="B74" t="s">
        <v>311</v>
      </c>
      <c r="C74" t="s">
        <v>312</v>
      </c>
      <c r="E74" t="s">
        <v>909</v>
      </c>
      <c r="F74" t="s">
        <v>3010</v>
      </c>
      <c r="G74" t="s">
        <v>31</v>
      </c>
      <c r="H74" t="s">
        <v>110</v>
      </c>
      <c r="I74" t="s">
        <v>1501</v>
      </c>
      <c r="J74" t="s">
        <v>1501</v>
      </c>
      <c r="K74" t="s">
        <v>1502</v>
      </c>
      <c r="L74">
        <v>41.26099</v>
      </c>
      <c r="M74">
        <v>-8.3135899999999996</v>
      </c>
      <c r="N74">
        <v>3</v>
      </c>
      <c r="O74" t="s">
        <v>2948</v>
      </c>
      <c r="P74">
        <v>76</v>
      </c>
      <c r="Q74" t="s">
        <v>2383</v>
      </c>
      <c r="R74">
        <v>5</v>
      </c>
      <c r="S74" t="s">
        <v>86</v>
      </c>
      <c r="T74">
        <v>11</v>
      </c>
      <c r="U74" t="s">
        <v>36</v>
      </c>
      <c r="V74">
        <v>8502045069</v>
      </c>
      <c r="W74">
        <v>-1.5278106745864399</v>
      </c>
      <c r="X74">
        <v>30.060666462816201</v>
      </c>
      <c r="Y74" t="str">
        <f>_xlfn.CONCAT("RWANDA", " ", H74, " ", I74, " ", J74, " ", K74)</f>
        <v>RWANDA GICUMBI SHANGASHA SHANGASHA KAJYANJYALI</v>
      </c>
    </row>
    <row r="75" spans="1:25">
      <c r="A75">
        <v>24</v>
      </c>
      <c r="B75" t="s">
        <v>315</v>
      </c>
      <c r="C75" t="s">
        <v>316</v>
      </c>
      <c r="E75" t="s">
        <v>317</v>
      </c>
      <c r="F75" t="s">
        <v>3011</v>
      </c>
      <c r="G75" t="s">
        <v>37</v>
      </c>
      <c r="H75" t="s">
        <v>38</v>
      </c>
      <c r="I75" t="s">
        <v>1413</v>
      </c>
      <c r="J75" t="s">
        <v>1506</v>
      </c>
      <c r="K75" t="s">
        <v>1507</v>
      </c>
      <c r="L75">
        <v>10.142760000000001</v>
      </c>
      <c r="M75">
        <v>-85.454999999999998</v>
      </c>
      <c r="N75">
        <v>1</v>
      </c>
      <c r="O75">
        <v>1950</v>
      </c>
      <c r="P75">
        <v>66</v>
      </c>
      <c r="Q75" t="s">
        <v>1509</v>
      </c>
      <c r="R75">
        <v>1</v>
      </c>
      <c r="S75" t="s">
        <v>186</v>
      </c>
      <c r="T75">
        <v>7</v>
      </c>
      <c r="U75" t="s">
        <v>36</v>
      </c>
      <c r="V75">
        <v>5982579619</v>
      </c>
      <c r="W75">
        <v>-2.6982484352959499</v>
      </c>
      <c r="X75">
        <v>29.021158100214102</v>
      </c>
      <c r="Y75" t="str">
        <f>_xlfn.CONCAT("RWANDA", " ", H75, " ", I75, " ", J75, " ", K75)</f>
        <v>RWANDA RUSIZI BUGARAMA RYANKANA KAYENZI</v>
      </c>
    </row>
    <row r="76" spans="1:25">
      <c r="A76">
        <v>24</v>
      </c>
      <c r="B76" t="s">
        <v>318</v>
      </c>
      <c r="C76" t="s">
        <v>319</v>
      </c>
      <c r="E76" t="s">
        <v>139</v>
      </c>
      <c r="F76" t="s">
        <v>3012</v>
      </c>
      <c r="G76" t="s">
        <v>37</v>
      </c>
      <c r="H76" t="s">
        <v>38</v>
      </c>
      <c r="I76" t="s">
        <v>1413</v>
      </c>
      <c r="J76" t="s">
        <v>1506</v>
      </c>
      <c r="K76" t="s">
        <v>1507</v>
      </c>
      <c r="L76">
        <v>10.142760000000001</v>
      </c>
      <c r="M76">
        <v>-85.454999999999998</v>
      </c>
      <c r="N76">
        <v>6</v>
      </c>
      <c r="O76">
        <v>1947</v>
      </c>
      <c r="P76">
        <v>75</v>
      </c>
      <c r="Q76" t="s">
        <v>1509</v>
      </c>
      <c r="R76">
        <v>3</v>
      </c>
      <c r="S76" t="s">
        <v>26</v>
      </c>
      <c r="T76">
        <v>1</v>
      </c>
      <c r="U76" t="s">
        <v>36</v>
      </c>
      <c r="V76">
        <v>5982579619</v>
      </c>
      <c r="W76">
        <v>-2.6982484352959499</v>
      </c>
      <c r="X76">
        <v>29.021158100214102</v>
      </c>
      <c r="Y76" t="str">
        <f>_xlfn.CONCAT("RWANDA", " ", H76, " ", I76, " ", J76, " ", K76)</f>
        <v>RWANDA RUSIZI BUGARAMA RYANKANA KAYENZI</v>
      </c>
    </row>
    <row r="77" spans="1:25">
      <c r="A77">
        <v>24</v>
      </c>
      <c r="B77" t="s">
        <v>322</v>
      </c>
      <c r="C77" t="s">
        <v>323</v>
      </c>
      <c r="E77" t="s">
        <v>324</v>
      </c>
      <c r="F77" t="s">
        <v>3013</v>
      </c>
      <c r="G77" t="s">
        <v>37</v>
      </c>
      <c r="H77" t="s">
        <v>38</v>
      </c>
      <c r="I77" t="s">
        <v>1413</v>
      </c>
      <c r="J77" t="s">
        <v>1506</v>
      </c>
      <c r="K77" t="s">
        <v>1507</v>
      </c>
      <c r="L77">
        <v>10.142760000000001</v>
      </c>
      <c r="M77">
        <v>-85.454999999999998</v>
      </c>
      <c r="N77">
        <v>10</v>
      </c>
      <c r="O77">
        <v>1945</v>
      </c>
      <c r="P77">
        <v>77</v>
      </c>
      <c r="Q77" t="s">
        <v>1509</v>
      </c>
      <c r="R77">
        <v>6</v>
      </c>
      <c r="S77" t="s">
        <v>43</v>
      </c>
      <c r="T77">
        <v>8</v>
      </c>
      <c r="U77" t="s">
        <v>23</v>
      </c>
      <c r="V77">
        <v>5982579619</v>
      </c>
      <c r="W77">
        <v>-2.6982484352959499</v>
      </c>
      <c r="X77">
        <v>29.021158100214102</v>
      </c>
      <c r="Y77" t="str">
        <f>_xlfn.CONCAT("RWANDA", " ", H77, " ", I77, " ", J77, " ", K77)</f>
        <v>RWANDA RUSIZI BUGARAMA RYANKANA KAYENZI</v>
      </c>
    </row>
    <row r="78" spans="1:25">
      <c r="A78">
        <v>24</v>
      </c>
      <c r="B78" t="s">
        <v>325</v>
      </c>
      <c r="C78" t="s">
        <v>326</v>
      </c>
      <c r="E78" t="s">
        <v>2561</v>
      </c>
      <c r="F78" t="s">
        <v>3014</v>
      </c>
      <c r="G78" t="s">
        <v>37</v>
      </c>
      <c r="H78" t="s">
        <v>38</v>
      </c>
      <c r="I78" t="s">
        <v>1413</v>
      </c>
      <c r="J78" t="s">
        <v>2563</v>
      </c>
      <c r="K78" t="s">
        <v>2564</v>
      </c>
      <c r="L78">
        <v>10.142760000000001</v>
      </c>
      <c r="M78">
        <v>-85.454999999999998</v>
      </c>
      <c r="N78">
        <v>11</v>
      </c>
      <c r="O78" t="s">
        <v>2948</v>
      </c>
      <c r="P78">
        <v>43</v>
      </c>
      <c r="Q78" t="s">
        <v>1509</v>
      </c>
      <c r="R78">
        <v>6</v>
      </c>
      <c r="S78" t="s">
        <v>43</v>
      </c>
      <c r="T78">
        <v>7</v>
      </c>
      <c r="U78" t="s">
        <v>36</v>
      </c>
      <c r="V78">
        <v>5982579619</v>
      </c>
      <c r="W78">
        <v>-2.6982484352959499</v>
      </c>
      <c r="X78">
        <v>29.021158100214102</v>
      </c>
      <c r="Y78" t="str">
        <f>_xlfn.CONCAT("RWANDA", " ", H78, " ", I78, " ", J78, " ", K78)</f>
        <v>RWANDA RUSIZI BUGARAMA PERA KABUSUNZU</v>
      </c>
    </row>
    <row r="79" spans="1:25">
      <c r="A79">
        <v>24</v>
      </c>
      <c r="B79" t="s">
        <v>325</v>
      </c>
      <c r="C79" t="s">
        <v>326</v>
      </c>
      <c r="E79" t="s">
        <v>2561</v>
      </c>
      <c r="F79" t="s">
        <v>3014</v>
      </c>
      <c r="G79" t="s">
        <v>37</v>
      </c>
      <c r="H79" t="s">
        <v>38</v>
      </c>
      <c r="I79" t="s">
        <v>1413</v>
      </c>
      <c r="J79" t="s">
        <v>1506</v>
      </c>
      <c r="K79" t="s">
        <v>1507</v>
      </c>
      <c r="L79">
        <v>10.142760000000001</v>
      </c>
      <c r="M79">
        <v>-85.454999999999998</v>
      </c>
      <c r="N79" t="s">
        <v>2948</v>
      </c>
      <c r="O79">
        <v>1979</v>
      </c>
      <c r="P79">
        <v>43</v>
      </c>
      <c r="Q79" t="s">
        <v>1509</v>
      </c>
      <c r="R79">
        <v>6</v>
      </c>
      <c r="S79" t="s">
        <v>43</v>
      </c>
      <c r="T79">
        <v>7</v>
      </c>
      <c r="U79" t="s">
        <v>36</v>
      </c>
      <c r="V79">
        <v>8722032047</v>
      </c>
      <c r="W79">
        <v>-2.6982484352959499</v>
      </c>
      <c r="X79">
        <v>29.021158100214102</v>
      </c>
      <c r="Y79" t="str">
        <f>_xlfn.CONCAT("RWANDA", " ", H79, " ", I79, " ", J79, " ", K79)</f>
        <v>RWANDA RUSIZI BUGARAMA RYANKANA KAYENZI</v>
      </c>
    </row>
    <row r="80" spans="1:25">
      <c r="A80">
        <v>25</v>
      </c>
      <c r="B80" t="s">
        <v>328</v>
      </c>
      <c r="C80" t="s">
        <v>329</v>
      </c>
      <c r="D80" t="s">
        <v>330</v>
      </c>
      <c r="E80" t="s">
        <v>331</v>
      </c>
      <c r="F80" t="s">
        <v>1511</v>
      </c>
      <c r="G80" t="s">
        <v>97</v>
      </c>
      <c r="H80" t="s">
        <v>289</v>
      </c>
      <c r="I80" t="s">
        <v>1512</v>
      </c>
      <c r="J80" t="s">
        <v>1513</v>
      </c>
      <c r="K80" t="s">
        <v>1514</v>
      </c>
      <c r="L80">
        <v>-6.1834600000000002</v>
      </c>
      <c r="M80">
        <v>106.7647</v>
      </c>
      <c r="N80">
        <v>10</v>
      </c>
      <c r="O80">
        <v>1960</v>
      </c>
      <c r="P80">
        <v>62</v>
      </c>
      <c r="Q80" t="s">
        <v>2392</v>
      </c>
      <c r="R80" t="s">
        <v>2948</v>
      </c>
      <c r="S80" t="s">
        <v>2948</v>
      </c>
      <c r="T80">
        <v>6</v>
      </c>
      <c r="U80" t="s">
        <v>23</v>
      </c>
      <c r="W80">
        <v>-1.3857086870888</v>
      </c>
      <c r="X80">
        <v>30.233945835986599</v>
      </c>
      <c r="Y80" t="str">
        <f>_xlfn.CONCAT("RWANDA", " ", H80, " ", I80, " ", J80, " ", K80)</f>
        <v>RWANDA NYAGATARE GATUNDA CYAGAJU ISANGANO</v>
      </c>
    </row>
    <row r="81" spans="1:25">
      <c r="A81">
        <v>25</v>
      </c>
      <c r="B81" t="s">
        <v>332</v>
      </c>
      <c r="C81" t="s">
        <v>333</v>
      </c>
      <c r="E81" t="s">
        <v>1171</v>
      </c>
      <c r="F81" t="s">
        <v>3015</v>
      </c>
      <c r="G81" t="s">
        <v>97</v>
      </c>
      <c r="H81" t="s">
        <v>289</v>
      </c>
      <c r="I81" t="s">
        <v>1512</v>
      </c>
      <c r="J81" t="s">
        <v>1513</v>
      </c>
      <c r="K81" t="s">
        <v>1514</v>
      </c>
      <c r="L81">
        <v>-6.1834600000000002</v>
      </c>
      <c r="M81">
        <v>106.7647</v>
      </c>
      <c r="N81" t="s">
        <v>2948</v>
      </c>
      <c r="O81">
        <v>1941</v>
      </c>
      <c r="P81">
        <v>81</v>
      </c>
      <c r="Q81" t="s">
        <v>2392</v>
      </c>
      <c r="R81">
        <v>1</v>
      </c>
      <c r="S81" t="s">
        <v>186</v>
      </c>
      <c r="T81">
        <v>4</v>
      </c>
      <c r="U81" t="s">
        <v>36</v>
      </c>
      <c r="V81" t="s">
        <v>2948</v>
      </c>
      <c r="W81">
        <v>-1.3857086870888</v>
      </c>
      <c r="X81">
        <v>30.233945835986599</v>
      </c>
      <c r="Y81" t="str">
        <f>_xlfn.CONCAT("RWANDA", " ", H81, " ", I81, " ", J81, " ", K81)</f>
        <v>RWANDA NYAGATARE GATUNDA CYAGAJU ISANGANO</v>
      </c>
    </row>
    <row r="82" spans="1:25">
      <c r="A82">
        <v>25</v>
      </c>
      <c r="B82" t="s">
        <v>335</v>
      </c>
      <c r="C82" t="s">
        <v>336</v>
      </c>
      <c r="D82" t="s">
        <v>337</v>
      </c>
      <c r="E82" t="s">
        <v>341</v>
      </c>
      <c r="F82" t="s">
        <v>2393</v>
      </c>
      <c r="G82" t="s">
        <v>97</v>
      </c>
      <c r="H82" t="s">
        <v>289</v>
      </c>
      <c r="I82" t="s">
        <v>1512</v>
      </c>
      <c r="J82" t="s">
        <v>1513</v>
      </c>
      <c r="K82" t="s">
        <v>1514</v>
      </c>
      <c r="L82">
        <v>-6.1834600000000002</v>
      </c>
      <c r="M82">
        <v>106.7647</v>
      </c>
      <c r="N82">
        <v>6</v>
      </c>
      <c r="O82">
        <v>1965</v>
      </c>
      <c r="P82">
        <v>55</v>
      </c>
      <c r="Q82" t="s">
        <v>2392</v>
      </c>
      <c r="R82">
        <v>5</v>
      </c>
      <c r="S82" t="s">
        <v>86</v>
      </c>
      <c r="T82">
        <v>3</v>
      </c>
      <c r="U82" t="s">
        <v>36</v>
      </c>
      <c r="W82">
        <v>-1.3857086870888</v>
      </c>
      <c r="X82">
        <v>30.233945835986599</v>
      </c>
      <c r="Y82" t="str">
        <f>_xlfn.CONCAT("RWANDA", " ", H82, " ", I82, " ", J82, " ", K82)</f>
        <v>RWANDA NYAGATARE GATUNDA CYAGAJU ISANGANO</v>
      </c>
    </row>
    <row r="83" spans="1:25">
      <c r="A83">
        <v>25</v>
      </c>
      <c r="B83" t="s">
        <v>339</v>
      </c>
      <c r="C83" t="s">
        <v>340</v>
      </c>
      <c r="E83" t="s">
        <v>341</v>
      </c>
      <c r="F83" t="s">
        <v>3016</v>
      </c>
      <c r="G83" t="s">
        <v>97</v>
      </c>
      <c r="H83" t="s">
        <v>289</v>
      </c>
      <c r="I83" t="s">
        <v>1512</v>
      </c>
      <c r="J83" t="s">
        <v>1513</v>
      </c>
      <c r="K83" t="s">
        <v>1514</v>
      </c>
      <c r="L83">
        <v>-6.1834600000000002</v>
      </c>
      <c r="M83">
        <v>106.7647</v>
      </c>
      <c r="N83" t="s">
        <v>2948</v>
      </c>
      <c r="O83">
        <v>1995</v>
      </c>
      <c r="P83">
        <v>27</v>
      </c>
      <c r="Q83" t="s">
        <v>2392</v>
      </c>
      <c r="R83">
        <v>7</v>
      </c>
      <c r="S83" t="s">
        <v>78</v>
      </c>
      <c r="T83">
        <v>4</v>
      </c>
      <c r="U83" t="s">
        <v>23</v>
      </c>
      <c r="W83">
        <v>-1.3857086870888</v>
      </c>
      <c r="X83">
        <v>30.233945835986599</v>
      </c>
      <c r="Y83" t="str">
        <f>_xlfn.CONCAT("RWANDA", " ", H83, " ", I83, " ", J83, " ", K83)</f>
        <v>RWANDA NYAGATARE GATUNDA CYAGAJU ISANGANO</v>
      </c>
    </row>
    <row r="84" spans="1:25">
      <c r="A84">
        <v>28</v>
      </c>
      <c r="B84" t="s">
        <v>361</v>
      </c>
      <c r="C84" t="s">
        <v>354</v>
      </c>
      <c r="E84" t="s">
        <v>304</v>
      </c>
      <c r="F84" t="s">
        <v>3017</v>
      </c>
      <c r="G84" t="s">
        <v>31</v>
      </c>
      <c r="H84" t="s">
        <v>137</v>
      </c>
      <c r="I84" t="s">
        <v>1532</v>
      </c>
      <c r="J84" t="s">
        <v>1533</v>
      </c>
      <c r="K84" t="s">
        <v>1534</v>
      </c>
      <c r="L84">
        <v>42.524639999999998</v>
      </c>
      <c r="M84">
        <v>87.539590000000004</v>
      </c>
      <c r="N84">
        <v>2</v>
      </c>
      <c r="O84">
        <v>1947</v>
      </c>
      <c r="P84">
        <v>76</v>
      </c>
      <c r="Q84" t="s">
        <v>1536</v>
      </c>
      <c r="R84">
        <v>6</v>
      </c>
      <c r="S84" t="s">
        <v>43</v>
      </c>
      <c r="T84">
        <v>9</v>
      </c>
      <c r="U84" t="s">
        <v>36</v>
      </c>
      <c r="V84">
        <v>2101572694</v>
      </c>
      <c r="W84">
        <v>-1.5498433191871399</v>
      </c>
      <c r="X84">
        <v>29.5356754750864</v>
      </c>
      <c r="Y84" t="str">
        <f>_xlfn.CONCAT("RWANDA", " ", H84, " ", I84, " ", J84, " ", K84)</f>
        <v>RWANDA MUSANZE BUSOGO SAHARA NYIRAGAJU</v>
      </c>
    </row>
    <row r="85" spans="1:25">
      <c r="A85">
        <v>28</v>
      </c>
      <c r="B85" t="s">
        <v>363</v>
      </c>
      <c r="C85" t="s">
        <v>364</v>
      </c>
      <c r="E85" t="s">
        <v>365</v>
      </c>
      <c r="F85" t="s">
        <v>3018</v>
      </c>
      <c r="G85" t="s">
        <v>31</v>
      </c>
      <c r="H85" t="s">
        <v>137</v>
      </c>
      <c r="I85" t="s">
        <v>1532</v>
      </c>
      <c r="J85" t="s">
        <v>1533</v>
      </c>
      <c r="K85" t="s">
        <v>1534</v>
      </c>
      <c r="L85">
        <v>42.524639999999998</v>
      </c>
      <c r="M85">
        <v>87.539590000000004</v>
      </c>
      <c r="N85">
        <v>6</v>
      </c>
      <c r="O85">
        <v>1925</v>
      </c>
      <c r="P85">
        <v>67</v>
      </c>
      <c r="Q85" t="s">
        <v>1536</v>
      </c>
      <c r="R85" t="s">
        <v>2948</v>
      </c>
      <c r="S85" t="s">
        <v>2948</v>
      </c>
      <c r="T85" t="s">
        <v>2948</v>
      </c>
      <c r="U85" t="s">
        <v>36</v>
      </c>
      <c r="V85">
        <v>2101572694</v>
      </c>
      <c r="W85">
        <v>-1.5498433191871399</v>
      </c>
      <c r="X85">
        <v>29.5356754750864</v>
      </c>
      <c r="Y85" t="str">
        <f>_xlfn.CONCAT("RWANDA", " ", H85, " ", I85, " ", J85, " ", K85)</f>
        <v>RWANDA MUSANZE BUSOGO SAHARA NYIRAGAJU</v>
      </c>
    </row>
    <row r="86" spans="1:25">
      <c r="A86">
        <v>28</v>
      </c>
      <c r="B86" t="s">
        <v>366</v>
      </c>
      <c r="C86" t="s">
        <v>367</v>
      </c>
      <c r="E86" t="s">
        <v>368</v>
      </c>
      <c r="F86" t="s">
        <v>3019</v>
      </c>
      <c r="G86" t="s">
        <v>31</v>
      </c>
      <c r="H86" t="s">
        <v>137</v>
      </c>
      <c r="I86" t="s">
        <v>1532</v>
      </c>
      <c r="J86" t="s">
        <v>1533</v>
      </c>
      <c r="K86" t="s">
        <v>1534</v>
      </c>
      <c r="L86">
        <v>42.524639999999998</v>
      </c>
      <c r="M86">
        <v>87.539590000000004</v>
      </c>
      <c r="N86">
        <v>5</v>
      </c>
      <c r="O86" t="s">
        <v>2948</v>
      </c>
      <c r="P86">
        <v>87</v>
      </c>
      <c r="Q86" t="s">
        <v>1536</v>
      </c>
      <c r="R86">
        <v>6</v>
      </c>
      <c r="S86" t="s">
        <v>43</v>
      </c>
      <c r="T86">
        <v>7</v>
      </c>
      <c r="U86" t="s">
        <v>23</v>
      </c>
      <c r="V86">
        <v>2101572694</v>
      </c>
      <c r="W86">
        <v>-1.5498433191871399</v>
      </c>
      <c r="X86">
        <v>29.5356754750864</v>
      </c>
      <c r="Y86" t="str">
        <f>_xlfn.CONCAT("RWANDA", " ", H86, " ", I86, " ", J86, " ", K86)</f>
        <v>RWANDA MUSANZE BUSOGO SAHARA NYIRAGAJU</v>
      </c>
    </row>
    <row r="87" spans="1:25">
      <c r="A87">
        <v>29</v>
      </c>
      <c r="B87" t="s">
        <v>369</v>
      </c>
      <c r="C87" t="s">
        <v>370</v>
      </c>
      <c r="E87" t="s">
        <v>2395</v>
      </c>
      <c r="F87" t="s">
        <v>3020</v>
      </c>
      <c r="G87" t="s">
        <v>24</v>
      </c>
      <c r="H87" t="s">
        <v>143</v>
      </c>
      <c r="I87" t="s">
        <v>2161</v>
      </c>
      <c r="J87" t="s">
        <v>1399</v>
      </c>
      <c r="K87" t="s">
        <v>1368</v>
      </c>
      <c r="L87">
        <v>37.742310000000003</v>
      </c>
      <c r="M87">
        <v>-25.659500000000001</v>
      </c>
      <c r="N87" t="s">
        <v>2948</v>
      </c>
      <c r="O87">
        <v>1964</v>
      </c>
      <c r="P87">
        <v>58</v>
      </c>
      <c r="Q87" t="s">
        <v>1537</v>
      </c>
      <c r="R87">
        <v>4</v>
      </c>
      <c r="S87" t="s">
        <v>93</v>
      </c>
      <c r="T87">
        <v>9</v>
      </c>
      <c r="U87" t="s">
        <v>36</v>
      </c>
      <c r="V87">
        <v>7084333332</v>
      </c>
      <c r="W87">
        <v>-2.46859112954369</v>
      </c>
      <c r="X87">
        <v>29.584652584985601</v>
      </c>
      <c r="Y87" t="str">
        <f>_xlfn.CONCAT("RWANDA", " ", H87, " ", I87, " ", J87, " ", K87)</f>
        <v>RWANDA NYAMAGABE GASAKA REMERA GITWA</v>
      </c>
    </row>
    <row r="88" spans="1:25">
      <c r="A88">
        <v>29</v>
      </c>
      <c r="B88" t="s">
        <v>372</v>
      </c>
      <c r="C88" t="s">
        <v>134</v>
      </c>
      <c r="E88" t="s">
        <v>373</v>
      </c>
      <c r="F88" t="s">
        <v>3021</v>
      </c>
      <c r="G88" t="s">
        <v>24</v>
      </c>
      <c r="H88" t="s">
        <v>143</v>
      </c>
      <c r="I88" t="s">
        <v>2161</v>
      </c>
      <c r="J88" t="s">
        <v>1399</v>
      </c>
      <c r="K88" t="s">
        <v>1368</v>
      </c>
      <c r="L88">
        <v>37.742310000000003</v>
      </c>
      <c r="M88">
        <v>-25.659500000000001</v>
      </c>
      <c r="N88">
        <v>11</v>
      </c>
      <c r="O88">
        <v>1975</v>
      </c>
      <c r="P88">
        <v>49</v>
      </c>
      <c r="Q88" t="s">
        <v>1537</v>
      </c>
      <c r="R88">
        <v>4</v>
      </c>
      <c r="S88" t="s">
        <v>93</v>
      </c>
      <c r="T88" t="s">
        <v>2948</v>
      </c>
      <c r="U88" t="s">
        <v>36</v>
      </c>
      <c r="V88">
        <v>7084333332</v>
      </c>
      <c r="W88">
        <v>-2.46859112954369</v>
      </c>
      <c r="X88">
        <v>29.584652584985601</v>
      </c>
      <c r="Y88" t="str">
        <f>_xlfn.CONCAT("RWANDA", " ", H88, " ", I88, " ", J88, " ", K88)</f>
        <v>RWANDA NYAMAGABE GASAKA REMERA GITWA</v>
      </c>
    </row>
    <row r="89" spans="1:25">
      <c r="A89">
        <v>29</v>
      </c>
      <c r="B89" t="s">
        <v>374</v>
      </c>
      <c r="C89" t="s">
        <v>375</v>
      </c>
      <c r="E89" t="s">
        <v>2396</v>
      </c>
      <c r="F89" t="s">
        <v>3022</v>
      </c>
      <c r="G89" t="s">
        <v>24</v>
      </c>
      <c r="H89" t="s">
        <v>143</v>
      </c>
      <c r="I89" t="s">
        <v>2161</v>
      </c>
      <c r="J89" t="s">
        <v>1399</v>
      </c>
      <c r="K89" t="s">
        <v>1368</v>
      </c>
      <c r="L89">
        <v>37.742310000000003</v>
      </c>
      <c r="M89">
        <v>-25.659500000000001</v>
      </c>
      <c r="N89" t="s">
        <v>2948</v>
      </c>
      <c r="O89">
        <v>1989</v>
      </c>
      <c r="P89">
        <v>33</v>
      </c>
      <c r="Q89" t="s">
        <v>1537</v>
      </c>
      <c r="R89">
        <v>7</v>
      </c>
      <c r="S89" t="s">
        <v>78</v>
      </c>
      <c r="T89">
        <v>13</v>
      </c>
      <c r="U89" t="s">
        <v>23</v>
      </c>
      <c r="V89">
        <v>7084333332</v>
      </c>
      <c r="W89">
        <v>-2.46859112954369</v>
      </c>
      <c r="X89">
        <v>29.584652584985601</v>
      </c>
      <c r="Y89" t="str">
        <f>_xlfn.CONCAT("RWANDA", " ", H89, " ", I89, " ", J89, " ", K89)</f>
        <v>RWANDA NYAMAGABE GASAKA REMERA GITWA</v>
      </c>
    </row>
    <row r="90" spans="1:25">
      <c r="A90">
        <v>29</v>
      </c>
      <c r="B90" t="s">
        <v>377</v>
      </c>
      <c r="C90" t="s">
        <v>378</v>
      </c>
      <c r="E90" t="s">
        <v>2398</v>
      </c>
      <c r="F90" t="s">
        <v>3023</v>
      </c>
      <c r="G90" t="s">
        <v>24</v>
      </c>
      <c r="H90" t="s">
        <v>143</v>
      </c>
      <c r="I90" t="s">
        <v>2161</v>
      </c>
      <c r="J90" t="s">
        <v>1399</v>
      </c>
      <c r="K90" t="s">
        <v>1368</v>
      </c>
      <c r="L90">
        <v>37.742310000000003</v>
      </c>
      <c r="M90">
        <v>-25.659500000000001</v>
      </c>
      <c r="N90">
        <v>7</v>
      </c>
      <c r="O90">
        <v>1997</v>
      </c>
      <c r="P90">
        <v>25</v>
      </c>
      <c r="Q90" t="s">
        <v>1537</v>
      </c>
      <c r="R90">
        <v>7</v>
      </c>
      <c r="S90" t="s">
        <v>78</v>
      </c>
      <c r="T90">
        <v>5</v>
      </c>
      <c r="U90" t="s">
        <v>36</v>
      </c>
      <c r="V90">
        <v>7084333332</v>
      </c>
      <c r="W90">
        <v>-2.46859112954369</v>
      </c>
      <c r="X90">
        <v>29.584652584985601</v>
      </c>
      <c r="Y90" t="str">
        <f>_xlfn.CONCAT("RWANDA", " ", H90, " ", I90, " ", J90, " ", K90)</f>
        <v>RWANDA NYAMAGABE GASAKA REMERA GITWA</v>
      </c>
    </row>
    <row r="91" spans="1:25">
      <c r="A91">
        <v>30</v>
      </c>
      <c r="B91" t="s">
        <v>380</v>
      </c>
      <c r="C91" t="s">
        <v>2948</v>
      </c>
      <c r="E91" t="s">
        <v>382</v>
      </c>
      <c r="F91" t="s">
        <v>3024</v>
      </c>
      <c r="G91" t="s">
        <v>72</v>
      </c>
      <c r="H91" t="s">
        <v>82</v>
      </c>
      <c r="I91" t="s">
        <v>1545</v>
      </c>
      <c r="J91" t="s">
        <v>1546</v>
      </c>
      <c r="K91" t="s">
        <v>1415</v>
      </c>
      <c r="L91">
        <v>-7.9908099999999997</v>
      </c>
      <c r="M91">
        <v>-34.8416</v>
      </c>
      <c r="N91">
        <v>8</v>
      </c>
      <c r="O91">
        <v>1999</v>
      </c>
      <c r="P91">
        <v>23</v>
      </c>
      <c r="Q91" t="s">
        <v>1547</v>
      </c>
      <c r="R91">
        <v>6</v>
      </c>
      <c r="S91" t="s">
        <v>43</v>
      </c>
      <c r="T91">
        <v>7</v>
      </c>
      <c r="U91" t="s">
        <v>36</v>
      </c>
      <c r="W91">
        <v>-1.9854596314574999</v>
      </c>
      <c r="X91">
        <v>30.057189287236199</v>
      </c>
      <c r="Y91" t="str">
        <f>_xlfn.CONCAT("RWANDA", " ", H91, " ", I91, " ", J91, " ", K91)</f>
        <v>RWANDA KICUKIRO GATENGA KARAMBO KAMABUYE</v>
      </c>
    </row>
    <row r="92" spans="1:25">
      <c r="A92">
        <v>30</v>
      </c>
      <c r="B92" t="s">
        <v>383</v>
      </c>
      <c r="C92" t="s">
        <v>384</v>
      </c>
      <c r="E92" t="s">
        <v>385</v>
      </c>
      <c r="F92" t="s">
        <v>3025</v>
      </c>
      <c r="G92" t="s">
        <v>72</v>
      </c>
      <c r="H92" t="s">
        <v>82</v>
      </c>
      <c r="I92" t="s">
        <v>1545</v>
      </c>
      <c r="J92" t="s">
        <v>1546</v>
      </c>
      <c r="K92" t="s">
        <v>1415</v>
      </c>
      <c r="L92">
        <v>-7.9908099999999997</v>
      </c>
      <c r="M92">
        <v>-34.8416</v>
      </c>
      <c r="N92" t="s">
        <v>2948</v>
      </c>
      <c r="O92">
        <v>1945</v>
      </c>
      <c r="P92">
        <v>78</v>
      </c>
      <c r="Q92" t="s">
        <v>1547</v>
      </c>
      <c r="R92">
        <v>4</v>
      </c>
      <c r="S92" t="s">
        <v>93</v>
      </c>
      <c r="T92">
        <v>3</v>
      </c>
      <c r="U92" t="s">
        <v>23</v>
      </c>
      <c r="W92">
        <v>-1.9854596314574999</v>
      </c>
      <c r="X92">
        <v>30.057189287236199</v>
      </c>
      <c r="Y92" t="str">
        <f>_xlfn.CONCAT("RWANDA", " ", H92, " ", I92, " ", J92, " ", K92)</f>
        <v>RWANDA KICUKIRO GATENGA KARAMBO KAMABUYE</v>
      </c>
    </row>
    <row r="93" spans="1:25">
      <c r="A93">
        <v>30</v>
      </c>
      <c r="B93" t="s">
        <v>386</v>
      </c>
      <c r="C93" t="s">
        <v>387</v>
      </c>
      <c r="E93" t="s">
        <v>2948</v>
      </c>
      <c r="F93" t="s">
        <v>3026</v>
      </c>
      <c r="G93" t="s">
        <v>72</v>
      </c>
      <c r="H93" t="s">
        <v>82</v>
      </c>
      <c r="I93" t="s">
        <v>1545</v>
      </c>
      <c r="J93" t="s">
        <v>1546</v>
      </c>
      <c r="K93" t="s">
        <v>1415</v>
      </c>
      <c r="L93">
        <v>-7.9908099999999997</v>
      </c>
      <c r="M93">
        <v>-34.8416</v>
      </c>
      <c r="N93">
        <v>2</v>
      </c>
      <c r="O93">
        <v>2021</v>
      </c>
      <c r="P93">
        <v>1</v>
      </c>
      <c r="Q93" t="s">
        <v>1547</v>
      </c>
      <c r="R93">
        <v>6</v>
      </c>
      <c r="S93" t="s">
        <v>43</v>
      </c>
      <c r="T93">
        <v>7</v>
      </c>
      <c r="U93" t="s">
        <v>36</v>
      </c>
      <c r="W93">
        <v>-1.9854596314574999</v>
      </c>
      <c r="X93">
        <v>30.057189287236199</v>
      </c>
      <c r="Y93" t="str">
        <f>_xlfn.CONCAT("RWANDA", " ", H93, " ", I93, " ", J93, " ", K93)</f>
        <v>RWANDA KICUKIRO GATENGA KARAMBO KAMABUYE</v>
      </c>
    </row>
    <row r="94" spans="1:25">
      <c r="A94">
        <v>31</v>
      </c>
      <c r="B94" t="s">
        <v>389</v>
      </c>
      <c r="C94" t="s">
        <v>2948</v>
      </c>
      <c r="E94" t="s">
        <v>29</v>
      </c>
      <c r="F94" t="s">
        <v>3027</v>
      </c>
      <c r="G94" t="s">
        <v>37</v>
      </c>
      <c r="H94" t="s">
        <v>38</v>
      </c>
      <c r="I94" t="s">
        <v>1413</v>
      </c>
      <c r="J94" t="s">
        <v>1506</v>
      </c>
      <c r="K94" t="s">
        <v>1507</v>
      </c>
      <c r="L94">
        <v>10.38265</v>
      </c>
      <c r="M94">
        <v>-61.298400000000001</v>
      </c>
      <c r="N94">
        <v>6</v>
      </c>
      <c r="O94">
        <v>1973</v>
      </c>
      <c r="P94">
        <v>84</v>
      </c>
      <c r="Q94" t="s">
        <v>2401</v>
      </c>
      <c r="R94">
        <v>7</v>
      </c>
      <c r="S94" t="s">
        <v>78</v>
      </c>
      <c r="T94">
        <v>11</v>
      </c>
      <c r="U94" t="s">
        <v>23</v>
      </c>
      <c r="V94" t="s">
        <v>2948</v>
      </c>
      <c r="W94">
        <v>-2.6942188588252201</v>
      </c>
      <c r="X94">
        <v>29.0147637143581</v>
      </c>
      <c r="Y94" t="str">
        <f>_xlfn.CONCAT("RWANDA", " ", H94, " ", I94, " ", J94, " ", K94)</f>
        <v>RWANDA RUSIZI BUGARAMA RYANKANA KAYENZI</v>
      </c>
    </row>
    <row r="95" spans="1:25">
      <c r="A95">
        <v>31</v>
      </c>
      <c r="B95" t="s">
        <v>392</v>
      </c>
      <c r="C95" t="s">
        <v>393</v>
      </c>
      <c r="E95" t="s">
        <v>394</v>
      </c>
      <c r="F95" t="s">
        <v>3028</v>
      </c>
      <c r="G95" t="s">
        <v>37</v>
      </c>
      <c r="H95" t="s">
        <v>38</v>
      </c>
      <c r="I95" t="s">
        <v>1413</v>
      </c>
      <c r="J95" t="s">
        <v>1506</v>
      </c>
      <c r="K95" t="s">
        <v>1507</v>
      </c>
      <c r="L95">
        <v>10.38265</v>
      </c>
      <c r="M95">
        <v>-61.298400000000001</v>
      </c>
      <c r="N95">
        <v>4</v>
      </c>
      <c r="O95">
        <v>1982</v>
      </c>
      <c r="P95">
        <v>40</v>
      </c>
      <c r="Q95" t="s">
        <v>2401</v>
      </c>
      <c r="R95">
        <v>5</v>
      </c>
      <c r="S95" t="s">
        <v>86</v>
      </c>
      <c r="T95">
        <v>8</v>
      </c>
      <c r="U95" t="s">
        <v>23</v>
      </c>
      <c r="W95">
        <v>-2.6942188588252201</v>
      </c>
      <c r="X95">
        <v>29.0147637143581</v>
      </c>
      <c r="Y95" t="str">
        <f>_xlfn.CONCAT("RWANDA", " ", H95, " ", I95, " ", J95, " ", K95)</f>
        <v>RWANDA RUSIZI BUGARAMA RYANKANA KAYENZI</v>
      </c>
    </row>
    <row r="96" spans="1:25">
      <c r="A96">
        <v>31</v>
      </c>
      <c r="B96" t="s">
        <v>395</v>
      </c>
      <c r="C96" t="s">
        <v>396</v>
      </c>
      <c r="E96" t="s">
        <v>2402</v>
      </c>
      <c r="F96" t="s">
        <v>3029</v>
      </c>
      <c r="G96" t="s">
        <v>37</v>
      </c>
      <c r="H96" t="s">
        <v>38</v>
      </c>
      <c r="I96" t="s">
        <v>1413</v>
      </c>
      <c r="J96" t="s">
        <v>1506</v>
      </c>
      <c r="K96" t="s">
        <v>1507</v>
      </c>
      <c r="L96">
        <v>10.38265</v>
      </c>
      <c r="M96">
        <v>-61.298400000000001</v>
      </c>
      <c r="N96" t="s">
        <v>2948</v>
      </c>
      <c r="O96" t="s">
        <v>2948</v>
      </c>
      <c r="P96">
        <v>18</v>
      </c>
      <c r="Q96" t="s">
        <v>2401</v>
      </c>
      <c r="R96">
        <v>6</v>
      </c>
      <c r="S96" t="s">
        <v>43</v>
      </c>
      <c r="T96">
        <v>13</v>
      </c>
      <c r="U96" t="s">
        <v>23</v>
      </c>
      <c r="W96">
        <v>-2.6942188588252201</v>
      </c>
      <c r="X96">
        <v>29.0147637143581</v>
      </c>
      <c r="Y96" t="str">
        <f>_xlfn.CONCAT("RWANDA", " ", H96, " ", I96, " ", J96, " ", K96)</f>
        <v>RWANDA RUSIZI BUGARAMA RYANKANA KAYENZI</v>
      </c>
    </row>
    <row r="97" spans="1:25">
      <c r="A97">
        <v>31</v>
      </c>
      <c r="B97" t="s">
        <v>398</v>
      </c>
      <c r="C97" t="s">
        <v>399</v>
      </c>
      <c r="D97" t="s">
        <v>400</v>
      </c>
      <c r="E97" t="s">
        <v>401</v>
      </c>
      <c r="F97" t="s">
        <v>1554</v>
      </c>
      <c r="G97" t="s">
        <v>37</v>
      </c>
      <c r="H97" t="s">
        <v>38</v>
      </c>
      <c r="I97" t="s">
        <v>1413</v>
      </c>
      <c r="J97" t="s">
        <v>1506</v>
      </c>
      <c r="K97" t="s">
        <v>1507</v>
      </c>
      <c r="L97">
        <v>10.38265</v>
      </c>
      <c r="M97">
        <v>-61.298400000000001</v>
      </c>
      <c r="N97" t="s">
        <v>2948</v>
      </c>
      <c r="O97">
        <v>1972</v>
      </c>
      <c r="P97">
        <v>51</v>
      </c>
      <c r="Q97" t="s">
        <v>2401</v>
      </c>
      <c r="R97">
        <v>1</v>
      </c>
      <c r="S97" t="s">
        <v>186</v>
      </c>
      <c r="T97">
        <v>4</v>
      </c>
      <c r="U97" t="s">
        <v>23</v>
      </c>
      <c r="W97">
        <v>-2.6942188588252201</v>
      </c>
      <c r="X97">
        <v>29.0147637143581</v>
      </c>
      <c r="Y97" t="str">
        <f>_xlfn.CONCAT("RWANDA", " ", H97, " ", I97, " ", J97, " ", K97)</f>
        <v>RWANDA RUSIZI BUGARAMA RYANKANA KAYENZI</v>
      </c>
    </row>
    <row r="98" spans="1:25">
      <c r="A98">
        <v>32</v>
      </c>
      <c r="B98" t="s">
        <v>402</v>
      </c>
      <c r="C98" t="s">
        <v>403</v>
      </c>
      <c r="D98" t="s">
        <v>2404</v>
      </c>
      <c r="E98" t="s">
        <v>2405</v>
      </c>
      <c r="F98" t="s">
        <v>2406</v>
      </c>
      <c r="G98" t="s">
        <v>37</v>
      </c>
      <c r="H98" t="s">
        <v>321</v>
      </c>
      <c r="I98" t="s">
        <v>1556</v>
      </c>
      <c r="J98" t="s">
        <v>1557</v>
      </c>
      <c r="K98" t="s">
        <v>1558</v>
      </c>
      <c r="L98">
        <v>39.719949999999997</v>
      </c>
      <c r="M98">
        <v>64.538489999999996</v>
      </c>
      <c r="N98">
        <v>4</v>
      </c>
      <c r="O98">
        <v>1968</v>
      </c>
      <c r="P98">
        <v>54</v>
      </c>
      <c r="Q98" t="s">
        <v>2407</v>
      </c>
      <c r="R98">
        <v>2</v>
      </c>
      <c r="S98" t="s">
        <v>48</v>
      </c>
      <c r="T98">
        <v>5</v>
      </c>
      <c r="U98" t="s">
        <v>36</v>
      </c>
      <c r="V98">
        <v>5352649417</v>
      </c>
      <c r="W98">
        <v>-2.08533825465009</v>
      </c>
      <c r="X98">
        <v>29.356046059197499</v>
      </c>
      <c r="Y98" t="str">
        <f>_xlfn.CONCAT("RWANDA", " ", H98, " ", I98, " ", J98, " ", K98)</f>
        <v>RWANDA KARONGI BWISHYURA BURUNGA MATYAZO</v>
      </c>
    </row>
    <row r="99" spans="1:25">
      <c r="A99">
        <v>32</v>
      </c>
      <c r="B99" t="s">
        <v>406</v>
      </c>
      <c r="C99" t="s">
        <v>100</v>
      </c>
      <c r="E99" t="s">
        <v>298</v>
      </c>
      <c r="F99" t="s">
        <v>3030</v>
      </c>
      <c r="G99" t="s">
        <v>37</v>
      </c>
      <c r="H99" t="s">
        <v>321</v>
      </c>
      <c r="I99" t="s">
        <v>1556</v>
      </c>
      <c r="J99" t="s">
        <v>1557</v>
      </c>
      <c r="K99" t="s">
        <v>1558</v>
      </c>
      <c r="L99">
        <v>39.719949999999997</v>
      </c>
      <c r="M99">
        <v>64.538489999999996</v>
      </c>
      <c r="N99">
        <v>6</v>
      </c>
      <c r="O99">
        <v>2006</v>
      </c>
      <c r="P99">
        <v>69</v>
      </c>
      <c r="Q99" t="s">
        <v>2407</v>
      </c>
      <c r="R99" t="s">
        <v>2948</v>
      </c>
      <c r="S99" t="s">
        <v>2948</v>
      </c>
      <c r="T99">
        <v>10</v>
      </c>
      <c r="U99" t="s">
        <v>23</v>
      </c>
      <c r="V99">
        <v>5352649417</v>
      </c>
      <c r="W99">
        <v>-2.08533825465009</v>
      </c>
      <c r="X99">
        <v>29.356046059197499</v>
      </c>
      <c r="Y99" t="str">
        <f>_xlfn.CONCAT("RWANDA", " ", H99, " ", I99, " ", J99, " ", K99)</f>
        <v>RWANDA KARONGI BWISHYURA BURUNGA MATYAZO</v>
      </c>
    </row>
    <row r="100" spans="1:25">
      <c r="A100">
        <v>32</v>
      </c>
      <c r="B100" t="s">
        <v>408</v>
      </c>
      <c r="C100" t="s">
        <v>409</v>
      </c>
      <c r="E100" t="s">
        <v>134</v>
      </c>
      <c r="F100" t="s">
        <v>3031</v>
      </c>
      <c r="G100" t="s">
        <v>37</v>
      </c>
      <c r="H100" t="s">
        <v>321</v>
      </c>
      <c r="I100" t="s">
        <v>1556</v>
      </c>
      <c r="J100" t="s">
        <v>1557</v>
      </c>
      <c r="K100" t="s">
        <v>1558</v>
      </c>
      <c r="L100">
        <v>39.719949999999997</v>
      </c>
      <c r="M100">
        <v>64.538489999999996</v>
      </c>
      <c r="N100" t="s">
        <v>2948</v>
      </c>
      <c r="O100">
        <v>1993</v>
      </c>
      <c r="P100">
        <v>29</v>
      </c>
      <c r="Q100" t="s">
        <v>2407</v>
      </c>
      <c r="R100">
        <v>2</v>
      </c>
      <c r="S100" t="s">
        <v>48</v>
      </c>
      <c r="T100">
        <v>4</v>
      </c>
      <c r="U100" t="s">
        <v>23</v>
      </c>
      <c r="V100">
        <v>5352649417</v>
      </c>
      <c r="W100">
        <v>-2.08533825465009</v>
      </c>
      <c r="X100">
        <v>29.356046059197499</v>
      </c>
      <c r="Y100" t="str">
        <f>_xlfn.CONCAT("RWANDA", " ", H100, " ", I100, " ", J100, " ", K100)</f>
        <v>RWANDA KARONGI BWISHYURA BURUNGA MATYAZO</v>
      </c>
    </row>
    <row r="101" spans="1:25">
      <c r="A101">
        <v>33</v>
      </c>
      <c r="B101" t="s">
        <v>410</v>
      </c>
      <c r="C101" t="s">
        <v>411</v>
      </c>
      <c r="D101" t="s">
        <v>412</v>
      </c>
      <c r="E101" t="s">
        <v>2408</v>
      </c>
      <c r="F101" t="s">
        <v>2409</v>
      </c>
      <c r="G101" t="s">
        <v>72</v>
      </c>
      <c r="H101" t="s">
        <v>82</v>
      </c>
      <c r="I101" t="s">
        <v>1545</v>
      </c>
      <c r="J101" t="s">
        <v>160</v>
      </c>
      <c r="K101" t="s">
        <v>1562</v>
      </c>
      <c r="L101">
        <v>45.193489999999997</v>
      </c>
      <c r="M101">
        <v>5.7218989999999996</v>
      </c>
      <c r="N101">
        <v>8</v>
      </c>
      <c r="O101" t="s">
        <v>2948</v>
      </c>
      <c r="Q101" t="s">
        <v>2409</v>
      </c>
      <c r="R101">
        <v>2</v>
      </c>
      <c r="S101" t="s">
        <v>48</v>
      </c>
      <c r="T101">
        <v>5</v>
      </c>
      <c r="U101" t="s">
        <v>36</v>
      </c>
      <c r="W101">
        <v>-1.98907299418817</v>
      </c>
      <c r="X101">
        <v>30.089782976574</v>
      </c>
      <c r="Y101" t="str">
        <f>_xlfn.CONCAT("RWANDA", " ", H101, " ", I101, " ", J101, " ", K101)</f>
        <v>RWANDA KICUKIRO GATENGA NYANZA TABA</v>
      </c>
    </row>
    <row r="102" spans="1:25">
      <c r="A102">
        <v>33</v>
      </c>
      <c r="B102" t="s">
        <v>414</v>
      </c>
      <c r="C102" t="s">
        <v>415</v>
      </c>
      <c r="E102" t="s">
        <v>416</v>
      </c>
      <c r="F102" t="s">
        <v>3032</v>
      </c>
      <c r="G102" t="s">
        <v>72</v>
      </c>
      <c r="H102" t="s">
        <v>82</v>
      </c>
      <c r="I102" t="s">
        <v>1545</v>
      </c>
      <c r="J102" t="s">
        <v>160</v>
      </c>
      <c r="K102" t="s">
        <v>1562</v>
      </c>
      <c r="L102">
        <v>45.193489999999997</v>
      </c>
      <c r="M102">
        <v>5.7218989999999996</v>
      </c>
      <c r="N102">
        <v>8</v>
      </c>
      <c r="O102">
        <v>1957</v>
      </c>
      <c r="P102">
        <v>65</v>
      </c>
      <c r="Q102" t="s">
        <v>2409</v>
      </c>
      <c r="R102">
        <v>3</v>
      </c>
      <c r="S102" t="s">
        <v>26</v>
      </c>
      <c r="T102">
        <v>5</v>
      </c>
      <c r="U102" t="s">
        <v>23</v>
      </c>
      <c r="W102">
        <v>-1.98907299418817</v>
      </c>
      <c r="X102">
        <v>30.089782976574</v>
      </c>
      <c r="Y102" t="str">
        <f>_xlfn.CONCAT("RWANDA", " ", H102, " ", I102, " ", J102, " ", K102)</f>
        <v>RWANDA KICUKIRO GATENGA NYANZA TABA</v>
      </c>
    </row>
    <row r="103" spans="1:25">
      <c r="A103">
        <v>34</v>
      </c>
      <c r="B103" t="s">
        <v>417</v>
      </c>
      <c r="C103" t="s">
        <v>418</v>
      </c>
      <c r="E103" t="s">
        <v>192</v>
      </c>
      <c r="F103" t="s">
        <v>3033</v>
      </c>
      <c r="G103" t="s">
        <v>72</v>
      </c>
      <c r="H103" t="s">
        <v>77</v>
      </c>
      <c r="I103" t="s">
        <v>1419</v>
      </c>
      <c r="J103" t="s">
        <v>1565</v>
      </c>
      <c r="K103" t="s">
        <v>1566</v>
      </c>
      <c r="L103">
        <v>38.020809999999997</v>
      </c>
      <c r="M103">
        <v>-7.8554300000000001</v>
      </c>
      <c r="N103">
        <v>8</v>
      </c>
      <c r="O103">
        <v>2018</v>
      </c>
      <c r="P103">
        <v>5</v>
      </c>
      <c r="Q103" t="s">
        <v>2410</v>
      </c>
      <c r="R103">
        <v>6</v>
      </c>
      <c r="S103" t="s">
        <v>43</v>
      </c>
      <c r="T103">
        <v>3</v>
      </c>
      <c r="U103" t="s">
        <v>23</v>
      </c>
      <c r="W103">
        <v>-1.9565379342787601</v>
      </c>
      <c r="X103">
        <v>30.055012996191302</v>
      </c>
      <c r="Y103" t="str">
        <f>_xlfn.CONCAT("RWANDA", " ", H103, " ", I103, " ", J103, " ", K103)</f>
        <v>RWANDA NYARUGENGE GITEGA KIGARAMA INGENZI</v>
      </c>
    </row>
    <row r="104" spans="1:25">
      <c r="A104">
        <v>34</v>
      </c>
      <c r="B104" t="s">
        <v>419</v>
      </c>
      <c r="C104" t="s">
        <v>2948</v>
      </c>
      <c r="E104" t="s">
        <v>636</v>
      </c>
      <c r="F104" t="s">
        <v>3034</v>
      </c>
      <c r="G104" t="s">
        <v>72</v>
      </c>
      <c r="H104" t="s">
        <v>77</v>
      </c>
      <c r="I104" t="s">
        <v>1419</v>
      </c>
      <c r="J104" t="s">
        <v>1565</v>
      </c>
      <c r="K104" t="s">
        <v>1566</v>
      </c>
      <c r="L104">
        <v>38.020809999999997</v>
      </c>
      <c r="M104">
        <v>-7.8554300000000001</v>
      </c>
      <c r="N104">
        <v>6</v>
      </c>
      <c r="O104">
        <v>1975</v>
      </c>
      <c r="P104">
        <v>47</v>
      </c>
      <c r="Q104" t="s">
        <v>2410</v>
      </c>
      <c r="R104">
        <v>1</v>
      </c>
      <c r="S104" t="s">
        <v>186</v>
      </c>
      <c r="T104">
        <v>10</v>
      </c>
      <c r="U104" t="s">
        <v>36</v>
      </c>
      <c r="W104">
        <v>-1.9565379342787601</v>
      </c>
      <c r="X104">
        <v>30.055012996191302</v>
      </c>
      <c r="Y104" t="str">
        <f>_xlfn.CONCAT("RWANDA", " ", H104, " ", I104, " ", J104, " ", K104)</f>
        <v>RWANDA NYARUGENGE GITEGA KIGARAMA INGENZI</v>
      </c>
    </row>
    <row r="105" spans="1:25">
      <c r="A105">
        <v>34</v>
      </c>
      <c r="B105" t="s">
        <v>422</v>
      </c>
      <c r="C105" t="s">
        <v>423</v>
      </c>
      <c r="E105" t="s">
        <v>945</v>
      </c>
      <c r="F105" t="s">
        <v>3035</v>
      </c>
      <c r="G105" t="s">
        <v>72</v>
      </c>
      <c r="H105" t="s">
        <v>77</v>
      </c>
      <c r="I105" t="s">
        <v>1419</v>
      </c>
      <c r="J105" t="s">
        <v>1565</v>
      </c>
      <c r="K105" t="s">
        <v>1566</v>
      </c>
      <c r="L105">
        <v>38.020809999999997</v>
      </c>
      <c r="M105">
        <v>-7.8554300000000001</v>
      </c>
      <c r="N105">
        <v>8</v>
      </c>
      <c r="O105">
        <v>2013</v>
      </c>
      <c r="P105">
        <v>11</v>
      </c>
      <c r="Q105" t="s">
        <v>2410</v>
      </c>
      <c r="R105">
        <v>6</v>
      </c>
      <c r="S105" t="s">
        <v>43</v>
      </c>
      <c r="T105">
        <v>12</v>
      </c>
      <c r="U105" t="s">
        <v>36</v>
      </c>
      <c r="W105">
        <v>-1.9565379342787601</v>
      </c>
      <c r="X105">
        <v>30.055012996191302</v>
      </c>
      <c r="Y105" t="str">
        <f>_xlfn.CONCAT("RWANDA", " ", H105, " ", I105, " ", J105, " ", K105)</f>
        <v>RWANDA NYARUGENGE GITEGA KIGARAMA INGENZI</v>
      </c>
    </row>
    <row r="106" spans="1:25">
      <c r="A106">
        <v>35</v>
      </c>
      <c r="B106" t="s">
        <v>425</v>
      </c>
      <c r="C106" t="s">
        <v>426</v>
      </c>
      <c r="E106" t="s">
        <v>2412</v>
      </c>
      <c r="F106" t="s">
        <v>3036</v>
      </c>
      <c r="G106" t="s">
        <v>97</v>
      </c>
      <c r="H106" t="s">
        <v>125</v>
      </c>
      <c r="I106" t="s">
        <v>1406</v>
      </c>
      <c r="J106" t="s">
        <v>1407</v>
      </c>
      <c r="K106" t="s">
        <v>1408</v>
      </c>
      <c r="L106">
        <v>24.546880000000002</v>
      </c>
      <c r="M106">
        <v>107.04219999999999</v>
      </c>
      <c r="N106">
        <v>5</v>
      </c>
      <c r="O106">
        <v>1961</v>
      </c>
      <c r="P106">
        <v>61</v>
      </c>
      <c r="Q106" t="s">
        <v>2413</v>
      </c>
      <c r="R106">
        <v>1</v>
      </c>
      <c r="S106" t="s">
        <v>186</v>
      </c>
      <c r="T106">
        <v>5</v>
      </c>
      <c r="U106" t="s">
        <v>23</v>
      </c>
      <c r="V106">
        <v>4246322811</v>
      </c>
      <c r="W106">
        <v>-2.3328481317791501</v>
      </c>
      <c r="X106">
        <v>30.5057853409673</v>
      </c>
      <c r="Y106" t="str">
        <f>_xlfn.CONCAT("RWANDA", " ", H106, " ", I106, " ", J106, " ", K106)</f>
        <v>RWANDA KIREHE GAHARA MUHAMBA CYOBAHARAYE</v>
      </c>
    </row>
    <row r="107" spans="1:25">
      <c r="A107">
        <v>35</v>
      </c>
      <c r="B107" t="s">
        <v>428</v>
      </c>
      <c r="C107" t="s">
        <v>429</v>
      </c>
      <c r="E107" t="s">
        <v>304</v>
      </c>
      <c r="F107" t="s">
        <v>3037</v>
      </c>
      <c r="G107" t="s">
        <v>97</v>
      </c>
      <c r="H107" t="s">
        <v>125</v>
      </c>
      <c r="I107" t="s">
        <v>1406</v>
      </c>
      <c r="J107" t="s">
        <v>1407</v>
      </c>
      <c r="K107" t="s">
        <v>1408</v>
      </c>
      <c r="L107">
        <v>24.546880000000002</v>
      </c>
      <c r="M107">
        <v>107.04219999999999</v>
      </c>
      <c r="N107" t="s">
        <v>2948</v>
      </c>
      <c r="O107">
        <v>1974</v>
      </c>
      <c r="P107">
        <v>48</v>
      </c>
      <c r="Q107" t="s">
        <v>2413</v>
      </c>
      <c r="R107">
        <v>4</v>
      </c>
      <c r="S107" t="s">
        <v>93</v>
      </c>
      <c r="T107">
        <v>8</v>
      </c>
      <c r="U107" t="s">
        <v>23</v>
      </c>
      <c r="V107">
        <v>4246322811</v>
      </c>
      <c r="W107">
        <v>-2.3328481317791501</v>
      </c>
      <c r="X107">
        <v>30.5057853409673</v>
      </c>
      <c r="Y107" t="str">
        <f>_xlfn.CONCAT("RWANDA", " ", H107, " ", I107, " ", J107, " ", K107)</f>
        <v>RWANDA KIREHE GAHARA MUHAMBA CYOBAHARAYE</v>
      </c>
    </row>
    <row r="108" spans="1:25">
      <c r="A108">
        <v>36</v>
      </c>
      <c r="B108" t="s">
        <v>430</v>
      </c>
      <c r="C108" t="s">
        <v>2948</v>
      </c>
      <c r="E108" t="s">
        <v>865</v>
      </c>
      <c r="F108" t="s">
        <v>3038</v>
      </c>
      <c r="G108" t="s">
        <v>24</v>
      </c>
      <c r="H108" t="s">
        <v>255</v>
      </c>
      <c r="I108" t="s">
        <v>2117</v>
      </c>
      <c r="J108" t="s">
        <v>2118</v>
      </c>
      <c r="K108" t="s">
        <v>2119</v>
      </c>
      <c r="L108">
        <v>-33.151899999999998</v>
      </c>
      <c r="M108">
        <v>18.664210000000001</v>
      </c>
      <c r="N108" t="s">
        <v>2948</v>
      </c>
      <c r="O108">
        <v>1924</v>
      </c>
      <c r="P108">
        <v>98</v>
      </c>
      <c r="Q108" t="s">
        <v>2414</v>
      </c>
      <c r="R108" t="s">
        <v>2948</v>
      </c>
      <c r="S108" t="s">
        <v>2948</v>
      </c>
      <c r="T108">
        <v>13</v>
      </c>
      <c r="U108" t="s">
        <v>36</v>
      </c>
      <c r="V108">
        <v>9721083915</v>
      </c>
      <c r="W108">
        <v>-2.1910317279896501</v>
      </c>
      <c r="X108">
        <v>29.902223652938702</v>
      </c>
      <c r="Y108" t="str">
        <f>_xlfn.CONCAT("RWANDA", " ", H108, " ", I108, " ", J108, " ", K108)</f>
        <v>RWANDA RUHANGO KINAZI BURIMA MIRAMBI</v>
      </c>
    </row>
    <row r="109" spans="1:25">
      <c r="A109">
        <v>36</v>
      </c>
      <c r="B109" t="s">
        <v>433</v>
      </c>
      <c r="C109" t="s">
        <v>434</v>
      </c>
      <c r="E109" t="s">
        <v>2948</v>
      </c>
      <c r="F109" t="s">
        <v>3039</v>
      </c>
      <c r="G109" t="s">
        <v>24</v>
      </c>
      <c r="H109" t="s">
        <v>255</v>
      </c>
      <c r="I109" t="s">
        <v>2117</v>
      </c>
      <c r="J109" t="s">
        <v>2118</v>
      </c>
      <c r="K109" t="s">
        <v>2119</v>
      </c>
      <c r="L109">
        <v>-33.151899999999998</v>
      </c>
      <c r="M109">
        <v>18.664210000000001</v>
      </c>
      <c r="N109">
        <v>5</v>
      </c>
      <c r="O109" t="s">
        <v>2948</v>
      </c>
      <c r="P109">
        <v>56</v>
      </c>
      <c r="Q109" t="s">
        <v>2414</v>
      </c>
      <c r="R109">
        <v>2</v>
      </c>
      <c r="S109" t="s">
        <v>48</v>
      </c>
      <c r="T109">
        <v>9</v>
      </c>
      <c r="U109" t="s">
        <v>2948</v>
      </c>
      <c r="V109">
        <v>9721083915</v>
      </c>
      <c r="W109">
        <v>-2.1910317279896501</v>
      </c>
      <c r="X109">
        <v>29.902223652938702</v>
      </c>
      <c r="Y109" t="str">
        <f>_xlfn.CONCAT("RWANDA", " ", H109, " ", I109, " ", J109, " ", K109)</f>
        <v>RWANDA RUHANGO KINAZI BURIMA MIRAMBI</v>
      </c>
    </row>
    <row r="110" spans="1:25">
      <c r="A110">
        <v>36</v>
      </c>
      <c r="B110" t="s">
        <v>436</v>
      </c>
      <c r="C110" t="s">
        <v>437</v>
      </c>
      <c r="E110" t="s">
        <v>438</v>
      </c>
      <c r="F110" t="s">
        <v>3040</v>
      </c>
      <c r="G110" t="s">
        <v>24</v>
      </c>
      <c r="H110" t="s">
        <v>255</v>
      </c>
      <c r="I110" t="s">
        <v>2117</v>
      </c>
      <c r="J110" t="s">
        <v>2118</v>
      </c>
      <c r="K110" t="s">
        <v>2119</v>
      </c>
      <c r="L110">
        <v>-33.151899999999998</v>
      </c>
      <c r="M110">
        <v>18.664210000000001</v>
      </c>
      <c r="N110">
        <v>9</v>
      </c>
      <c r="O110">
        <v>2022</v>
      </c>
      <c r="P110">
        <v>4</v>
      </c>
      <c r="Q110" t="s">
        <v>2414</v>
      </c>
      <c r="R110">
        <v>6</v>
      </c>
      <c r="S110" t="s">
        <v>43</v>
      </c>
      <c r="T110" t="s">
        <v>2948</v>
      </c>
      <c r="U110" t="s">
        <v>36</v>
      </c>
      <c r="V110">
        <v>9721083915</v>
      </c>
      <c r="W110">
        <v>-2.1910317279896501</v>
      </c>
      <c r="X110">
        <v>29.902223652938702</v>
      </c>
      <c r="Y110" t="str">
        <f>_xlfn.CONCAT("RWANDA", " ", H110, " ", I110, " ", J110, " ", K110)</f>
        <v>RWANDA RUHANGO KINAZI BURIMA MIRAMBI</v>
      </c>
    </row>
    <row r="111" spans="1:25">
      <c r="A111">
        <v>37</v>
      </c>
      <c r="B111" t="s">
        <v>439</v>
      </c>
      <c r="C111" t="s">
        <v>440</v>
      </c>
      <c r="E111" t="s">
        <v>2396</v>
      </c>
      <c r="F111" t="s">
        <v>3041</v>
      </c>
      <c r="G111" t="s">
        <v>97</v>
      </c>
      <c r="H111" t="s">
        <v>314</v>
      </c>
      <c r="I111" t="s">
        <v>1578</v>
      </c>
      <c r="J111" t="s">
        <v>1579</v>
      </c>
      <c r="K111" t="s">
        <v>1580</v>
      </c>
      <c r="L111">
        <v>9.7913370000000004</v>
      </c>
      <c r="M111">
        <v>-74.797499999999999</v>
      </c>
      <c r="N111">
        <v>11</v>
      </c>
      <c r="O111">
        <v>2014</v>
      </c>
      <c r="P111">
        <v>8</v>
      </c>
      <c r="Q111" t="s">
        <v>1582</v>
      </c>
      <c r="R111">
        <v>6</v>
      </c>
      <c r="S111" t="s">
        <v>43</v>
      </c>
      <c r="T111">
        <v>6</v>
      </c>
      <c r="U111" t="s">
        <v>36</v>
      </c>
      <c r="V111">
        <v>2756003718</v>
      </c>
      <c r="W111">
        <v>-1.8471235333368601</v>
      </c>
      <c r="X111">
        <v>30.505482643059299</v>
      </c>
      <c r="Y111" t="str">
        <f>_xlfn.CONCAT("RWANDA", " ", H111, " ", I111, " ", J111, " ", K111)</f>
        <v>RWANDA KAYONZA GAHINI JURU MIKINGA</v>
      </c>
    </row>
    <row r="112" spans="1:25">
      <c r="A112">
        <v>37</v>
      </c>
      <c r="B112" t="s">
        <v>441</v>
      </c>
      <c r="C112" t="s">
        <v>399</v>
      </c>
      <c r="D112" t="s">
        <v>442</v>
      </c>
      <c r="E112" t="s">
        <v>276</v>
      </c>
      <c r="F112" t="s">
        <v>1581</v>
      </c>
      <c r="G112" t="s">
        <v>97</v>
      </c>
      <c r="H112" t="s">
        <v>314</v>
      </c>
      <c r="I112" t="s">
        <v>1578</v>
      </c>
      <c r="J112" t="s">
        <v>1579</v>
      </c>
      <c r="K112" t="s">
        <v>1580</v>
      </c>
      <c r="L112">
        <v>9.7913370000000004</v>
      </c>
      <c r="M112">
        <v>-74.797499999999999</v>
      </c>
      <c r="N112">
        <v>3</v>
      </c>
      <c r="O112" t="s">
        <v>2948</v>
      </c>
      <c r="P112">
        <v>43</v>
      </c>
      <c r="Q112" t="s">
        <v>1582</v>
      </c>
      <c r="R112" t="s">
        <v>2948</v>
      </c>
      <c r="S112" t="s">
        <v>2948</v>
      </c>
      <c r="T112">
        <v>3</v>
      </c>
      <c r="U112" t="s">
        <v>23</v>
      </c>
      <c r="V112">
        <v>2756003718</v>
      </c>
      <c r="W112">
        <v>-1.8471235333368601</v>
      </c>
      <c r="X112">
        <v>30.505482643059299</v>
      </c>
      <c r="Y112" t="str">
        <f>_xlfn.CONCAT("RWANDA", " ", H112, " ", I112, " ", J112, " ", K112)</f>
        <v>RWANDA KAYONZA GAHINI JURU MIKINGA</v>
      </c>
    </row>
    <row r="113" spans="1:25">
      <c r="A113">
        <v>37</v>
      </c>
      <c r="B113" t="s">
        <v>441</v>
      </c>
      <c r="C113" t="s">
        <v>399</v>
      </c>
      <c r="D113" t="s">
        <v>442</v>
      </c>
      <c r="E113" t="s">
        <v>276</v>
      </c>
      <c r="F113" t="s">
        <v>1581</v>
      </c>
      <c r="G113" t="s">
        <v>72</v>
      </c>
      <c r="H113" t="s">
        <v>77</v>
      </c>
      <c r="I113" t="s">
        <v>1642</v>
      </c>
      <c r="J113" t="s">
        <v>1562</v>
      </c>
      <c r="K113" t="s">
        <v>1671</v>
      </c>
      <c r="L113">
        <v>9.7913370000000004</v>
      </c>
      <c r="M113">
        <v>-74.797499999999999</v>
      </c>
      <c r="N113" t="s">
        <v>2948</v>
      </c>
      <c r="O113">
        <v>1980</v>
      </c>
      <c r="P113">
        <v>42</v>
      </c>
      <c r="Q113" t="s">
        <v>1582</v>
      </c>
      <c r="R113">
        <v>5</v>
      </c>
      <c r="S113" t="s">
        <v>86</v>
      </c>
      <c r="T113">
        <v>3</v>
      </c>
      <c r="U113" t="s">
        <v>23</v>
      </c>
      <c r="V113">
        <v>2756003718</v>
      </c>
      <c r="W113">
        <v>-1.93335538673939</v>
      </c>
      <c r="X113">
        <v>30.0165651748679</v>
      </c>
      <c r="Y113" t="str">
        <f>_xlfn.CONCAT("RWANDA", " ", H113, " ", I113, " ", J113, " ", K113)</f>
        <v>RWANDA NYARUGENGE KANYINYA TABA NGENDO</v>
      </c>
    </row>
    <row r="114" spans="1:25">
      <c r="A114">
        <v>37</v>
      </c>
      <c r="B114" t="s">
        <v>443</v>
      </c>
      <c r="C114" t="s">
        <v>444</v>
      </c>
      <c r="E114" t="s">
        <v>445</v>
      </c>
      <c r="F114" t="s">
        <v>3042</v>
      </c>
      <c r="G114" t="s">
        <v>97</v>
      </c>
      <c r="H114" t="s">
        <v>314</v>
      </c>
      <c r="I114" t="s">
        <v>1578</v>
      </c>
      <c r="J114" t="s">
        <v>1579</v>
      </c>
      <c r="K114" t="s">
        <v>1580</v>
      </c>
      <c r="L114">
        <v>9.7913370000000004</v>
      </c>
      <c r="M114">
        <v>-74.797499999999999</v>
      </c>
      <c r="N114" t="s">
        <v>2948</v>
      </c>
      <c r="O114">
        <v>1982</v>
      </c>
      <c r="P114">
        <v>63</v>
      </c>
      <c r="Q114" t="s">
        <v>1582</v>
      </c>
      <c r="R114">
        <v>7</v>
      </c>
      <c r="S114" t="s">
        <v>78</v>
      </c>
      <c r="T114">
        <v>7</v>
      </c>
      <c r="U114" t="s">
        <v>23</v>
      </c>
      <c r="V114">
        <v>9898482048</v>
      </c>
      <c r="W114">
        <v>-1.8471235333368601</v>
      </c>
      <c r="X114">
        <v>30.505482643059299</v>
      </c>
      <c r="Y114" t="str">
        <f>_xlfn.CONCAT("RWANDA", " ", H114, " ", I114, " ", J114, " ", K114)</f>
        <v>RWANDA KAYONZA GAHINI JURU MIKINGA</v>
      </c>
    </row>
    <row r="115" spans="1:25">
      <c r="A115">
        <v>38</v>
      </c>
      <c r="B115" t="s">
        <v>446</v>
      </c>
      <c r="C115" t="s">
        <v>2419</v>
      </c>
      <c r="E115" t="s">
        <v>448</v>
      </c>
      <c r="F115" t="s">
        <v>3043</v>
      </c>
      <c r="G115" t="s">
        <v>97</v>
      </c>
      <c r="H115" t="s">
        <v>314</v>
      </c>
      <c r="I115" t="s">
        <v>1578</v>
      </c>
      <c r="J115" t="s">
        <v>1579</v>
      </c>
      <c r="K115" t="s">
        <v>1584</v>
      </c>
      <c r="L115">
        <v>45.350079999999998</v>
      </c>
      <c r="M115">
        <v>-72.515799999999999</v>
      </c>
      <c r="N115">
        <v>1</v>
      </c>
      <c r="O115" t="s">
        <v>2948</v>
      </c>
      <c r="P115">
        <v>58</v>
      </c>
      <c r="Q115" t="s">
        <v>2420</v>
      </c>
      <c r="R115">
        <v>2</v>
      </c>
      <c r="S115" t="s">
        <v>48</v>
      </c>
      <c r="T115">
        <v>6</v>
      </c>
      <c r="U115" t="s">
        <v>23</v>
      </c>
      <c r="W115">
        <v>-1.8471235333368601</v>
      </c>
      <c r="X115">
        <v>30.505482643059299</v>
      </c>
      <c r="Y115" t="str">
        <f>_xlfn.CONCAT("RWANDA", " ", H115, " ", I115, " ", J115, " ", K115)</f>
        <v>RWANDA KAYONZA GAHINI JURU NYABUGOGO</v>
      </c>
    </row>
    <row r="116" spans="1:25">
      <c r="A116">
        <v>38</v>
      </c>
      <c r="B116" t="s">
        <v>449</v>
      </c>
      <c r="C116" t="s">
        <v>450</v>
      </c>
      <c r="E116" t="s">
        <v>2421</v>
      </c>
      <c r="F116" t="s">
        <v>3044</v>
      </c>
      <c r="G116" t="s">
        <v>97</v>
      </c>
      <c r="H116" t="s">
        <v>314</v>
      </c>
      <c r="I116" t="s">
        <v>1578</v>
      </c>
      <c r="J116" t="s">
        <v>1579</v>
      </c>
      <c r="K116" t="s">
        <v>1584</v>
      </c>
      <c r="L116">
        <v>45.350079999999998</v>
      </c>
      <c r="M116">
        <v>-72.515799999999999</v>
      </c>
      <c r="N116" t="s">
        <v>2948</v>
      </c>
      <c r="O116">
        <v>1929</v>
      </c>
      <c r="P116">
        <v>93</v>
      </c>
      <c r="Q116" t="s">
        <v>2420</v>
      </c>
      <c r="R116">
        <v>4</v>
      </c>
      <c r="S116" t="s">
        <v>93</v>
      </c>
      <c r="T116">
        <v>7</v>
      </c>
      <c r="U116" t="s">
        <v>36</v>
      </c>
      <c r="V116" t="s">
        <v>2948</v>
      </c>
      <c r="W116">
        <v>-1.8471235333368601</v>
      </c>
      <c r="X116">
        <v>30.505482643059299</v>
      </c>
      <c r="Y116" t="str">
        <f>_xlfn.CONCAT("RWANDA", " ", H116, " ", I116, " ", J116, " ", K116)</f>
        <v>RWANDA KAYONZA GAHINI JURU NYABUGOGO</v>
      </c>
    </row>
    <row r="117" spans="1:25">
      <c r="A117">
        <v>38</v>
      </c>
      <c r="B117" t="s">
        <v>452</v>
      </c>
      <c r="C117" t="s">
        <v>453</v>
      </c>
      <c r="E117" t="s">
        <v>454</v>
      </c>
      <c r="F117" t="s">
        <v>3045</v>
      </c>
      <c r="G117" t="s">
        <v>97</v>
      </c>
      <c r="H117" t="s">
        <v>314</v>
      </c>
      <c r="I117" t="s">
        <v>1578</v>
      </c>
      <c r="J117" t="s">
        <v>1579</v>
      </c>
      <c r="K117" t="s">
        <v>1584</v>
      </c>
      <c r="L117">
        <v>45.350079999999998</v>
      </c>
      <c r="M117">
        <v>-72.515799999999999</v>
      </c>
      <c r="N117">
        <v>4</v>
      </c>
      <c r="O117">
        <v>1924</v>
      </c>
      <c r="P117">
        <v>73</v>
      </c>
      <c r="Q117" t="s">
        <v>2420</v>
      </c>
      <c r="R117">
        <v>2</v>
      </c>
      <c r="S117" t="s">
        <v>48</v>
      </c>
      <c r="T117">
        <v>11</v>
      </c>
      <c r="U117" t="s">
        <v>36</v>
      </c>
      <c r="W117">
        <v>-1.8471235333368601</v>
      </c>
      <c r="X117">
        <v>30.505482643059299</v>
      </c>
      <c r="Y117" t="str">
        <f>_xlfn.CONCAT("RWANDA", " ", H117, " ", I117, " ", J117, " ", K117)</f>
        <v>RWANDA KAYONZA GAHINI JURU NYABUGOGO</v>
      </c>
    </row>
    <row r="118" spans="1:25">
      <c r="A118">
        <v>39</v>
      </c>
      <c r="B118" t="s">
        <v>455</v>
      </c>
      <c r="C118" t="s">
        <v>456</v>
      </c>
      <c r="E118" t="s">
        <v>1213</v>
      </c>
      <c r="F118" t="s">
        <v>3046</v>
      </c>
      <c r="G118" t="s">
        <v>24</v>
      </c>
      <c r="H118" t="s">
        <v>160</v>
      </c>
      <c r="I118" t="s">
        <v>1588</v>
      </c>
      <c r="J118" t="s">
        <v>1589</v>
      </c>
      <c r="K118" t="s">
        <v>1419</v>
      </c>
      <c r="L118">
        <v>32.27046</v>
      </c>
      <c r="M118">
        <v>50.98104</v>
      </c>
      <c r="N118">
        <v>6</v>
      </c>
      <c r="O118">
        <v>2019</v>
      </c>
      <c r="P118">
        <v>3</v>
      </c>
      <c r="Q118" t="s">
        <v>1591</v>
      </c>
      <c r="R118">
        <v>6</v>
      </c>
      <c r="S118" t="s">
        <v>43</v>
      </c>
      <c r="T118">
        <v>9</v>
      </c>
      <c r="U118" t="s">
        <v>36</v>
      </c>
      <c r="V118">
        <v>3181567578</v>
      </c>
      <c r="W118">
        <v>-2.28302837231589</v>
      </c>
      <c r="X118">
        <v>29.953294073206798</v>
      </c>
      <c r="Y118" t="str">
        <f>_xlfn.CONCAT("RWANDA", " ", H118, " ", I118, " ", J118, " ", K118)</f>
        <v>RWANDA NYANZA BUSORO GITOVU GITEGA</v>
      </c>
    </row>
    <row r="119" spans="1:25">
      <c r="A119">
        <v>39</v>
      </c>
      <c r="B119" t="s">
        <v>458</v>
      </c>
      <c r="C119" t="s">
        <v>2948</v>
      </c>
      <c r="D119" t="s">
        <v>459</v>
      </c>
      <c r="E119" t="s">
        <v>2423</v>
      </c>
      <c r="F119" t="s">
        <v>3047</v>
      </c>
      <c r="G119" t="s">
        <v>24</v>
      </c>
      <c r="H119" t="s">
        <v>160</v>
      </c>
      <c r="I119" t="s">
        <v>1588</v>
      </c>
      <c r="J119" t="s">
        <v>1589</v>
      </c>
      <c r="K119" t="s">
        <v>1419</v>
      </c>
      <c r="L119">
        <v>32.27046</v>
      </c>
      <c r="M119">
        <v>50.98104</v>
      </c>
      <c r="N119">
        <v>2</v>
      </c>
      <c r="O119">
        <v>1982</v>
      </c>
      <c r="P119">
        <v>40</v>
      </c>
      <c r="Q119" t="s">
        <v>1591</v>
      </c>
      <c r="R119">
        <v>3</v>
      </c>
      <c r="S119" t="s">
        <v>26</v>
      </c>
      <c r="T119">
        <v>6</v>
      </c>
      <c r="U119" t="s">
        <v>36</v>
      </c>
      <c r="V119">
        <v>3181567578</v>
      </c>
      <c r="W119">
        <v>-2.28302837231589</v>
      </c>
      <c r="X119">
        <v>29.953294073206798</v>
      </c>
      <c r="Y119" t="str">
        <f>_xlfn.CONCAT("RWANDA", " ", H119, " ", I119, " ", J119, " ", K119)</f>
        <v>RWANDA NYANZA BUSORO GITOVU GITEGA</v>
      </c>
    </row>
    <row r="120" spans="1:25">
      <c r="A120">
        <v>39</v>
      </c>
      <c r="B120" t="s">
        <v>461</v>
      </c>
      <c r="C120" t="s">
        <v>462</v>
      </c>
      <c r="D120" t="s">
        <v>134</v>
      </c>
      <c r="E120" t="s">
        <v>463</v>
      </c>
      <c r="F120" t="s">
        <v>1591</v>
      </c>
      <c r="G120" t="s">
        <v>24</v>
      </c>
      <c r="H120" t="s">
        <v>160</v>
      </c>
      <c r="I120" t="s">
        <v>1588</v>
      </c>
      <c r="J120" t="s">
        <v>1589</v>
      </c>
      <c r="K120" t="s">
        <v>1419</v>
      </c>
      <c r="L120">
        <v>32.27046</v>
      </c>
      <c r="M120">
        <v>50.98104</v>
      </c>
      <c r="N120">
        <v>9</v>
      </c>
      <c r="O120" t="s">
        <v>2948</v>
      </c>
      <c r="P120">
        <v>76</v>
      </c>
      <c r="Q120" t="s">
        <v>1591</v>
      </c>
      <c r="R120">
        <v>6</v>
      </c>
      <c r="S120" t="s">
        <v>43</v>
      </c>
      <c r="T120">
        <v>6</v>
      </c>
      <c r="U120" t="s">
        <v>36</v>
      </c>
      <c r="V120">
        <v>3181567578</v>
      </c>
      <c r="W120">
        <v>-2.28302837231589</v>
      </c>
      <c r="X120">
        <v>29.953294073206798</v>
      </c>
      <c r="Y120" t="str">
        <f>_xlfn.CONCAT("RWANDA", " ", H120, " ", I120, " ", J120, " ", K120)</f>
        <v>RWANDA NYANZA BUSORO GITOVU GITEGA</v>
      </c>
    </row>
    <row r="121" spans="1:25">
      <c r="A121">
        <v>39</v>
      </c>
      <c r="B121" t="s">
        <v>464</v>
      </c>
      <c r="C121" t="s">
        <v>465</v>
      </c>
      <c r="E121" t="s">
        <v>2948</v>
      </c>
      <c r="F121" t="s">
        <v>3048</v>
      </c>
      <c r="G121" t="s">
        <v>24</v>
      </c>
      <c r="H121" t="s">
        <v>160</v>
      </c>
      <c r="I121" t="s">
        <v>1588</v>
      </c>
      <c r="J121" t="s">
        <v>1589</v>
      </c>
      <c r="K121" t="s">
        <v>1419</v>
      </c>
      <c r="L121">
        <v>32.27046</v>
      </c>
      <c r="M121">
        <v>50.98104</v>
      </c>
      <c r="N121" t="s">
        <v>2948</v>
      </c>
      <c r="O121">
        <v>1961</v>
      </c>
      <c r="P121">
        <v>62</v>
      </c>
      <c r="Q121" t="s">
        <v>1591</v>
      </c>
      <c r="R121" t="s">
        <v>2948</v>
      </c>
      <c r="S121" t="s">
        <v>2948</v>
      </c>
      <c r="T121">
        <v>5</v>
      </c>
      <c r="U121" t="s">
        <v>36</v>
      </c>
      <c r="V121">
        <v>3181567578</v>
      </c>
      <c r="W121">
        <v>-2.28302837231589</v>
      </c>
      <c r="X121">
        <v>29.953294073206798</v>
      </c>
      <c r="Y121" t="str">
        <f>_xlfn.CONCAT("RWANDA", " ", H121, " ", I121, " ", J121, " ", K121)</f>
        <v>RWANDA NYANZA BUSORO GITOVU GITEGA</v>
      </c>
    </row>
    <row r="122" spans="1:25">
      <c r="A122">
        <v>40</v>
      </c>
      <c r="B122" t="s">
        <v>467</v>
      </c>
      <c r="C122" t="s">
        <v>2427</v>
      </c>
      <c r="D122" t="s">
        <v>468</v>
      </c>
      <c r="E122" t="s">
        <v>2428</v>
      </c>
      <c r="F122" t="s">
        <v>3049</v>
      </c>
      <c r="G122" t="s">
        <v>24</v>
      </c>
      <c r="H122" t="s">
        <v>143</v>
      </c>
      <c r="I122" t="s">
        <v>2161</v>
      </c>
      <c r="J122" t="s">
        <v>1399</v>
      </c>
      <c r="K122" t="s">
        <v>1368</v>
      </c>
      <c r="L122">
        <v>49.79233</v>
      </c>
      <c r="M122">
        <v>13.491529999999999</v>
      </c>
      <c r="N122" t="s">
        <v>2948</v>
      </c>
      <c r="O122" t="s">
        <v>2948</v>
      </c>
      <c r="P122">
        <v>84</v>
      </c>
      <c r="Q122" t="s">
        <v>2430</v>
      </c>
      <c r="R122">
        <v>3</v>
      </c>
      <c r="S122" t="s">
        <v>26</v>
      </c>
      <c r="T122">
        <v>5</v>
      </c>
      <c r="U122" t="s">
        <v>36</v>
      </c>
      <c r="V122">
        <v>8985343771</v>
      </c>
      <c r="W122">
        <v>-2.46859112954369</v>
      </c>
      <c r="X122">
        <v>29.584652584985601</v>
      </c>
      <c r="Y122" t="str">
        <f>_xlfn.CONCAT("RWANDA", " ", H122, " ", I122, " ", J122, " ", K122)</f>
        <v>RWANDA NYAMAGABE GASAKA REMERA GITWA</v>
      </c>
    </row>
    <row r="123" spans="1:25">
      <c r="A123">
        <v>40</v>
      </c>
      <c r="B123" t="s">
        <v>470</v>
      </c>
      <c r="C123" t="s">
        <v>471</v>
      </c>
      <c r="E123" t="s">
        <v>2431</v>
      </c>
      <c r="F123" t="s">
        <v>3050</v>
      </c>
      <c r="G123" t="s">
        <v>24</v>
      </c>
      <c r="H123" t="s">
        <v>143</v>
      </c>
      <c r="I123" t="s">
        <v>2161</v>
      </c>
      <c r="J123" t="s">
        <v>1399</v>
      </c>
      <c r="K123" t="s">
        <v>1368</v>
      </c>
      <c r="L123">
        <v>49.79233</v>
      </c>
      <c r="M123">
        <v>13.491529999999999</v>
      </c>
      <c r="N123" t="s">
        <v>2948</v>
      </c>
      <c r="O123" t="s">
        <v>2948</v>
      </c>
      <c r="P123">
        <v>63</v>
      </c>
      <c r="Q123" t="s">
        <v>2430</v>
      </c>
      <c r="R123">
        <v>2</v>
      </c>
      <c r="S123" t="s">
        <v>48</v>
      </c>
      <c r="T123">
        <v>7</v>
      </c>
      <c r="U123" t="s">
        <v>36</v>
      </c>
      <c r="V123">
        <v>8985343771</v>
      </c>
      <c r="W123">
        <v>-2.46859112954369</v>
      </c>
      <c r="X123">
        <v>29.584652584985601</v>
      </c>
      <c r="Y123" t="str">
        <f>_xlfn.CONCAT("RWANDA", " ", H123, " ", I123, " ", J123, " ", K123)</f>
        <v>RWANDA NYAMAGABE GASAKA REMERA GITWA</v>
      </c>
    </row>
    <row r="124" spans="1:25">
      <c r="A124">
        <v>40</v>
      </c>
      <c r="B124" t="s">
        <v>473</v>
      </c>
      <c r="C124" t="s">
        <v>474</v>
      </c>
      <c r="E124" t="s">
        <v>2433</v>
      </c>
      <c r="F124" t="s">
        <v>3051</v>
      </c>
      <c r="G124" t="s">
        <v>24</v>
      </c>
      <c r="H124" t="s">
        <v>143</v>
      </c>
      <c r="I124" t="s">
        <v>2161</v>
      </c>
      <c r="J124" t="s">
        <v>1399</v>
      </c>
      <c r="K124" t="s">
        <v>1368</v>
      </c>
      <c r="L124">
        <v>49.79233</v>
      </c>
      <c r="M124">
        <v>13.491529999999999</v>
      </c>
      <c r="N124">
        <v>3</v>
      </c>
      <c r="O124">
        <v>1932</v>
      </c>
      <c r="P124">
        <v>90</v>
      </c>
      <c r="Q124" t="s">
        <v>2430</v>
      </c>
      <c r="R124">
        <v>5</v>
      </c>
      <c r="S124" t="s">
        <v>86</v>
      </c>
      <c r="T124">
        <v>9</v>
      </c>
      <c r="U124" t="s">
        <v>36</v>
      </c>
      <c r="V124">
        <v>8985343771</v>
      </c>
      <c r="W124">
        <v>-2.46859112954369</v>
      </c>
      <c r="X124">
        <v>29.584652584985601</v>
      </c>
      <c r="Y124" t="str">
        <f>_xlfn.CONCAT("RWANDA", " ", H124, " ", I124, " ", J124, " ", K124)</f>
        <v>RWANDA NYAMAGABE GASAKA REMERA GITWA</v>
      </c>
    </row>
    <row r="125" spans="1:25">
      <c r="A125">
        <v>40</v>
      </c>
      <c r="B125" t="s">
        <v>476</v>
      </c>
      <c r="C125" t="s">
        <v>477</v>
      </c>
      <c r="E125" t="s">
        <v>2434</v>
      </c>
      <c r="F125" t="s">
        <v>3052</v>
      </c>
      <c r="G125" t="s">
        <v>24</v>
      </c>
      <c r="H125" t="s">
        <v>143</v>
      </c>
      <c r="I125" t="s">
        <v>2161</v>
      </c>
      <c r="J125" t="s">
        <v>1399</v>
      </c>
      <c r="K125" t="s">
        <v>1368</v>
      </c>
      <c r="L125">
        <v>49.79233</v>
      </c>
      <c r="M125">
        <v>13.491529999999999</v>
      </c>
      <c r="N125">
        <v>2</v>
      </c>
      <c r="O125">
        <v>2010</v>
      </c>
      <c r="P125">
        <v>12</v>
      </c>
      <c r="Q125" t="s">
        <v>2430</v>
      </c>
      <c r="R125">
        <v>6</v>
      </c>
      <c r="S125" t="s">
        <v>43</v>
      </c>
      <c r="T125">
        <v>10</v>
      </c>
      <c r="U125" t="s">
        <v>36</v>
      </c>
      <c r="V125">
        <v>8985343771</v>
      </c>
      <c r="W125">
        <v>-2.46859112954369</v>
      </c>
      <c r="X125">
        <v>29.584652584985601</v>
      </c>
      <c r="Y125" t="str">
        <f>_xlfn.CONCAT("RWANDA", " ", H125, " ", I125, " ", J125, " ", K125)</f>
        <v>RWANDA NYAMAGABE GASAKA REMERA GITWA</v>
      </c>
    </row>
    <row r="126" spans="1:25">
      <c r="A126">
        <v>41</v>
      </c>
      <c r="B126" t="s">
        <v>479</v>
      </c>
      <c r="C126" t="s">
        <v>480</v>
      </c>
      <c r="E126" t="s">
        <v>481</v>
      </c>
      <c r="F126" t="s">
        <v>3053</v>
      </c>
      <c r="G126" t="s">
        <v>37</v>
      </c>
      <c r="H126" t="s">
        <v>68</v>
      </c>
      <c r="I126" t="s">
        <v>1414</v>
      </c>
      <c r="J126" t="s">
        <v>1452</v>
      </c>
      <c r="K126" t="s">
        <v>2124</v>
      </c>
      <c r="L126">
        <v>29.86609</v>
      </c>
      <c r="M126">
        <v>121.59350000000001</v>
      </c>
      <c r="N126">
        <v>10</v>
      </c>
      <c r="O126">
        <v>1947</v>
      </c>
      <c r="P126">
        <v>78</v>
      </c>
      <c r="Q126" t="s">
        <v>1604</v>
      </c>
      <c r="R126">
        <v>5</v>
      </c>
      <c r="S126" t="s">
        <v>86</v>
      </c>
      <c r="T126">
        <v>2</v>
      </c>
      <c r="U126" t="s">
        <v>23</v>
      </c>
      <c r="V126">
        <v>5144563102</v>
      </c>
      <c r="W126">
        <v>-2.0527553052555101</v>
      </c>
      <c r="X126">
        <v>29.6001529949428</v>
      </c>
      <c r="Y126" t="str">
        <f>_xlfn.CONCAT("RWANDA", " ", H126, " ", I126, " ", J126, " ", K126)</f>
        <v>RWANDA NGORORERO NYANGE GASEKE DUTWE</v>
      </c>
    </row>
    <row r="127" spans="1:25">
      <c r="A127">
        <v>41</v>
      </c>
      <c r="B127" t="s">
        <v>482</v>
      </c>
      <c r="C127" t="s">
        <v>483</v>
      </c>
      <c r="E127" t="s">
        <v>2436</v>
      </c>
      <c r="F127" t="s">
        <v>3054</v>
      </c>
      <c r="G127" t="s">
        <v>37</v>
      </c>
      <c r="H127" t="s">
        <v>68</v>
      </c>
      <c r="I127" t="s">
        <v>1414</v>
      </c>
      <c r="J127" t="s">
        <v>1452</v>
      </c>
      <c r="K127" t="s">
        <v>2124</v>
      </c>
      <c r="L127">
        <v>29.86609</v>
      </c>
      <c r="M127">
        <v>121.59350000000001</v>
      </c>
      <c r="N127">
        <v>4</v>
      </c>
      <c r="O127" t="s">
        <v>2948</v>
      </c>
      <c r="P127">
        <v>15</v>
      </c>
      <c r="Q127" t="s">
        <v>1604</v>
      </c>
      <c r="R127">
        <v>6</v>
      </c>
      <c r="S127" t="s">
        <v>43</v>
      </c>
      <c r="T127">
        <v>12</v>
      </c>
      <c r="U127" t="s">
        <v>23</v>
      </c>
      <c r="V127">
        <v>5144563102</v>
      </c>
      <c r="W127">
        <v>-2.0527553052555101</v>
      </c>
      <c r="X127">
        <v>29.6001529949428</v>
      </c>
      <c r="Y127" t="str">
        <f>_xlfn.CONCAT("RWANDA", " ", H127, " ", I127, " ", J127, " ", K127)</f>
        <v>RWANDA NGORORERO NYANGE GASEKE DUTWE</v>
      </c>
    </row>
    <row r="128" spans="1:25">
      <c r="A128">
        <v>41</v>
      </c>
      <c r="B128" t="s">
        <v>485</v>
      </c>
      <c r="C128" t="s">
        <v>399</v>
      </c>
      <c r="D128" t="s">
        <v>486</v>
      </c>
      <c r="E128" t="s">
        <v>454</v>
      </c>
      <c r="F128" t="s">
        <v>1604</v>
      </c>
      <c r="G128" t="s">
        <v>37</v>
      </c>
      <c r="H128" t="s">
        <v>68</v>
      </c>
      <c r="I128" t="s">
        <v>1414</v>
      </c>
      <c r="J128" t="s">
        <v>1452</v>
      </c>
      <c r="K128" t="s">
        <v>2124</v>
      </c>
      <c r="L128">
        <v>29.86609</v>
      </c>
      <c r="M128">
        <v>121.59350000000001</v>
      </c>
      <c r="N128" t="s">
        <v>2948</v>
      </c>
      <c r="O128">
        <v>2010</v>
      </c>
      <c r="P128">
        <v>89</v>
      </c>
      <c r="Q128" t="s">
        <v>1604</v>
      </c>
      <c r="R128">
        <v>4</v>
      </c>
      <c r="S128" t="s">
        <v>93</v>
      </c>
      <c r="T128">
        <v>3</v>
      </c>
      <c r="U128" t="s">
        <v>36</v>
      </c>
      <c r="V128">
        <v>5144563102</v>
      </c>
      <c r="W128">
        <v>-2.0527553052555101</v>
      </c>
      <c r="X128">
        <v>29.6001529949428</v>
      </c>
      <c r="Y128" t="str">
        <f>_xlfn.CONCAT("RWANDA", " ", H128, " ", I128, " ", J128, " ", K128)</f>
        <v>RWANDA NGORORERO NYANGE GASEKE DUTWE</v>
      </c>
    </row>
    <row r="129" spans="1:25">
      <c r="A129">
        <v>41</v>
      </c>
      <c r="B129" t="s">
        <v>487</v>
      </c>
      <c r="C129" t="s">
        <v>488</v>
      </c>
      <c r="D129" t="s">
        <v>489</v>
      </c>
      <c r="E129" t="s">
        <v>381</v>
      </c>
      <c r="F129" t="s">
        <v>1605</v>
      </c>
      <c r="G129" t="s">
        <v>37</v>
      </c>
      <c r="H129" t="s">
        <v>68</v>
      </c>
      <c r="I129" t="s">
        <v>1414</v>
      </c>
      <c r="J129" t="s">
        <v>1452</v>
      </c>
      <c r="K129" t="s">
        <v>2124</v>
      </c>
      <c r="L129">
        <v>29.86609</v>
      </c>
      <c r="M129">
        <v>121.59350000000001</v>
      </c>
      <c r="N129">
        <v>1</v>
      </c>
      <c r="O129" t="s">
        <v>2948</v>
      </c>
      <c r="P129">
        <v>10</v>
      </c>
      <c r="Q129" t="s">
        <v>1604</v>
      </c>
      <c r="R129">
        <v>6</v>
      </c>
      <c r="S129" t="s">
        <v>43</v>
      </c>
      <c r="T129">
        <v>3</v>
      </c>
      <c r="U129" t="s">
        <v>36</v>
      </c>
      <c r="V129">
        <v>5144563102</v>
      </c>
      <c r="W129">
        <v>-2.0527553052555101</v>
      </c>
      <c r="X129">
        <v>29.6001529949428</v>
      </c>
      <c r="Y129" t="str">
        <f>_xlfn.CONCAT("RWANDA", " ", H129, " ", I129, " ", J129, " ", K129)</f>
        <v>RWANDA NGORORERO NYANGE GASEKE DUTWE</v>
      </c>
    </row>
    <row r="130" spans="1:25">
      <c r="A130">
        <v>42</v>
      </c>
      <c r="B130" t="s">
        <v>490</v>
      </c>
      <c r="C130" t="s">
        <v>491</v>
      </c>
      <c r="E130" t="s">
        <v>2732</v>
      </c>
      <c r="F130" t="s">
        <v>3055</v>
      </c>
      <c r="G130" t="s">
        <v>97</v>
      </c>
      <c r="H130" t="s">
        <v>167</v>
      </c>
      <c r="I130" t="s">
        <v>2734</v>
      </c>
      <c r="J130" t="s">
        <v>1681</v>
      </c>
      <c r="K130" t="s">
        <v>2735</v>
      </c>
      <c r="L130">
        <v>40.864319999999999</v>
      </c>
      <c r="M130">
        <v>-73.797799999999995</v>
      </c>
      <c r="N130">
        <v>8</v>
      </c>
      <c r="O130" t="s">
        <v>2948</v>
      </c>
      <c r="P130">
        <v>30</v>
      </c>
      <c r="Q130" t="s">
        <v>2438</v>
      </c>
      <c r="R130">
        <v>5</v>
      </c>
      <c r="S130" t="s">
        <v>86</v>
      </c>
      <c r="T130">
        <v>3</v>
      </c>
      <c r="U130" t="s">
        <v>23</v>
      </c>
      <c r="V130">
        <v>9141548337</v>
      </c>
      <c r="W130">
        <v>-1.5013938471613899</v>
      </c>
      <c r="X130">
        <v>30.2432136395228</v>
      </c>
      <c r="Y130" t="str">
        <f>_xlfn.CONCAT("RWANDA", " ", H130, " ", I130, " ", J130, " ", K130)</f>
        <v>RWANDA GATSIBO NGARAMA KARAMBI KAMURI</v>
      </c>
    </row>
    <row r="131" spans="1:25">
      <c r="A131">
        <v>42</v>
      </c>
      <c r="B131" t="s">
        <v>490</v>
      </c>
      <c r="C131" t="s">
        <v>491</v>
      </c>
      <c r="E131" t="s">
        <v>2732</v>
      </c>
      <c r="F131" t="s">
        <v>3055</v>
      </c>
      <c r="G131" t="s">
        <v>31</v>
      </c>
      <c r="H131" t="s">
        <v>110</v>
      </c>
      <c r="I131" t="s">
        <v>1607</v>
      </c>
      <c r="J131" t="s">
        <v>1608</v>
      </c>
      <c r="K131" t="s">
        <v>1609</v>
      </c>
      <c r="L131">
        <v>40.864319999999999</v>
      </c>
      <c r="M131">
        <v>-73.797799999999995</v>
      </c>
      <c r="N131" t="s">
        <v>2948</v>
      </c>
      <c r="O131">
        <v>1992</v>
      </c>
      <c r="P131">
        <v>33</v>
      </c>
      <c r="Q131" t="s">
        <v>2438</v>
      </c>
      <c r="R131">
        <v>5</v>
      </c>
      <c r="S131" t="s">
        <v>86</v>
      </c>
      <c r="T131" t="s">
        <v>2948</v>
      </c>
      <c r="U131" t="s">
        <v>23</v>
      </c>
      <c r="V131">
        <v>9141548337</v>
      </c>
      <c r="W131">
        <v>-1.56880023258431</v>
      </c>
      <c r="X131">
        <v>30.115662880787301</v>
      </c>
      <c r="Y131" t="str">
        <f>_xlfn.CONCAT("RWANDA", " ", H131, " ", I131, " ", J131, " ", K131)</f>
        <v>RWANDA GICUMBI RWAMIKO NYAGAHINGA KIGAGA</v>
      </c>
    </row>
    <row r="132" spans="1:25">
      <c r="A132">
        <v>42</v>
      </c>
      <c r="B132" t="s">
        <v>493</v>
      </c>
      <c r="C132" t="s">
        <v>494</v>
      </c>
      <c r="E132" t="s">
        <v>480</v>
      </c>
      <c r="F132" t="s">
        <v>3056</v>
      </c>
      <c r="G132" t="s">
        <v>31</v>
      </c>
      <c r="H132" t="s">
        <v>110</v>
      </c>
      <c r="I132" t="s">
        <v>1607</v>
      </c>
      <c r="J132" t="s">
        <v>1608</v>
      </c>
      <c r="K132" t="s">
        <v>1609</v>
      </c>
      <c r="L132">
        <v>40.864319999999999</v>
      </c>
      <c r="M132">
        <v>-73.797799999999995</v>
      </c>
      <c r="N132" t="s">
        <v>2948</v>
      </c>
      <c r="O132" t="s">
        <v>2948</v>
      </c>
      <c r="P132">
        <v>96</v>
      </c>
      <c r="Q132" t="s">
        <v>2438</v>
      </c>
      <c r="R132" t="s">
        <v>2948</v>
      </c>
      <c r="S132" t="s">
        <v>2948</v>
      </c>
      <c r="T132" t="s">
        <v>2948</v>
      </c>
      <c r="U132" t="s">
        <v>36</v>
      </c>
      <c r="V132">
        <v>9141548337</v>
      </c>
      <c r="W132">
        <v>-1.56880023258431</v>
      </c>
      <c r="X132">
        <v>30.115662880787301</v>
      </c>
      <c r="Y132" t="str">
        <f>_xlfn.CONCAT("RWANDA", " ", H132, " ", I132, " ", J132, " ", K132)</f>
        <v>RWANDA GICUMBI RWAMIKO NYAGAHINGA KIGAGA</v>
      </c>
    </row>
    <row r="133" spans="1:25">
      <c r="A133">
        <v>42</v>
      </c>
      <c r="B133" t="s">
        <v>496</v>
      </c>
      <c r="C133" t="s">
        <v>497</v>
      </c>
      <c r="D133" t="s">
        <v>34</v>
      </c>
      <c r="E133" t="s">
        <v>498</v>
      </c>
      <c r="F133" t="s">
        <v>1611</v>
      </c>
      <c r="G133" t="s">
        <v>31</v>
      </c>
      <c r="H133" t="s">
        <v>110</v>
      </c>
      <c r="I133" t="s">
        <v>1607</v>
      </c>
      <c r="J133" t="s">
        <v>1608</v>
      </c>
      <c r="K133" t="s">
        <v>1609</v>
      </c>
      <c r="L133">
        <v>40.864319999999999</v>
      </c>
      <c r="M133">
        <v>-73.797799999999995</v>
      </c>
      <c r="N133">
        <v>5</v>
      </c>
      <c r="O133">
        <v>1973</v>
      </c>
      <c r="P133">
        <v>49</v>
      </c>
      <c r="Q133" t="s">
        <v>2438</v>
      </c>
      <c r="R133">
        <v>2</v>
      </c>
      <c r="S133" t="s">
        <v>48</v>
      </c>
      <c r="T133">
        <v>11</v>
      </c>
      <c r="U133" t="s">
        <v>36</v>
      </c>
      <c r="V133">
        <v>9141548337</v>
      </c>
      <c r="W133">
        <v>-1.56880023258431</v>
      </c>
      <c r="X133">
        <v>30.115662880787301</v>
      </c>
      <c r="Y133" t="str">
        <f>_xlfn.CONCAT("RWANDA", " ", H133, " ", I133, " ", J133, " ", K133)</f>
        <v>RWANDA GICUMBI RWAMIKO NYAGAHINGA KIGAGA</v>
      </c>
    </row>
    <row r="134" spans="1:25">
      <c r="A134">
        <v>43</v>
      </c>
      <c r="B134" t="s">
        <v>499</v>
      </c>
      <c r="C134" t="s">
        <v>500</v>
      </c>
      <c r="E134" t="s">
        <v>563</v>
      </c>
      <c r="F134" t="s">
        <v>3057</v>
      </c>
      <c r="G134" t="s">
        <v>37</v>
      </c>
      <c r="H134" t="s">
        <v>68</v>
      </c>
      <c r="I134" t="s">
        <v>1379</v>
      </c>
      <c r="J134" t="s">
        <v>1613</v>
      </c>
      <c r="K134" t="s">
        <v>1614</v>
      </c>
      <c r="L134">
        <v>8.9909730000000003</v>
      </c>
      <c r="M134">
        <v>16.316949999999999</v>
      </c>
      <c r="N134">
        <v>10</v>
      </c>
      <c r="O134">
        <v>1990</v>
      </c>
      <c r="P134">
        <v>32</v>
      </c>
      <c r="Q134" t="s">
        <v>2442</v>
      </c>
      <c r="R134">
        <v>4</v>
      </c>
      <c r="S134" t="s">
        <v>93</v>
      </c>
      <c r="T134">
        <v>6</v>
      </c>
      <c r="U134" t="s">
        <v>36</v>
      </c>
      <c r="V134">
        <v>7621647104</v>
      </c>
      <c r="W134">
        <v>-1.8612757190096201</v>
      </c>
      <c r="X134">
        <v>29.624354829712701</v>
      </c>
      <c r="Y134" t="str">
        <f>_xlfn.CONCAT("RWANDA", " ", H134, " ", I134, " ", J134, " ", K134)</f>
        <v>RWANDA NGORORERO BWIRA KABARONDO NYAKARAMBI</v>
      </c>
    </row>
    <row r="135" spans="1:25">
      <c r="A135">
        <v>43</v>
      </c>
      <c r="B135" t="s">
        <v>502</v>
      </c>
      <c r="C135" t="s">
        <v>76</v>
      </c>
      <c r="E135" t="s">
        <v>481</v>
      </c>
      <c r="F135" t="s">
        <v>3058</v>
      </c>
      <c r="G135" t="s">
        <v>37</v>
      </c>
      <c r="H135" t="s">
        <v>68</v>
      </c>
      <c r="I135" t="s">
        <v>1379</v>
      </c>
      <c r="J135" t="s">
        <v>1613</v>
      </c>
      <c r="K135" t="s">
        <v>1614</v>
      </c>
      <c r="L135">
        <v>8.9909730000000003</v>
      </c>
      <c r="M135">
        <v>16.316949999999999</v>
      </c>
      <c r="N135">
        <v>6</v>
      </c>
      <c r="O135">
        <v>2002</v>
      </c>
      <c r="P135">
        <v>20</v>
      </c>
      <c r="Q135" t="s">
        <v>2442</v>
      </c>
      <c r="R135">
        <v>6</v>
      </c>
      <c r="S135" t="s">
        <v>43</v>
      </c>
      <c r="T135">
        <v>7</v>
      </c>
      <c r="U135" t="s">
        <v>36</v>
      </c>
      <c r="V135">
        <v>7621647104</v>
      </c>
      <c r="W135">
        <v>-1.8612757190096201</v>
      </c>
      <c r="X135">
        <v>29.624354829712701</v>
      </c>
      <c r="Y135" t="str">
        <f>_xlfn.CONCAT("RWANDA", " ", H135, " ", I135, " ", J135, " ", K135)</f>
        <v>RWANDA NGORORERO BWIRA KABARONDO NYAKARAMBI</v>
      </c>
    </row>
    <row r="136" spans="1:25">
      <c r="A136">
        <v>43</v>
      </c>
      <c r="B136" t="s">
        <v>504</v>
      </c>
      <c r="C136" t="s">
        <v>505</v>
      </c>
      <c r="E136" t="s">
        <v>506</v>
      </c>
      <c r="F136" t="s">
        <v>3059</v>
      </c>
      <c r="G136" t="s">
        <v>37</v>
      </c>
      <c r="H136" t="s">
        <v>68</v>
      </c>
      <c r="I136" t="s">
        <v>1379</v>
      </c>
      <c r="J136" t="s">
        <v>1613</v>
      </c>
      <c r="K136" t="s">
        <v>1614</v>
      </c>
      <c r="L136">
        <v>8.9909730000000003</v>
      </c>
      <c r="M136">
        <v>16.316949999999999</v>
      </c>
      <c r="N136" t="s">
        <v>2948</v>
      </c>
      <c r="O136">
        <v>1933</v>
      </c>
      <c r="P136">
        <v>49</v>
      </c>
      <c r="Q136" t="s">
        <v>2442</v>
      </c>
      <c r="R136">
        <v>7</v>
      </c>
      <c r="S136" t="s">
        <v>78</v>
      </c>
      <c r="T136">
        <v>10</v>
      </c>
      <c r="U136" t="s">
        <v>36</v>
      </c>
      <c r="V136">
        <v>7621647104</v>
      </c>
      <c r="W136">
        <v>-1.8612757190096201</v>
      </c>
      <c r="X136">
        <v>29.624354829712701</v>
      </c>
      <c r="Y136" t="str">
        <f>_xlfn.CONCAT("RWANDA", " ", H136, " ", I136, " ", J136, " ", K136)</f>
        <v>RWANDA NGORORERO BWIRA KABARONDO NYAKARAMBI</v>
      </c>
    </row>
    <row r="137" spans="1:25">
      <c r="A137">
        <v>43</v>
      </c>
      <c r="B137" t="s">
        <v>507</v>
      </c>
      <c r="C137" t="s">
        <v>508</v>
      </c>
      <c r="E137" t="s">
        <v>385</v>
      </c>
      <c r="F137" t="s">
        <v>3060</v>
      </c>
      <c r="G137" t="s">
        <v>37</v>
      </c>
      <c r="H137" t="s">
        <v>68</v>
      </c>
      <c r="I137" t="s">
        <v>1379</v>
      </c>
      <c r="J137" t="s">
        <v>1613</v>
      </c>
      <c r="K137" t="s">
        <v>1614</v>
      </c>
      <c r="L137">
        <v>8.9909730000000003</v>
      </c>
      <c r="M137">
        <v>16.316949999999999</v>
      </c>
      <c r="N137">
        <v>6</v>
      </c>
      <c r="O137" t="s">
        <v>2948</v>
      </c>
      <c r="P137">
        <v>93</v>
      </c>
      <c r="Q137" t="s">
        <v>2442</v>
      </c>
      <c r="R137">
        <v>6</v>
      </c>
      <c r="S137" t="s">
        <v>43</v>
      </c>
      <c r="T137">
        <v>1</v>
      </c>
      <c r="U137" t="s">
        <v>36</v>
      </c>
      <c r="V137">
        <v>7621647104</v>
      </c>
      <c r="W137">
        <v>-1.8612757190096201</v>
      </c>
      <c r="X137">
        <v>29.624354829712701</v>
      </c>
      <c r="Y137" t="str">
        <f>_xlfn.CONCAT("RWANDA", " ", H137, " ", I137, " ", J137, " ", K137)</f>
        <v>RWANDA NGORORERO BWIRA KABARONDO NYAKARAMBI</v>
      </c>
    </row>
    <row r="138" spans="1:25">
      <c r="A138">
        <v>44</v>
      </c>
      <c r="B138" t="s">
        <v>510</v>
      </c>
      <c r="C138" t="s">
        <v>511</v>
      </c>
      <c r="E138" t="s">
        <v>401</v>
      </c>
      <c r="F138" t="s">
        <v>3061</v>
      </c>
      <c r="G138" t="s">
        <v>72</v>
      </c>
      <c r="H138" t="s">
        <v>73</v>
      </c>
      <c r="I138" t="s">
        <v>1619</v>
      </c>
      <c r="J138" t="s">
        <v>1620</v>
      </c>
      <c r="K138" t="s">
        <v>1621</v>
      </c>
      <c r="L138">
        <v>-6.1785300000000003</v>
      </c>
      <c r="M138">
        <v>106.6315</v>
      </c>
      <c r="N138">
        <v>1</v>
      </c>
      <c r="O138" t="s">
        <v>2948</v>
      </c>
      <c r="P138">
        <v>69</v>
      </c>
      <c r="Q138" t="s">
        <v>2445</v>
      </c>
      <c r="R138">
        <v>1</v>
      </c>
      <c r="S138" t="s">
        <v>186</v>
      </c>
      <c r="T138">
        <v>2</v>
      </c>
      <c r="U138" t="s">
        <v>36</v>
      </c>
      <c r="W138">
        <v>-1.8841199676414</v>
      </c>
      <c r="X138">
        <v>30.055560036692199</v>
      </c>
      <c r="Y138" t="str">
        <f>_xlfn.CONCAT("RWANDA", " ", H138, " ", I138, " ", J138, " ", K138)</f>
        <v>RWANDA GASABO JABANA KABUYE NYAGASOZI</v>
      </c>
    </row>
    <row r="139" spans="1:25">
      <c r="A139">
        <v>44</v>
      </c>
      <c r="B139" t="s">
        <v>513</v>
      </c>
      <c r="C139" t="s">
        <v>514</v>
      </c>
      <c r="E139" t="s">
        <v>280</v>
      </c>
      <c r="F139" t="s">
        <v>3062</v>
      </c>
      <c r="G139" t="s">
        <v>72</v>
      </c>
      <c r="H139" t="s">
        <v>73</v>
      </c>
      <c r="I139" t="s">
        <v>1619</v>
      </c>
      <c r="J139" t="s">
        <v>1620</v>
      </c>
      <c r="K139" t="s">
        <v>1621</v>
      </c>
      <c r="L139">
        <v>-6.1785300000000003</v>
      </c>
      <c r="M139">
        <v>106.6315</v>
      </c>
      <c r="N139" t="s">
        <v>2948</v>
      </c>
      <c r="O139" t="s">
        <v>2948</v>
      </c>
      <c r="P139">
        <v>3</v>
      </c>
      <c r="Q139" t="s">
        <v>2445</v>
      </c>
      <c r="R139">
        <v>6</v>
      </c>
      <c r="S139" t="s">
        <v>43</v>
      </c>
      <c r="T139">
        <v>7</v>
      </c>
      <c r="U139" t="s">
        <v>36</v>
      </c>
      <c r="W139">
        <v>-1.8841199676414</v>
      </c>
      <c r="X139">
        <v>30.055560036692199</v>
      </c>
      <c r="Y139" t="str">
        <f>_xlfn.CONCAT("RWANDA", " ", H139, " ", I139, " ", J139, " ", K139)</f>
        <v>RWANDA GASABO JABANA KABUYE NYAGASOZI</v>
      </c>
    </row>
    <row r="140" spans="1:25">
      <c r="A140">
        <v>44</v>
      </c>
      <c r="B140" t="s">
        <v>516</v>
      </c>
      <c r="C140" t="s">
        <v>517</v>
      </c>
      <c r="E140" t="s">
        <v>2447</v>
      </c>
      <c r="F140" t="s">
        <v>3063</v>
      </c>
      <c r="G140" t="s">
        <v>72</v>
      </c>
      <c r="H140" t="s">
        <v>73</v>
      </c>
      <c r="I140" t="s">
        <v>1619</v>
      </c>
      <c r="J140" t="s">
        <v>1620</v>
      </c>
      <c r="K140" t="s">
        <v>1621</v>
      </c>
      <c r="L140">
        <v>-6.1785300000000003</v>
      </c>
      <c r="M140">
        <v>106.6315</v>
      </c>
      <c r="N140">
        <v>5</v>
      </c>
      <c r="O140">
        <v>2006</v>
      </c>
      <c r="P140">
        <v>19</v>
      </c>
      <c r="Q140" t="s">
        <v>2445</v>
      </c>
      <c r="R140">
        <v>6</v>
      </c>
      <c r="S140" t="s">
        <v>43</v>
      </c>
      <c r="T140">
        <v>9</v>
      </c>
      <c r="U140" t="s">
        <v>36</v>
      </c>
      <c r="W140">
        <v>-1.8841199676414</v>
      </c>
      <c r="X140">
        <v>30.055560036692199</v>
      </c>
      <c r="Y140" t="str">
        <f>_xlfn.CONCAT("RWANDA", " ", H140, " ", I140, " ", J140, " ", K140)</f>
        <v>RWANDA GASABO JABANA KABUYE NYAGASOZI</v>
      </c>
    </row>
    <row r="141" spans="1:25">
      <c r="A141">
        <v>44</v>
      </c>
      <c r="B141" t="s">
        <v>519</v>
      </c>
      <c r="C141" t="s">
        <v>520</v>
      </c>
      <c r="E141" t="s">
        <v>2449</v>
      </c>
      <c r="F141" t="s">
        <v>3064</v>
      </c>
      <c r="G141" t="s">
        <v>72</v>
      </c>
      <c r="H141" t="s">
        <v>73</v>
      </c>
      <c r="I141" t="s">
        <v>1619</v>
      </c>
      <c r="J141" t="s">
        <v>1620</v>
      </c>
      <c r="K141" t="s">
        <v>1621</v>
      </c>
      <c r="L141">
        <v>-6.1785300000000003</v>
      </c>
      <c r="M141">
        <v>106.6315</v>
      </c>
      <c r="N141" t="s">
        <v>2948</v>
      </c>
      <c r="O141">
        <v>1946</v>
      </c>
      <c r="P141">
        <v>76</v>
      </c>
      <c r="Q141" t="s">
        <v>2445</v>
      </c>
      <c r="R141">
        <v>6</v>
      </c>
      <c r="S141" t="s">
        <v>43</v>
      </c>
      <c r="T141">
        <v>12</v>
      </c>
      <c r="U141" t="s">
        <v>36</v>
      </c>
      <c r="W141">
        <v>-1.8841199676414</v>
      </c>
      <c r="X141">
        <v>30.055560036692199</v>
      </c>
      <c r="Y141" t="str">
        <f>_xlfn.CONCAT("RWANDA", " ", H141, " ", I141, " ", J141, " ", K141)</f>
        <v>RWANDA GASABO JABANA KABUYE NYAGASOZI</v>
      </c>
    </row>
    <row r="142" spans="1:25">
      <c r="A142">
        <v>44</v>
      </c>
      <c r="B142" t="s">
        <v>522</v>
      </c>
      <c r="C142" t="s">
        <v>2948</v>
      </c>
      <c r="E142" t="s">
        <v>537</v>
      </c>
      <c r="F142" t="s">
        <v>3065</v>
      </c>
      <c r="G142" t="s">
        <v>72</v>
      </c>
      <c r="H142" t="s">
        <v>73</v>
      </c>
      <c r="I142" t="s">
        <v>1619</v>
      </c>
      <c r="J142" t="s">
        <v>1620</v>
      </c>
      <c r="K142" t="s">
        <v>1621</v>
      </c>
      <c r="L142">
        <v>-6.1785300000000003</v>
      </c>
      <c r="M142">
        <v>106.6315</v>
      </c>
      <c r="N142">
        <v>3</v>
      </c>
      <c r="O142" t="s">
        <v>2948</v>
      </c>
      <c r="P142">
        <v>99</v>
      </c>
      <c r="Q142" t="s">
        <v>2445</v>
      </c>
      <c r="R142">
        <v>6</v>
      </c>
      <c r="S142" t="s">
        <v>43</v>
      </c>
      <c r="T142">
        <v>7</v>
      </c>
      <c r="U142" t="s">
        <v>36</v>
      </c>
      <c r="W142">
        <v>-1.8841199676414</v>
      </c>
      <c r="X142">
        <v>30.055560036692199</v>
      </c>
      <c r="Y142" t="str">
        <f>_xlfn.CONCAT("RWANDA", " ", H142, " ", I142, " ", J142, " ", K142)</f>
        <v>RWANDA GASABO JABANA KABUYE NYAGASOZI</v>
      </c>
    </row>
    <row r="143" spans="1:25">
      <c r="A143">
        <v>45</v>
      </c>
      <c r="B143" t="s">
        <v>525</v>
      </c>
      <c r="C143" t="s">
        <v>526</v>
      </c>
      <c r="E143" t="s">
        <v>2447</v>
      </c>
      <c r="F143" t="s">
        <v>3066</v>
      </c>
      <c r="G143" t="s">
        <v>37</v>
      </c>
      <c r="H143" t="s">
        <v>42</v>
      </c>
      <c r="I143" t="s">
        <v>1627</v>
      </c>
      <c r="J143" t="s">
        <v>1628</v>
      </c>
      <c r="K143" t="s">
        <v>1629</v>
      </c>
      <c r="L143">
        <v>-17.693000000000001</v>
      </c>
      <c r="M143">
        <v>-42.517200000000003</v>
      </c>
      <c r="N143" t="s">
        <v>2948</v>
      </c>
      <c r="O143">
        <v>1940</v>
      </c>
      <c r="P143">
        <v>21</v>
      </c>
      <c r="Q143" t="s">
        <v>2452</v>
      </c>
      <c r="R143">
        <v>2</v>
      </c>
      <c r="S143" t="s">
        <v>48</v>
      </c>
      <c r="T143">
        <v>8</v>
      </c>
      <c r="U143" t="s">
        <v>36</v>
      </c>
      <c r="V143">
        <v>6099637466</v>
      </c>
      <c r="W143">
        <v>-1.5819630843408301</v>
      </c>
      <c r="X143">
        <v>29.473947837516899</v>
      </c>
      <c r="Y143" t="str">
        <f>_xlfn.CONCAT("RWANDA", " ", H143, " ", I143, " ", J143, " ", K143)</f>
        <v>RWANDA NYABIHU JENDA KAREBA RUBARE</v>
      </c>
    </row>
    <row r="144" spans="1:25">
      <c r="A144">
        <v>45</v>
      </c>
      <c r="B144" t="s">
        <v>527</v>
      </c>
      <c r="C144" t="s">
        <v>528</v>
      </c>
      <c r="E144" t="s">
        <v>529</v>
      </c>
      <c r="F144" t="s">
        <v>3067</v>
      </c>
      <c r="G144" t="s">
        <v>37</v>
      </c>
      <c r="H144" t="s">
        <v>42</v>
      </c>
      <c r="I144" t="s">
        <v>1627</v>
      </c>
      <c r="J144" t="s">
        <v>1628</v>
      </c>
      <c r="K144" t="s">
        <v>1629</v>
      </c>
      <c r="L144">
        <v>-17.693000000000001</v>
      </c>
      <c r="M144">
        <v>-42.517200000000003</v>
      </c>
      <c r="N144">
        <v>3</v>
      </c>
      <c r="O144">
        <v>1940</v>
      </c>
      <c r="P144">
        <v>85</v>
      </c>
      <c r="Q144" t="s">
        <v>2452</v>
      </c>
      <c r="R144">
        <v>3</v>
      </c>
      <c r="S144" t="s">
        <v>26</v>
      </c>
      <c r="T144">
        <v>5</v>
      </c>
      <c r="U144" t="s">
        <v>36</v>
      </c>
      <c r="V144">
        <v>6099637466</v>
      </c>
      <c r="W144">
        <v>-1.5819630843408301</v>
      </c>
      <c r="X144">
        <v>29.473947837516899</v>
      </c>
      <c r="Y144" t="str">
        <f>_xlfn.CONCAT("RWANDA", " ", H144, " ", I144, " ", J144, " ", K144)</f>
        <v>RWANDA NYABIHU JENDA KAREBA RUBARE</v>
      </c>
    </row>
    <row r="145" spans="1:25">
      <c r="A145">
        <v>45</v>
      </c>
      <c r="B145" t="s">
        <v>530</v>
      </c>
      <c r="C145" t="s">
        <v>2453</v>
      </c>
      <c r="E145" t="s">
        <v>394</v>
      </c>
      <c r="F145" t="s">
        <v>3068</v>
      </c>
      <c r="G145" t="s">
        <v>37</v>
      </c>
      <c r="H145" t="s">
        <v>42</v>
      </c>
      <c r="I145" t="s">
        <v>1627</v>
      </c>
      <c r="J145" t="s">
        <v>1628</v>
      </c>
      <c r="K145" t="s">
        <v>1629</v>
      </c>
      <c r="L145">
        <v>-17.693000000000001</v>
      </c>
      <c r="M145">
        <v>-42.517200000000003</v>
      </c>
      <c r="N145">
        <v>4</v>
      </c>
      <c r="O145">
        <v>1944</v>
      </c>
      <c r="P145">
        <v>78</v>
      </c>
      <c r="Q145" t="s">
        <v>2452</v>
      </c>
      <c r="R145">
        <v>7</v>
      </c>
      <c r="S145" t="s">
        <v>78</v>
      </c>
      <c r="T145">
        <v>9</v>
      </c>
      <c r="U145" t="s">
        <v>23</v>
      </c>
      <c r="V145">
        <v>6099637466</v>
      </c>
      <c r="W145">
        <v>-1.5819630843408301</v>
      </c>
      <c r="X145">
        <v>29.473947837516899</v>
      </c>
      <c r="Y145" t="str">
        <f>_xlfn.CONCAT("RWANDA", " ", H145, " ", I145, " ", J145, " ", K145)</f>
        <v>RWANDA NYABIHU JENDA KAREBA RUBARE</v>
      </c>
    </row>
    <row r="146" spans="1:25">
      <c r="A146">
        <v>45</v>
      </c>
      <c r="B146" t="s">
        <v>532</v>
      </c>
      <c r="C146" t="s">
        <v>497</v>
      </c>
      <c r="E146" t="s">
        <v>135</v>
      </c>
      <c r="F146" t="s">
        <v>3069</v>
      </c>
      <c r="G146" t="s">
        <v>37</v>
      </c>
      <c r="H146" t="s">
        <v>42</v>
      </c>
      <c r="I146" t="s">
        <v>1627</v>
      </c>
      <c r="J146" t="s">
        <v>1628</v>
      </c>
      <c r="K146" t="s">
        <v>1629</v>
      </c>
      <c r="L146">
        <v>-17.693000000000001</v>
      </c>
      <c r="M146">
        <v>-42.517200000000003</v>
      </c>
      <c r="N146">
        <v>9</v>
      </c>
      <c r="O146">
        <v>1935</v>
      </c>
      <c r="P146">
        <v>87</v>
      </c>
      <c r="Q146" t="s">
        <v>2452</v>
      </c>
      <c r="R146">
        <v>3</v>
      </c>
      <c r="S146" t="s">
        <v>26</v>
      </c>
      <c r="T146">
        <v>12</v>
      </c>
      <c r="U146" t="s">
        <v>2948</v>
      </c>
      <c r="V146">
        <v>6099637466</v>
      </c>
      <c r="W146">
        <v>-1.5819630843408301</v>
      </c>
      <c r="X146">
        <v>29.473947837516899</v>
      </c>
      <c r="Y146" t="str">
        <f>_xlfn.CONCAT("RWANDA", " ", H146, " ", I146, " ", J146, " ", K146)</f>
        <v>RWANDA NYABIHU JENDA KAREBA RUBARE</v>
      </c>
    </row>
    <row r="147" spans="1:25">
      <c r="A147">
        <v>45</v>
      </c>
      <c r="B147" t="s">
        <v>533</v>
      </c>
      <c r="C147" t="s">
        <v>534</v>
      </c>
      <c r="E147" t="s">
        <v>535</v>
      </c>
      <c r="F147" t="s">
        <v>3070</v>
      </c>
      <c r="G147" t="s">
        <v>37</v>
      </c>
      <c r="H147" t="s">
        <v>42</v>
      </c>
      <c r="I147" t="s">
        <v>1627</v>
      </c>
      <c r="J147" t="s">
        <v>1628</v>
      </c>
      <c r="K147" t="s">
        <v>1629</v>
      </c>
      <c r="L147">
        <v>-17.693000000000001</v>
      </c>
      <c r="M147">
        <v>-42.517200000000003</v>
      </c>
      <c r="N147">
        <v>6</v>
      </c>
      <c r="O147">
        <v>2009</v>
      </c>
      <c r="P147">
        <v>13</v>
      </c>
      <c r="Q147" t="s">
        <v>2452</v>
      </c>
      <c r="R147">
        <v>6</v>
      </c>
      <c r="S147" t="s">
        <v>43</v>
      </c>
      <c r="T147">
        <v>1</v>
      </c>
      <c r="U147" t="s">
        <v>36</v>
      </c>
      <c r="V147">
        <v>6099637466</v>
      </c>
      <c r="W147">
        <v>-1.5819630843408301</v>
      </c>
      <c r="X147">
        <v>29.473947837516899</v>
      </c>
      <c r="Y147" t="str">
        <f>_xlfn.CONCAT("RWANDA", " ", H147, " ", I147, " ", J147, " ", K147)</f>
        <v>RWANDA NYABIHU JENDA KAREBA RUBARE</v>
      </c>
    </row>
    <row r="148" spans="1:25">
      <c r="A148">
        <v>46</v>
      </c>
      <c r="B148" t="s">
        <v>536</v>
      </c>
      <c r="C148" t="s">
        <v>537</v>
      </c>
      <c r="E148" t="s">
        <v>538</v>
      </c>
      <c r="F148" t="s">
        <v>3071</v>
      </c>
      <c r="G148" t="s">
        <v>97</v>
      </c>
      <c r="H148" t="s">
        <v>289</v>
      </c>
      <c r="I148" t="s">
        <v>1635</v>
      </c>
      <c r="J148" t="s">
        <v>1636</v>
      </c>
      <c r="K148" t="s">
        <v>1637</v>
      </c>
      <c r="L148">
        <v>33.307470000000002</v>
      </c>
      <c r="M148">
        <v>130.37459999999999</v>
      </c>
      <c r="N148">
        <v>1</v>
      </c>
      <c r="O148">
        <v>1963</v>
      </c>
      <c r="P148">
        <v>59</v>
      </c>
      <c r="Q148" t="s">
        <v>1640</v>
      </c>
      <c r="R148" t="s">
        <v>2948</v>
      </c>
      <c r="S148" t="s">
        <v>2948</v>
      </c>
      <c r="T148">
        <v>10</v>
      </c>
      <c r="U148" t="s">
        <v>36</v>
      </c>
      <c r="W148">
        <v>-1.37439293710676</v>
      </c>
      <c r="X148">
        <v>30.198218813523901</v>
      </c>
      <c r="Y148" t="str">
        <f>_xlfn.CONCAT("RWANDA", " ", H148, " ", I148, " ", J148, " ", K148)</f>
        <v>RWANDA NYAGATARE KARAMA CYENKWANZI RUREMBO</v>
      </c>
    </row>
    <row r="149" spans="1:25">
      <c r="A149">
        <v>46</v>
      </c>
      <c r="B149" t="s">
        <v>539</v>
      </c>
      <c r="C149" t="s">
        <v>540</v>
      </c>
      <c r="E149" t="s">
        <v>538</v>
      </c>
      <c r="F149" t="s">
        <v>3072</v>
      </c>
      <c r="G149" t="s">
        <v>97</v>
      </c>
      <c r="H149" t="s">
        <v>289</v>
      </c>
      <c r="I149" t="s">
        <v>1635</v>
      </c>
      <c r="J149" t="s">
        <v>1636</v>
      </c>
      <c r="K149" t="s">
        <v>1637</v>
      </c>
      <c r="L149">
        <v>33.307470000000002</v>
      </c>
      <c r="M149">
        <v>130.37459999999999</v>
      </c>
      <c r="N149" t="s">
        <v>2948</v>
      </c>
      <c r="O149">
        <v>1932</v>
      </c>
      <c r="P149">
        <v>3</v>
      </c>
      <c r="Q149" t="s">
        <v>1640</v>
      </c>
      <c r="R149">
        <v>6</v>
      </c>
      <c r="S149" t="s">
        <v>43</v>
      </c>
      <c r="T149">
        <v>6</v>
      </c>
      <c r="U149" t="s">
        <v>36</v>
      </c>
      <c r="W149">
        <v>-1.37439293710676</v>
      </c>
      <c r="X149">
        <v>30.198218813523901</v>
      </c>
      <c r="Y149" t="str">
        <f>_xlfn.CONCAT("RWANDA", " ", H149, " ", I149, " ", J149, " ", K149)</f>
        <v>RWANDA NYAGATARE KARAMA CYENKWANZI RUREMBO</v>
      </c>
    </row>
    <row r="150" spans="1:25">
      <c r="A150">
        <v>46</v>
      </c>
      <c r="B150" t="s">
        <v>542</v>
      </c>
      <c r="C150" t="s">
        <v>134</v>
      </c>
      <c r="D150" t="s">
        <v>543</v>
      </c>
      <c r="E150" t="s">
        <v>2456</v>
      </c>
      <c r="F150" t="s">
        <v>2457</v>
      </c>
      <c r="G150" t="s">
        <v>97</v>
      </c>
      <c r="H150" t="s">
        <v>289</v>
      </c>
      <c r="I150" t="s">
        <v>1635</v>
      </c>
      <c r="J150" t="s">
        <v>1636</v>
      </c>
      <c r="K150" t="s">
        <v>1637</v>
      </c>
      <c r="L150">
        <v>33.307470000000002</v>
      </c>
      <c r="M150">
        <v>130.37459999999999</v>
      </c>
      <c r="N150">
        <v>6</v>
      </c>
      <c r="O150" t="s">
        <v>2948</v>
      </c>
      <c r="P150">
        <v>47</v>
      </c>
      <c r="Q150" t="s">
        <v>1640</v>
      </c>
      <c r="R150">
        <v>3</v>
      </c>
      <c r="S150" t="s">
        <v>26</v>
      </c>
      <c r="T150">
        <v>12</v>
      </c>
      <c r="U150" t="s">
        <v>36</v>
      </c>
      <c r="W150">
        <v>-1.37439293710676</v>
      </c>
      <c r="X150">
        <v>30.198218813523901</v>
      </c>
      <c r="Y150" t="str">
        <f>_xlfn.CONCAT("RWANDA", " ", H150, " ", I150, " ", J150, " ", K150)</f>
        <v>RWANDA NYAGATARE KARAMA CYENKWANZI RUREMBO</v>
      </c>
    </row>
    <row r="151" spans="1:25">
      <c r="A151">
        <v>46</v>
      </c>
      <c r="B151" t="s">
        <v>545</v>
      </c>
      <c r="C151" t="s">
        <v>546</v>
      </c>
      <c r="D151" t="s">
        <v>547</v>
      </c>
      <c r="E151" t="s">
        <v>248</v>
      </c>
      <c r="F151" t="s">
        <v>1640</v>
      </c>
      <c r="G151" t="s">
        <v>97</v>
      </c>
      <c r="H151" t="s">
        <v>289</v>
      </c>
      <c r="I151" t="s">
        <v>1635</v>
      </c>
      <c r="J151" t="s">
        <v>1636</v>
      </c>
      <c r="K151" t="s">
        <v>1637</v>
      </c>
      <c r="L151">
        <v>33.307470000000002</v>
      </c>
      <c r="M151">
        <v>130.37459999999999</v>
      </c>
      <c r="N151" t="s">
        <v>2948</v>
      </c>
      <c r="O151" t="s">
        <v>2948</v>
      </c>
      <c r="Q151" t="s">
        <v>1640</v>
      </c>
      <c r="R151">
        <v>4</v>
      </c>
      <c r="S151" t="s">
        <v>93</v>
      </c>
      <c r="T151">
        <v>9</v>
      </c>
      <c r="U151" t="s">
        <v>36</v>
      </c>
      <c r="V151" t="s">
        <v>2948</v>
      </c>
      <c r="W151">
        <v>-1.37439293710676</v>
      </c>
      <c r="X151">
        <v>30.198218813523901</v>
      </c>
      <c r="Y151" t="str">
        <f>_xlfn.CONCAT("RWANDA", " ", H151, " ", I151, " ", J151, " ", K151)</f>
        <v>RWANDA NYAGATARE KARAMA CYENKWANZI RUREMBO</v>
      </c>
    </row>
    <row r="152" spans="1:25">
      <c r="A152">
        <v>47</v>
      </c>
      <c r="B152" t="s">
        <v>548</v>
      </c>
      <c r="C152" t="s">
        <v>549</v>
      </c>
      <c r="E152" t="s">
        <v>149</v>
      </c>
      <c r="F152" t="s">
        <v>3073</v>
      </c>
      <c r="G152" t="s">
        <v>72</v>
      </c>
      <c r="H152" t="s">
        <v>77</v>
      </c>
      <c r="I152" t="s">
        <v>1642</v>
      </c>
      <c r="J152" t="s">
        <v>1643</v>
      </c>
      <c r="K152" t="s">
        <v>1644</v>
      </c>
      <c r="L152">
        <v>15.67567</v>
      </c>
      <c r="M152">
        <v>121.13039999999999</v>
      </c>
      <c r="N152">
        <v>11</v>
      </c>
      <c r="O152">
        <v>1985</v>
      </c>
      <c r="P152">
        <v>37</v>
      </c>
      <c r="Q152" t="s">
        <v>2458</v>
      </c>
      <c r="R152">
        <v>5</v>
      </c>
      <c r="S152" t="s">
        <v>86</v>
      </c>
      <c r="T152" t="s">
        <v>2948</v>
      </c>
      <c r="U152" t="s">
        <v>23</v>
      </c>
      <c r="W152">
        <v>-1.93670102090249</v>
      </c>
      <c r="X152">
        <v>30.026321379283999</v>
      </c>
      <c r="Y152" t="str">
        <f>_xlfn.CONCAT("RWANDA", " ", H152, " ", I152, " ", J152, " ", K152)</f>
        <v>RWANDA NYARUGENGE KANYINYA NYAMWERU RUHENGERI</v>
      </c>
    </row>
    <row r="153" spans="1:25">
      <c r="A153">
        <v>47</v>
      </c>
      <c r="B153" t="s">
        <v>550</v>
      </c>
      <c r="C153" t="s">
        <v>551</v>
      </c>
      <c r="E153" t="s">
        <v>2459</v>
      </c>
      <c r="F153" t="s">
        <v>3074</v>
      </c>
      <c r="G153" t="s">
        <v>72</v>
      </c>
      <c r="H153" t="s">
        <v>77</v>
      </c>
      <c r="I153" t="s">
        <v>1642</v>
      </c>
      <c r="J153" t="s">
        <v>1643</v>
      </c>
      <c r="K153" t="s">
        <v>1644</v>
      </c>
      <c r="L153">
        <v>15.67567</v>
      </c>
      <c r="M153">
        <v>121.13039999999999</v>
      </c>
      <c r="N153">
        <v>4</v>
      </c>
      <c r="O153">
        <v>1925</v>
      </c>
      <c r="P153">
        <v>97</v>
      </c>
      <c r="Q153" t="s">
        <v>2458</v>
      </c>
      <c r="R153">
        <v>4</v>
      </c>
      <c r="S153" t="s">
        <v>93</v>
      </c>
      <c r="T153">
        <v>13</v>
      </c>
      <c r="U153" t="s">
        <v>36</v>
      </c>
      <c r="W153">
        <v>-1.93670102090249</v>
      </c>
      <c r="X153">
        <v>30.026321379283999</v>
      </c>
      <c r="Y153" t="str">
        <f>_xlfn.CONCAT("RWANDA", " ", H153, " ", I153, " ", J153, " ", K153)</f>
        <v>RWANDA NYARUGENGE KANYINYA NYAMWERU RUHENGERI</v>
      </c>
    </row>
    <row r="154" spans="1:25">
      <c r="A154">
        <v>47</v>
      </c>
      <c r="B154" t="s">
        <v>553</v>
      </c>
      <c r="C154" t="s">
        <v>554</v>
      </c>
      <c r="E154" t="s">
        <v>2460</v>
      </c>
      <c r="F154" t="s">
        <v>3075</v>
      </c>
      <c r="G154" t="s">
        <v>72</v>
      </c>
      <c r="H154" t="s">
        <v>77</v>
      </c>
      <c r="I154" t="s">
        <v>1642</v>
      </c>
      <c r="J154" t="s">
        <v>1643</v>
      </c>
      <c r="K154" t="s">
        <v>1644</v>
      </c>
      <c r="L154">
        <v>15.67567</v>
      </c>
      <c r="M154">
        <v>121.13039999999999</v>
      </c>
      <c r="N154">
        <v>11</v>
      </c>
      <c r="O154">
        <v>1927</v>
      </c>
      <c r="P154">
        <v>11</v>
      </c>
      <c r="Q154" t="s">
        <v>2458</v>
      </c>
      <c r="R154">
        <v>6</v>
      </c>
      <c r="S154" t="s">
        <v>43</v>
      </c>
      <c r="T154">
        <v>3</v>
      </c>
      <c r="U154" t="s">
        <v>23</v>
      </c>
      <c r="W154">
        <v>-1.93670102090249</v>
      </c>
      <c r="X154">
        <v>30.026321379283999</v>
      </c>
      <c r="Y154" t="str">
        <f>_xlfn.CONCAT("RWANDA", " ", H154, " ", I154, " ", J154, " ", K154)</f>
        <v>RWANDA NYARUGENGE KANYINYA NYAMWERU RUHENGERI</v>
      </c>
    </row>
    <row r="155" spans="1:25">
      <c r="A155">
        <v>48</v>
      </c>
      <c r="B155" t="s">
        <v>556</v>
      </c>
      <c r="C155" t="s">
        <v>557</v>
      </c>
      <c r="E155" t="s">
        <v>558</v>
      </c>
      <c r="F155" t="s">
        <v>3076</v>
      </c>
      <c r="G155" t="s">
        <v>37</v>
      </c>
      <c r="H155" t="s">
        <v>42</v>
      </c>
      <c r="I155" t="s">
        <v>1648</v>
      </c>
      <c r="J155" t="s">
        <v>1649</v>
      </c>
      <c r="K155" t="s">
        <v>1650</v>
      </c>
      <c r="L155">
        <v>63.738840000000003</v>
      </c>
      <c r="M155">
        <v>34.309750000000001</v>
      </c>
      <c r="N155">
        <v>11</v>
      </c>
      <c r="O155">
        <v>2000</v>
      </c>
      <c r="P155">
        <v>24</v>
      </c>
      <c r="Q155" t="s">
        <v>1651</v>
      </c>
      <c r="R155">
        <v>1</v>
      </c>
      <c r="S155" t="s">
        <v>186</v>
      </c>
      <c r="T155">
        <v>8</v>
      </c>
      <c r="U155" t="s">
        <v>23</v>
      </c>
      <c r="V155">
        <v>1842124591</v>
      </c>
      <c r="W155">
        <v>-1.60484138058047</v>
      </c>
      <c r="X155">
        <v>29.503724117465399</v>
      </c>
      <c r="Y155" t="str">
        <f>_xlfn.CONCAT("RWANDA", " ", H155, " ", I155, " ", J155, " ", K155)</f>
        <v>RWANDA NYABIHU MUKAMIRA JABA HESHA</v>
      </c>
    </row>
    <row r="156" spans="1:25">
      <c r="A156">
        <v>48</v>
      </c>
      <c r="B156" t="s">
        <v>559</v>
      </c>
      <c r="C156" t="s">
        <v>560</v>
      </c>
      <c r="E156" t="s">
        <v>352</v>
      </c>
      <c r="F156" t="s">
        <v>3077</v>
      </c>
      <c r="G156" t="s">
        <v>37</v>
      </c>
      <c r="H156" t="s">
        <v>42</v>
      </c>
      <c r="I156" t="s">
        <v>1648</v>
      </c>
      <c r="J156" t="s">
        <v>1649</v>
      </c>
      <c r="K156" t="s">
        <v>1650</v>
      </c>
      <c r="L156">
        <v>63.738840000000003</v>
      </c>
      <c r="M156">
        <v>34.309750000000001</v>
      </c>
      <c r="N156">
        <v>9</v>
      </c>
      <c r="O156">
        <v>1936</v>
      </c>
      <c r="P156">
        <v>86</v>
      </c>
      <c r="Q156" t="s">
        <v>1651</v>
      </c>
      <c r="R156">
        <v>3</v>
      </c>
      <c r="S156" t="s">
        <v>26</v>
      </c>
      <c r="T156">
        <v>8</v>
      </c>
      <c r="U156" t="s">
        <v>23</v>
      </c>
      <c r="V156">
        <v>1842124591</v>
      </c>
      <c r="W156">
        <v>-1.60484138058047</v>
      </c>
      <c r="X156">
        <v>29.503724117465399</v>
      </c>
      <c r="Y156" t="str">
        <f>_xlfn.CONCAT("RWANDA", " ", H156, " ", I156, " ", J156, " ", K156)</f>
        <v>RWANDA NYABIHU MUKAMIRA JABA HESHA</v>
      </c>
    </row>
    <row r="157" spans="1:25">
      <c r="A157">
        <v>48</v>
      </c>
      <c r="B157" t="s">
        <v>561</v>
      </c>
      <c r="C157" t="s">
        <v>562</v>
      </c>
      <c r="E157" t="s">
        <v>563</v>
      </c>
      <c r="F157" t="s">
        <v>3078</v>
      </c>
      <c r="G157" t="s">
        <v>37</v>
      </c>
      <c r="H157" t="s">
        <v>42</v>
      </c>
      <c r="I157" t="s">
        <v>1648</v>
      </c>
      <c r="J157" t="s">
        <v>1649</v>
      </c>
      <c r="K157" t="s">
        <v>1650</v>
      </c>
      <c r="L157">
        <v>63.738840000000003</v>
      </c>
      <c r="M157">
        <v>34.309750000000001</v>
      </c>
      <c r="N157" t="s">
        <v>2948</v>
      </c>
      <c r="O157">
        <v>1966</v>
      </c>
      <c r="P157">
        <v>56</v>
      </c>
      <c r="Q157" t="s">
        <v>1651</v>
      </c>
      <c r="R157">
        <v>2</v>
      </c>
      <c r="S157" t="s">
        <v>48</v>
      </c>
      <c r="T157">
        <v>2</v>
      </c>
      <c r="U157" t="s">
        <v>23</v>
      </c>
      <c r="V157">
        <v>1842124591</v>
      </c>
      <c r="W157">
        <v>-1.60484138058047</v>
      </c>
      <c r="X157">
        <v>29.503724117465399</v>
      </c>
      <c r="Y157" t="str">
        <f>_xlfn.CONCAT("RWANDA", " ", H157, " ", I157, " ", J157, " ", K157)</f>
        <v>RWANDA NYABIHU MUKAMIRA JABA HESHA</v>
      </c>
    </row>
    <row r="158" spans="1:25">
      <c r="A158">
        <v>49</v>
      </c>
      <c r="B158" t="s">
        <v>564</v>
      </c>
      <c r="C158" t="s">
        <v>565</v>
      </c>
      <c r="D158" t="s">
        <v>566</v>
      </c>
      <c r="E158" t="s">
        <v>468</v>
      </c>
      <c r="F158" t="s">
        <v>2462</v>
      </c>
      <c r="G158" t="s">
        <v>72</v>
      </c>
      <c r="H158" t="s">
        <v>82</v>
      </c>
      <c r="I158" t="s">
        <v>1445</v>
      </c>
      <c r="J158" t="s">
        <v>1654</v>
      </c>
      <c r="K158" t="s">
        <v>1654</v>
      </c>
      <c r="L158">
        <v>43.005220000000001</v>
      </c>
      <c r="M158">
        <v>71.513919999999999</v>
      </c>
      <c r="N158">
        <v>1</v>
      </c>
      <c r="O158">
        <v>1997</v>
      </c>
      <c r="P158">
        <v>32</v>
      </c>
      <c r="Q158" t="s">
        <v>2463</v>
      </c>
      <c r="R158">
        <v>2</v>
      </c>
      <c r="S158" t="s">
        <v>48</v>
      </c>
      <c r="T158" t="s">
        <v>2948</v>
      </c>
      <c r="U158" t="s">
        <v>36</v>
      </c>
      <c r="W158">
        <v>-1.9995240627530799</v>
      </c>
      <c r="X158">
        <v>30.123610422284401</v>
      </c>
      <c r="Y158" t="str">
        <f>_xlfn.CONCAT("RWANDA", " ", H158, " ", I158, " ", J158, " ", K158)</f>
        <v>RWANDA KICUKIRO KAGARAMA MUYANGE MUYANGE</v>
      </c>
    </row>
    <row r="159" spans="1:25">
      <c r="A159">
        <v>49</v>
      </c>
      <c r="B159" t="s">
        <v>568</v>
      </c>
      <c r="C159" t="s">
        <v>569</v>
      </c>
      <c r="E159" t="s">
        <v>1145</v>
      </c>
      <c r="F159" t="s">
        <v>3079</v>
      </c>
      <c r="G159" t="s">
        <v>72</v>
      </c>
      <c r="H159" t="s">
        <v>82</v>
      </c>
      <c r="I159" t="s">
        <v>1445</v>
      </c>
      <c r="J159" t="s">
        <v>1654</v>
      </c>
      <c r="K159" t="s">
        <v>1654</v>
      </c>
      <c r="L159">
        <v>43.005220000000001</v>
      </c>
      <c r="M159">
        <v>71.513919999999999</v>
      </c>
      <c r="N159">
        <v>1</v>
      </c>
      <c r="O159">
        <v>2007</v>
      </c>
      <c r="P159">
        <v>18</v>
      </c>
      <c r="Q159" t="s">
        <v>2463</v>
      </c>
      <c r="R159">
        <v>6</v>
      </c>
      <c r="S159" t="s">
        <v>43</v>
      </c>
      <c r="T159">
        <v>7</v>
      </c>
      <c r="U159" t="s">
        <v>36</v>
      </c>
      <c r="W159">
        <v>-1.9995240627530799</v>
      </c>
      <c r="X159">
        <v>30.123610422284401</v>
      </c>
      <c r="Y159" t="str">
        <f>_xlfn.CONCAT("RWANDA", " ", H159, " ", I159, " ", J159, " ", K159)</f>
        <v>RWANDA KICUKIRO KAGARAMA MUYANGE MUYANGE</v>
      </c>
    </row>
    <row r="160" spans="1:25">
      <c r="A160">
        <v>49</v>
      </c>
      <c r="B160" t="s">
        <v>571</v>
      </c>
      <c r="C160" t="s">
        <v>75</v>
      </c>
      <c r="E160" t="s">
        <v>483</v>
      </c>
      <c r="F160" t="s">
        <v>3080</v>
      </c>
      <c r="G160" t="s">
        <v>72</v>
      </c>
      <c r="H160" t="s">
        <v>82</v>
      </c>
      <c r="I160" t="s">
        <v>1445</v>
      </c>
      <c r="J160" t="s">
        <v>1654</v>
      </c>
      <c r="K160" t="s">
        <v>1654</v>
      </c>
      <c r="L160">
        <v>43.005220000000001</v>
      </c>
      <c r="M160">
        <v>71.513919999999999</v>
      </c>
      <c r="N160">
        <v>1</v>
      </c>
      <c r="O160">
        <v>1962</v>
      </c>
      <c r="P160">
        <v>60</v>
      </c>
      <c r="Q160" t="s">
        <v>2463</v>
      </c>
      <c r="R160" t="s">
        <v>2948</v>
      </c>
      <c r="S160" t="s">
        <v>2948</v>
      </c>
      <c r="T160">
        <v>1</v>
      </c>
      <c r="U160" t="s">
        <v>36</v>
      </c>
      <c r="W160">
        <v>-1.9995240627530799</v>
      </c>
      <c r="X160">
        <v>30.123610422284401</v>
      </c>
      <c r="Y160" t="str">
        <f>_xlfn.CONCAT("RWANDA", " ", H160, " ", I160, " ", J160, " ", K160)</f>
        <v>RWANDA KICUKIRO KAGARAMA MUYANGE MUYANGE</v>
      </c>
    </row>
    <row r="161" spans="1:25">
      <c r="A161">
        <v>50</v>
      </c>
      <c r="B161" t="s">
        <v>573</v>
      </c>
      <c r="C161" t="s">
        <v>574</v>
      </c>
      <c r="E161" t="s">
        <v>191</v>
      </c>
      <c r="F161" t="s">
        <v>3081</v>
      </c>
      <c r="G161" t="s">
        <v>31</v>
      </c>
      <c r="H161" t="s">
        <v>52</v>
      </c>
      <c r="I161" t="s">
        <v>1658</v>
      </c>
      <c r="J161" t="s">
        <v>1659</v>
      </c>
      <c r="K161" t="s">
        <v>1660</v>
      </c>
      <c r="L161">
        <v>53.619010000000003</v>
      </c>
      <c r="M161">
        <v>-1.27807</v>
      </c>
      <c r="N161" t="s">
        <v>2948</v>
      </c>
      <c r="O161">
        <v>2010</v>
      </c>
      <c r="P161">
        <v>76</v>
      </c>
      <c r="Q161" t="s">
        <v>2465</v>
      </c>
      <c r="R161">
        <v>4</v>
      </c>
      <c r="S161" t="s">
        <v>93</v>
      </c>
      <c r="T161">
        <v>2</v>
      </c>
      <c r="U161" t="s">
        <v>36</v>
      </c>
      <c r="V161">
        <v>9447551084</v>
      </c>
      <c r="W161">
        <v>-1.54645789158723</v>
      </c>
      <c r="X161">
        <v>29.818441436522999</v>
      </c>
      <c r="Y161" t="str">
        <f>_xlfn.CONCAT("RWANDA", " ", H161, " ", I161, " ", J161, " ", K161)</f>
        <v>RWANDA BURERA RUSARABUYE RUHANGA NGUNDU</v>
      </c>
    </row>
    <row r="162" spans="1:25">
      <c r="A162">
        <v>50</v>
      </c>
      <c r="B162" t="s">
        <v>576</v>
      </c>
      <c r="C162" t="s">
        <v>577</v>
      </c>
      <c r="E162" t="s">
        <v>725</v>
      </c>
      <c r="F162" t="s">
        <v>3082</v>
      </c>
      <c r="G162" t="s">
        <v>31</v>
      </c>
      <c r="H162" t="s">
        <v>52</v>
      </c>
      <c r="I162" t="s">
        <v>1658</v>
      </c>
      <c r="J162" t="s">
        <v>1659</v>
      </c>
      <c r="K162" t="s">
        <v>1660</v>
      </c>
      <c r="L162">
        <v>53.619010000000003</v>
      </c>
      <c r="M162">
        <v>-1.27807</v>
      </c>
      <c r="N162">
        <v>7</v>
      </c>
      <c r="O162">
        <v>1988</v>
      </c>
      <c r="P162">
        <v>34</v>
      </c>
      <c r="Q162" t="s">
        <v>2465</v>
      </c>
      <c r="R162">
        <v>1</v>
      </c>
      <c r="S162" t="s">
        <v>186</v>
      </c>
      <c r="T162">
        <v>5</v>
      </c>
      <c r="U162" t="s">
        <v>36</v>
      </c>
      <c r="V162">
        <v>9447551084</v>
      </c>
      <c r="W162">
        <v>-1.54645789158723</v>
      </c>
      <c r="X162">
        <v>29.818441436522999</v>
      </c>
      <c r="Y162" t="str">
        <f>_xlfn.CONCAT("RWANDA", " ", H162, " ", I162, " ", J162, " ", K162)</f>
        <v>RWANDA BURERA RUSARABUYE RUHANGA NGUNDU</v>
      </c>
    </row>
    <row r="163" spans="1:25">
      <c r="A163">
        <v>50</v>
      </c>
      <c r="B163" t="s">
        <v>579</v>
      </c>
      <c r="C163" t="s">
        <v>580</v>
      </c>
      <c r="E163" t="s">
        <v>203</v>
      </c>
      <c r="F163" t="s">
        <v>3083</v>
      </c>
      <c r="G163" t="s">
        <v>31</v>
      </c>
      <c r="H163" t="s">
        <v>52</v>
      </c>
      <c r="I163" t="s">
        <v>1658</v>
      </c>
      <c r="J163" t="s">
        <v>1659</v>
      </c>
      <c r="K163" t="s">
        <v>1660</v>
      </c>
      <c r="L163">
        <v>53.619010000000003</v>
      </c>
      <c r="M163">
        <v>-1.27807</v>
      </c>
      <c r="N163" t="s">
        <v>2948</v>
      </c>
      <c r="O163">
        <v>2008</v>
      </c>
      <c r="P163">
        <v>14</v>
      </c>
      <c r="Q163" t="s">
        <v>2465</v>
      </c>
      <c r="R163">
        <v>6</v>
      </c>
      <c r="S163" t="s">
        <v>43</v>
      </c>
      <c r="T163">
        <v>9</v>
      </c>
      <c r="U163" t="s">
        <v>23</v>
      </c>
      <c r="V163">
        <v>9447551084</v>
      </c>
      <c r="W163">
        <v>-1.54645789158723</v>
      </c>
      <c r="X163">
        <v>29.818441436522999</v>
      </c>
      <c r="Y163" t="str">
        <f>_xlfn.CONCAT("RWANDA", " ", H163, " ", I163, " ", J163, " ", K163)</f>
        <v>RWANDA BURERA RUSARABUYE RUHANGA NGUNDU</v>
      </c>
    </row>
    <row r="164" spans="1:25">
      <c r="A164">
        <v>50</v>
      </c>
      <c r="B164" t="s">
        <v>581</v>
      </c>
      <c r="C164" t="s">
        <v>582</v>
      </c>
      <c r="E164" t="s">
        <v>583</v>
      </c>
      <c r="F164" t="s">
        <v>3084</v>
      </c>
      <c r="G164" t="s">
        <v>31</v>
      </c>
      <c r="H164" t="s">
        <v>52</v>
      </c>
      <c r="I164" t="s">
        <v>1658</v>
      </c>
      <c r="J164" t="s">
        <v>1659</v>
      </c>
      <c r="K164" t="s">
        <v>1660</v>
      </c>
      <c r="L164">
        <v>53.619010000000003</v>
      </c>
      <c r="M164">
        <v>-1.27807</v>
      </c>
      <c r="N164">
        <v>10</v>
      </c>
      <c r="O164">
        <v>2019</v>
      </c>
      <c r="P164">
        <v>3</v>
      </c>
      <c r="Q164" t="s">
        <v>2465</v>
      </c>
      <c r="R164">
        <v>6</v>
      </c>
      <c r="S164" t="s">
        <v>43</v>
      </c>
      <c r="T164">
        <v>4</v>
      </c>
      <c r="U164" t="s">
        <v>23</v>
      </c>
      <c r="V164">
        <v>9447551084</v>
      </c>
      <c r="W164">
        <v>-1.54645789158723</v>
      </c>
      <c r="X164">
        <v>29.818441436522999</v>
      </c>
      <c r="Y164" t="str">
        <f>_xlfn.CONCAT("RWANDA", " ", H164, " ", I164, " ", J164, " ", K164)</f>
        <v>RWANDA BURERA RUSARABUYE RUHANGA NGUNDU</v>
      </c>
    </row>
    <row r="165" spans="1:25">
      <c r="A165">
        <v>51</v>
      </c>
      <c r="B165" t="s">
        <v>584</v>
      </c>
      <c r="C165" t="s">
        <v>497</v>
      </c>
      <c r="D165" t="s">
        <v>585</v>
      </c>
      <c r="E165" t="s">
        <v>2467</v>
      </c>
      <c r="F165" t="s">
        <v>2468</v>
      </c>
      <c r="G165" t="s">
        <v>97</v>
      </c>
      <c r="H165" t="s">
        <v>125</v>
      </c>
      <c r="I165" t="s">
        <v>1665</v>
      </c>
      <c r="J165" t="s">
        <v>1470</v>
      </c>
      <c r="K165" t="s">
        <v>1666</v>
      </c>
      <c r="L165">
        <v>-0.63499000000000005</v>
      </c>
      <c r="M165">
        <v>117.40860000000001</v>
      </c>
      <c r="N165">
        <v>7</v>
      </c>
      <c r="O165" t="s">
        <v>2948</v>
      </c>
      <c r="P165">
        <v>83</v>
      </c>
      <c r="Q165" t="s">
        <v>2468</v>
      </c>
      <c r="R165">
        <v>5</v>
      </c>
      <c r="S165" t="s">
        <v>86</v>
      </c>
      <c r="T165">
        <v>8</v>
      </c>
      <c r="U165" t="s">
        <v>36</v>
      </c>
      <c r="V165">
        <v>9941340114</v>
      </c>
      <c r="W165">
        <v>-2.2630661868261299</v>
      </c>
      <c r="X165">
        <v>30.636297893297002</v>
      </c>
      <c r="Y165" t="str">
        <f>_xlfn.CONCAT("RWANDA", " ", H165, " ", I165, " ", J165, " ", K165)</f>
        <v>RWANDA KIREHE GATORE MUGANZA KARENGE</v>
      </c>
    </row>
    <row r="166" spans="1:25">
      <c r="A166">
        <v>51</v>
      </c>
      <c r="B166" t="s">
        <v>587</v>
      </c>
      <c r="C166" t="s">
        <v>588</v>
      </c>
      <c r="E166" t="s">
        <v>563</v>
      </c>
      <c r="F166" t="s">
        <v>3085</v>
      </c>
      <c r="G166" t="s">
        <v>97</v>
      </c>
      <c r="H166" t="s">
        <v>125</v>
      </c>
      <c r="I166" t="s">
        <v>1665</v>
      </c>
      <c r="J166" t="s">
        <v>1470</v>
      </c>
      <c r="K166" t="s">
        <v>1666</v>
      </c>
      <c r="L166">
        <v>-0.63499000000000005</v>
      </c>
      <c r="M166">
        <v>117.40860000000001</v>
      </c>
      <c r="N166">
        <v>12</v>
      </c>
      <c r="O166">
        <v>1993</v>
      </c>
      <c r="P166">
        <v>22</v>
      </c>
      <c r="Q166" t="s">
        <v>2468</v>
      </c>
      <c r="R166">
        <v>4</v>
      </c>
      <c r="S166" t="s">
        <v>93</v>
      </c>
      <c r="T166">
        <v>5</v>
      </c>
      <c r="U166" t="s">
        <v>36</v>
      </c>
      <c r="V166">
        <v>9941340114</v>
      </c>
      <c r="W166">
        <v>-2.2630661868261299</v>
      </c>
      <c r="X166">
        <v>30.636297893297002</v>
      </c>
      <c r="Y166" t="str">
        <f>_xlfn.CONCAT("RWANDA", " ", H166, " ", I166, " ", J166, " ", K166)</f>
        <v>RWANDA KIREHE GATORE MUGANZA KARENGE</v>
      </c>
    </row>
    <row r="167" spans="1:25">
      <c r="A167">
        <v>51</v>
      </c>
      <c r="B167" t="s">
        <v>589</v>
      </c>
      <c r="C167" t="s">
        <v>497</v>
      </c>
      <c r="D167" t="s">
        <v>34</v>
      </c>
      <c r="E167" t="s">
        <v>590</v>
      </c>
      <c r="F167" t="s">
        <v>1668</v>
      </c>
      <c r="G167" t="s">
        <v>97</v>
      </c>
      <c r="H167" t="s">
        <v>125</v>
      </c>
      <c r="I167" t="s">
        <v>1665</v>
      </c>
      <c r="J167" t="s">
        <v>1470</v>
      </c>
      <c r="K167" t="s">
        <v>1666</v>
      </c>
      <c r="L167">
        <v>-0.63499000000000005</v>
      </c>
      <c r="M167">
        <v>117.40860000000001</v>
      </c>
      <c r="N167">
        <v>6</v>
      </c>
      <c r="O167" t="s">
        <v>2948</v>
      </c>
      <c r="P167">
        <v>29</v>
      </c>
      <c r="Q167" t="s">
        <v>2468</v>
      </c>
      <c r="R167">
        <v>5</v>
      </c>
      <c r="S167" t="s">
        <v>86</v>
      </c>
      <c r="T167">
        <v>11</v>
      </c>
      <c r="U167" t="s">
        <v>36</v>
      </c>
      <c r="V167">
        <v>9941340114</v>
      </c>
      <c r="W167">
        <v>-2.2630661868261299</v>
      </c>
      <c r="X167">
        <v>30.636297893297002</v>
      </c>
      <c r="Y167" t="str">
        <f>_xlfn.CONCAT("RWANDA", " ", H167, " ", I167, " ", J167, " ", K167)</f>
        <v>RWANDA KIREHE GATORE MUGANZA KARENGE</v>
      </c>
    </row>
    <row r="168" spans="1:25">
      <c r="A168">
        <v>51</v>
      </c>
      <c r="B168" t="s">
        <v>591</v>
      </c>
      <c r="C168" t="s">
        <v>592</v>
      </c>
      <c r="E168" t="s">
        <v>2469</v>
      </c>
      <c r="F168" t="s">
        <v>3086</v>
      </c>
      <c r="G168" t="s">
        <v>97</v>
      </c>
      <c r="H168" t="s">
        <v>125</v>
      </c>
      <c r="I168" t="s">
        <v>1665</v>
      </c>
      <c r="J168" t="s">
        <v>1470</v>
      </c>
      <c r="K168" t="s">
        <v>1666</v>
      </c>
      <c r="L168">
        <v>-0.63499000000000005</v>
      </c>
      <c r="M168">
        <v>117.40860000000001</v>
      </c>
      <c r="N168" t="s">
        <v>2948</v>
      </c>
      <c r="O168">
        <v>1979</v>
      </c>
      <c r="P168">
        <v>43</v>
      </c>
      <c r="Q168" t="s">
        <v>2468</v>
      </c>
      <c r="R168">
        <v>2</v>
      </c>
      <c r="S168" t="s">
        <v>48</v>
      </c>
      <c r="T168">
        <v>10</v>
      </c>
      <c r="U168" t="s">
        <v>36</v>
      </c>
      <c r="V168">
        <v>9941340114</v>
      </c>
      <c r="W168">
        <v>-2.2630661868261299</v>
      </c>
      <c r="X168">
        <v>30.636297893297002</v>
      </c>
      <c r="Y168" t="str">
        <f>_xlfn.CONCAT("RWANDA", " ", H168, " ", I168, " ", J168, " ", K168)</f>
        <v>RWANDA KIREHE GATORE MUGANZA KARENGE</v>
      </c>
    </row>
    <row r="169" spans="1:25">
      <c r="A169">
        <v>52</v>
      </c>
      <c r="B169" t="s">
        <v>594</v>
      </c>
      <c r="C169" t="s">
        <v>595</v>
      </c>
      <c r="E169" t="s">
        <v>514</v>
      </c>
      <c r="F169" t="s">
        <v>3087</v>
      </c>
      <c r="G169" t="s">
        <v>72</v>
      </c>
      <c r="H169" t="s">
        <v>77</v>
      </c>
      <c r="I169" t="s">
        <v>1642</v>
      </c>
      <c r="J169" t="s">
        <v>1562</v>
      </c>
      <c r="K169" t="s">
        <v>1671</v>
      </c>
      <c r="L169">
        <v>49.630249999999997</v>
      </c>
      <c r="M169">
        <v>20.663519999999998</v>
      </c>
      <c r="N169" t="s">
        <v>2948</v>
      </c>
      <c r="O169">
        <v>2004</v>
      </c>
      <c r="P169">
        <v>18</v>
      </c>
      <c r="Q169" t="s">
        <v>2471</v>
      </c>
      <c r="R169">
        <v>6</v>
      </c>
      <c r="S169" t="s">
        <v>43</v>
      </c>
      <c r="T169">
        <v>9</v>
      </c>
      <c r="U169" t="s">
        <v>23</v>
      </c>
      <c r="W169">
        <v>-1.93464211366035</v>
      </c>
      <c r="X169">
        <v>30.019022078158201</v>
      </c>
      <c r="Y169" t="str">
        <f>_xlfn.CONCAT("RWANDA", " ", H169, " ", I169, " ", J169, " ", K169)</f>
        <v>RWANDA NYARUGENGE KANYINYA TABA NGENDO</v>
      </c>
    </row>
    <row r="170" spans="1:25">
      <c r="A170">
        <v>52</v>
      </c>
      <c r="B170" t="s">
        <v>596</v>
      </c>
      <c r="C170" t="s">
        <v>2948</v>
      </c>
      <c r="E170" t="s">
        <v>2472</v>
      </c>
      <c r="F170" t="s">
        <v>3088</v>
      </c>
      <c r="G170" t="s">
        <v>72</v>
      </c>
      <c r="H170" t="s">
        <v>77</v>
      </c>
      <c r="I170" t="s">
        <v>1642</v>
      </c>
      <c r="J170" t="s">
        <v>1562</v>
      </c>
      <c r="K170" t="s">
        <v>1671</v>
      </c>
      <c r="L170">
        <v>49.630249999999997</v>
      </c>
      <c r="M170">
        <v>20.663519999999998</v>
      </c>
      <c r="N170">
        <v>5</v>
      </c>
      <c r="O170">
        <v>1963</v>
      </c>
      <c r="P170">
        <v>59</v>
      </c>
      <c r="Q170" t="s">
        <v>2471</v>
      </c>
      <c r="R170">
        <v>1</v>
      </c>
      <c r="S170" t="s">
        <v>186</v>
      </c>
      <c r="T170">
        <v>4</v>
      </c>
      <c r="U170" t="s">
        <v>36</v>
      </c>
      <c r="W170">
        <v>-1.93464211366035</v>
      </c>
      <c r="X170">
        <v>30.019022078158201</v>
      </c>
      <c r="Y170" t="str">
        <f>_xlfn.CONCAT("RWANDA", " ", H170, " ", I170, " ", J170, " ", K170)</f>
        <v>RWANDA NYARUGENGE KANYINYA TABA NGENDO</v>
      </c>
    </row>
    <row r="171" spans="1:25">
      <c r="A171">
        <v>52</v>
      </c>
      <c r="B171" t="s">
        <v>599</v>
      </c>
      <c r="C171" t="s">
        <v>600</v>
      </c>
      <c r="D171" t="s">
        <v>601</v>
      </c>
      <c r="E171" t="s">
        <v>104</v>
      </c>
      <c r="F171" t="s">
        <v>2473</v>
      </c>
      <c r="G171" t="s">
        <v>72</v>
      </c>
      <c r="H171" t="s">
        <v>77</v>
      </c>
      <c r="I171" t="s">
        <v>1642</v>
      </c>
      <c r="J171" t="s">
        <v>1562</v>
      </c>
      <c r="K171" t="s">
        <v>1671</v>
      </c>
      <c r="L171">
        <v>49.630249999999997</v>
      </c>
      <c r="M171">
        <v>20.663519999999998</v>
      </c>
      <c r="N171" t="s">
        <v>2948</v>
      </c>
      <c r="O171">
        <v>1972</v>
      </c>
      <c r="P171">
        <v>52</v>
      </c>
      <c r="Q171" t="s">
        <v>2471</v>
      </c>
      <c r="R171">
        <v>5</v>
      </c>
      <c r="S171" t="s">
        <v>86</v>
      </c>
      <c r="T171">
        <v>7</v>
      </c>
      <c r="U171" t="s">
        <v>23</v>
      </c>
      <c r="W171">
        <v>-1.93464211366035</v>
      </c>
      <c r="X171">
        <v>30.019022078158201</v>
      </c>
      <c r="Y171" t="str">
        <f>_xlfn.CONCAT("RWANDA", " ", H171, " ", I171, " ", J171, " ", K171)</f>
        <v>RWANDA NYARUGENGE KANYINYA TABA NGENDO</v>
      </c>
    </row>
    <row r="172" spans="1:25">
      <c r="A172">
        <v>54</v>
      </c>
      <c r="B172" t="s">
        <v>614</v>
      </c>
      <c r="C172" t="s">
        <v>615</v>
      </c>
      <c r="E172" t="s">
        <v>616</v>
      </c>
      <c r="F172" t="s">
        <v>3089</v>
      </c>
      <c r="G172" t="s">
        <v>37</v>
      </c>
      <c r="H172" t="s">
        <v>64</v>
      </c>
      <c r="I172" t="s">
        <v>1680</v>
      </c>
      <c r="J172" t="s">
        <v>1681</v>
      </c>
      <c r="K172" t="s">
        <v>1682</v>
      </c>
      <c r="L172">
        <v>-7.0606499999999999</v>
      </c>
      <c r="M172">
        <v>108.9265</v>
      </c>
      <c r="N172" t="s">
        <v>2948</v>
      </c>
      <c r="O172">
        <v>1974</v>
      </c>
      <c r="P172">
        <v>55</v>
      </c>
      <c r="Q172" t="s">
        <v>2474</v>
      </c>
      <c r="R172">
        <v>5</v>
      </c>
      <c r="S172" t="s">
        <v>86</v>
      </c>
      <c r="T172">
        <v>9</v>
      </c>
      <c r="U172" t="s">
        <v>23</v>
      </c>
      <c r="W172">
        <v>-1.9184878847004401</v>
      </c>
      <c r="X172">
        <v>29.357722941147198</v>
      </c>
      <c r="Y172" t="str">
        <f>_xlfn.CONCAT("RWANDA", " ", H172, " ", I172, " ", J172, " ", K172)</f>
        <v>RWANDA RUTSIRO KIVUMU KARAMBI NYUNDO</v>
      </c>
    </row>
    <row r="173" spans="1:25">
      <c r="A173">
        <v>54</v>
      </c>
      <c r="B173" t="s">
        <v>617</v>
      </c>
      <c r="C173" t="s">
        <v>618</v>
      </c>
      <c r="E173" t="s">
        <v>2475</v>
      </c>
      <c r="F173" t="s">
        <v>3090</v>
      </c>
      <c r="G173" t="s">
        <v>37</v>
      </c>
      <c r="H173" t="s">
        <v>64</v>
      </c>
      <c r="I173" t="s">
        <v>1680</v>
      </c>
      <c r="J173" t="s">
        <v>1681</v>
      </c>
      <c r="K173" t="s">
        <v>1682</v>
      </c>
      <c r="L173">
        <v>-7.0606499999999999</v>
      </c>
      <c r="M173">
        <v>108.9265</v>
      </c>
      <c r="N173">
        <v>9</v>
      </c>
      <c r="O173">
        <v>1942</v>
      </c>
      <c r="P173">
        <v>80</v>
      </c>
      <c r="Q173" t="s">
        <v>2474</v>
      </c>
      <c r="R173">
        <v>6</v>
      </c>
      <c r="S173" t="s">
        <v>43</v>
      </c>
      <c r="T173">
        <v>9</v>
      </c>
      <c r="U173" t="s">
        <v>36</v>
      </c>
      <c r="V173" t="s">
        <v>2948</v>
      </c>
      <c r="W173">
        <v>-1.9184878847004401</v>
      </c>
      <c r="X173">
        <v>29.357722941147198</v>
      </c>
      <c r="Y173" t="str">
        <f>_xlfn.CONCAT("RWANDA", " ", H173, " ", I173, " ", J173, " ", K173)</f>
        <v>RWANDA RUTSIRO KIVUMU KARAMBI NYUNDO</v>
      </c>
    </row>
    <row r="174" spans="1:25">
      <c r="A174">
        <v>55</v>
      </c>
      <c r="B174" t="s">
        <v>620</v>
      </c>
      <c r="C174" t="s">
        <v>621</v>
      </c>
      <c r="E174" t="s">
        <v>134</v>
      </c>
      <c r="F174" t="s">
        <v>3091</v>
      </c>
      <c r="G174" t="s">
        <v>72</v>
      </c>
      <c r="H174" t="s">
        <v>77</v>
      </c>
      <c r="I174" t="s">
        <v>1642</v>
      </c>
      <c r="J174" t="s">
        <v>1562</v>
      </c>
      <c r="K174" t="s">
        <v>1671</v>
      </c>
      <c r="L174">
        <v>50.625079999999997</v>
      </c>
      <c r="M174">
        <v>19.363320000000002</v>
      </c>
      <c r="N174" t="s">
        <v>2948</v>
      </c>
      <c r="O174" t="s">
        <v>2948</v>
      </c>
      <c r="P174">
        <v>42</v>
      </c>
      <c r="Q174" t="s">
        <v>2476</v>
      </c>
      <c r="R174">
        <v>6</v>
      </c>
      <c r="S174" t="s">
        <v>43</v>
      </c>
      <c r="T174" t="s">
        <v>2948</v>
      </c>
      <c r="U174" t="s">
        <v>36</v>
      </c>
      <c r="W174">
        <v>-1.93464211366035</v>
      </c>
      <c r="X174">
        <v>30.019022078158201</v>
      </c>
      <c r="Y174" t="str">
        <f>_xlfn.CONCAT("RWANDA", " ", H174, " ", I174, " ", J174, " ", K174)</f>
        <v>RWANDA NYARUGENGE KANYINYA TABA NGENDO</v>
      </c>
    </row>
    <row r="175" spans="1:25">
      <c r="A175">
        <v>55</v>
      </c>
      <c r="B175" t="s">
        <v>622</v>
      </c>
      <c r="C175" t="s">
        <v>623</v>
      </c>
      <c r="E175" t="s">
        <v>2948</v>
      </c>
      <c r="F175" t="s">
        <v>3092</v>
      </c>
      <c r="G175" t="s">
        <v>72</v>
      </c>
      <c r="H175" t="s">
        <v>77</v>
      </c>
      <c r="I175" t="s">
        <v>1642</v>
      </c>
      <c r="J175" t="s">
        <v>1562</v>
      </c>
      <c r="K175" t="s">
        <v>1671</v>
      </c>
      <c r="L175">
        <v>50.625079999999997</v>
      </c>
      <c r="M175">
        <v>19.363320000000002</v>
      </c>
      <c r="N175" t="s">
        <v>2948</v>
      </c>
      <c r="O175">
        <v>1938</v>
      </c>
      <c r="P175">
        <v>84</v>
      </c>
      <c r="Q175" t="s">
        <v>2476</v>
      </c>
      <c r="R175">
        <v>5</v>
      </c>
      <c r="S175" t="s">
        <v>86</v>
      </c>
      <c r="T175">
        <v>1</v>
      </c>
      <c r="U175" t="s">
        <v>36</v>
      </c>
      <c r="W175">
        <v>-1.93464211366035</v>
      </c>
      <c r="X175">
        <v>30.019022078158201</v>
      </c>
      <c r="Y175" t="str">
        <f>_xlfn.CONCAT("RWANDA", " ", H175, " ", I175, " ", J175, " ", K175)</f>
        <v>RWANDA NYARUGENGE KANYINYA TABA NGENDO</v>
      </c>
    </row>
    <row r="176" spans="1:25">
      <c r="A176">
        <v>55</v>
      </c>
      <c r="B176" t="s">
        <v>625</v>
      </c>
      <c r="C176" t="s">
        <v>655</v>
      </c>
      <c r="E176" t="s">
        <v>2477</v>
      </c>
      <c r="F176" t="s">
        <v>3093</v>
      </c>
      <c r="G176" t="s">
        <v>72</v>
      </c>
      <c r="H176" t="s">
        <v>77</v>
      </c>
      <c r="I176" t="s">
        <v>1642</v>
      </c>
      <c r="J176" t="s">
        <v>1562</v>
      </c>
      <c r="K176" t="s">
        <v>1671</v>
      </c>
      <c r="L176">
        <v>50.625079999999997</v>
      </c>
      <c r="M176">
        <v>19.363320000000002</v>
      </c>
      <c r="N176">
        <v>8</v>
      </c>
      <c r="O176">
        <v>2012</v>
      </c>
      <c r="P176">
        <v>10</v>
      </c>
      <c r="Q176" t="s">
        <v>2476</v>
      </c>
      <c r="R176">
        <v>6</v>
      </c>
      <c r="S176" t="s">
        <v>43</v>
      </c>
      <c r="T176">
        <v>9</v>
      </c>
      <c r="U176" t="s">
        <v>36</v>
      </c>
      <c r="W176">
        <v>-1.93464211366035</v>
      </c>
      <c r="X176">
        <v>30.019022078158201</v>
      </c>
      <c r="Y176" t="str">
        <f>_xlfn.CONCAT("RWANDA", " ", H176, " ", I176, " ", J176, " ", K176)</f>
        <v>RWANDA NYARUGENGE KANYINYA TABA NGENDO</v>
      </c>
    </row>
    <row r="177" spans="1:25">
      <c r="A177">
        <v>56</v>
      </c>
      <c r="B177" t="s">
        <v>628</v>
      </c>
      <c r="C177" t="s">
        <v>2522</v>
      </c>
      <c r="E177" t="s">
        <v>2523</v>
      </c>
      <c r="F177" t="s">
        <v>3094</v>
      </c>
      <c r="G177" t="s">
        <v>37</v>
      </c>
      <c r="H177" t="s">
        <v>38</v>
      </c>
      <c r="I177" t="s">
        <v>1690</v>
      </c>
      <c r="J177" t="s">
        <v>1691</v>
      </c>
      <c r="K177" t="s">
        <v>1692</v>
      </c>
      <c r="L177">
        <v>52.492739999999998</v>
      </c>
      <c r="M177">
        <v>4.6490299999999998</v>
      </c>
      <c r="N177">
        <v>5</v>
      </c>
      <c r="O177">
        <v>2009</v>
      </c>
      <c r="P177">
        <v>13</v>
      </c>
      <c r="Q177" t="s">
        <v>1694</v>
      </c>
      <c r="R177">
        <v>6</v>
      </c>
      <c r="S177" t="s">
        <v>43</v>
      </c>
      <c r="T177">
        <v>10</v>
      </c>
      <c r="U177" t="s">
        <v>36</v>
      </c>
      <c r="V177">
        <v>1951892852</v>
      </c>
      <c r="W177">
        <v>-2.4758641918205102</v>
      </c>
      <c r="X177">
        <v>28.926606204988801</v>
      </c>
      <c r="Y177" t="str">
        <f>_xlfn.CONCAT("RWANDA", " ", H177, " ", I177, " ", J177, " ", K177)</f>
        <v>RWANDA RUSIZI GIHEKE KAMASHANGI KAMUHOZI</v>
      </c>
    </row>
    <row r="178" spans="1:25">
      <c r="A178">
        <v>56</v>
      </c>
      <c r="B178" t="s">
        <v>628</v>
      </c>
      <c r="C178" t="s">
        <v>2522</v>
      </c>
      <c r="E178" t="s">
        <v>2523</v>
      </c>
      <c r="F178" t="s">
        <v>3094</v>
      </c>
      <c r="G178" t="s">
        <v>37</v>
      </c>
      <c r="H178" t="s">
        <v>64</v>
      </c>
      <c r="I178" t="s">
        <v>2016</v>
      </c>
      <c r="J178" t="s">
        <v>1368</v>
      </c>
      <c r="K178" t="s">
        <v>2525</v>
      </c>
      <c r="L178">
        <v>52.492739999999998</v>
      </c>
      <c r="M178">
        <v>4.6490299999999998</v>
      </c>
      <c r="N178">
        <v>11</v>
      </c>
      <c r="O178">
        <v>2009</v>
      </c>
      <c r="P178">
        <v>13</v>
      </c>
      <c r="Q178" t="s">
        <v>1694</v>
      </c>
      <c r="R178" t="s">
        <v>2948</v>
      </c>
      <c r="S178" t="s">
        <v>2948</v>
      </c>
      <c r="T178">
        <v>10</v>
      </c>
      <c r="U178" t="s">
        <v>36</v>
      </c>
      <c r="V178">
        <v>1951892852</v>
      </c>
      <c r="W178">
        <v>-1.92652092196269</v>
      </c>
      <c r="X178">
        <v>29.380192113094701</v>
      </c>
      <c r="Y178" t="str">
        <f>_xlfn.CONCAT("RWANDA", " ", H178, " ", I178, " ", J178, " ", K178)</f>
        <v>RWANDA RUTSIRO MUSHUBATI GITWA RUHINGA</v>
      </c>
    </row>
    <row r="179" spans="1:25">
      <c r="A179">
        <v>56</v>
      </c>
      <c r="B179" t="s">
        <v>631</v>
      </c>
      <c r="C179" t="s">
        <v>632</v>
      </c>
      <c r="E179" t="s">
        <v>2479</v>
      </c>
      <c r="F179" t="s">
        <v>3095</v>
      </c>
      <c r="G179" t="s">
        <v>37</v>
      </c>
      <c r="H179" t="s">
        <v>38</v>
      </c>
      <c r="I179" t="s">
        <v>1690</v>
      </c>
      <c r="J179" t="s">
        <v>1691</v>
      </c>
      <c r="K179" t="s">
        <v>1692</v>
      </c>
      <c r="L179">
        <v>52.492739999999998</v>
      </c>
      <c r="M179">
        <v>4.6490299999999998</v>
      </c>
      <c r="N179" t="s">
        <v>2948</v>
      </c>
      <c r="O179">
        <v>1983</v>
      </c>
      <c r="P179">
        <v>39</v>
      </c>
      <c r="Q179" t="s">
        <v>1694</v>
      </c>
      <c r="R179">
        <v>7</v>
      </c>
      <c r="S179" t="s">
        <v>78</v>
      </c>
      <c r="T179">
        <v>10</v>
      </c>
      <c r="U179" t="s">
        <v>36</v>
      </c>
      <c r="V179">
        <v>1951892852</v>
      </c>
      <c r="W179">
        <v>-2.4758641918205102</v>
      </c>
      <c r="X179">
        <v>28.926606204988801</v>
      </c>
      <c r="Y179" t="str">
        <f>_xlfn.CONCAT("RWANDA", " ", H179, " ", I179, " ", J179, " ", K179)</f>
        <v>RWANDA RUSIZI GIHEKE KAMASHANGI KAMUHOZI</v>
      </c>
    </row>
    <row r="180" spans="1:25">
      <c r="A180">
        <v>56</v>
      </c>
      <c r="B180" t="s">
        <v>634</v>
      </c>
      <c r="C180" t="s">
        <v>635</v>
      </c>
      <c r="E180" t="s">
        <v>636</v>
      </c>
      <c r="F180" t="s">
        <v>3096</v>
      </c>
      <c r="G180" t="s">
        <v>37</v>
      </c>
      <c r="H180" t="s">
        <v>38</v>
      </c>
      <c r="I180" t="s">
        <v>1690</v>
      </c>
      <c r="J180" t="s">
        <v>1691</v>
      </c>
      <c r="K180" t="s">
        <v>1692</v>
      </c>
      <c r="L180">
        <v>52.492739999999998</v>
      </c>
      <c r="M180">
        <v>4.6490299999999998</v>
      </c>
      <c r="N180">
        <v>12</v>
      </c>
      <c r="O180">
        <v>1949</v>
      </c>
      <c r="P180">
        <v>73</v>
      </c>
      <c r="Q180" t="s">
        <v>1694</v>
      </c>
      <c r="R180">
        <v>5</v>
      </c>
      <c r="S180" t="s">
        <v>86</v>
      </c>
      <c r="T180" t="s">
        <v>2948</v>
      </c>
      <c r="U180" t="s">
        <v>2948</v>
      </c>
      <c r="V180">
        <v>1951892852</v>
      </c>
      <c r="W180">
        <v>-2.4758641918205102</v>
      </c>
      <c r="X180">
        <v>28.926606204988801</v>
      </c>
      <c r="Y180" t="str">
        <f>_xlfn.CONCAT("RWANDA", " ", H180, " ", I180, " ", J180, " ", K180)</f>
        <v>RWANDA RUSIZI GIHEKE KAMASHANGI KAMUHOZI</v>
      </c>
    </row>
    <row r="181" spans="1:25">
      <c r="A181">
        <v>57</v>
      </c>
      <c r="B181" t="s">
        <v>637</v>
      </c>
      <c r="C181" t="s">
        <v>638</v>
      </c>
      <c r="E181" t="s">
        <v>2483</v>
      </c>
      <c r="F181" t="s">
        <v>3097</v>
      </c>
      <c r="G181" t="s">
        <v>24</v>
      </c>
      <c r="H181" t="s">
        <v>60</v>
      </c>
      <c r="I181" t="s">
        <v>1635</v>
      </c>
      <c r="J181" t="s">
        <v>1470</v>
      </c>
      <c r="K181" t="s">
        <v>1696</v>
      </c>
      <c r="L181">
        <v>44.188450000000003</v>
      </c>
      <c r="M181">
        <v>19.377669999999998</v>
      </c>
      <c r="N181">
        <v>8</v>
      </c>
      <c r="O181" t="s">
        <v>2948</v>
      </c>
      <c r="P181">
        <v>68</v>
      </c>
      <c r="Q181" t="s">
        <v>2485</v>
      </c>
      <c r="R181">
        <v>2</v>
      </c>
      <c r="S181" t="s">
        <v>48</v>
      </c>
      <c r="T181">
        <v>9</v>
      </c>
      <c r="U181" t="s">
        <v>36</v>
      </c>
      <c r="V181">
        <v>9451375765</v>
      </c>
      <c r="W181">
        <v>-1.9405246183876299</v>
      </c>
      <c r="X181">
        <v>30.0577704413707</v>
      </c>
      <c r="Y181" t="str">
        <f>_xlfn.CONCAT("RWANDA", " ", H181, " ", I181, " ", J181, " ", K181)</f>
        <v>RWANDA KAMONYI KARAMA MUGANZA NYARUTEJA</v>
      </c>
    </row>
    <row r="182" spans="1:25">
      <c r="A182">
        <v>57</v>
      </c>
      <c r="B182" t="s">
        <v>640</v>
      </c>
      <c r="C182" t="s">
        <v>641</v>
      </c>
      <c r="D182" t="s">
        <v>566</v>
      </c>
      <c r="E182" t="s">
        <v>41</v>
      </c>
      <c r="F182" t="s">
        <v>2486</v>
      </c>
      <c r="G182" t="s">
        <v>24</v>
      </c>
      <c r="H182" t="s">
        <v>60</v>
      </c>
      <c r="I182" t="s">
        <v>1635</v>
      </c>
      <c r="J182" t="s">
        <v>1470</v>
      </c>
      <c r="K182" t="s">
        <v>1696</v>
      </c>
      <c r="L182">
        <v>44.188450000000003</v>
      </c>
      <c r="M182">
        <v>19.377669999999998</v>
      </c>
      <c r="N182">
        <v>8</v>
      </c>
      <c r="O182">
        <v>1996</v>
      </c>
      <c r="P182">
        <v>26</v>
      </c>
      <c r="Q182" t="s">
        <v>2485</v>
      </c>
      <c r="R182">
        <v>1</v>
      </c>
      <c r="S182" t="s">
        <v>186</v>
      </c>
      <c r="T182">
        <v>10</v>
      </c>
      <c r="U182" t="s">
        <v>36</v>
      </c>
      <c r="V182">
        <v>9451375765</v>
      </c>
      <c r="W182">
        <v>-1.9405246183876299</v>
      </c>
      <c r="X182">
        <v>30.0577704413707</v>
      </c>
      <c r="Y182" t="str">
        <f>_xlfn.CONCAT("RWANDA", " ", H182, " ", I182, " ", J182, " ", K182)</f>
        <v>RWANDA KAMONYI KARAMA MUGANZA NYARUTEJA</v>
      </c>
    </row>
    <row r="183" spans="1:25">
      <c r="A183">
        <v>57</v>
      </c>
      <c r="B183" t="s">
        <v>643</v>
      </c>
      <c r="C183" t="s">
        <v>644</v>
      </c>
      <c r="E183" t="s">
        <v>964</v>
      </c>
      <c r="F183" t="s">
        <v>3098</v>
      </c>
      <c r="G183" t="s">
        <v>24</v>
      </c>
      <c r="H183" t="s">
        <v>60</v>
      </c>
      <c r="I183" t="s">
        <v>1635</v>
      </c>
      <c r="J183" t="s">
        <v>1470</v>
      </c>
      <c r="K183" t="s">
        <v>1696</v>
      </c>
      <c r="L183">
        <v>44.188450000000003</v>
      </c>
      <c r="M183">
        <v>19.377669999999998</v>
      </c>
      <c r="N183" t="s">
        <v>2948</v>
      </c>
      <c r="O183">
        <v>1957</v>
      </c>
      <c r="P183">
        <v>59</v>
      </c>
      <c r="Q183" t="s">
        <v>2485</v>
      </c>
      <c r="R183">
        <v>3</v>
      </c>
      <c r="S183" t="s">
        <v>26</v>
      </c>
      <c r="T183">
        <v>4</v>
      </c>
      <c r="U183" t="s">
        <v>36</v>
      </c>
      <c r="V183">
        <v>9451375765</v>
      </c>
      <c r="W183">
        <v>-1.9405246183876299</v>
      </c>
      <c r="X183">
        <v>30.0577704413707</v>
      </c>
      <c r="Y183" t="str">
        <f>_xlfn.CONCAT("RWANDA", " ", H183, " ", I183, " ", J183, " ", K183)</f>
        <v>RWANDA KAMONYI KARAMA MUGANZA NYARUTEJA</v>
      </c>
    </row>
    <row r="184" spans="1:25">
      <c r="A184">
        <v>57</v>
      </c>
      <c r="B184" t="s">
        <v>646</v>
      </c>
      <c r="C184" t="s">
        <v>203</v>
      </c>
      <c r="E184" t="s">
        <v>2488</v>
      </c>
      <c r="F184" t="s">
        <v>3099</v>
      </c>
      <c r="G184" t="s">
        <v>24</v>
      </c>
      <c r="H184" t="s">
        <v>60</v>
      </c>
      <c r="I184" t="s">
        <v>1635</v>
      </c>
      <c r="J184" t="s">
        <v>1470</v>
      </c>
      <c r="K184" t="s">
        <v>1696</v>
      </c>
      <c r="L184">
        <v>44.188450000000003</v>
      </c>
      <c r="M184">
        <v>19.377669999999998</v>
      </c>
      <c r="N184">
        <v>12</v>
      </c>
      <c r="O184">
        <v>2015</v>
      </c>
      <c r="P184">
        <v>91</v>
      </c>
      <c r="Q184" t="s">
        <v>2485</v>
      </c>
      <c r="R184">
        <v>4</v>
      </c>
      <c r="S184" t="s">
        <v>93</v>
      </c>
      <c r="T184">
        <v>2</v>
      </c>
      <c r="U184" t="s">
        <v>23</v>
      </c>
      <c r="V184">
        <v>9451375765</v>
      </c>
      <c r="W184">
        <v>-1.9405246183876299</v>
      </c>
      <c r="X184">
        <v>30.0577704413707</v>
      </c>
      <c r="Y184" t="str">
        <f>_xlfn.CONCAT("RWANDA", " ", H184, " ", I184, " ", J184, " ", K184)</f>
        <v>RWANDA KAMONYI KARAMA MUGANZA NYARUTEJA</v>
      </c>
    </row>
    <row r="185" spans="1:25">
      <c r="A185">
        <v>58</v>
      </c>
      <c r="B185" t="s">
        <v>648</v>
      </c>
      <c r="C185" t="s">
        <v>649</v>
      </c>
      <c r="D185" t="s">
        <v>650</v>
      </c>
      <c r="E185" t="s">
        <v>2489</v>
      </c>
      <c r="F185" t="s">
        <v>2490</v>
      </c>
      <c r="G185" t="s">
        <v>24</v>
      </c>
      <c r="H185" t="s">
        <v>113</v>
      </c>
      <c r="I185" t="s">
        <v>113</v>
      </c>
      <c r="J185" t="s">
        <v>1701</v>
      </c>
      <c r="K185" t="s">
        <v>1702</v>
      </c>
      <c r="L185">
        <v>-6.2074299999999996</v>
      </c>
      <c r="M185">
        <v>106.8916</v>
      </c>
      <c r="N185" t="s">
        <v>2948</v>
      </c>
      <c r="O185">
        <v>1967</v>
      </c>
      <c r="P185">
        <v>55</v>
      </c>
      <c r="Q185" t="s">
        <v>2491</v>
      </c>
      <c r="R185">
        <v>7</v>
      </c>
      <c r="S185" t="s">
        <v>78</v>
      </c>
      <c r="T185">
        <v>2</v>
      </c>
      <c r="U185" t="s">
        <v>36</v>
      </c>
      <c r="V185">
        <v>1655870603</v>
      </c>
      <c r="W185">
        <v>-2.5967236125549502</v>
      </c>
      <c r="X185">
        <v>29.7268754599197</v>
      </c>
      <c r="Y185" t="str">
        <f>_xlfn.CONCAT("RWANDA", " ", H185, " ", I185, " ", J185, " ", K185)</f>
        <v>RWANDA HUYE HUYE NYAKAGEZI MBUBA</v>
      </c>
    </row>
    <row r="186" spans="1:25">
      <c r="A186">
        <v>58</v>
      </c>
      <c r="B186" t="s">
        <v>652</v>
      </c>
      <c r="C186" t="s">
        <v>653</v>
      </c>
      <c r="E186" t="s">
        <v>50</v>
      </c>
      <c r="F186" t="s">
        <v>3100</v>
      </c>
      <c r="G186" t="s">
        <v>24</v>
      </c>
      <c r="H186" t="s">
        <v>113</v>
      </c>
      <c r="I186" t="s">
        <v>113</v>
      </c>
      <c r="J186" t="s">
        <v>1701</v>
      </c>
      <c r="K186" t="s">
        <v>1702</v>
      </c>
      <c r="L186">
        <v>-6.2074299999999996</v>
      </c>
      <c r="M186">
        <v>106.8916</v>
      </c>
      <c r="N186">
        <v>7</v>
      </c>
      <c r="O186">
        <v>1942</v>
      </c>
      <c r="P186">
        <v>80</v>
      </c>
      <c r="Q186" t="s">
        <v>2491</v>
      </c>
      <c r="R186">
        <v>4</v>
      </c>
      <c r="S186" t="s">
        <v>93</v>
      </c>
      <c r="T186">
        <v>12</v>
      </c>
      <c r="U186" t="s">
        <v>23</v>
      </c>
      <c r="V186">
        <v>1655870603</v>
      </c>
      <c r="W186">
        <v>-2.5967236125549502</v>
      </c>
      <c r="X186">
        <v>29.7268754599197</v>
      </c>
      <c r="Y186" t="str">
        <f>_xlfn.CONCAT("RWANDA", " ", H186, " ", I186, " ", J186, " ", K186)</f>
        <v>RWANDA HUYE HUYE NYAKAGEZI MBUBA</v>
      </c>
    </row>
    <row r="187" spans="1:25">
      <c r="A187">
        <v>58</v>
      </c>
      <c r="B187" t="s">
        <v>654</v>
      </c>
      <c r="C187" t="s">
        <v>655</v>
      </c>
      <c r="D187" t="s">
        <v>288</v>
      </c>
      <c r="E187" t="s">
        <v>878</v>
      </c>
      <c r="F187" t="s">
        <v>2491</v>
      </c>
      <c r="G187" t="s">
        <v>24</v>
      </c>
      <c r="H187" t="s">
        <v>113</v>
      </c>
      <c r="I187" t="s">
        <v>113</v>
      </c>
      <c r="J187" t="s">
        <v>1701</v>
      </c>
      <c r="K187" t="s">
        <v>1702</v>
      </c>
      <c r="L187">
        <v>-6.2074299999999996</v>
      </c>
      <c r="M187">
        <v>106.8916</v>
      </c>
      <c r="N187">
        <v>12</v>
      </c>
      <c r="O187">
        <v>1926</v>
      </c>
      <c r="P187">
        <v>96</v>
      </c>
      <c r="Q187" t="s">
        <v>2491</v>
      </c>
      <c r="R187" t="s">
        <v>2948</v>
      </c>
      <c r="S187" t="s">
        <v>2948</v>
      </c>
      <c r="T187">
        <v>10</v>
      </c>
      <c r="U187" t="s">
        <v>36</v>
      </c>
      <c r="V187">
        <v>1655870603</v>
      </c>
      <c r="W187">
        <v>-2.5967236125549502</v>
      </c>
      <c r="X187">
        <v>29.7268754599197</v>
      </c>
      <c r="Y187" t="str">
        <f>_xlfn.CONCAT("RWANDA", " ", H187, " ", I187, " ", J187, " ", K187)</f>
        <v>RWANDA HUYE HUYE NYAKAGEZI MBUBA</v>
      </c>
    </row>
    <row r="188" spans="1:25">
      <c r="A188">
        <v>58</v>
      </c>
      <c r="B188" t="s">
        <v>657</v>
      </c>
      <c r="C188" t="s">
        <v>354</v>
      </c>
      <c r="D188" t="s">
        <v>658</v>
      </c>
      <c r="E188" t="s">
        <v>659</v>
      </c>
      <c r="F188" t="s">
        <v>1705</v>
      </c>
      <c r="G188" t="s">
        <v>24</v>
      </c>
      <c r="H188" t="s">
        <v>113</v>
      </c>
      <c r="I188" t="s">
        <v>113</v>
      </c>
      <c r="J188" t="s">
        <v>1701</v>
      </c>
      <c r="K188" t="s">
        <v>1702</v>
      </c>
      <c r="L188">
        <v>-6.2074299999999996</v>
      </c>
      <c r="M188">
        <v>106.8916</v>
      </c>
      <c r="N188">
        <v>4</v>
      </c>
      <c r="O188">
        <v>1931</v>
      </c>
      <c r="P188">
        <v>79</v>
      </c>
      <c r="Q188" t="s">
        <v>2491</v>
      </c>
      <c r="R188">
        <v>4</v>
      </c>
      <c r="S188" t="s">
        <v>93</v>
      </c>
      <c r="T188">
        <v>9</v>
      </c>
      <c r="U188" t="s">
        <v>36</v>
      </c>
      <c r="W188">
        <v>-2.5967236125549502</v>
      </c>
      <c r="X188">
        <v>29.7268754599197</v>
      </c>
      <c r="Y188" t="str">
        <f>_xlfn.CONCAT("RWANDA", " ", H188, " ", I188, " ", J188, " ", K188)</f>
        <v>RWANDA HUYE HUYE NYAKAGEZI MBUBA</v>
      </c>
    </row>
    <row r="189" spans="1:25">
      <c r="A189">
        <v>59</v>
      </c>
      <c r="B189" t="s">
        <v>660</v>
      </c>
      <c r="C189" t="s">
        <v>661</v>
      </c>
      <c r="E189" t="s">
        <v>434</v>
      </c>
      <c r="F189" t="s">
        <v>3101</v>
      </c>
      <c r="G189" t="s">
        <v>97</v>
      </c>
      <c r="H189" t="s">
        <v>125</v>
      </c>
      <c r="I189" t="s">
        <v>2596</v>
      </c>
      <c r="J189" t="s">
        <v>2493</v>
      </c>
      <c r="K189" t="s">
        <v>2597</v>
      </c>
      <c r="L189">
        <v>13.554320000000001</v>
      </c>
      <c r="M189">
        <v>-7.4435399999999996</v>
      </c>
      <c r="N189">
        <v>3</v>
      </c>
      <c r="O189">
        <v>1921</v>
      </c>
      <c r="P189">
        <v>101</v>
      </c>
      <c r="Q189" t="s">
        <v>2492</v>
      </c>
      <c r="R189">
        <v>4</v>
      </c>
      <c r="S189" t="s">
        <v>93</v>
      </c>
      <c r="T189">
        <v>12</v>
      </c>
      <c r="U189" t="s">
        <v>36</v>
      </c>
      <c r="W189">
        <v>-2.03323734155336</v>
      </c>
      <c r="X189">
        <v>30.833725810249401</v>
      </c>
      <c r="Y189" t="str">
        <f>_xlfn.CONCAT("RWANDA", " ", H189, " ", I189, " ", J189, " ", K189)</f>
        <v>RWANDA KIREHE MPANGA RUBAYA RUKONJI</v>
      </c>
    </row>
    <row r="190" spans="1:25">
      <c r="A190">
        <v>59</v>
      </c>
      <c r="B190" t="s">
        <v>660</v>
      </c>
      <c r="C190" t="s">
        <v>661</v>
      </c>
      <c r="E190" t="s">
        <v>434</v>
      </c>
      <c r="F190" t="s">
        <v>3101</v>
      </c>
      <c r="G190" t="s">
        <v>97</v>
      </c>
      <c r="H190" t="s">
        <v>98</v>
      </c>
      <c r="I190" t="s">
        <v>1707</v>
      </c>
      <c r="J190" t="s">
        <v>1708</v>
      </c>
      <c r="K190" t="s">
        <v>1709</v>
      </c>
      <c r="L190">
        <v>13.554320000000001</v>
      </c>
      <c r="M190">
        <v>-7.4435399999999996</v>
      </c>
      <c r="N190">
        <v>3</v>
      </c>
      <c r="O190" t="s">
        <v>2948</v>
      </c>
      <c r="Q190" t="s">
        <v>2492</v>
      </c>
      <c r="R190">
        <v>4</v>
      </c>
      <c r="S190" t="s">
        <v>93</v>
      </c>
      <c r="T190">
        <v>12</v>
      </c>
      <c r="U190" t="s">
        <v>36</v>
      </c>
      <c r="W190">
        <v>-1.87042341141998</v>
      </c>
      <c r="X190">
        <v>29.548117062809499</v>
      </c>
      <c r="Y190" t="str">
        <f>_xlfn.CONCAT("RWANDA", " ", H190, " ", I190, " ", J190, " ", K190)</f>
        <v>RWANDA RWAMAGANA KIGABIRO NYAGASENYI RAMBA</v>
      </c>
    </row>
    <row r="191" spans="1:25">
      <c r="A191">
        <v>59</v>
      </c>
      <c r="B191" t="s">
        <v>663</v>
      </c>
      <c r="C191" t="s">
        <v>664</v>
      </c>
      <c r="E191" t="s">
        <v>665</v>
      </c>
      <c r="F191" t="s">
        <v>3102</v>
      </c>
      <c r="G191" t="s">
        <v>97</v>
      </c>
      <c r="H191" t="s">
        <v>98</v>
      </c>
      <c r="I191" t="s">
        <v>1707</v>
      </c>
      <c r="J191" t="s">
        <v>1708</v>
      </c>
      <c r="K191" t="s">
        <v>1709</v>
      </c>
      <c r="L191">
        <v>13.554320000000001</v>
      </c>
      <c r="M191">
        <v>-7.4435399999999996</v>
      </c>
      <c r="N191">
        <v>4</v>
      </c>
      <c r="O191">
        <v>1993</v>
      </c>
      <c r="P191">
        <v>42</v>
      </c>
      <c r="Q191" t="s">
        <v>2492</v>
      </c>
      <c r="R191">
        <v>2</v>
      </c>
      <c r="S191" t="s">
        <v>48</v>
      </c>
      <c r="T191">
        <v>4</v>
      </c>
      <c r="U191" t="s">
        <v>36</v>
      </c>
      <c r="W191">
        <v>-1.8534865635843401</v>
      </c>
      <c r="X191">
        <v>30.203410553173899</v>
      </c>
      <c r="Y191" t="str">
        <f>_xlfn.CONCAT("RWANDA", " ", H191, " ", I191, " ", J191, " ", K191)</f>
        <v>RWANDA RWAMAGANA KIGABIRO NYAGASENYI RAMBA</v>
      </c>
    </row>
    <row r="192" spans="1:25">
      <c r="A192">
        <v>59</v>
      </c>
      <c r="B192" t="s">
        <v>666</v>
      </c>
      <c r="C192" t="s">
        <v>667</v>
      </c>
      <c r="E192" t="s">
        <v>590</v>
      </c>
      <c r="F192" t="s">
        <v>3103</v>
      </c>
      <c r="G192" t="s">
        <v>97</v>
      </c>
      <c r="H192" t="s">
        <v>98</v>
      </c>
      <c r="I192" t="s">
        <v>1707</v>
      </c>
      <c r="J192" t="s">
        <v>1708</v>
      </c>
      <c r="K192" t="s">
        <v>1709</v>
      </c>
      <c r="L192">
        <v>13.554320000000001</v>
      </c>
      <c r="M192">
        <v>-7.4435399999999996</v>
      </c>
      <c r="N192">
        <v>12</v>
      </c>
      <c r="O192">
        <v>1937</v>
      </c>
      <c r="P192">
        <v>61</v>
      </c>
      <c r="Q192" t="s">
        <v>2492</v>
      </c>
      <c r="R192">
        <v>3</v>
      </c>
      <c r="S192" t="s">
        <v>26</v>
      </c>
      <c r="T192">
        <v>9</v>
      </c>
      <c r="U192" t="s">
        <v>23</v>
      </c>
      <c r="W192">
        <v>-1.8534865635843401</v>
      </c>
      <c r="X192">
        <v>30.203410553173899</v>
      </c>
      <c r="Y192" t="str">
        <f>_xlfn.CONCAT("RWANDA", " ", H192, " ", I192, " ", J192, " ", K192)</f>
        <v>RWANDA RWAMAGANA KIGABIRO NYAGASENYI RAMBA</v>
      </c>
    </row>
    <row r="193" spans="1:25">
      <c r="A193">
        <v>60</v>
      </c>
      <c r="B193" t="s">
        <v>668</v>
      </c>
      <c r="C193" t="s">
        <v>669</v>
      </c>
      <c r="E193" t="s">
        <v>117</v>
      </c>
      <c r="F193" t="s">
        <v>3104</v>
      </c>
      <c r="G193" t="s">
        <v>97</v>
      </c>
      <c r="H193" t="s">
        <v>176</v>
      </c>
      <c r="I193" t="s">
        <v>1579</v>
      </c>
      <c r="J193" t="s">
        <v>1713</v>
      </c>
      <c r="K193" t="s">
        <v>1714</v>
      </c>
      <c r="L193">
        <v>58.222050000000003</v>
      </c>
      <c r="M193">
        <v>11.918290000000001</v>
      </c>
      <c r="N193">
        <v>6</v>
      </c>
      <c r="O193">
        <v>1934</v>
      </c>
      <c r="P193">
        <v>44</v>
      </c>
      <c r="Q193" t="s">
        <v>1715</v>
      </c>
      <c r="R193">
        <v>1</v>
      </c>
      <c r="S193" t="s">
        <v>186</v>
      </c>
      <c r="T193">
        <v>13</v>
      </c>
      <c r="U193" t="s">
        <v>36</v>
      </c>
      <c r="V193">
        <v>5442447073</v>
      </c>
      <c r="W193">
        <v>-2.1138527339348401</v>
      </c>
      <c r="X193">
        <v>30.2419422839682</v>
      </c>
      <c r="Y193" t="str">
        <f>_xlfn.CONCAT("RWANDA", " ", H193, " ", I193, " ", J193, " ", K193)</f>
        <v>RWANDA BUGESERA JURU MUSOVU CYABASONGA</v>
      </c>
    </row>
    <row r="194" spans="1:25">
      <c r="A194">
        <v>60</v>
      </c>
      <c r="B194" t="s">
        <v>670</v>
      </c>
      <c r="C194" t="s">
        <v>671</v>
      </c>
      <c r="E194" t="s">
        <v>672</v>
      </c>
      <c r="F194" t="s">
        <v>3105</v>
      </c>
      <c r="G194" t="s">
        <v>97</v>
      </c>
      <c r="H194" t="s">
        <v>176</v>
      </c>
      <c r="I194" t="s">
        <v>1579</v>
      </c>
      <c r="J194" t="s">
        <v>1713</v>
      </c>
      <c r="K194" t="s">
        <v>1714</v>
      </c>
      <c r="L194">
        <v>58.222050000000003</v>
      </c>
      <c r="M194">
        <v>11.918290000000001</v>
      </c>
      <c r="N194">
        <v>7</v>
      </c>
      <c r="O194">
        <v>1969</v>
      </c>
      <c r="P194">
        <v>65</v>
      </c>
      <c r="Q194" t="s">
        <v>1715</v>
      </c>
      <c r="R194">
        <v>2</v>
      </c>
      <c r="S194" t="s">
        <v>48</v>
      </c>
      <c r="T194">
        <v>10</v>
      </c>
      <c r="U194" t="s">
        <v>23</v>
      </c>
      <c r="V194">
        <v>5442447073</v>
      </c>
      <c r="W194">
        <v>-2.1138527339348401</v>
      </c>
      <c r="X194">
        <v>30.2419422839682</v>
      </c>
      <c r="Y194" t="str">
        <f>_xlfn.CONCAT("RWANDA", " ", H194, " ", I194, " ", J194, " ", K194)</f>
        <v>RWANDA BUGESERA JURU MUSOVU CYABASONGA</v>
      </c>
    </row>
    <row r="195" spans="1:25">
      <c r="A195">
        <v>60</v>
      </c>
      <c r="B195" t="s">
        <v>673</v>
      </c>
      <c r="C195" t="s">
        <v>674</v>
      </c>
      <c r="D195" t="s">
        <v>2496</v>
      </c>
      <c r="E195" t="s">
        <v>371</v>
      </c>
      <c r="F195" t="s">
        <v>3106</v>
      </c>
      <c r="G195" t="s">
        <v>97</v>
      </c>
      <c r="H195" t="s">
        <v>176</v>
      </c>
      <c r="I195" t="s">
        <v>1579</v>
      </c>
      <c r="J195" t="s">
        <v>1713</v>
      </c>
      <c r="K195" t="s">
        <v>1714</v>
      </c>
      <c r="L195">
        <v>58.222050000000003</v>
      </c>
      <c r="M195">
        <v>11.918290000000001</v>
      </c>
      <c r="N195">
        <v>12</v>
      </c>
      <c r="O195" t="s">
        <v>2948</v>
      </c>
      <c r="P195">
        <v>59</v>
      </c>
      <c r="Q195" t="s">
        <v>1715</v>
      </c>
      <c r="R195" t="s">
        <v>2948</v>
      </c>
      <c r="S195" t="s">
        <v>2948</v>
      </c>
      <c r="T195">
        <v>13</v>
      </c>
      <c r="U195" t="s">
        <v>36</v>
      </c>
      <c r="V195">
        <v>5442447073</v>
      </c>
      <c r="W195">
        <v>-2.1138527339348401</v>
      </c>
      <c r="X195">
        <v>30.2419422839682</v>
      </c>
      <c r="Y195" t="str">
        <f>_xlfn.CONCAT("RWANDA", " ", H195, " ", I195, " ", J195, " ", K195)</f>
        <v>RWANDA BUGESERA JURU MUSOVU CYABASONGA</v>
      </c>
    </row>
    <row r="196" spans="1:25">
      <c r="A196">
        <v>60</v>
      </c>
      <c r="B196" t="s">
        <v>675</v>
      </c>
      <c r="C196" t="s">
        <v>676</v>
      </c>
      <c r="D196" t="s">
        <v>677</v>
      </c>
      <c r="E196" t="s">
        <v>435</v>
      </c>
      <c r="F196" t="s">
        <v>1717</v>
      </c>
      <c r="G196" t="s">
        <v>97</v>
      </c>
      <c r="H196" t="s">
        <v>176</v>
      </c>
      <c r="I196" t="s">
        <v>1579</v>
      </c>
      <c r="J196" t="s">
        <v>1713</v>
      </c>
      <c r="K196" t="s">
        <v>1714</v>
      </c>
      <c r="L196">
        <v>58.222050000000003</v>
      </c>
      <c r="M196">
        <v>11.918290000000001</v>
      </c>
      <c r="N196" t="s">
        <v>2948</v>
      </c>
      <c r="O196" t="s">
        <v>2948</v>
      </c>
      <c r="Q196" t="s">
        <v>1715</v>
      </c>
      <c r="R196">
        <v>4</v>
      </c>
      <c r="S196" t="s">
        <v>93</v>
      </c>
      <c r="T196">
        <v>1</v>
      </c>
      <c r="U196" t="s">
        <v>23</v>
      </c>
      <c r="V196">
        <v>5442447073</v>
      </c>
      <c r="W196">
        <v>-2.1138527339348401</v>
      </c>
      <c r="X196">
        <v>30.2419422839682</v>
      </c>
      <c r="Y196" t="str">
        <f>_xlfn.CONCAT("RWANDA", " ", H196, " ", I196, " ", J196, " ", K196)</f>
        <v>RWANDA BUGESERA JURU MUSOVU CYABASONGA</v>
      </c>
    </row>
    <row r="197" spans="1:25">
      <c r="A197">
        <v>61</v>
      </c>
      <c r="B197" t="s">
        <v>678</v>
      </c>
      <c r="C197" t="s">
        <v>679</v>
      </c>
      <c r="E197" t="s">
        <v>341</v>
      </c>
      <c r="F197" t="s">
        <v>3107</v>
      </c>
      <c r="G197" t="s">
        <v>24</v>
      </c>
      <c r="H197" t="s">
        <v>25</v>
      </c>
      <c r="I197" t="s">
        <v>1719</v>
      </c>
      <c r="J197" t="s">
        <v>1720</v>
      </c>
      <c r="K197" t="s">
        <v>1721</v>
      </c>
      <c r="L197">
        <v>53.437550000000002</v>
      </c>
      <c r="M197">
        <v>55.257800000000003</v>
      </c>
      <c r="N197" t="s">
        <v>2948</v>
      </c>
      <c r="O197">
        <v>1993</v>
      </c>
      <c r="P197">
        <v>29</v>
      </c>
      <c r="Q197" t="s">
        <v>2497</v>
      </c>
      <c r="R197">
        <v>6</v>
      </c>
      <c r="S197" t="s">
        <v>43</v>
      </c>
      <c r="T197">
        <v>4</v>
      </c>
      <c r="U197" t="s">
        <v>36</v>
      </c>
      <c r="V197">
        <v>7457912412</v>
      </c>
      <c r="W197">
        <v>-2.7013707811185799</v>
      </c>
      <c r="X197">
        <v>29.750109866513299</v>
      </c>
      <c r="Y197" t="str">
        <f>_xlfn.CONCAT("RWANDA", " ", H197, " ", I197, " ", J197, " ", K197)</f>
        <v>RWANDA GISAGARA KANSI AKABOTI AKAYENZI</v>
      </c>
    </row>
    <row r="198" spans="1:25">
      <c r="A198">
        <v>61</v>
      </c>
      <c r="B198" t="s">
        <v>680</v>
      </c>
      <c r="C198" t="s">
        <v>2498</v>
      </c>
      <c r="E198" t="s">
        <v>682</v>
      </c>
      <c r="F198" t="s">
        <v>3108</v>
      </c>
      <c r="G198" t="s">
        <v>24</v>
      </c>
      <c r="H198" t="s">
        <v>25</v>
      </c>
      <c r="I198" t="s">
        <v>1719</v>
      </c>
      <c r="J198" t="s">
        <v>1720</v>
      </c>
      <c r="K198" t="s">
        <v>1721</v>
      </c>
      <c r="L198">
        <v>53.437550000000002</v>
      </c>
      <c r="M198">
        <v>55.257800000000003</v>
      </c>
      <c r="N198">
        <v>7</v>
      </c>
      <c r="O198">
        <v>2020</v>
      </c>
      <c r="P198">
        <v>2</v>
      </c>
      <c r="Q198" t="s">
        <v>2497</v>
      </c>
      <c r="R198">
        <v>6</v>
      </c>
      <c r="S198" t="s">
        <v>43</v>
      </c>
      <c r="T198">
        <v>13</v>
      </c>
      <c r="U198" t="s">
        <v>23</v>
      </c>
      <c r="V198">
        <v>7457912412</v>
      </c>
      <c r="W198">
        <v>-2.7013707811185799</v>
      </c>
      <c r="X198">
        <v>29.750109866513299</v>
      </c>
      <c r="Y198" t="str">
        <f>_xlfn.CONCAT("RWANDA", " ", H198, " ", I198, " ", J198, " ", K198)</f>
        <v>RWANDA GISAGARA KANSI AKABOTI AKAYENZI</v>
      </c>
    </row>
    <row r="199" spans="1:25">
      <c r="A199">
        <v>61</v>
      </c>
      <c r="B199" t="s">
        <v>683</v>
      </c>
      <c r="C199" t="s">
        <v>165</v>
      </c>
      <c r="E199" t="s">
        <v>390</v>
      </c>
      <c r="F199" t="s">
        <v>3109</v>
      </c>
      <c r="G199" t="s">
        <v>24</v>
      </c>
      <c r="H199" t="s">
        <v>25</v>
      </c>
      <c r="I199" t="s">
        <v>1719</v>
      </c>
      <c r="J199" t="s">
        <v>1720</v>
      </c>
      <c r="K199" t="s">
        <v>1721</v>
      </c>
      <c r="L199">
        <v>53.437550000000002</v>
      </c>
      <c r="M199">
        <v>55.257800000000003</v>
      </c>
      <c r="N199" t="s">
        <v>2948</v>
      </c>
      <c r="O199">
        <v>2013</v>
      </c>
      <c r="P199">
        <v>9</v>
      </c>
      <c r="Q199" t="s">
        <v>2497</v>
      </c>
      <c r="R199">
        <v>6</v>
      </c>
      <c r="S199" t="s">
        <v>43</v>
      </c>
      <c r="T199">
        <v>3</v>
      </c>
      <c r="U199" t="s">
        <v>23</v>
      </c>
      <c r="V199">
        <v>7457912412</v>
      </c>
      <c r="W199">
        <v>-2.7013707811185799</v>
      </c>
      <c r="X199">
        <v>29.750109866513299</v>
      </c>
      <c r="Y199" t="str">
        <f>_xlfn.CONCAT("RWANDA", " ", H199, " ", I199, " ", J199, " ", K199)</f>
        <v>RWANDA GISAGARA KANSI AKABOTI AKAYENZI</v>
      </c>
    </row>
    <row r="200" spans="1:25">
      <c r="A200">
        <v>61</v>
      </c>
      <c r="B200" t="s">
        <v>684</v>
      </c>
      <c r="C200" t="s">
        <v>685</v>
      </c>
      <c r="E200" t="s">
        <v>209</v>
      </c>
      <c r="F200" t="s">
        <v>3110</v>
      </c>
      <c r="G200" t="s">
        <v>24</v>
      </c>
      <c r="H200" t="s">
        <v>25</v>
      </c>
      <c r="I200" t="s">
        <v>1719</v>
      </c>
      <c r="J200" t="s">
        <v>1720</v>
      </c>
      <c r="K200" t="s">
        <v>1721</v>
      </c>
      <c r="L200">
        <v>53.437550000000002</v>
      </c>
      <c r="M200">
        <v>55.257800000000003</v>
      </c>
      <c r="N200">
        <v>5</v>
      </c>
      <c r="O200">
        <v>1938</v>
      </c>
      <c r="P200">
        <v>84</v>
      </c>
      <c r="Q200" t="s">
        <v>2497</v>
      </c>
      <c r="R200">
        <v>1</v>
      </c>
      <c r="S200" t="s">
        <v>186</v>
      </c>
      <c r="T200" t="s">
        <v>2948</v>
      </c>
      <c r="U200" t="s">
        <v>36</v>
      </c>
      <c r="V200">
        <v>7457912412</v>
      </c>
      <c r="W200">
        <v>-2.7013707811185799</v>
      </c>
      <c r="X200">
        <v>29.750109866513299</v>
      </c>
      <c r="Y200" t="str">
        <f>_xlfn.CONCAT("RWANDA", " ", H200, " ", I200, " ", J200, " ", K200)</f>
        <v>RWANDA GISAGARA KANSI AKABOTI AKAYENZI</v>
      </c>
    </row>
    <row r="201" spans="1:25">
      <c r="A201">
        <v>62</v>
      </c>
      <c r="B201" t="s">
        <v>687</v>
      </c>
      <c r="C201" t="s">
        <v>688</v>
      </c>
      <c r="E201" t="s">
        <v>442</v>
      </c>
      <c r="F201" t="s">
        <v>3111</v>
      </c>
      <c r="G201" t="s">
        <v>24</v>
      </c>
      <c r="H201" t="s">
        <v>255</v>
      </c>
      <c r="I201" t="s">
        <v>1726</v>
      </c>
      <c r="J201" t="s">
        <v>1727</v>
      </c>
      <c r="K201" t="s">
        <v>1728</v>
      </c>
      <c r="L201">
        <v>38.12612</v>
      </c>
      <c r="M201">
        <v>23.87078</v>
      </c>
      <c r="N201">
        <v>1</v>
      </c>
      <c r="O201">
        <v>1932</v>
      </c>
      <c r="P201">
        <v>90</v>
      </c>
      <c r="Q201" t="s">
        <v>2501</v>
      </c>
      <c r="R201">
        <v>2</v>
      </c>
      <c r="S201" t="s">
        <v>48</v>
      </c>
      <c r="T201">
        <v>2</v>
      </c>
      <c r="U201" t="s">
        <v>23</v>
      </c>
      <c r="V201">
        <v>5166489363</v>
      </c>
      <c r="W201">
        <v>-2.2318691359537701</v>
      </c>
      <c r="X201">
        <v>29.757813743940201</v>
      </c>
      <c r="Y201" t="str">
        <f>_xlfn.CONCAT("RWANDA", " ", H201, " ", I201, " ", J201, " ", K201)</f>
        <v>RWANDA RUHANGO BWERAMANA GITISI KABUGUSU</v>
      </c>
    </row>
    <row r="202" spans="1:25">
      <c r="A202">
        <v>62</v>
      </c>
      <c r="B202" t="s">
        <v>690</v>
      </c>
      <c r="C202" t="s">
        <v>691</v>
      </c>
      <c r="E202" t="s">
        <v>692</v>
      </c>
      <c r="F202" t="s">
        <v>3112</v>
      </c>
      <c r="G202" t="s">
        <v>24</v>
      </c>
      <c r="H202" t="s">
        <v>255</v>
      </c>
      <c r="I202" t="s">
        <v>1726</v>
      </c>
      <c r="J202" t="s">
        <v>1727</v>
      </c>
      <c r="K202" t="s">
        <v>1728</v>
      </c>
      <c r="L202">
        <v>38.12612</v>
      </c>
      <c r="M202">
        <v>23.87078</v>
      </c>
      <c r="N202">
        <v>12</v>
      </c>
      <c r="O202">
        <v>1985</v>
      </c>
      <c r="P202">
        <v>37</v>
      </c>
      <c r="Q202" t="s">
        <v>2501</v>
      </c>
      <c r="R202">
        <v>7</v>
      </c>
      <c r="S202" t="s">
        <v>78</v>
      </c>
      <c r="T202">
        <v>4</v>
      </c>
      <c r="U202" t="s">
        <v>36</v>
      </c>
      <c r="V202">
        <v>5166489363</v>
      </c>
      <c r="W202">
        <v>-2.2318691359537701</v>
      </c>
      <c r="X202">
        <v>29.757813743940201</v>
      </c>
      <c r="Y202" t="str">
        <f>_xlfn.CONCAT("RWANDA", " ", H202, " ", I202, " ", J202, " ", K202)</f>
        <v>RWANDA RUHANGO BWERAMANA GITISI KABUGUSU</v>
      </c>
    </row>
    <row r="203" spans="1:25">
      <c r="A203">
        <v>62</v>
      </c>
      <c r="B203" t="s">
        <v>693</v>
      </c>
      <c r="C203" t="s">
        <v>411</v>
      </c>
      <c r="E203" t="s">
        <v>2502</v>
      </c>
      <c r="F203" t="s">
        <v>3113</v>
      </c>
      <c r="G203" t="s">
        <v>24</v>
      </c>
      <c r="H203" t="s">
        <v>255</v>
      </c>
      <c r="I203" t="s">
        <v>1726</v>
      </c>
      <c r="J203" t="s">
        <v>1727</v>
      </c>
      <c r="K203" t="s">
        <v>1728</v>
      </c>
      <c r="L203">
        <v>38.12612</v>
      </c>
      <c r="M203">
        <v>23.87078</v>
      </c>
      <c r="N203" t="s">
        <v>2948</v>
      </c>
      <c r="O203" t="s">
        <v>2948</v>
      </c>
      <c r="P203">
        <v>92</v>
      </c>
      <c r="Q203" t="s">
        <v>2501</v>
      </c>
      <c r="R203">
        <v>1</v>
      </c>
      <c r="S203" t="s">
        <v>186</v>
      </c>
      <c r="T203">
        <v>2</v>
      </c>
      <c r="U203" t="s">
        <v>36</v>
      </c>
      <c r="V203">
        <v>5166489363</v>
      </c>
      <c r="W203">
        <v>-2.2318691359537701</v>
      </c>
      <c r="X203">
        <v>29.757813743940201</v>
      </c>
      <c r="Y203" t="str">
        <f>_xlfn.CONCAT("RWANDA", " ", H203, " ", I203, " ", J203, " ", K203)</f>
        <v>RWANDA RUHANGO BWERAMANA GITISI KABUGUSU</v>
      </c>
    </row>
    <row r="204" spans="1:25">
      <c r="A204">
        <v>63</v>
      </c>
      <c r="B204" t="s">
        <v>695</v>
      </c>
      <c r="C204" t="s">
        <v>696</v>
      </c>
      <c r="E204" t="s">
        <v>55</v>
      </c>
      <c r="F204" t="s">
        <v>3114</v>
      </c>
      <c r="G204" t="s">
        <v>37</v>
      </c>
      <c r="H204" t="s">
        <v>42</v>
      </c>
      <c r="I204" t="s">
        <v>1732</v>
      </c>
      <c r="J204" t="s">
        <v>1733</v>
      </c>
      <c r="K204" t="s">
        <v>1514</v>
      </c>
      <c r="L204">
        <v>34.242620000000002</v>
      </c>
      <c r="M204">
        <v>-77.825299999999999</v>
      </c>
      <c r="N204">
        <v>1</v>
      </c>
      <c r="O204">
        <v>1982</v>
      </c>
      <c r="P204">
        <v>40</v>
      </c>
      <c r="Q204" t="s">
        <v>2504</v>
      </c>
      <c r="R204" t="s">
        <v>2948</v>
      </c>
      <c r="S204" t="s">
        <v>2948</v>
      </c>
      <c r="T204">
        <v>7</v>
      </c>
      <c r="U204" t="s">
        <v>23</v>
      </c>
      <c r="W204">
        <v>-1.70720302227292</v>
      </c>
      <c r="X204">
        <v>29.591122134250298</v>
      </c>
      <c r="Y204" t="str">
        <f>_xlfn.CONCAT("RWANDA", " ", H204, " ", I204, " ", J204, " ", K204)</f>
        <v>RWANDA NYABIHU JOMBA GASIZA ISANGANO</v>
      </c>
    </row>
    <row r="205" spans="1:25">
      <c r="A205">
        <v>63</v>
      </c>
      <c r="B205" t="s">
        <v>698</v>
      </c>
      <c r="C205" t="s">
        <v>54</v>
      </c>
      <c r="E205" t="s">
        <v>401</v>
      </c>
      <c r="F205" t="s">
        <v>3115</v>
      </c>
      <c r="G205" t="s">
        <v>37</v>
      </c>
      <c r="H205" t="s">
        <v>42</v>
      </c>
      <c r="I205" t="s">
        <v>1732</v>
      </c>
      <c r="J205" t="s">
        <v>1733</v>
      </c>
      <c r="K205" t="s">
        <v>1514</v>
      </c>
      <c r="L205">
        <v>34.242620000000002</v>
      </c>
      <c r="M205">
        <v>-77.825299999999999</v>
      </c>
      <c r="N205">
        <v>2</v>
      </c>
      <c r="O205" t="s">
        <v>2948</v>
      </c>
      <c r="P205">
        <v>90</v>
      </c>
      <c r="Q205" t="s">
        <v>2504</v>
      </c>
      <c r="R205">
        <v>6</v>
      </c>
      <c r="S205" t="s">
        <v>43</v>
      </c>
      <c r="T205">
        <v>4</v>
      </c>
      <c r="U205" t="s">
        <v>23</v>
      </c>
      <c r="V205" t="s">
        <v>2948</v>
      </c>
      <c r="W205">
        <v>-1.70720302227292</v>
      </c>
      <c r="X205">
        <v>29.591122134250298</v>
      </c>
      <c r="Y205" t="str">
        <f>_xlfn.CONCAT("RWANDA", " ", H205, " ", I205, " ", J205, " ", K205)</f>
        <v>RWANDA NYABIHU JOMBA GASIZA ISANGANO</v>
      </c>
    </row>
    <row r="206" spans="1:25">
      <c r="A206">
        <v>64</v>
      </c>
      <c r="B206" t="s">
        <v>699</v>
      </c>
      <c r="C206" t="s">
        <v>371</v>
      </c>
      <c r="E206" t="s">
        <v>2505</v>
      </c>
      <c r="F206" t="s">
        <v>3116</v>
      </c>
      <c r="G206" t="s">
        <v>97</v>
      </c>
      <c r="H206" t="s">
        <v>167</v>
      </c>
      <c r="I206" t="s">
        <v>1443</v>
      </c>
      <c r="J206" t="s">
        <v>1736</v>
      </c>
      <c r="K206" t="s">
        <v>1736</v>
      </c>
      <c r="L206">
        <v>31.55836</v>
      </c>
      <c r="M206">
        <v>106.005</v>
      </c>
      <c r="N206">
        <v>1</v>
      </c>
      <c r="O206">
        <v>1935</v>
      </c>
      <c r="P206">
        <v>87</v>
      </c>
      <c r="Q206" t="s">
        <v>2506</v>
      </c>
      <c r="R206">
        <v>2</v>
      </c>
      <c r="S206" t="s">
        <v>48</v>
      </c>
      <c r="T206">
        <v>2</v>
      </c>
      <c r="U206" t="s">
        <v>2948</v>
      </c>
      <c r="V206">
        <v>1541903480</v>
      </c>
      <c r="W206">
        <v>-1.8020334478548701</v>
      </c>
      <c r="X206">
        <v>30.295394435676901</v>
      </c>
      <c r="Y206" t="str">
        <f>_xlfn.CONCAT("RWANDA", " ", H206, " ", I206, " ", J206, " ", K206)</f>
        <v>RWANDA GATSIBO GASANGE VIRO VIRO</v>
      </c>
    </row>
    <row r="207" spans="1:25">
      <c r="A207">
        <v>64</v>
      </c>
      <c r="B207" t="s">
        <v>701</v>
      </c>
      <c r="C207" t="s">
        <v>702</v>
      </c>
      <c r="E207" t="s">
        <v>1470</v>
      </c>
      <c r="F207" t="s">
        <v>3117</v>
      </c>
      <c r="G207" t="s">
        <v>97</v>
      </c>
      <c r="H207" t="s">
        <v>167</v>
      </c>
      <c r="I207" t="s">
        <v>1443</v>
      </c>
      <c r="J207" t="s">
        <v>1736</v>
      </c>
      <c r="K207" t="s">
        <v>1736</v>
      </c>
      <c r="L207">
        <v>31.55836</v>
      </c>
      <c r="M207">
        <v>106.005</v>
      </c>
      <c r="N207">
        <v>8</v>
      </c>
      <c r="O207">
        <v>2013</v>
      </c>
      <c r="P207">
        <v>9</v>
      </c>
      <c r="Q207" t="s">
        <v>2506</v>
      </c>
      <c r="R207">
        <v>6</v>
      </c>
      <c r="S207" t="s">
        <v>43</v>
      </c>
      <c r="T207">
        <v>1</v>
      </c>
      <c r="U207" t="s">
        <v>23</v>
      </c>
      <c r="V207">
        <v>1541903480</v>
      </c>
      <c r="W207">
        <v>-1.8020334478548701</v>
      </c>
      <c r="X207">
        <v>30.295394435676901</v>
      </c>
      <c r="Y207" t="str">
        <f>_xlfn.CONCAT("RWANDA", " ", H207, " ", I207, " ", J207, " ", K207)</f>
        <v>RWANDA GATSIBO GASANGE VIRO VIRO</v>
      </c>
    </row>
    <row r="208" spans="1:25">
      <c r="A208">
        <v>64</v>
      </c>
      <c r="B208" t="s">
        <v>704</v>
      </c>
      <c r="C208" t="s">
        <v>2508</v>
      </c>
      <c r="E208" t="s">
        <v>2509</v>
      </c>
      <c r="F208" t="s">
        <v>3118</v>
      </c>
      <c r="G208" t="s">
        <v>97</v>
      </c>
      <c r="H208" t="s">
        <v>167</v>
      </c>
      <c r="I208" t="s">
        <v>1443</v>
      </c>
      <c r="J208" t="s">
        <v>1736</v>
      </c>
      <c r="K208" t="s">
        <v>1736</v>
      </c>
      <c r="L208">
        <v>31.55836</v>
      </c>
      <c r="M208">
        <v>106.005</v>
      </c>
      <c r="N208">
        <v>1</v>
      </c>
      <c r="O208">
        <v>1999</v>
      </c>
      <c r="P208">
        <v>25</v>
      </c>
      <c r="Q208" t="s">
        <v>2506</v>
      </c>
      <c r="R208">
        <v>4</v>
      </c>
      <c r="S208" t="s">
        <v>93</v>
      </c>
      <c r="T208" t="s">
        <v>2948</v>
      </c>
      <c r="U208" t="s">
        <v>36</v>
      </c>
      <c r="V208">
        <v>1541903480</v>
      </c>
      <c r="W208">
        <v>-1.8020334478548701</v>
      </c>
      <c r="X208">
        <v>30.295394435676901</v>
      </c>
      <c r="Y208" t="str">
        <f>_xlfn.CONCAT("RWANDA", " ", H208, " ", I208, " ", J208, " ", K208)</f>
        <v>RWANDA GATSIBO GASANGE VIRO VIRO</v>
      </c>
    </row>
    <row r="209" spans="1:25">
      <c r="A209">
        <v>64</v>
      </c>
      <c r="B209" t="s">
        <v>707</v>
      </c>
      <c r="C209" t="s">
        <v>708</v>
      </c>
      <c r="E209" t="s">
        <v>709</v>
      </c>
      <c r="F209" t="s">
        <v>3119</v>
      </c>
      <c r="G209" t="s">
        <v>97</v>
      </c>
      <c r="H209" t="s">
        <v>167</v>
      </c>
      <c r="I209" t="s">
        <v>1443</v>
      </c>
      <c r="J209" t="s">
        <v>1736</v>
      </c>
      <c r="K209" t="s">
        <v>1736</v>
      </c>
      <c r="L209">
        <v>31.55836</v>
      </c>
      <c r="M209">
        <v>106.005</v>
      </c>
      <c r="N209">
        <v>11</v>
      </c>
      <c r="O209">
        <v>1994</v>
      </c>
      <c r="P209">
        <v>28</v>
      </c>
      <c r="Q209" t="s">
        <v>2506</v>
      </c>
      <c r="R209">
        <v>2</v>
      </c>
      <c r="S209" t="s">
        <v>48</v>
      </c>
      <c r="T209">
        <v>13</v>
      </c>
      <c r="U209" t="s">
        <v>36</v>
      </c>
      <c r="V209">
        <v>1541903480</v>
      </c>
      <c r="W209">
        <v>-1.8020334478548701</v>
      </c>
      <c r="X209">
        <v>30.295394435676901</v>
      </c>
      <c r="Y209" t="str">
        <f>_xlfn.CONCAT("RWANDA", " ", H209, " ", I209, " ", J209, " ", K209)</f>
        <v>RWANDA GATSIBO GASANGE VIRO VIRO</v>
      </c>
    </row>
    <row r="210" spans="1:25">
      <c r="A210">
        <v>64</v>
      </c>
      <c r="B210" t="s">
        <v>710</v>
      </c>
      <c r="C210" t="s">
        <v>711</v>
      </c>
      <c r="E210" t="s">
        <v>529</v>
      </c>
      <c r="F210" t="s">
        <v>3120</v>
      </c>
      <c r="G210" t="s">
        <v>97</v>
      </c>
      <c r="H210" t="s">
        <v>167</v>
      </c>
      <c r="I210" t="s">
        <v>1443</v>
      </c>
      <c r="J210" t="s">
        <v>1736</v>
      </c>
      <c r="K210" t="s">
        <v>1736</v>
      </c>
      <c r="L210">
        <v>31.55836</v>
      </c>
      <c r="M210">
        <v>106.005</v>
      </c>
      <c r="N210">
        <v>3</v>
      </c>
      <c r="O210">
        <v>1982</v>
      </c>
      <c r="P210">
        <v>40</v>
      </c>
      <c r="Q210" t="s">
        <v>2506</v>
      </c>
      <c r="R210">
        <v>3</v>
      </c>
      <c r="S210" t="s">
        <v>26</v>
      </c>
      <c r="T210">
        <v>4</v>
      </c>
      <c r="U210" t="s">
        <v>23</v>
      </c>
      <c r="V210">
        <v>1541903480</v>
      </c>
      <c r="W210">
        <v>-1.8020334478548701</v>
      </c>
      <c r="X210">
        <v>30.295394435676901</v>
      </c>
      <c r="Y210" t="str">
        <f>_xlfn.CONCAT("RWANDA", " ", H210, " ", I210, " ", J210, " ", K210)</f>
        <v>RWANDA GATSIBO GASANGE VIRO VIRO</v>
      </c>
    </row>
    <row r="211" spans="1:25">
      <c r="A211">
        <v>65</v>
      </c>
      <c r="B211" t="s">
        <v>712</v>
      </c>
      <c r="C211" t="s">
        <v>713</v>
      </c>
      <c r="E211" t="s">
        <v>324</v>
      </c>
      <c r="F211" t="s">
        <v>3121</v>
      </c>
      <c r="G211" t="s">
        <v>24</v>
      </c>
      <c r="H211" t="s">
        <v>60</v>
      </c>
      <c r="I211" t="s">
        <v>1742</v>
      </c>
      <c r="J211" t="s">
        <v>1627</v>
      </c>
      <c r="K211" t="s">
        <v>1565</v>
      </c>
      <c r="L211">
        <v>47.931809999999999</v>
      </c>
      <c r="M211">
        <v>5.2893600000000003</v>
      </c>
      <c r="N211">
        <v>9</v>
      </c>
      <c r="O211" t="s">
        <v>2948</v>
      </c>
      <c r="P211">
        <v>48</v>
      </c>
      <c r="Q211" t="s">
        <v>2511</v>
      </c>
      <c r="R211">
        <v>6</v>
      </c>
      <c r="S211" t="s">
        <v>43</v>
      </c>
      <c r="T211">
        <v>12</v>
      </c>
      <c r="U211" t="s">
        <v>36</v>
      </c>
      <c r="V211">
        <v>6897481326</v>
      </c>
      <c r="W211">
        <v>-1.98857956380481</v>
      </c>
      <c r="X211">
        <v>30.0635446800217</v>
      </c>
      <c r="Y211" t="str">
        <f>_xlfn.CONCAT("RWANDA", " ", H211, " ", I211, " ", J211, " ", K211)</f>
        <v>RWANDA KAMONYI MUGINA JENDA KIGARAMA</v>
      </c>
    </row>
    <row r="212" spans="1:25">
      <c r="A212">
        <v>65</v>
      </c>
      <c r="B212" t="s">
        <v>715</v>
      </c>
      <c r="C212" t="s">
        <v>716</v>
      </c>
      <c r="E212" t="s">
        <v>191</v>
      </c>
      <c r="F212" t="s">
        <v>3122</v>
      </c>
      <c r="G212" t="s">
        <v>24</v>
      </c>
      <c r="H212" t="s">
        <v>60</v>
      </c>
      <c r="I212" t="s">
        <v>1742</v>
      </c>
      <c r="J212" t="s">
        <v>1627</v>
      </c>
      <c r="K212" t="s">
        <v>1565</v>
      </c>
      <c r="L212">
        <v>47.931809999999999</v>
      </c>
      <c r="M212">
        <v>5.2893600000000003</v>
      </c>
      <c r="N212">
        <v>5</v>
      </c>
      <c r="O212">
        <v>1960</v>
      </c>
      <c r="P212">
        <v>44</v>
      </c>
      <c r="Q212" t="s">
        <v>2511</v>
      </c>
      <c r="R212">
        <v>6</v>
      </c>
      <c r="S212" t="s">
        <v>43</v>
      </c>
      <c r="T212">
        <v>7</v>
      </c>
      <c r="U212" t="s">
        <v>23</v>
      </c>
      <c r="V212">
        <v>6897481326</v>
      </c>
      <c r="W212">
        <v>-1.98857956380481</v>
      </c>
      <c r="X212">
        <v>30.0635446800217</v>
      </c>
      <c r="Y212" t="str">
        <f>_xlfn.CONCAT("RWANDA", " ", H212, " ", I212, " ", J212, " ", K212)</f>
        <v>RWANDA KAMONYI MUGINA JENDA KIGARAMA</v>
      </c>
    </row>
    <row r="213" spans="1:25">
      <c r="A213">
        <v>66</v>
      </c>
      <c r="B213" t="s">
        <v>717</v>
      </c>
      <c r="C213" t="s">
        <v>718</v>
      </c>
      <c r="E213" t="s">
        <v>248</v>
      </c>
      <c r="F213" t="s">
        <v>3123</v>
      </c>
      <c r="G213" t="s">
        <v>37</v>
      </c>
      <c r="H213" t="s">
        <v>321</v>
      </c>
      <c r="I213" t="s">
        <v>1745</v>
      </c>
      <c r="J213" t="s">
        <v>1746</v>
      </c>
      <c r="K213" t="s">
        <v>1595</v>
      </c>
      <c r="L213">
        <v>41.278149999999997</v>
      </c>
      <c r="M213">
        <v>-8.7181700000000006</v>
      </c>
      <c r="N213" t="s">
        <v>2948</v>
      </c>
      <c r="O213">
        <v>1941</v>
      </c>
      <c r="P213">
        <v>81</v>
      </c>
      <c r="Q213" t="s">
        <v>1744</v>
      </c>
      <c r="R213">
        <v>4</v>
      </c>
      <c r="S213" t="s">
        <v>93</v>
      </c>
      <c r="T213">
        <v>6</v>
      </c>
      <c r="U213" t="s">
        <v>36</v>
      </c>
      <c r="V213">
        <v>3931816407</v>
      </c>
      <c r="W213">
        <v>-2.1456393662225501</v>
      </c>
      <c r="X213">
        <v>29.522414886515001</v>
      </c>
      <c r="Y213" t="str">
        <f>_xlfn.CONCAT("RWANDA", " ", H213, " ", I213, " ", J213, " ", K213)</f>
        <v>RWANDA KARONGI GASHARI RUGOBAGOBA KIBINGO</v>
      </c>
    </row>
    <row r="214" spans="1:25">
      <c r="A214">
        <v>66</v>
      </c>
      <c r="B214" t="s">
        <v>719</v>
      </c>
      <c r="C214" t="s">
        <v>720</v>
      </c>
      <c r="E214" t="s">
        <v>2512</v>
      </c>
      <c r="F214" t="s">
        <v>3124</v>
      </c>
      <c r="G214" t="s">
        <v>37</v>
      </c>
      <c r="H214" t="s">
        <v>321</v>
      </c>
      <c r="I214" t="s">
        <v>1745</v>
      </c>
      <c r="J214" t="s">
        <v>1746</v>
      </c>
      <c r="K214" t="s">
        <v>1595</v>
      </c>
      <c r="L214">
        <v>41.278149999999997</v>
      </c>
      <c r="M214">
        <v>-8.7181700000000006</v>
      </c>
      <c r="N214">
        <v>6</v>
      </c>
      <c r="O214">
        <v>1981</v>
      </c>
      <c r="P214">
        <v>41</v>
      </c>
      <c r="Q214" t="s">
        <v>1744</v>
      </c>
      <c r="R214">
        <v>4</v>
      </c>
      <c r="S214" t="s">
        <v>93</v>
      </c>
      <c r="T214">
        <v>5</v>
      </c>
      <c r="U214" t="s">
        <v>36</v>
      </c>
      <c r="V214">
        <v>3931816407</v>
      </c>
      <c r="W214">
        <v>-2.1456393662225501</v>
      </c>
      <c r="X214">
        <v>29.522414886515001</v>
      </c>
      <c r="Y214" t="str">
        <f>_xlfn.CONCAT("RWANDA", " ", H214, " ", I214, " ", J214, " ", K214)</f>
        <v>RWANDA KARONGI GASHARI RUGOBAGOBA KIBINGO</v>
      </c>
    </row>
    <row r="215" spans="1:25">
      <c r="A215">
        <v>66</v>
      </c>
      <c r="B215" t="s">
        <v>722</v>
      </c>
      <c r="C215" t="s">
        <v>307</v>
      </c>
      <c r="E215" t="s">
        <v>723</v>
      </c>
      <c r="F215" t="s">
        <v>3125</v>
      </c>
      <c r="G215" t="s">
        <v>37</v>
      </c>
      <c r="H215" t="s">
        <v>321</v>
      </c>
      <c r="I215" t="s">
        <v>1745</v>
      </c>
      <c r="J215" t="s">
        <v>1746</v>
      </c>
      <c r="K215" t="s">
        <v>1595</v>
      </c>
      <c r="L215">
        <v>41.278149999999997</v>
      </c>
      <c r="M215">
        <v>-8.7181700000000006</v>
      </c>
      <c r="N215">
        <v>8</v>
      </c>
      <c r="O215">
        <v>1957</v>
      </c>
      <c r="P215">
        <v>65</v>
      </c>
      <c r="Q215" t="s">
        <v>1744</v>
      </c>
      <c r="R215">
        <v>4</v>
      </c>
      <c r="S215" t="s">
        <v>93</v>
      </c>
      <c r="T215" t="s">
        <v>2948</v>
      </c>
      <c r="U215" t="s">
        <v>23</v>
      </c>
      <c r="V215">
        <v>3931816407</v>
      </c>
      <c r="W215">
        <v>-2.1456393662225501</v>
      </c>
      <c r="X215">
        <v>29.522414886515001</v>
      </c>
      <c r="Y215" t="str">
        <f>_xlfn.CONCAT("RWANDA", " ", H215, " ", I215, " ", J215, " ", K215)</f>
        <v>RWANDA KARONGI GASHARI RUGOBAGOBA KIBINGO</v>
      </c>
    </row>
    <row r="216" spans="1:25">
      <c r="A216">
        <v>67</v>
      </c>
      <c r="B216" t="s">
        <v>724</v>
      </c>
      <c r="C216" t="s">
        <v>725</v>
      </c>
      <c r="E216" t="s">
        <v>365</v>
      </c>
      <c r="F216" t="s">
        <v>3126</v>
      </c>
      <c r="G216" t="s">
        <v>97</v>
      </c>
      <c r="H216" t="s">
        <v>98</v>
      </c>
      <c r="I216" t="s">
        <v>1707</v>
      </c>
      <c r="J216" t="s">
        <v>1708</v>
      </c>
      <c r="K216" t="s">
        <v>1709</v>
      </c>
      <c r="L216">
        <v>25.656479999999998</v>
      </c>
      <c r="M216">
        <v>-100.369</v>
      </c>
      <c r="N216">
        <v>9</v>
      </c>
      <c r="O216">
        <v>1961</v>
      </c>
      <c r="P216">
        <v>61</v>
      </c>
      <c r="Q216" t="s">
        <v>2514</v>
      </c>
      <c r="R216">
        <v>2</v>
      </c>
      <c r="S216" t="s">
        <v>48</v>
      </c>
      <c r="T216">
        <v>11</v>
      </c>
      <c r="U216" t="s">
        <v>23</v>
      </c>
      <c r="V216">
        <v>2253636460</v>
      </c>
      <c r="W216">
        <v>-1.85063682145275</v>
      </c>
      <c r="X216">
        <v>30.2109385983556</v>
      </c>
      <c r="Y216" t="str">
        <f>_xlfn.CONCAT("RWANDA", " ", H216, " ", I216, " ", J216, " ", K216)</f>
        <v>RWANDA RWAMAGANA KIGABIRO NYAGASENYI RAMBA</v>
      </c>
    </row>
    <row r="217" spans="1:25">
      <c r="A217">
        <v>67</v>
      </c>
      <c r="B217" t="s">
        <v>726</v>
      </c>
      <c r="C217" t="s">
        <v>727</v>
      </c>
      <c r="E217" t="s">
        <v>728</v>
      </c>
      <c r="F217" t="s">
        <v>3127</v>
      </c>
      <c r="G217" t="s">
        <v>97</v>
      </c>
      <c r="H217" t="s">
        <v>98</v>
      </c>
      <c r="I217" t="s">
        <v>1707</v>
      </c>
      <c r="J217" t="s">
        <v>1708</v>
      </c>
      <c r="K217" t="s">
        <v>1709</v>
      </c>
      <c r="L217">
        <v>25.656479999999998</v>
      </c>
      <c r="M217">
        <v>-100.369</v>
      </c>
      <c r="N217" t="s">
        <v>2948</v>
      </c>
      <c r="O217">
        <v>2003</v>
      </c>
      <c r="P217">
        <v>19</v>
      </c>
      <c r="Q217" t="s">
        <v>2514</v>
      </c>
      <c r="R217">
        <v>4</v>
      </c>
      <c r="S217" t="s">
        <v>93</v>
      </c>
      <c r="T217">
        <v>11</v>
      </c>
      <c r="U217" t="s">
        <v>23</v>
      </c>
      <c r="V217">
        <v>2253636460</v>
      </c>
      <c r="W217">
        <v>-1.85063682145275</v>
      </c>
      <c r="X217">
        <v>30.2109385983556</v>
      </c>
      <c r="Y217" t="str">
        <f>_xlfn.CONCAT("RWANDA", " ", H217, " ", I217, " ", J217, " ", K217)</f>
        <v>RWANDA RWAMAGANA KIGABIRO NYAGASENYI RAMBA</v>
      </c>
    </row>
    <row r="218" spans="1:25">
      <c r="A218">
        <v>67</v>
      </c>
      <c r="B218" t="s">
        <v>729</v>
      </c>
      <c r="C218" t="s">
        <v>329</v>
      </c>
      <c r="E218" t="s">
        <v>669</v>
      </c>
      <c r="F218" t="s">
        <v>3128</v>
      </c>
      <c r="G218" t="s">
        <v>97</v>
      </c>
      <c r="H218" t="s">
        <v>98</v>
      </c>
      <c r="I218" t="s">
        <v>1707</v>
      </c>
      <c r="J218" t="s">
        <v>1708</v>
      </c>
      <c r="K218" t="s">
        <v>1709</v>
      </c>
      <c r="L218">
        <v>25.656479999999998</v>
      </c>
      <c r="M218">
        <v>-100.369</v>
      </c>
      <c r="N218">
        <v>2</v>
      </c>
      <c r="O218">
        <v>2003</v>
      </c>
      <c r="P218">
        <v>88</v>
      </c>
      <c r="Q218" t="s">
        <v>2514</v>
      </c>
      <c r="R218">
        <v>5</v>
      </c>
      <c r="S218" t="s">
        <v>86</v>
      </c>
      <c r="T218">
        <v>11</v>
      </c>
      <c r="U218" t="s">
        <v>23</v>
      </c>
      <c r="V218">
        <v>2253636460</v>
      </c>
      <c r="W218">
        <v>-1.85063682145275</v>
      </c>
      <c r="X218">
        <v>30.2109385983556</v>
      </c>
      <c r="Y218" t="str">
        <f>_xlfn.CONCAT("RWANDA", " ", H218, " ", I218, " ", J218, " ", K218)</f>
        <v>RWANDA RWAMAGANA KIGABIRO NYAGASENYI RAMBA</v>
      </c>
    </row>
    <row r="219" spans="1:25">
      <c r="A219">
        <v>67</v>
      </c>
      <c r="B219" t="s">
        <v>731</v>
      </c>
      <c r="C219" t="s">
        <v>134</v>
      </c>
      <c r="D219" t="s">
        <v>732</v>
      </c>
      <c r="E219" t="s">
        <v>2515</v>
      </c>
      <c r="F219" t="s">
        <v>2516</v>
      </c>
      <c r="G219" t="s">
        <v>97</v>
      </c>
      <c r="H219" t="s">
        <v>98</v>
      </c>
      <c r="I219" t="s">
        <v>1707</v>
      </c>
      <c r="J219" t="s">
        <v>1708</v>
      </c>
      <c r="K219" t="s">
        <v>1709</v>
      </c>
      <c r="L219">
        <v>25.656479999999998</v>
      </c>
      <c r="M219">
        <v>-100.369</v>
      </c>
      <c r="N219">
        <v>4</v>
      </c>
      <c r="O219">
        <v>2022</v>
      </c>
      <c r="P219">
        <v>19</v>
      </c>
      <c r="Q219" t="s">
        <v>2514</v>
      </c>
      <c r="R219">
        <v>6</v>
      </c>
      <c r="S219" t="s">
        <v>43</v>
      </c>
      <c r="T219">
        <v>2</v>
      </c>
      <c r="U219" t="s">
        <v>36</v>
      </c>
      <c r="V219">
        <v>2253636460</v>
      </c>
      <c r="W219">
        <v>-1.85063682145275</v>
      </c>
      <c r="X219">
        <v>30.2109385983556</v>
      </c>
      <c r="Y219" t="str">
        <f>_xlfn.CONCAT("RWANDA", " ", H219, " ", I219, " ", J219, " ", K219)</f>
        <v>RWANDA RWAMAGANA KIGABIRO NYAGASENYI RAMBA</v>
      </c>
    </row>
    <row r="220" spans="1:25">
      <c r="A220">
        <v>68</v>
      </c>
      <c r="B220" t="s">
        <v>734</v>
      </c>
      <c r="C220" t="s">
        <v>735</v>
      </c>
      <c r="E220" t="s">
        <v>301</v>
      </c>
      <c r="F220" t="s">
        <v>3129</v>
      </c>
      <c r="G220" t="s">
        <v>24</v>
      </c>
      <c r="H220" t="s">
        <v>255</v>
      </c>
      <c r="I220" t="s">
        <v>2117</v>
      </c>
      <c r="J220" t="s">
        <v>2118</v>
      </c>
      <c r="K220" t="s">
        <v>2119</v>
      </c>
      <c r="L220">
        <v>-4.6211000000000002</v>
      </c>
      <c r="M220">
        <v>55.427779999999998</v>
      </c>
      <c r="N220">
        <v>9</v>
      </c>
      <c r="O220">
        <v>1990</v>
      </c>
      <c r="P220">
        <v>32</v>
      </c>
      <c r="Q220" t="s">
        <v>1753</v>
      </c>
      <c r="R220">
        <v>6</v>
      </c>
      <c r="S220" t="s">
        <v>43</v>
      </c>
      <c r="T220">
        <v>5</v>
      </c>
      <c r="U220" t="s">
        <v>2948</v>
      </c>
      <c r="V220">
        <v>5421676109</v>
      </c>
      <c r="W220">
        <v>-2.1910317279896501</v>
      </c>
      <c r="X220">
        <v>29.902223652938702</v>
      </c>
      <c r="Y220" t="str">
        <f>_xlfn.CONCAT("RWANDA", " ", H220, " ", I220, " ", J220, " ", K220)</f>
        <v>RWANDA RUHANGO KINAZI BURIMA MIRAMBI</v>
      </c>
    </row>
    <row r="221" spans="1:25">
      <c r="A221">
        <v>68</v>
      </c>
      <c r="B221" t="s">
        <v>736</v>
      </c>
      <c r="C221" t="s">
        <v>737</v>
      </c>
      <c r="D221" t="s">
        <v>738</v>
      </c>
      <c r="E221" t="s">
        <v>2517</v>
      </c>
      <c r="F221" t="s">
        <v>2518</v>
      </c>
      <c r="G221" t="s">
        <v>24</v>
      </c>
      <c r="H221" t="s">
        <v>255</v>
      </c>
      <c r="I221" t="s">
        <v>2117</v>
      </c>
      <c r="J221" t="s">
        <v>2118</v>
      </c>
      <c r="K221" t="s">
        <v>2119</v>
      </c>
      <c r="L221">
        <v>-4.6211000000000002</v>
      </c>
      <c r="M221">
        <v>55.427779999999998</v>
      </c>
      <c r="N221" t="s">
        <v>2948</v>
      </c>
      <c r="O221">
        <v>2016</v>
      </c>
      <c r="P221">
        <v>8</v>
      </c>
      <c r="Q221" t="s">
        <v>1753</v>
      </c>
      <c r="R221">
        <v>6</v>
      </c>
      <c r="S221" t="s">
        <v>43</v>
      </c>
      <c r="T221">
        <v>7</v>
      </c>
      <c r="U221" t="s">
        <v>36</v>
      </c>
      <c r="V221">
        <v>5421676109</v>
      </c>
      <c r="W221">
        <v>-2.1910317279896501</v>
      </c>
      <c r="X221">
        <v>29.902223652938702</v>
      </c>
      <c r="Y221" t="str">
        <f>_xlfn.CONCAT("RWANDA", " ", H221, " ", I221, " ", J221, " ", K221)</f>
        <v>RWANDA RUHANGO KINAZI BURIMA MIRAMBI</v>
      </c>
    </row>
    <row r="222" spans="1:25">
      <c r="A222">
        <v>69</v>
      </c>
      <c r="B222" t="s">
        <v>740</v>
      </c>
      <c r="C222" t="s">
        <v>2948</v>
      </c>
      <c r="E222" t="s">
        <v>692</v>
      </c>
      <c r="F222" t="s">
        <v>3130</v>
      </c>
      <c r="G222" t="s">
        <v>24</v>
      </c>
      <c r="H222" t="s">
        <v>25</v>
      </c>
      <c r="I222" t="s">
        <v>1758</v>
      </c>
      <c r="J222" t="s">
        <v>1709</v>
      </c>
      <c r="K222" t="s">
        <v>1759</v>
      </c>
      <c r="L222">
        <v>34.266449999999999</v>
      </c>
      <c r="M222">
        <v>108.9607</v>
      </c>
      <c r="N222">
        <v>7</v>
      </c>
      <c r="O222" t="s">
        <v>2948</v>
      </c>
      <c r="P222">
        <v>19</v>
      </c>
      <c r="Q222" t="s">
        <v>2520</v>
      </c>
      <c r="R222">
        <v>3</v>
      </c>
      <c r="S222" t="s">
        <v>26</v>
      </c>
      <c r="T222">
        <v>11</v>
      </c>
      <c r="U222" t="s">
        <v>36</v>
      </c>
      <c r="V222">
        <v>8348092043</v>
      </c>
      <c r="W222">
        <v>-1.86919295929059</v>
      </c>
      <c r="X222">
        <v>29.540165124896198</v>
      </c>
      <c r="Y222" t="str">
        <f>_xlfn.CONCAT("RWANDA", " ", H222, " ", I222, " ", J222, " ", K222)</f>
        <v>RWANDA GISAGARA MAMBA RAMBA RWIMVUBU</v>
      </c>
    </row>
    <row r="223" spans="1:25">
      <c r="A223">
        <v>69</v>
      </c>
      <c r="B223" t="s">
        <v>742</v>
      </c>
      <c r="C223" t="s">
        <v>2948</v>
      </c>
      <c r="E223" t="s">
        <v>438</v>
      </c>
      <c r="F223" t="s">
        <v>3131</v>
      </c>
      <c r="G223" t="s">
        <v>24</v>
      </c>
      <c r="H223" t="s">
        <v>25</v>
      </c>
      <c r="I223" t="s">
        <v>1758</v>
      </c>
      <c r="J223" t="s">
        <v>1709</v>
      </c>
      <c r="K223" t="s">
        <v>1759</v>
      </c>
      <c r="L223">
        <v>34.266449999999999</v>
      </c>
      <c r="M223">
        <v>108.9607</v>
      </c>
      <c r="N223" t="s">
        <v>2948</v>
      </c>
      <c r="O223">
        <v>1962</v>
      </c>
      <c r="P223">
        <v>60</v>
      </c>
      <c r="Q223" t="s">
        <v>2520</v>
      </c>
      <c r="R223">
        <v>6</v>
      </c>
      <c r="S223" t="s">
        <v>43</v>
      </c>
      <c r="T223">
        <v>9</v>
      </c>
      <c r="U223" t="s">
        <v>23</v>
      </c>
      <c r="V223">
        <v>8348092043</v>
      </c>
      <c r="W223">
        <v>-1.86920684542969</v>
      </c>
      <c r="X223">
        <v>29.540278638479901</v>
      </c>
      <c r="Y223" t="str">
        <f>_xlfn.CONCAT("RWANDA", " ", H223, " ", I223, " ", J223, " ", K223)</f>
        <v>RWANDA GISAGARA MAMBA RAMBA RWIMVUBU</v>
      </c>
    </row>
    <row r="224" spans="1:25">
      <c r="A224">
        <v>69</v>
      </c>
      <c r="B224" t="s">
        <v>744</v>
      </c>
      <c r="C224" t="s">
        <v>745</v>
      </c>
      <c r="E224" t="s">
        <v>2521</v>
      </c>
      <c r="F224" t="s">
        <v>3132</v>
      </c>
      <c r="G224" t="s">
        <v>24</v>
      </c>
      <c r="H224" t="s">
        <v>25</v>
      </c>
      <c r="I224" t="s">
        <v>1758</v>
      </c>
      <c r="J224" t="s">
        <v>1709</v>
      </c>
      <c r="K224" t="s">
        <v>1759</v>
      </c>
      <c r="L224">
        <v>34.266449999999999</v>
      </c>
      <c r="M224">
        <v>108.9607</v>
      </c>
      <c r="N224">
        <v>3</v>
      </c>
      <c r="O224" t="s">
        <v>2948</v>
      </c>
      <c r="P224">
        <v>61</v>
      </c>
      <c r="Q224" t="s">
        <v>2520</v>
      </c>
      <c r="R224">
        <v>6</v>
      </c>
      <c r="S224" t="s">
        <v>43</v>
      </c>
      <c r="T224">
        <v>1</v>
      </c>
      <c r="U224" t="s">
        <v>36</v>
      </c>
      <c r="V224">
        <v>8348092043</v>
      </c>
      <c r="W224">
        <v>-1.86920684542969</v>
      </c>
      <c r="X224">
        <v>29.540278638479901</v>
      </c>
      <c r="Y224" t="str">
        <f>_xlfn.CONCAT("RWANDA", " ", H224, " ", I224, " ", J224, " ", K224)</f>
        <v>RWANDA GISAGARA MAMBA RAMBA RWIMVUBU</v>
      </c>
    </row>
    <row r="225" spans="1:25">
      <c r="A225">
        <v>70</v>
      </c>
      <c r="B225" t="s">
        <v>747</v>
      </c>
      <c r="C225" t="s">
        <v>748</v>
      </c>
      <c r="E225" t="s">
        <v>749</v>
      </c>
      <c r="F225" t="s">
        <v>3133</v>
      </c>
      <c r="G225" t="s">
        <v>97</v>
      </c>
      <c r="H225" t="s">
        <v>289</v>
      </c>
      <c r="I225" t="s">
        <v>1763</v>
      </c>
      <c r="J225" t="s">
        <v>1764</v>
      </c>
      <c r="K225" t="s">
        <v>1765</v>
      </c>
      <c r="L225">
        <v>13.61314</v>
      </c>
      <c r="M225">
        <v>-87.750500000000002</v>
      </c>
      <c r="N225" t="s">
        <v>2948</v>
      </c>
      <c r="O225">
        <v>1929</v>
      </c>
      <c r="P225">
        <v>74</v>
      </c>
      <c r="Q225" t="s">
        <v>1766</v>
      </c>
      <c r="R225">
        <v>3</v>
      </c>
      <c r="S225" t="s">
        <v>26</v>
      </c>
      <c r="T225" t="s">
        <v>2948</v>
      </c>
      <c r="U225" t="s">
        <v>23</v>
      </c>
      <c r="V225">
        <v>4114865769</v>
      </c>
      <c r="W225">
        <v>-1.4839332120124999</v>
      </c>
      <c r="X225">
        <v>30.302468916229301</v>
      </c>
      <c r="Y225" t="str">
        <f>_xlfn.CONCAT("RWANDA", " ", H225, " ", I225, " ", J225, " ", K225)</f>
        <v>RWANDA NYAGATARE KATABAGEMU BAYIGABURIRE BYIMANA</v>
      </c>
    </row>
    <row r="226" spans="1:25">
      <c r="A226">
        <v>70</v>
      </c>
      <c r="B226" t="s">
        <v>750</v>
      </c>
      <c r="C226" t="s">
        <v>751</v>
      </c>
      <c r="E226" t="s">
        <v>752</v>
      </c>
      <c r="F226" t="s">
        <v>3134</v>
      </c>
      <c r="G226" t="s">
        <v>97</v>
      </c>
      <c r="H226" t="s">
        <v>289</v>
      </c>
      <c r="I226" t="s">
        <v>1763</v>
      </c>
      <c r="J226" t="s">
        <v>1764</v>
      </c>
      <c r="K226" t="s">
        <v>1765</v>
      </c>
      <c r="L226">
        <v>13.61314</v>
      </c>
      <c r="M226">
        <v>-87.750500000000002</v>
      </c>
      <c r="N226">
        <v>2</v>
      </c>
      <c r="O226">
        <v>1936</v>
      </c>
      <c r="P226">
        <v>88</v>
      </c>
      <c r="Q226" t="s">
        <v>1766</v>
      </c>
      <c r="R226">
        <v>7</v>
      </c>
      <c r="S226" t="s">
        <v>78</v>
      </c>
      <c r="T226">
        <v>4</v>
      </c>
      <c r="U226" t="s">
        <v>36</v>
      </c>
      <c r="V226">
        <v>4114865769</v>
      </c>
      <c r="W226">
        <v>-1.4839332120124999</v>
      </c>
      <c r="X226">
        <v>30.302468916229301</v>
      </c>
      <c r="Y226" t="str">
        <f>_xlfn.CONCAT("RWANDA", " ", H226, " ", I226, " ", J226, " ", K226)</f>
        <v>RWANDA NYAGATARE KATABAGEMU BAYIGABURIRE BYIMANA</v>
      </c>
    </row>
    <row r="227" spans="1:25">
      <c r="A227">
        <v>70</v>
      </c>
      <c r="B227" t="s">
        <v>753</v>
      </c>
      <c r="C227" t="s">
        <v>754</v>
      </c>
      <c r="E227" t="s">
        <v>755</v>
      </c>
      <c r="F227" t="s">
        <v>3135</v>
      </c>
      <c r="G227" t="s">
        <v>37</v>
      </c>
      <c r="H227" t="s">
        <v>42</v>
      </c>
      <c r="I227" t="s">
        <v>1648</v>
      </c>
      <c r="J227" t="s">
        <v>2493</v>
      </c>
      <c r="K227" t="s">
        <v>2494</v>
      </c>
      <c r="L227">
        <v>13.61314</v>
      </c>
      <c r="M227">
        <v>-87.750500000000002</v>
      </c>
      <c r="N227">
        <v>5</v>
      </c>
      <c r="O227">
        <v>1989</v>
      </c>
      <c r="P227">
        <v>33</v>
      </c>
      <c r="Q227" t="s">
        <v>1766</v>
      </c>
      <c r="R227">
        <v>5</v>
      </c>
      <c r="S227" t="s">
        <v>86</v>
      </c>
      <c r="T227">
        <v>1</v>
      </c>
      <c r="U227" t="s">
        <v>36</v>
      </c>
      <c r="V227">
        <v>5626106443</v>
      </c>
      <c r="W227">
        <v>-1.58973403568177</v>
      </c>
      <c r="X227">
        <v>29.5224146500438</v>
      </c>
      <c r="Y227" t="str">
        <f>_xlfn.CONCAT("RWANDA", " ", H227, " ", I227, " ", J227, " ", K227)</f>
        <v>RWANDA NYABIHU MUKAMIRA RUBAYA CYIVUGIZA</v>
      </c>
    </row>
    <row r="228" spans="1:25">
      <c r="A228">
        <v>70</v>
      </c>
      <c r="B228" t="s">
        <v>753</v>
      </c>
      <c r="C228" t="s">
        <v>2948</v>
      </c>
      <c r="E228" t="s">
        <v>755</v>
      </c>
      <c r="F228" t="s">
        <v>3136</v>
      </c>
      <c r="G228" t="s">
        <v>97</v>
      </c>
      <c r="H228" t="s">
        <v>289</v>
      </c>
      <c r="I228" t="s">
        <v>1763</v>
      </c>
      <c r="J228" t="s">
        <v>1764</v>
      </c>
      <c r="K228" t="s">
        <v>1765</v>
      </c>
      <c r="L228">
        <v>13.61314</v>
      </c>
      <c r="M228">
        <v>-87.750500000000002</v>
      </c>
      <c r="N228">
        <v>5</v>
      </c>
      <c r="O228">
        <v>1989</v>
      </c>
      <c r="P228">
        <v>33</v>
      </c>
      <c r="Q228" t="s">
        <v>1766</v>
      </c>
      <c r="R228" t="s">
        <v>2948</v>
      </c>
      <c r="S228" t="s">
        <v>2948</v>
      </c>
      <c r="T228">
        <v>1</v>
      </c>
      <c r="U228" t="s">
        <v>36</v>
      </c>
      <c r="V228">
        <v>5626106443</v>
      </c>
      <c r="W228">
        <v>-1.4839332120124999</v>
      </c>
      <c r="X228">
        <v>30.302468916229301</v>
      </c>
      <c r="Y228" t="str">
        <f>_xlfn.CONCAT("RWANDA", " ", H228, " ", I228, " ", J228, " ", K228)</f>
        <v>RWANDA NYAGATARE KATABAGEMU BAYIGABURIRE BYIMANA</v>
      </c>
    </row>
    <row r="229" spans="1:25">
      <c r="A229">
        <v>72</v>
      </c>
      <c r="B229" t="s">
        <v>761</v>
      </c>
      <c r="C229" t="s">
        <v>762</v>
      </c>
      <c r="E229" t="s">
        <v>2526</v>
      </c>
      <c r="F229" t="s">
        <v>3137</v>
      </c>
      <c r="G229" t="s">
        <v>24</v>
      </c>
      <c r="H229" t="s">
        <v>118</v>
      </c>
      <c r="I229" t="s">
        <v>1773</v>
      </c>
      <c r="J229" t="s">
        <v>1774</v>
      </c>
      <c r="K229" t="s">
        <v>125</v>
      </c>
      <c r="L229">
        <v>26.45825</v>
      </c>
      <c r="M229">
        <v>114.78619999999999</v>
      </c>
      <c r="N229">
        <v>8</v>
      </c>
      <c r="O229" t="s">
        <v>2948</v>
      </c>
      <c r="P229">
        <v>21</v>
      </c>
      <c r="Q229" t="s">
        <v>1775</v>
      </c>
      <c r="R229">
        <v>2</v>
      </c>
      <c r="S229" t="s">
        <v>48</v>
      </c>
      <c r="T229">
        <v>6</v>
      </c>
      <c r="U229" t="s">
        <v>23</v>
      </c>
      <c r="W229">
        <v>-1.8953049811862801</v>
      </c>
      <c r="X229">
        <v>29.686304566609898</v>
      </c>
      <c r="Y229" t="str">
        <f>_xlfn.CONCAT("RWANDA", " ", H229, " ", I229, " ", J229, " ", K229)</f>
        <v>RWANDA MUHANGA KIBANGU GISHARU KIREHE</v>
      </c>
    </row>
    <row r="230" spans="1:25">
      <c r="A230">
        <v>72</v>
      </c>
      <c r="B230" t="s">
        <v>764</v>
      </c>
      <c r="C230" t="s">
        <v>765</v>
      </c>
      <c r="D230" t="s">
        <v>766</v>
      </c>
      <c r="E230" t="s">
        <v>767</v>
      </c>
      <c r="F230" t="s">
        <v>1775</v>
      </c>
      <c r="G230" t="s">
        <v>24</v>
      </c>
      <c r="H230" t="s">
        <v>118</v>
      </c>
      <c r="I230" t="s">
        <v>1773</v>
      </c>
      <c r="J230" t="s">
        <v>1774</v>
      </c>
      <c r="K230" t="s">
        <v>125</v>
      </c>
      <c r="L230">
        <v>26.45825</v>
      </c>
      <c r="M230">
        <v>114.78619999999999</v>
      </c>
      <c r="N230" t="s">
        <v>2948</v>
      </c>
      <c r="O230" t="s">
        <v>2948</v>
      </c>
      <c r="P230">
        <v>69</v>
      </c>
      <c r="Q230" t="s">
        <v>1775</v>
      </c>
      <c r="R230">
        <v>2</v>
      </c>
      <c r="S230" t="s">
        <v>48</v>
      </c>
      <c r="T230">
        <v>7</v>
      </c>
      <c r="U230" t="s">
        <v>36</v>
      </c>
      <c r="V230" t="s">
        <v>2948</v>
      </c>
      <c r="W230">
        <v>-1.8953049811862801</v>
      </c>
      <c r="X230">
        <v>29.686304566609898</v>
      </c>
      <c r="Y230" t="str">
        <f>_xlfn.CONCAT("RWANDA", " ", H230, " ", I230, " ", J230, " ", K230)</f>
        <v>RWANDA MUHANGA KIBANGU GISHARU KIREHE</v>
      </c>
    </row>
    <row r="231" spans="1:25">
      <c r="A231">
        <v>72</v>
      </c>
      <c r="B231" t="s">
        <v>768</v>
      </c>
      <c r="C231" t="s">
        <v>769</v>
      </c>
      <c r="D231" t="s">
        <v>718</v>
      </c>
      <c r="E231" t="s">
        <v>2528</v>
      </c>
      <c r="F231" t="s">
        <v>2529</v>
      </c>
      <c r="G231" t="s">
        <v>24</v>
      </c>
      <c r="H231" t="s">
        <v>118</v>
      </c>
      <c r="I231" t="s">
        <v>1773</v>
      </c>
      <c r="J231" t="s">
        <v>1774</v>
      </c>
      <c r="K231" t="s">
        <v>125</v>
      </c>
      <c r="L231">
        <v>26.45825</v>
      </c>
      <c r="M231">
        <v>114.78619999999999</v>
      </c>
      <c r="N231" t="s">
        <v>2948</v>
      </c>
      <c r="O231" t="s">
        <v>2948</v>
      </c>
      <c r="P231">
        <v>28</v>
      </c>
      <c r="Q231" t="s">
        <v>1775</v>
      </c>
      <c r="R231">
        <v>3</v>
      </c>
      <c r="S231" t="s">
        <v>26</v>
      </c>
      <c r="T231">
        <v>8</v>
      </c>
      <c r="U231" t="s">
        <v>36</v>
      </c>
      <c r="W231">
        <v>-1.8953049811862801</v>
      </c>
      <c r="X231">
        <v>29.686304566609898</v>
      </c>
      <c r="Y231" t="str">
        <f>_xlfn.CONCAT("RWANDA", " ", H231, " ", I231, " ", J231, " ", K231)</f>
        <v>RWANDA MUHANGA KIBANGU GISHARU KIREHE</v>
      </c>
    </row>
    <row r="232" spans="1:25">
      <c r="A232">
        <v>73</v>
      </c>
      <c r="B232" t="s">
        <v>771</v>
      </c>
      <c r="C232" t="s">
        <v>772</v>
      </c>
      <c r="E232" t="s">
        <v>659</v>
      </c>
      <c r="F232" t="s">
        <v>3138</v>
      </c>
      <c r="G232" t="s">
        <v>72</v>
      </c>
      <c r="H232" t="s">
        <v>82</v>
      </c>
      <c r="I232" t="s">
        <v>1445</v>
      </c>
      <c r="J232" t="s">
        <v>1778</v>
      </c>
      <c r="K232" t="s">
        <v>1779</v>
      </c>
      <c r="L232">
        <v>37.089149999999997</v>
      </c>
      <c r="M232">
        <v>138.74539999999999</v>
      </c>
      <c r="N232">
        <v>10</v>
      </c>
      <c r="O232">
        <v>1966</v>
      </c>
      <c r="P232">
        <v>56</v>
      </c>
      <c r="Q232" t="s">
        <v>2530</v>
      </c>
      <c r="R232">
        <v>5</v>
      </c>
      <c r="S232" t="s">
        <v>86</v>
      </c>
      <c r="T232">
        <v>12</v>
      </c>
      <c r="U232" t="s">
        <v>23</v>
      </c>
      <c r="W232">
        <v>-1.99290185802636</v>
      </c>
      <c r="X232">
        <v>30.100762016583701</v>
      </c>
      <c r="Y232" t="str">
        <f>_xlfn.CONCAT("RWANDA", " ", H232, " ", I232, " ", J232, " ", K232)</f>
        <v>RWANDA KICUKIRO KAGARAMA RUKATSA INSHUTI</v>
      </c>
    </row>
    <row r="233" spans="1:25">
      <c r="A233">
        <v>73</v>
      </c>
      <c r="B233" t="s">
        <v>773</v>
      </c>
      <c r="C233" t="s">
        <v>774</v>
      </c>
      <c r="E233" t="s">
        <v>2531</v>
      </c>
      <c r="F233" t="s">
        <v>3139</v>
      </c>
      <c r="G233" t="s">
        <v>72</v>
      </c>
      <c r="H233" t="s">
        <v>82</v>
      </c>
      <c r="I233" t="s">
        <v>1445</v>
      </c>
      <c r="J233" t="s">
        <v>1778</v>
      </c>
      <c r="K233" t="s">
        <v>1779</v>
      </c>
      <c r="L233">
        <v>37.089149999999997</v>
      </c>
      <c r="M233">
        <v>138.74539999999999</v>
      </c>
      <c r="N233">
        <v>6</v>
      </c>
      <c r="O233">
        <v>1930</v>
      </c>
      <c r="P233">
        <v>92</v>
      </c>
      <c r="Q233" t="s">
        <v>2530</v>
      </c>
      <c r="R233" t="s">
        <v>2948</v>
      </c>
      <c r="S233" t="s">
        <v>2948</v>
      </c>
      <c r="T233">
        <v>5</v>
      </c>
      <c r="U233" t="s">
        <v>36</v>
      </c>
      <c r="W233">
        <v>-1.99290185802636</v>
      </c>
      <c r="X233">
        <v>30.100762016583701</v>
      </c>
      <c r="Y233" t="str">
        <f>_xlfn.CONCAT("RWANDA", " ", H233, " ", I233, " ", J233, " ", K233)</f>
        <v>RWANDA KICUKIRO KAGARAMA RUKATSA INSHUTI</v>
      </c>
    </row>
    <row r="234" spans="1:25">
      <c r="A234">
        <v>74</v>
      </c>
      <c r="B234" t="s">
        <v>776</v>
      </c>
      <c r="C234" t="s">
        <v>751</v>
      </c>
      <c r="E234" t="s">
        <v>777</v>
      </c>
      <c r="F234" t="s">
        <v>3140</v>
      </c>
      <c r="G234" t="s">
        <v>97</v>
      </c>
      <c r="H234" t="s">
        <v>125</v>
      </c>
      <c r="I234" t="s">
        <v>1565</v>
      </c>
      <c r="J234" t="s">
        <v>1782</v>
      </c>
      <c r="K234" t="s">
        <v>1783</v>
      </c>
      <c r="L234">
        <v>-8.5774000000000008</v>
      </c>
      <c r="M234">
        <v>119.0069</v>
      </c>
      <c r="N234" t="s">
        <v>2948</v>
      </c>
      <c r="O234">
        <v>1955</v>
      </c>
      <c r="P234">
        <v>67</v>
      </c>
      <c r="Q234" t="s">
        <v>1781</v>
      </c>
      <c r="R234">
        <v>7</v>
      </c>
      <c r="S234" t="s">
        <v>78</v>
      </c>
      <c r="T234">
        <v>12</v>
      </c>
      <c r="U234" t="s">
        <v>23</v>
      </c>
      <c r="V234">
        <v>5888939028</v>
      </c>
      <c r="W234">
        <v>-1.64913764128234</v>
      </c>
      <c r="X234">
        <v>29.778056087579699</v>
      </c>
      <c r="Y234" t="str">
        <f>_xlfn.CONCAT("RWANDA", " ", H234, " ", I234, " ", J234, " ", K234)</f>
        <v>RWANDA KIREHE KIGARAMA CYANYA NYARUTOVU</v>
      </c>
    </row>
    <row r="235" spans="1:25">
      <c r="A235">
        <v>74</v>
      </c>
      <c r="B235" t="s">
        <v>778</v>
      </c>
      <c r="C235" t="s">
        <v>779</v>
      </c>
      <c r="E235" t="s">
        <v>780</v>
      </c>
      <c r="F235" t="s">
        <v>3141</v>
      </c>
      <c r="G235" t="s">
        <v>97</v>
      </c>
      <c r="H235" t="s">
        <v>125</v>
      </c>
      <c r="I235" t="s">
        <v>1565</v>
      </c>
      <c r="J235" t="s">
        <v>1782</v>
      </c>
      <c r="K235" t="s">
        <v>1783</v>
      </c>
      <c r="L235">
        <v>-8.5774000000000008</v>
      </c>
      <c r="M235">
        <v>119.0069</v>
      </c>
      <c r="N235">
        <v>2</v>
      </c>
      <c r="O235">
        <v>1982</v>
      </c>
      <c r="P235">
        <v>40</v>
      </c>
      <c r="Q235" t="s">
        <v>1781</v>
      </c>
      <c r="R235">
        <v>4</v>
      </c>
      <c r="S235" t="s">
        <v>93</v>
      </c>
      <c r="T235">
        <v>8</v>
      </c>
      <c r="U235" t="s">
        <v>36</v>
      </c>
      <c r="V235">
        <v>5888939028</v>
      </c>
      <c r="W235">
        <v>-1.64913764128234</v>
      </c>
      <c r="X235">
        <v>29.778056087579699</v>
      </c>
      <c r="Y235" t="str">
        <f>_xlfn.CONCAT("RWANDA", " ", H235, " ", I235, " ", J235, " ", K235)</f>
        <v>RWANDA KIREHE KIGARAMA CYANYA NYARUTOVU</v>
      </c>
    </row>
    <row r="236" spans="1:25">
      <c r="A236">
        <v>74</v>
      </c>
      <c r="B236" t="s">
        <v>781</v>
      </c>
      <c r="C236" t="s">
        <v>782</v>
      </c>
      <c r="E236" t="s">
        <v>2532</v>
      </c>
      <c r="F236" t="s">
        <v>3142</v>
      </c>
      <c r="G236" t="s">
        <v>97</v>
      </c>
      <c r="H236" t="s">
        <v>125</v>
      </c>
      <c r="I236" t="s">
        <v>1565</v>
      </c>
      <c r="J236" t="s">
        <v>1782</v>
      </c>
      <c r="K236" t="s">
        <v>1783</v>
      </c>
      <c r="L236">
        <v>-8.5774000000000008</v>
      </c>
      <c r="M236">
        <v>119.0069</v>
      </c>
      <c r="N236">
        <v>5</v>
      </c>
      <c r="O236">
        <v>2003</v>
      </c>
      <c r="P236">
        <v>20</v>
      </c>
      <c r="Q236" t="s">
        <v>1781</v>
      </c>
      <c r="R236">
        <v>3</v>
      </c>
      <c r="S236" t="s">
        <v>26</v>
      </c>
      <c r="T236">
        <v>1</v>
      </c>
      <c r="U236" t="s">
        <v>36</v>
      </c>
      <c r="V236">
        <v>5888939028</v>
      </c>
      <c r="W236">
        <v>-1.64913764128234</v>
      </c>
      <c r="X236">
        <v>29.778056087579699</v>
      </c>
      <c r="Y236" t="str">
        <f>_xlfn.CONCAT("RWANDA", " ", H236, " ", I236, " ", J236, " ", K236)</f>
        <v>RWANDA KIREHE KIGARAMA CYANYA NYARUTOVU</v>
      </c>
    </row>
    <row r="237" spans="1:25">
      <c r="A237">
        <v>74</v>
      </c>
      <c r="B237" t="s">
        <v>784</v>
      </c>
      <c r="C237" t="s">
        <v>134</v>
      </c>
      <c r="D237" t="s">
        <v>785</v>
      </c>
      <c r="E237" t="s">
        <v>2534</v>
      </c>
      <c r="F237" t="s">
        <v>2535</v>
      </c>
      <c r="G237" t="s">
        <v>97</v>
      </c>
      <c r="H237" t="s">
        <v>125</v>
      </c>
      <c r="I237" t="s">
        <v>1565</v>
      </c>
      <c r="J237" t="s">
        <v>1782</v>
      </c>
      <c r="K237" t="s">
        <v>1783</v>
      </c>
      <c r="L237">
        <v>-8.5774000000000008</v>
      </c>
      <c r="M237">
        <v>119.0069</v>
      </c>
      <c r="N237" t="s">
        <v>2948</v>
      </c>
      <c r="O237">
        <v>1983</v>
      </c>
      <c r="P237">
        <v>39</v>
      </c>
      <c r="Q237" t="s">
        <v>1781</v>
      </c>
      <c r="R237">
        <v>4</v>
      </c>
      <c r="S237" t="s">
        <v>93</v>
      </c>
      <c r="T237">
        <v>6</v>
      </c>
      <c r="U237" t="s">
        <v>36</v>
      </c>
      <c r="V237">
        <v>5888939028</v>
      </c>
      <c r="W237">
        <v>-1.64913764128234</v>
      </c>
      <c r="X237">
        <v>29.778056087579699</v>
      </c>
      <c r="Y237" t="str">
        <f>_xlfn.CONCAT("RWANDA", " ", H237, " ", I237, " ", J237, " ", K237)</f>
        <v>RWANDA KIREHE KIGARAMA CYANYA NYARUTOVU</v>
      </c>
    </row>
    <row r="238" spans="1:25">
      <c r="A238">
        <v>74</v>
      </c>
      <c r="B238" t="s">
        <v>787</v>
      </c>
      <c r="C238" t="s">
        <v>788</v>
      </c>
      <c r="E238" t="s">
        <v>2536</v>
      </c>
      <c r="F238" t="s">
        <v>3143</v>
      </c>
      <c r="G238" t="s">
        <v>97</v>
      </c>
      <c r="H238" t="s">
        <v>125</v>
      </c>
      <c r="I238" t="s">
        <v>1565</v>
      </c>
      <c r="J238" t="s">
        <v>1782</v>
      </c>
      <c r="K238" t="s">
        <v>1783</v>
      </c>
      <c r="L238">
        <v>-8.5774000000000008</v>
      </c>
      <c r="M238">
        <v>119.0069</v>
      </c>
      <c r="N238">
        <v>3</v>
      </c>
      <c r="O238">
        <v>1974</v>
      </c>
      <c r="P238">
        <v>48</v>
      </c>
      <c r="Q238" t="s">
        <v>1781</v>
      </c>
      <c r="R238">
        <v>1</v>
      </c>
      <c r="S238" t="s">
        <v>186</v>
      </c>
      <c r="T238" t="s">
        <v>2948</v>
      </c>
      <c r="U238" t="s">
        <v>36</v>
      </c>
      <c r="V238">
        <v>5888939028</v>
      </c>
      <c r="W238">
        <v>-1.64913764128234</v>
      </c>
      <c r="X238">
        <v>29.778056087579699</v>
      </c>
      <c r="Y238" t="str">
        <f>_xlfn.CONCAT("RWANDA", " ", H238, " ", I238, " ", J238, " ", K238)</f>
        <v>RWANDA KIREHE KIGARAMA CYANYA NYARUTOVU</v>
      </c>
    </row>
    <row r="239" spans="1:25">
      <c r="A239">
        <v>75</v>
      </c>
      <c r="B239" t="s">
        <v>790</v>
      </c>
      <c r="C239" t="s">
        <v>791</v>
      </c>
      <c r="E239" t="s">
        <v>448</v>
      </c>
      <c r="F239" t="s">
        <v>3144</v>
      </c>
      <c r="G239" t="s">
        <v>31</v>
      </c>
      <c r="H239" t="s">
        <v>32</v>
      </c>
      <c r="I239" t="s">
        <v>1789</v>
      </c>
      <c r="J239" t="s">
        <v>1790</v>
      </c>
      <c r="K239" t="s">
        <v>1381</v>
      </c>
      <c r="L239">
        <v>33.237630000000003</v>
      </c>
      <c r="M239">
        <v>72.270840000000007</v>
      </c>
      <c r="N239">
        <v>9</v>
      </c>
      <c r="O239">
        <v>2016</v>
      </c>
      <c r="P239">
        <v>6</v>
      </c>
      <c r="Q239" t="s">
        <v>2538</v>
      </c>
      <c r="R239">
        <v>6</v>
      </c>
      <c r="S239" t="s">
        <v>43</v>
      </c>
      <c r="T239">
        <v>6</v>
      </c>
      <c r="U239" t="s">
        <v>36</v>
      </c>
      <c r="V239">
        <v>9184871405</v>
      </c>
      <c r="W239">
        <v>-1.7511627134732499</v>
      </c>
      <c r="X239">
        <v>29.8736457652622</v>
      </c>
      <c r="Y239" t="str">
        <f>_xlfn.CONCAT("RWANDA", " ", H239, " ", I239, " ", J239, " ", K239)</f>
        <v>RWANDA GAKENKE RUSHASHI RAZI KIRWA</v>
      </c>
    </row>
    <row r="240" spans="1:25">
      <c r="A240">
        <v>75</v>
      </c>
      <c r="B240" t="s">
        <v>792</v>
      </c>
      <c r="C240" t="s">
        <v>793</v>
      </c>
      <c r="E240" t="s">
        <v>1077</v>
      </c>
      <c r="F240" t="s">
        <v>3145</v>
      </c>
      <c r="G240" t="s">
        <v>31</v>
      </c>
      <c r="H240" t="s">
        <v>32</v>
      </c>
      <c r="I240" t="s">
        <v>1789</v>
      </c>
      <c r="J240" t="s">
        <v>1790</v>
      </c>
      <c r="K240" t="s">
        <v>1381</v>
      </c>
      <c r="L240">
        <v>33.237630000000003</v>
      </c>
      <c r="M240">
        <v>72.270840000000007</v>
      </c>
      <c r="N240">
        <v>8</v>
      </c>
      <c r="O240">
        <v>2021</v>
      </c>
      <c r="P240">
        <v>1</v>
      </c>
      <c r="Q240" t="s">
        <v>2538</v>
      </c>
      <c r="R240">
        <v>6</v>
      </c>
      <c r="S240" t="s">
        <v>43</v>
      </c>
      <c r="T240">
        <v>5</v>
      </c>
      <c r="U240" t="s">
        <v>36</v>
      </c>
      <c r="V240">
        <v>9184871405</v>
      </c>
      <c r="W240">
        <v>-1.7511627134732499</v>
      </c>
      <c r="X240">
        <v>29.8736457652622</v>
      </c>
      <c r="Y240" t="str">
        <f>_xlfn.CONCAT("RWANDA", " ", H240, " ", I240, " ", J240, " ", K240)</f>
        <v>RWANDA GAKENKE RUSHASHI RAZI KIRWA</v>
      </c>
    </row>
    <row r="241" spans="1:25">
      <c r="A241">
        <v>75</v>
      </c>
      <c r="B241" t="s">
        <v>795</v>
      </c>
      <c r="C241" t="s">
        <v>2540</v>
      </c>
      <c r="E241" t="s">
        <v>2541</v>
      </c>
      <c r="F241" t="s">
        <v>3146</v>
      </c>
      <c r="G241" t="s">
        <v>31</v>
      </c>
      <c r="H241" t="s">
        <v>32</v>
      </c>
      <c r="I241" t="s">
        <v>1789</v>
      </c>
      <c r="J241" t="s">
        <v>1790</v>
      </c>
      <c r="K241" t="s">
        <v>1381</v>
      </c>
      <c r="L241">
        <v>33.237630000000003</v>
      </c>
      <c r="M241">
        <v>72.270840000000007</v>
      </c>
      <c r="N241">
        <v>11</v>
      </c>
      <c r="O241" t="s">
        <v>2948</v>
      </c>
      <c r="P241">
        <v>46</v>
      </c>
      <c r="Q241" t="s">
        <v>2538</v>
      </c>
      <c r="R241">
        <v>7</v>
      </c>
      <c r="S241" t="s">
        <v>78</v>
      </c>
      <c r="T241">
        <v>8</v>
      </c>
      <c r="U241" t="s">
        <v>36</v>
      </c>
      <c r="V241">
        <v>9184871405</v>
      </c>
      <c r="W241">
        <v>-1.7511627134732499</v>
      </c>
      <c r="X241">
        <v>29.8737119497689</v>
      </c>
      <c r="Y241" t="str">
        <f>_xlfn.CONCAT("RWANDA", " ", H241, " ", I241, " ", J241, " ", K241)</f>
        <v>RWANDA GAKENKE RUSHASHI RAZI KIRWA</v>
      </c>
    </row>
    <row r="242" spans="1:25">
      <c r="A242">
        <v>75</v>
      </c>
      <c r="B242" t="s">
        <v>798</v>
      </c>
      <c r="C242" t="s">
        <v>799</v>
      </c>
      <c r="D242" t="s">
        <v>800</v>
      </c>
      <c r="E242" t="s">
        <v>2948</v>
      </c>
      <c r="F242" t="s">
        <v>3147</v>
      </c>
      <c r="G242" t="s">
        <v>31</v>
      </c>
      <c r="H242" t="s">
        <v>32</v>
      </c>
      <c r="I242" t="s">
        <v>1789</v>
      </c>
      <c r="J242" t="s">
        <v>1790</v>
      </c>
      <c r="K242" t="s">
        <v>1381</v>
      </c>
      <c r="L242">
        <v>33.237630000000003</v>
      </c>
      <c r="M242">
        <v>72.270840000000007</v>
      </c>
      <c r="N242" t="s">
        <v>2948</v>
      </c>
      <c r="O242">
        <v>1995</v>
      </c>
      <c r="P242">
        <v>29</v>
      </c>
      <c r="Q242" t="s">
        <v>2538</v>
      </c>
      <c r="R242">
        <v>2</v>
      </c>
      <c r="S242" t="s">
        <v>48</v>
      </c>
      <c r="T242">
        <v>7</v>
      </c>
      <c r="U242" t="s">
        <v>23</v>
      </c>
      <c r="V242">
        <v>9184871405</v>
      </c>
      <c r="W242">
        <v>-1.7511627134732499</v>
      </c>
      <c r="X242">
        <v>29.8737119497689</v>
      </c>
      <c r="Y242" t="str">
        <f>_xlfn.CONCAT("RWANDA", " ", H242, " ", I242, " ", J242, " ", K242)</f>
        <v>RWANDA GAKENKE RUSHASHI RAZI KIRWA</v>
      </c>
    </row>
    <row r="243" spans="1:25">
      <c r="A243">
        <v>76</v>
      </c>
      <c r="B243" t="s">
        <v>801</v>
      </c>
      <c r="C243" t="s">
        <v>459</v>
      </c>
      <c r="D243" t="s">
        <v>802</v>
      </c>
      <c r="E243" t="s">
        <v>124</v>
      </c>
      <c r="F243" t="s">
        <v>1794</v>
      </c>
      <c r="G243" t="s">
        <v>37</v>
      </c>
      <c r="H243" t="s">
        <v>42</v>
      </c>
      <c r="I243" t="s">
        <v>1732</v>
      </c>
      <c r="J243" t="s">
        <v>1733</v>
      </c>
      <c r="K243" t="s">
        <v>1514</v>
      </c>
      <c r="L243">
        <v>-6.5979999999999999</v>
      </c>
      <c r="M243">
        <v>106.2248</v>
      </c>
      <c r="N243" t="s">
        <v>2948</v>
      </c>
      <c r="O243">
        <v>1981</v>
      </c>
      <c r="P243">
        <v>41</v>
      </c>
      <c r="Q243" t="s">
        <v>1795</v>
      </c>
      <c r="R243" t="s">
        <v>2948</v>
      </c>
      <c r="S243" t="s">
        <v>2948</v>
      </c>
      <c r="T243">
        <v>9</v>
      </c>
      <c r="U243" t="s">
        <v>36</v>
      </c>
      <c r="W243">
        <v>-1.7066668185199301</v>
      </c>
      <c r="X243">
        <v>29.591143591921</v>
      </c>
      <c r="Y243" t="str">
        <f>_xlfn.CONCAT("RWANDA", " ", H243, " ", I243, " ", J243, " ", K243)</f>
        <v>RWANDA NYABIHU JOMBA GASIZA ISANGANO</v>
      </c>
    </row>
    <row r="244" spans="1:25">
      <c r="A244">
        <v>76</v>
      </c>
      <c r="B244" t="s">
        <v>803</v>
      </c>
      <c r="C244" t="s">
        <v>804</v>
      </c>
      <c r="E244" t="s">
        <v>805</v>
      </c>
      <c r="F244" t="s">
        <v>3148</v>
      </c>
      <c r="G244" t="s">
        <v>37</v>
      </c>
      <c r="H244" t="s">
        <v>42</v>
      </c>
      <c r="I244" t="s">
        <v>1732</v>
      </c>
      <c r="J244" t="s">
        <v>1733</v>
      </c>
      <c r="K244" t="s">
        <v>1514</v>
      </c>
      <c r="L244">
        <v>-6.5979999999999999</v>
      </c>
      <c r="M244">
        <v>106.2248</v>
      </c>
      <c r="N244" t="s">
        <v>2948</v>
      </c>
      <c r="O244">
        <v>1936</v>
      </c>
      <c r="P244">
        <v>86</v>
      </c>
      <c r="Q244" t="s">
        <v>1795</v>
      </c>
      <c r="R244">
        <v>5</v>
      </c>
      <c r="S244" t="s">
        <v>86</v>
      </c>
      <c r="T244">
        <v>10</v>
      </c>
      <c r="U244" t="s">
        <v>23</v>
      </c>
      <c r="W244">
        <v>-1.70720302227292</v>
      </c>
      <c r="X244">
        <v>29.591122134250298</v>
      </c>
      <c r="Y244" t="str">
        <f>_xlfn.CONCAT("RWANDA", " ", H244, " ", I244, " ", J244, " ", K244)</f>
        <v>RWANDA NYABIHU JOMBA GASIZA ISANGANO</v>
      </c>
    </row>
    <row r="245" spans="1:25">
      <c r="A245">
        <v>76</v>
      </c>
      <c r="B245" t="s">
        <v>803</v>
      </c>
      <c r="C245" t="s">
        <v>804</v>
      </c>
      <c r="E245" t="s">
        <v>805</v>
      </c>
      <c r="F245" t="s">
        <v>3148</v>
      </c>
      <c r="G245" t="s">
        <v>24</v>
      </c>
      <c r="H245" t="s">
        <v>47</v>
      </c>
      <c r="I245" t="s">
        <v>1373</v>
      </c>
      <c r="J245" t="s">
        <v>1374</v>
      </c>
      <c r="K245" t="s">
        <v>2574</v>
      </c>
      <c r="L245">
        <v>-6.5979999999999999</v>
      </c>
      <c r="M245">
        <v>106.2248</v>
      </c>
      <c r="N245">
        <v>1</v>
      </c>
      <c r="O245" t="s">
        <v>2948</v>
      </c>
      <c r="P245">
        <v>86</v>
      </c>
      <c r="Q245" t="s">
        <v>1795</v>
      </c>
      <c r="R245">
        <v>5</v>
      </c>
      <c r="S245" t="s">
        <v>86</v>
      </c>
      <c r="T245">
        <v>10</v>
      </c>
      <c r="U245" t="s">
        <v>23</v>
      </c>
      <c r="W245">
        <v>-2.0604304218946501</v>
      </c>
      <c r="X245">
        <v>29.917064341609201</v>
      </c>
      <c r="Y245" t="str">
        <f>_xlfn.CONCAT("RWANDA", " ", H245, " ", I245, " ", J245, " ", K245)</f>
        <v>RWANDA NYARUGURU BUSANZE KIRARANGOMBE GITWE</v>
      </c>
    </row>
    <row r="246" spans="1:25">
      <c r="A246">
        <v>77</v>
      </c>
      <c r="B246" t="s">
        <v>806</v>
      </c>
      <c r="C246" t="s">
        <v>807</v>
      </c>
      <c r="E246" t="s">
        <v>760</v>
      </c>
      <c r="F246" t="s">
        <v>3149</v>
      </c>
      <c r="G246" t="s">
        <v>97</v>
      </c>
      <c r="H246" t="s">
        <v>176</v>
      </c>
      <c r="I246" t="s">
        <v>1415</v>
      </c>
      <c r="J246" t="s">
        <v>1797</v>
      </c>
      <c r="K246" t="s">
        <v>1798</v>
      </c>
      <c r="L246">
        <v>-10.724600000000001</v>
      </c>
      <c r="M246">
        <v>123.0979</v>
      </c>
      <c r="N246">
        <v>11</v>
      </c>
      <c r="O246">
        <v>1962</v>
      </c>
      <c r="P246">
        <v>60</v>
      </c>
      <c r="Q246" t="s">
        <v>1800</v>
      </c>
      <c r="R246">
        <v>3</v>
      </c>
      <c r="S246" t="s">
        <v>26</v>
      </c>
      <c r="T246">
        <v>5</v>
      </c>
      <c r="U246" t="s">
        <v>23</v>
      </c>
      <c r="V246">
        <v>1276488515</v>
      </c>
      <c r="W246">
        <v>-2.3697774248703598</v>
      </c>
      <c r="X246">
        <v>30.125994277621299</v>
      </c>
      <c r="Y246" t="str">
        <f>_xlfn.CONCAT("RWANDA", " ", H246, " ", I246, " ", J246, " ", K246)</f>
        <v>RWANDA BUGESERA KAMABUYE KAMPEKA MASANGANO</v>
      </c>
    </row>
    <row r="247" spans="1:25">
      <c r="A247">
        <v>77</v>
      </c>
      <c r="B247" t="s">
        <v>809</v>
      </c>
      <c r="C247" t="s">
        <v>219</v>
      </c>
      <c r="E247" t="s">
        <v>2547</v>
      </c>
      <c r="F247" t="s">
        <v>3150</v>
      </c>
      <c r="G247" t="s">
        <v>97</v>
      </c>
      <c r="H247" t="s">
        <v>176</v>
      </c>
      <c r="I247" t="s">
        <v>1415</v>
      </c>
      <c r="J247" t="s">
        <v>1797</v>
      </c>
      <c r="K247" t="s">
        <v>1798</v>
      </c>
      <c r="L247">
        <v>-10.724600000000001</v>
      </c>
      <c r="M247">
        <v>123.0979</v>
      </c>
      <c r="N247">
        <v>10</v>
      </c>
      <c r="O247" t="s">
        <v>2948</v>
      </c>
      <c r="P247">
        <v>16</v>
      </c>
      <c r="Q247" t="s">
        <v>1800</v>
      </c>
      <c r="R247">
        <v>6</v>
      </c>
      <c r="S247" t="s">
        <v>43</v>
      </c>
      <c r="T247">
        <v>7</v>
      </c>
      <c r="U247" t="s">
        <v>36</v>
      </c>
      <c r="V247">
        <v>1276488515</v>
      </c>
      <c r="W247">
        <v>-2.3697774248703598</v>
      </c>
      <c r="X247">
        <v>30.125994277621299</v>
      </c>
      <c r="Y247" t="str">
        <f>_xlfn.CONCAT("RWANDA", " ", H247, " ", I247, " ", J247, " ", K247)</f>
        <v>RWANDA BUGESERA KAMABUYE KAMPEKA MASANGANO</v>
      </c>
    </row>
    <row r="248" spans="1:25">
      <c r="A248">
        <v>77</v>
      </c>
      <c r="B248" t="s">
        <v>811</v>
      </c>
      <c r="C248" t="s">
        <v>812</v>
      </c>
      <c r="E248" t="s">
        <v>355</v>
      </c>
      <c r="F248" t="s">
        <v>3151</v>
      </c>
      <c r="G248" t="s">
        <v>97</v>
      </c>
      <c r="H248" t="s">
        <v>176</v>
      </c>
      <c r="I248" t="s">
        <v>1415</v>
      </c>
      <c r="J248" t="s">
        <v>1797</v>
      </c>
      <c r="K248" t="s">
        <v>1798</v>
      </c>
      <c r="L248">
        <v>-10.724600000000001</v>
      </c>
      <c r="M248">
        <v>123.0979</v>
      </c>
      <c r="N248">
        <v>5</v>
      </c>
      <c r="O248">
        <v>1954</v>
      </c>
      <c r="P248">
        <v>68</v>
      </c>
      <c r="Q248" t="s">
        <v>1800</v>
      </c>
      <c r="R248" t="s">
        <v>2948</v>
      </c>
      <c r="S248" t="s">
        <v>2948</v>
      </c>
      <c r="T248">
        <v>10</v>
      </c>
      <c r="U248" t="s">
        <v>36</v>
      </c>
      <c r="V248">
        <v>1276488515</v>
      </c>
      <c r="W248">
        <v>-2.3697774248703598</v>
      </c>
      <c r="X248">
        <v>30.125994277621299</v>
      </c>
      <c r="Y248" t="str">
        <f>_xlfn.CONCAT("RWANDA", " ", H248, " ", I248, " ", J248, " ", K248)</f>
        <v>RWANDA BUGESERA KAMABUYE KAMPEKA MASANGANO</v>
      </c>
    </row>
    <row r="249" spans="1:25">
      <c r="A249">
        <v>78</v>
      </c>
      <c r="B249" t="s">
        <v>813</v>
      </c>
      <c r="C249" t="s">
        <v>814</v>
      </c>
      <c r="E249" t="s">
        <v>2948</v>
      </c>
      <c r="F249" t="s">
        <v>3152</v>
      </c>
      <c r="G249" t="s">
        <v>31</v>
      </c>
      <c r="H249" t="s">
        <v>52</v>
      </c>
      <c r="I249" t="s">
        <v>1490</v>
      </c>
      <c r="J249" t="s">
        <v>1491</v>
      </c>
      <c r="K249" t="s">
        <v>1492</v>
      </c>
      <c r="L249">
        <v>50.370100000000001</v>
      </c>
      <c r="M249">
        <v>13.794739999999999</v>
      </c>
      <c r="N249" t="s">
        <v>2948</v>
      </c>
      <c r="O249">
        <v>1924</v>
      </c>
      <c r="P249">
        <v>98</v>
      </c>
      <c r="Q249" t="s">
        <v>2549</v>
      </c>
      <c r="R249">
        <v>4</v>
      </c>
      <c r="S249" t="s">
        <v>93</v>
      </c>
      <c r="T249">
        <v>4</v>
      </c>
      <c r="U249" t="s">
        <v>36</v>
      </c>
      <c r="V249">
        <v>1793305885</v>
      </c>
      <c r="W249">
        <v>-1.4045428783212399</v>
      </c>
      <c r="X249">
        <v>29.840825364928001</v>
      </c>
      <c r="Y249" t="str">
        <f>_xlfn.CONCAT("RWANDA", " ", H249, " ", I249, " ", J249, " ", K249)</f>
        <v>RWANDA BURERA BUTARO MUHOTORA GAHUNGE</v>
      </c>
    </row>
    <row r="250" spans="1:25">
      <c r="A250">
        <v>78</v>
      </c>
      <c r="B250" t="s">
        <v>816</v>
      </c>
      <c r="C250" t="s">
        <v>817</v>
      </c>
      <c r="E250" t="s">
        <v>2550</v>
      </c>
      <c r="F250" t="s">
        <v>3153</v>
      </c>
      <c r="G250" t="s">
        <v>31</v>
      </c>
      <c r="H250" t="s">
        <v>52</v>
      </c>
      <c r="I250" t="s">
        <v>1490</v>
      </c>
      <c r="J250" t="s">
        <v>1491</v>
      </c>
      <c r="K250" t="s">
        <v>1492</v>
      </c>
      <c r="L250">
        <v>50.370100000000001</v>
      </c>
      <c r="M250">
        <v>13.794739999999999</v>
      </c>
      <c r="N250">
        <v>2</v>
      </c>
      <c r="O250">
        <v>1978</v>
      </c>
      <c r="P250">
        <v>30</v>
      </c>
      <c r="Q250" t="s">
        <v>2549</v>
      </c>
      <c r="R250">
        <v>4</v>
      </c>
      <c r="S250" t="s">
        <v>93</v>
      </c>
      <c r="T250" t="s">
        <v>2948</v>
      </c>
      <c r="U250" t="s">
        <v>36</v>
      </c>
      <c r="V250">
        <v>1793305885</v>
      </c>
      <c r="W250">
        <v>-1.4045428783212399</v>
      </c>
      <c r="X250">
        <v>29.840825364928001</v>
      </c>
      <c r="Y250" t="str">
        <f>_xlfn.CONCAT("RWANDA", " ", H250, " ", I250, " ", J250, " ", K250)</f>
        <v>RWANDA BURERA BUTARO MUHOTORA GAHUNGE</v>
      </c>
    </row>
    <row r="251" spans="1:25">
      <c r="A251">
        <v>78</v>
      </c>
      <c r="B251" t="s">
        <v>819</v>
      </c>
      <c r="C251" t="s">
        <v>820</v>
      </c>
      <c r="E251" t="s">
        <v>821</v>
      </c>
      <c r="F251" t="s">
        <v>3154</v>
      </c>
      <c r="G251" t="s">
        <v>31</v>
      </c>
      <c r="H251" t="s">
        <v>52</v>
      </c>
      <c r="I251" t="s">
        <v>1490</v>
      </c>
      <c r="J251" t="s">
        <v>1491</v>
      </c>
      <c r="K251" t="s">
        <v>1492</v>
      </c>
      <c r="L251">
        <v>50.370100000000001</v>
      </c>
      <c r="M251">
        <v>13.794739999999999</v>
      </c>
      <c r="N251" t="s">
        <v>2948</v>
      </c>
      <c r="O251">
        <v>1930</v>
      </c>
      <c r="P251">
        <v>93</v>
      </c>
      <c r="Q251" t="s">
        <v>2549</v>
      </c>
      <c r="R251">
        <v>3</v>
      </c>
      <c r="S251" t="s">
        <v>26</v>
      </c>
      <c r="T251">
        <v>6</v>
      </c>
      <c r="U251" t="s">
        <v>23</v>
      </c>
      <c r="V251">
        <v>1793305885</v>
      </c>
      <c r="W251">
        <v>-1.4043390916773899</v>
      </c>
      <c r="X251">
        <v>29.840943382116599</v>
      </c>
      <c r="Y251" t="str">
        <f>_xlfn.CONCAT("RWANDA", " ", H251, " ", I251, " ", J251, " ", K251)</f>
        <v>RWANDA BURERA BUTARO MUHOTORA GAHUNGE</v>
      </c>
    </row>
    <row r="252" spans="1:25">
      <c r="A252">
        <v>78</v>
      </c>
      <c r="B252" t="s">
        <v>822</v>
      </c>
      <c r="C252" t="s">
        <v>823</v>
      </c>
      <c r="E252" t="s">
        <v>2552</v>
      </c>
      <c r="F252" t="s">
        <v>3155</v>
      </c>
      <c r="G252" t="s">
        <v>31</v>
      </c>
      <c r="H252" t="s">
        <v>52</v>
      </c>
      <c r="I252" t="s">
        <v>1490</v>
      </c>
      <c r="J252" t="s">
        <v>1491</v>
      </c>
      <c r="K252" t="s">
        <v>1492</v>
      </c>
      <c r="L252">
        <v>50.370100000000001</v>
      </c>
      <c r="M252">
        <v>13.794739999999999</v>
      </c>
      <c r="N252">
        <v>4</v>
      </c>
      <c r="O252">
        <v>1999</v>
      </c>
      <c r="P252">
        <v>23</v>
      </c>
      <c r="Q252" t="s">
        <v>2549</v>
      </c>
      <c r="R252">
        <v>2</v>
      </c>
      <c r="S252" t="s">
        <v>48</v>
      </c>
      <c r="T252">
        <v>1</v>
      </c>
      <c r="U252" t="s">
        <v>36</v>
      </c>
      <c r="V252">
        <v>1793305885</v>
      </c>
      <c r="W252">
        <v>-1.4043390916773899</v>
      </c>
      <c r="X252">
        <v>29.840943382116599</v>
      </c>
      <c r="Y252" t="str">
        <f>_xlfn.CONCAT("RWANDA", " ", H252, " ", I252, " ", J252, " ", K252)</f>
        <v>RWANDA BURERA BUTARO MUHOTORA GAHUNGE</v>
      </c>
    </row>
    <row r="253" spans="1:25">
      <c r="A253">
        <v>78</v>
      </c>
      <c r="B253" t="s">
        <v>825</v>
      </c>
      <c r="C253" t="s">
        <v>2554</v>
      </c>
      <c r="E253" t="s">
        <v>2948</v>
      </c>
      <c r="F253" t="s">
        <v>3156</v>
      </c>
      <c r="G253" t="s">
        <v>31</v>
      </c>
      <c r="H253" t="s">
        <v>52</v>
      </c>
      <c r="I253" t="s">
        <v>1490</v>
      </c>
      <c r="J253" t="s">
        <v>1491</v>
      </c>
      <c r="K253" t="s">
        <v>1492</v>
      </c>
      <c r="L253">
        <v>50.370100000000001</v>
      </c>
      <c r="M253">
        <v>13.794739999999999</v>
      </c>
      <c r="N253" t="s">
        <v>2948</v>
      </c>
      <c r="O253">
        <v>1989</v>
      </c>
      <c r="P253">
        <v>33</v>
      </c>
      <c r="Q253" t="s">
        <v>2549</v>
      </c>
      <c r="R253">
        <v>6</v>
      </c>
      <c r="S253" t="s">
        <v>43</v>
      </c>
      <c r="T253">
        <v>6</v>
      </c>
      <c r="U253" t="s">
        <v>36</v>
      </c>
      <c r="V253">
        <v>1793305885</v>
      </c>
      <c r="W253">
        <v>-1.4043390916773899</v>
      </c>
      <c r="X253">
        <v>29.840943382116599</v>
      </c>
      <c r="Y253" t="str">
        <f>_xlfn.CONCAT("RWANDA", " ", H253, " ", I253, " ", J253, " ", K253)</f>
        <v>RWANDA BURERA BUTARO MUHOTORA GAHUNGE</v>
      </c>
    </row>
    <row r="254" spans="1:25">
      <c r="A254">
        <v>79</v>
      </c>
      <c r="B254" t="s">
        <v>827</v>
      </c>
      <c r="C254" t="s">
        <v>828</v>
      </c>
      <c r="E254" t="s">
        <v>2556</v>
      </c>
      <c r="F254" t="s">
        <v>3157</v>
      </c>
      <c r="G254" t="s">
        <v>97</v>
      </c>
      <c r="H254" t="s">
        <v>176</v>
      </c>
      <c r="I254" t="s">
        <v>1807</v>
      </c>
      <c r="J254" t="s">
        <v>1808</v>
      </c>
      <c r="K254" t="s">
        <v>1809</v>
      </c>
      <c r="L254">
        <v>36.085889999999999</v>
      </c>
      <c r="M254">
        <v>36.504040000000003</v>
      </c>
      <c r="N254">
        <v>6</v>
      </c>
      <c r="O254">
        <v>2016</v>
      </c>
      <c r="P254">
        <v>26</v>
      </c>
      <c r="Q254" t="s">
        <v>2557</v>
      </c>
      <c r="R254" t="s">
        <v>2948</v>
      </c>
      <c r="S254" t="s">
        <v>2948</v>
      </c>
      <c r="T254">
        <v>13</v>
      </c>
      <c r="U254" t="s">
        <v>36</v>
      </c>
      <c r="V254" t="s">
        <v>2948</v>
      </c>
      <c r="W254">
        <v>-2.0982583792959302</v>
      </c>
      <c r="X254">
        <v>30.1193873483302</v>
      </c>
      <c r="Y254" t="str">
        <f>_xlfn.CONCAT("RWANDA", " ", H254, " ", I254, " ", J254, " ", K254)</f>
        <v>RWANDA BUGESERA MAREBA RANGO MATINZA</v>
      </c>
    </row>
    <row r="255" spans="1:25">
      <c r="A255">
        <v>79</v>
      </c>
      <c r="B255" t="s">
        <v>830</v>
      </c>
      <c r="C255" t="s">
        <v>831</v>
      </c>
      <c r="E255" t="s">
        <v>50</v>
      </c>
      <c r="F255" t="s">
        <v>3158</v>
      </c>
      <c r="G255" t="s">
        <v>97</v>
      </c>
      <c r="H255" t="s">
        <v>176</v>
      </c>
      <c r="I255" t="s">
        <v>1807</v>
      </c>
      <c r="J255" t="s">
        <v>1808</v>
      </c>
      <c r="K255" t="s">
        <v>1809</v>
      </c>
      <c r="L255">
        <v>36.085889999999999</v>
      </c>
      <c r="M255">
        <v>36.504040000000003</v>
      </c>
      <c r="N255">
        <v>3</v>
      </c>
      <c r="O255">
        <v>2002</v>
      </c>
      <c r="P255">
        <v>20</v>
      </c>
      <c r="Q255" t="s">
        <v>2557</v>
      </c>
      <c r="R255">
        <v>7</v>
      </c>
      <c r="S255" t="s">
        <v>78</v>
      </c>
      <c r="T255">
        <v>5</v>
      </c>
      <c r="U255" t="s">
        <v>36</v>
      </c>
      <c r="W255">
        <v>-2.0982583792959302</v>
      </c>
      <c r="X255">
        <v>30.1193873483302</v>
      </c>
      <c r="Y255" t="str">
        <f>_xlfn.CONCAT("RWANDA", " ", H255, " ", I255, " ", J255, " ", K255)</f>
        <v>RWANDA BUGESERA MAREBA RANGO MATINZA</v>
      </c>
    </row>
    <row r="256" spans="1:25">
      <c r="A256">
        <v>80</v>
      </c>
      <c r="B256" t="s">
        <v>833</v>
      </c>
      <c r="C256" t="s">
        <v>834</v>
      </c>
      <c r="E256" t="s">
        <v>777</v>
      </c>
      <c r="F256" t="s">
        <v>3159</v>
      </c>
      <c r="G256" t="s">
        <v>24</v>
      </c>
      <c r="H256" t="s">
        <v>60</v>
      </c>
      <c r="I256" t="s">
        <v>1812</v>
      </c>
      <c r="J256" t="s">
        <v>1680</v>
      </c>
      <c r="K256" t="s">
        <v>1813</v>
      </c>
      <c r="L256">
        <v>-17.905200000000001</v>
      </c>
      <c r="M256">
        <v>15.975860000000001</v>
      </c>
      <c r="N256">
        <v>9</v>
      </c>
      <c r="O256">
        <v>1936</v>
      </c>
      <c r="P256">
        <v>86</v>
      </c>
      <c r="Q256" t="s">
        <v>2560</v>
      </c>
      <c r="R256">
        <v>7</v>
      </c>
      <c r="S256" t="s">
        <v>78</v>
      </c>
      <c r="T256">
        <v>12</v>
      </c>
      <c r="U256" t="s">
        <v>36</v>
      </c>
      <c r="W256">
        <v>-2.0482668544354001</v>
      </c>
      <c r="X256">
        <v>29.8063639141258</v>
      </c>
      <c r="Y256" t="str">
        <f>_xlfn.CONCAT("RWANDA", " ", H256, " ", I256, " ", J256, " ", K256)</f>
        <v>RWANDA KAMONYI MUSAMBIRA KIVUMU NYERENGA</v>
      </c>
    </row>
    <row r="257" spans="1:25">
      <c r="A257">
        <v>80</v>
      </c>
      <c r="B257" t="s">
        <v>836</v>
      </c>
      <c r="C257" t="s">
        <v>837</v>
      </c>
      <c r="D257" t="s">
        <v>838</v>
      </c>
      <c r="E257" t="s">
        <v>535</v>
      </c>
      <c r="F257" t="s">
        <v>1814</v>
      </c>
      <c r="G257" t="s">
        <v>24</v>
      </c>
      <c r="H257" t="s">
        <v>60</v>
      </c>
      <c r="I257" t="s">
        <v>1812</v>
      </c>
      <c r="J257" t="s">
        <v>1680</v>
      </c>
      <c r="K257" t="s">
        <v>1813</v>
      </c>
      <c r="L257">
        <v>-17.905200000000001</v>
      </c>
      <c r="M257">
        <v>15.975860000000001</v>
      </c>
      <c r="N257">
        <v>12</v>
      </c>
      <c r="O257">
        <v>2014</v>
      </c>
      <c r="P257">
        <v>11</v>
      </c>
      <c r="Q257" t="s">
        <v>2560</v>
      </c>
      <c r="R257">
        <v>6</v>
      </c>
      <c r="S257" t="s">
        <v>43</v>
      </c>
      <c r="T257" t="s">
        <v>2948</v>
      </c>
      <c r="U257" t="s">
        <v>23</v>
      </c>
      <c r="W257">
        <v>-2.0482668544354001</v>
      </c>
      <c r="X257">
        <v>29.8063639141258</v>
      </c>
      <c r="Y257" t="str">
        <f>_xlfn.CONCAT("RWANDA", " ", H257, " ", I257, " ", J257, " ", K257)</f>
        <v>RWANDA KAMONYI MUSAMBIRA KIVUMU NYERENGA</v>
      </c>
    </row>
    <row r="258" spans="1:25">
      <c r="A258">
        <v>80</v>
      </c>
      <c r="B258" t="s">
        <v>839</v>
      </c>
      <c r="C258" t="s">
        <v>840</v>
      </c>
      <c r="E258" t="s">
        <v>616</v>
      </c>
      <c r="F258" t="s">
        <v>3160</v>
      </c>
      <c r="G258" t="s">
        <v>24</v>
      </c>
      <c r="H258" t="s">
        <v>60</v>
      </c>
      <c r="I258" t="s">
        <v>1812</v>
      </c>
      <c r="J258" t="s">
        <v>1680</v>
      </c>
      <c r="K258" t="s">
        <v>1813</v>
      </c>
      <c r="L258">
        <v>-17.905200000000001</v>
      </c>
      <c r="M258">
        <v>15.975860000000001</v>
      </c>
      <c r="N258">
        <v>10</v>
      </c>
      <c r="O258">
        <v>1937</v>
      </c>
      <c r="P258">
        <v>85</v>
      </c>
      <c r="Q258" t="s">
        <v>2560</v>
      </c>
      <c r="R258">
        <v>7</v>
      </c>
      <c r="S258" t="s">
        <v>78</v>
      </c>
      <c r="T258">
        <v>12</v>
      </c>
      <c r="U258" t="s">
        <v>36</v>
      </c>
      <c r="W258">
        <v>-2.0482668544354001</v>
      </c>
      <c r="X258">
        <v>29.8063639141258</v>
      </c>
      <c r="Y258" t="str">
        <f>_xlfn.CONCAT("RWANDA", " ", H258, " ", I258, " ", J258, " ", K258)</f>
        <v>RWANDA KAMONYI MUSAMBIRA KIVUMU NYERENGA</v>
      </c>
    </row>
    <row r="259" spans="1:25">
      <c r="A259">
        <v>80</v>
      </c>
      <c r="B259" t="s">
        <v>841</v>
      </c>
      <c r="C259" t="s">
        <v>842</v>
      </c>
      <c r="E259" t="s">
        <v>1312</v>
      </c>
      <c r="F259" t="s">
        <v>3161</v>
      </c>
      <c r="G259" t="s">
        <v>24</v>
      </c>
      <c r="H259" t="s">
        <v>60</v>
      </c>
      <c r="I259" t="s">
        <v>1812</v>
      </c>
      <c r="J259" t="s">
        <v>1680</v>
      </c>
      <c r="K259" t="s">
        <v>1813</v>
      </c>
      <c r="L259">
        <v>-17.905200000000001</v>
      </c>
      <c r="M259">
        <v>15.975860000000001</v>
      </c>
      <c r="N259" t="s">
        <v>2948</v>
      </c>
      <c r="O259">
        <v>1998</v>
      </c>
      <c r="P259">
        <v>95</v>
      </c>
      <c r="Q259" t="s">
        <v>2560</v>
      </c>
      <c r="R259">
        <v>3</v>
      </c>
      <c r="S259" t="s">
        <v>26</v>
      </c>
      <c r="T259">
        <v>10</v>
      </c>
      <c r="U259" t="s">
        <v>36</v>
      </c>
      <c r="W259">
        <v>-2.0482668544354001</v>
      </c>
      <c r="X259">
        <v>29.8063639141258</v>
      </c>
      <c r="Y259" t="str">
        <f>_xlfn.CONCAT("RWANDA", " ", H259, " ", I259, " ", J259, " ", K259)</f>
        <v>RWANDA KAMONYI MUSAMBIRA KIVUMU NYERENGA</v>
      </c>
    </row>
    <row r="260" spans="1:25">
      <c r="A260">
        <v>80</v>
      </c>
      <c r="B260" t="s">
        <v>841</v>
      </c>
      <c r="C260" t="s">
        <v>842</v>
      </c>
      <c r="E260" t="s">
        <v>1312</v>
      </c>
      <c r="F260" t="s">
        <v>3161</v>
      </c>
      <c r="G260" t="s">
        <v>37</v>
      </c>
      <c r="H260" t="s">
        <v>321</v>
      </c>
      <c r="I260" t="s">
        <v>2604</v>
      </c>
      <c r="J260" t="s">
        <v>1843</v>
      </c>
      <c r="K260" t="s">
        <v>2605</v>
      </c>
      <c r="L260">
        <v>-17.905200000000001</v>
      </c>
      <c r="M260">
        <v>15.975860000000001</v>
      </c>
      <c r="N260">
        <v>6</v>
      </c>
      <c r="O260">
        <v>1927</v>
      </c>
      <c r="P260">
        <v>95</v>
      </c>
      <c r="Q260" t="s">
        <v>2560</v>
      </c>
      <c r="R260">
        <v>3</v>
      </c>
      <c r="S260" t="s">
        <v>26</v>
      </c>
      <c r="T260">
        <v>10</v>
      </c>
      <c r="U260" t="s">
        <v>36</v>
      </c>
      <c r="W260">
        <v>-2.11450292925266</v>
      </c>
      <c r="X260">
        <v>29.3870804743053</v>
      </c>
      <c r="Y260" t="str">
        <f>_xlfn.CONCAT("RWANDA", " ", H260, " ", I260, " ", J260, " ", K260)</f>
        <v>RWANDA KARONGI GISHYITA MUSASA GASHARU</v>
      </c>
    </row>
    <row r="261" spans="1:25">
      <c r="A261">
        <v>81</v>
      </c>
      <c r="B261" t="s">
        <v>844</v>
      </c>
      <c r="C261" t="s">
        <v>2565</v>
      </c>
      <c r="E261" t="s">
        <v>2566</v>
      </c>
      <c r="F261" t="s">
        <v>3162</v>
      </c>
      <c r="G261" t="s">
        <v>37</v>
      </c>
      <c r="H261" t="s">
        <v>321</v>
      </c>
      <c r="I261" t="s">
        <v>1818</v>
      </c>
      <c r="J261" t="s">
        <v>1819</v>
      </c>
      <c r="K261" t="s">
        <v>1820</v>
      </c>
      <c r="L261">
        <v>44.366070000000001</v>
      </c>
      <c r="M261">
        <v>19.837980000000002</v>
      </c>
      <c r="N261">
        <v>12</v>
      </c>
      <c r="O261">
        <v>1987</v>
      </c>
      <c r="P261">
        <v>35</v>
      </c>
      <c r="Q261" t="s">
        <v>2568</v>
      </c>
      <c r="R261">
        <v>1</v>
      </c>
      <c r="S261" t="s">
        <v>186</v>
      </c>
      <c r="T261">
        <v>3</v>
      </c>
      <c r="U261" t="s">
        <v>36</v>
      </c>
      <c r="V261">
        <v>9938339474</v>
      </c>
      <c r="W261">
        <v>-2.1156822971528499</v>
      </c>
      <c r="X261">
        <v>29.389397902736299</v>
      </c>
      <c r="Y261" t="str">
        <f>_xlfn.CONCAT("RWANDA", " ", H261, " ", I261, " ", J261, " ", K261)</f>
        <v>RWANDA KARONGI GITESI KANUNGA NYAGISOZI</v>
      </c>
    </row>
    <row r="262" spans="1:25">
      <c r="A262">
        <v>81</v>
      </c>
      <c r="B262" t="s">
        <v>847</v>
      </c>
      <c r="C262" t="s">
        <v>848</v>
      </c>
      <c r="E262" t="s">
        <v>2569</v>
      </c>
      <c r="F262" t="s">
        <v>3163</v>
      </c>
      <c r="G262" t="s">
        <v>37</v>
      </c>
      <c r="H262" t="s">
        <v>321</v>
      </c>
      <c r="I262" t="s">
        <v>1818</v>
      </c>
      <c r="J262" t="s">
        <v>1819</v>
      </c>
      <c r="K262" t="s">
        <v>1820</v>
      </c>
      <c r="L262">
        <v>44.366070000000001</v>
      </c>
      <c r="M262">
        <v>19.837980000000002</v>
      </c>
      <c r="N262">
        <v>1</v>
      </c>
      <c r="O262">
        <v>1955</v>
      </c>
      <c r="P262">
        <v>84</v>
      </c>
      <c r="Q262" t="s">
        <v>2568</v>
      </c>
      <c r="R262">
        <v>4</v>
      </c>
      <c r="S262" t="s">
        <v>93</v>
      </c>
      <c r="T262">
        <v>8</v>
      </c>
      <c r="U262" t="s">
        <v>36</v>
      </c>
      <c r="V262">
        <v>9938339474</v>
      </c>
      <c r="W262">
        <v>-2.1156822971528499</v>
      </c>
      <c r="X262">
        <v>29.389397902736299</v>
      </c>
      <c r="Y262" t="str">
        <f>_xlfn.CONCAT("RWANDA", " ", H262, " ", I262, " ", J262, " ", K262)</f>
        <v>RWANDA KARONGI GITESI KANUNGA NYAGISOZI</v>
      </c>
    </row>
    <row r="263" spans="1:25">
      <c r="A263">
        <v>81</v>
      </c>
      <c r="B263" t="s">
        <v>850</v>
      </c>
      <c r="C263" t="s">
        <v>851</v>
      </c>
      <c r="E263" t="s">
        <v>2948</v>
      </c>
      <c r="F263" t="s">
        <v>3164</v>
      </c>
      <c r="G263" t="s">
        <v>37</v>
      </c>
      <c r="H263" t="s">
        <v>321</v>
      </c>
      <c r="I263" t="s">
        <v>1818</v>
      </c>
      <c r="J263" t="s">
        <v>1819</v>
      </c>
      <c r="K263" t="s">
        <v>1820</v>
      </c>
      <c r="L263">
        <v>44.366070000000001</v>
      </c>
      <c r="M263">
        <v>19.837980000000002</v>
      </c>
      <c r="N263">
        <v>3</v>
      </c>
      <c r="O263">
        <v>1973</v>
      </c>
      <c r="P263">
        <v>50</v>
      </c>
      <c r="Q263" t="s">
        <v>2568</v>
      </c>
      <c r="R263" t="s">
        <v>2948</v>
      </c>
      <c r="S263" t="s">
        <v>2948</v>
      </c>
      <c r="T263">
        <v>5</v>
      </c>
      <c r="U263" t="s">
        <v>36</v>
      </c>
      <c r="V263">
        <v>9938339474</v>
      </c>
      <c r="W263">
        <v>-2.1156822971528499</v>
      </c>
      <c r="X263">
        <v>29.389397902736299</v>
      </c>
      <c r="Y263" t="str">
        <f>_xlfn.CONCAT("RWANDA", " ", H263, " ", I263, " ", J263, " ", K263)</f>
        <v>RWANDA KARONGI GITESI KANUNGA NYAGISOZI</v>
      </c>
    </row>
    <row r="264" spans="1:25">
      <c r="A264">
        <v>82</v>
      </c>
      <c r="B264" t="s">
        <v>853</v>
      </c>
      <c r="C264" t="s">
        <v>854</v>
      </c>
      <c r="E264" t="s">
        <v>292</v>
      </c>
      <c r="F264" t="s">
        <v>3165</v>
      </c>
      <c r="G264" t="s">
        <v>31</v>
      </c>
      <c r="H264" t="s">
        <v>110</v>
      </c>
      <c r="I264" t="s">
        <v>1824</v>
      </c>
      <c r="J264" t="s">
        <v>1825</v>
      </c>
      <c r="K264" t="s">
        <v>1381</v>
      </c>
      <c r="L264">
        <v>37.819969999999998</v>
      </c>
      <c r="M264">
        <v>140.554</v>
      </c>
      <c r="N264">
        <v>9</v>
      </c>
      <c r="O264">
        <v>1977</v>
      </c>
      <c r="P264">
        <v>45</v>
      </c>
      <c r="Q264" t="s">
        <v>1826</v>
      </c>
      <c r="R264">
        <v>4</v>
      </c>
      <c r="S264" t="s">
        <v>93</v>
      </c>
      <c r="T264">
        <v>11</v>
      </c>
      <c r="U264" t="s">
        <v>23</v>
      </c>
      <c r="V264">
        <v>7205425166</v>
      </c>
      <c r="W264">
        <v>-1.62461312307568</v>
      </c>
      <c r="X264">
        <v>30.1683919426013</v>
      </c>
      <c r="Y264" t="str">
        <f>_xlfn.CONCAT("RWANDA", " ", H264, " ", I264, " ", J264, " ", K264)</f>
        <v>RWANDA GICUMBI RUVUNE RUHONDO KIRWA</v>
      </c>
    </row>
    <row r="265" spans="1:25">
      <c r="A265">
        <v>82</v>
      </c>
      <c r="B265" t="s">
        <v>855</v>
      </c>
      <c r="C265" t="s">
        <v>856</v>
      </c>
      <c r="E265" t="s">
        <v>416</v>
      </c>
      <c r="F265" t="s">
        <v>3166</v>
      </c>
      <c r="G265" t="s">
        <v>31</v>
      </c>
      <c r="H265" t="s">
        <v>110</v>
      </c>
      <c r="I265" t="s">
        <v>1824</v>
      </c>
      <c r="J265" t="s">
        <v>1825</v>
      </c>
      <c r="K265" t="s">
        <v>1381</v>
      </c>
      <c r="L265">
        <v>37.819969999999998</v>
      </c>
      <c r="M265">
        <v>140.554</v>
      </c>
      <c r="N265" t="s">
        <v>2948</v>
      </c>
      <c r="O265" t="s">
        <v>2948</v>
      </c>
      <c r="P265">
        <v>76</v>
      </c>
      <c r="Q265" t="s">
        <v>1826</v>
      </c>
      <c r="R265">
        <v>3</v>
      </c>
      <c r="S265" t="s">
        <v>26</v>
      </c>
      <c r="T265">
        <v>5</v>
      </c>
      <c r="U265" t="s">
        <v>36</v>
      </c>
      <c r="V265">
        <v>7205425166</v>
      </c>
      <c r="W265">
        <v>-1.62461312307568</v>
      </c>
      <c r="X265">
        <v>30.1683919426013</v>
      </c>
      <c r="Y265" t="str">
        <f>_xlfn.CONCAT("RWANDA", " ", H265, " ", I265, " ", J265, " ", K265)</f>
        <v>RWANDA GICUMBI RUVUNE RUHONDO KIRWA</v>
      </c>
    </row>
    <row r="266" spans="1:25">
      <c r="A266">
        <v>82</v>
      </c>
      <c r="B266" t="s">
        <v>857</v>
      </c>
      <c r="C266" t="s">
        <v>858</v>
      </c>
      <c r="E266" t="s">
        <v>2571</v>
      </c>
      <c r="F266" t="s">
        <v>3167</v>
      </c>
      <c r="G266" t="s">
        <v>31</v>
      </c>
      <c r="H266" t="s">
        <v>110</v>
      </c>
      <c r="I266" t="s">
        <v>1824</v>
      </c>
      <c r="J266" t="s">
        <v>1825</v>
      </c>
      <c r="K266" t="s">
        <v>1381</v>
      </c>
      <c r="L266">
        <v>37.819969999999998</v>
      </c>
      <c r="M266">
        <v>140.554</v>
      </c>
      <c r="N266" t="s">
        <v>2948</v>
      </c>
      <c r="O266">
        <v>1989</v>
      </c>
      <c r="P266">
        <v>39</v>
      </c>
      <c r="Q266" t="s">
        <v>1826</v>
      </c>
      <c r="R266">
        <v>7</v>
      </c>
      <c r="S266" t="s">
        <v>78</v>
      </c>
      <c r="T266" t="s">
        <v>2948</v>
      </c>
      <c r="U266" t="s">
        <v>36</v>
      </c>
      <c r="V266">
        <v>7205425166</v>
      </c>
      <c r="W266">
        <v>-1.62461312307568</v>
      </c>
      <c r="X266">
        <v>30.1683919426013</v>
      </c>
      <c r="Y266" t="str">
        <f>_xlfn.CONCAT("RWANDA", " ", H266, " ", I266, " ", J266, " ", K266)</f>
        <v>RWANDA GICUMBI RUVUNE RUHONDO KIRWA</v>
      </c>
    </row>
    <row r="267" spans="1:25">
      <c r="A267">
        <v>82</v>
      </c>
      <c r="B267" t="s">
        <v>860</v>
      </c>
      <c r="C267" t="s">
        <v>861</v>
      </c>
      <c r="D267" t="s">
        <v>134</v>
      </c>
      <c r="E267" t="s">
        <v>805</v>
      </c>
      <c r="F267" t="s">
        <v>2573</v>
      </c>
      <c r="G267" t="s">
        <v>31</v>
      </c>
      <c r="H267" t="s">
        <v>110</v>
      </c>
      <c r="I267" t="s">
        <v>1824</v>
      </c>
      <c r="J267" t="s">
        <v>1825</v>
      </c>
      <c r="K267" t="s">
        <v>1381</v>
      </c>
      <c r="L267">
        <v>37.819969999999998</v>
      </c>
      <c r="M267">
        <v>140.554</v>
      </c>
      <c r="N267">
        <v>2</v>
      </c>
      <c r="O267">
        <v>2019</v>
      </c>
      <c r="P267">
        <v>4</v>
      </c>
      <c r="Q267" t="s">
        <v>1826</v>
      </c>
      <c r="R267">
        <v>6</v>
      </c>
      <c r="S267" t="s">
        <v>43</v>
      </c>
      <c r="T267">
        <v>3</v>
      </c>
      <c r="U267" t="s">
        <v>36</v>
      </c>
      <c r="V267">
        <v>7205425166</v>
      </c>
      <c r="W267">
        <v>-1.62461312307568</v>
      </c>
      <c r="X267">
        <v>30.1683919426013</v>
      </c>
      <c r="Y267" t="str">
        <f>_xlfn.CONCAT("RWANDA", " ", H267, " ", I267, " ", J267, " ", K267)</f>
        <v>RWANDA GICUMBI RUVUNE RUHONDO KIRWA</v>
      </c>
    </row>
    <row r="268" spans="1:25">
      <c r="A268">
        <v>82</v>
      </c>
      <c r="B268" t="s">
        <v>863</v>
      </c>
      <c r="C268" t="s">
        <v>864</v>
      </c>
      <c r="E268" t="s">
        <v>865</v>
      </c>
      <c r="F268" t="s">
        <v>3168</v>
      </c>
      <c r="G268" t="s">
        <v>31</v>
      </c>
      <c r="H268" t="s">
        <v>110</v>
      </c>
      <c r="I268" t="s">
        <v>1824</v>
      </c>
      <c r="J268" t="s">
        <v>1825</v>
      </c>
      <c r="K268" t="s">
        <v>1381</v>
      </c>
      <c r="L268">
        <v>37.819969999999998</v>
      </c>
      <c r="M268">
        <v>140.554</v>
      </c>
      <c r="N268">
        <v>2</v>
      </c>
      <c r="O268">
        <v>1977</v>
      </c>
      <c r="P268">
        <v>45</v>
      </c>
      <c r="Q268" t="s">
        <v>1826</v>
      </c>
      <c r="R268">
        <v>6</v>
      </c>
      <c r="S268" t="s">
        <v>43</v>
      </c>
      <c r="T268">
        <v>12</v>
      </c>
      <c r="U268" t="s">
        <v>23</v>
      </c>
      <c r="V268">
        <v>7205425166</v>
      </c>
      <c r="W268">
        <v>-1.62461312307568</v>
      </c>
      <c r="X268">
        <v>30.1683919426013</v>
      </c>
      <c r="Y268" t="str">
        <f>_xlfn.CONCAT("RWANDA", " ", H268, " ", I268, " ", J268, " ", K268)</f>
        <v>RWANDA GICUMBI RUVUNE RUHONDO KIRWA</v>
      </c>
    </row>
    <row r="269" spans="1:25">
      <c r="A269">
        <v>83</v>
      </c>
      <c r="B269" t="s">
        <v>866</v>
      </c>
      <c r="C269" t="s">
        <v>2948</v>
      </c>
      <c r="E269" t="s">
        <v>381</v>
      </c>
      <c r="F269" t="s">
        <v>3169</v>
      </c>
      <c r="G269" t="s">
        <v>24</v>
      </c>
      <c r="H269" t="s">
        <v>118</v>
      </c>
      <c r="I269" t="s">
        <v>118</v>
      </c>
      <c r="J269" t="s">
        <v>1831</v>
      </c>
      <c r="K269" t="s">
        <v>1832</v>
      </c>
      <c r="L269">
        <v>39.993180000000002</v>
      </c>
      <c r="M269">
        <v>116.4684</v>
      </c>
      <c r="N269">
        <v>8</v>
      </c>
      <c r="O269">
        <v>2016</v>
      </c>
      <c r="P269">
        <v>71</v>
      </c>
      <c r="Q269" t="s">
        <v>2390</v>
      </c>
      <c r="R269">
        <v>4</v>
      </c>
      <c r="S269" t="s">
        <v>93</v>
      </c>
      <c r="T269">
        <v>11</v>
      </c>
      <c r="U269" t="s">
        <v>23</v>
      </c>
      <c r="V269">
        <v>6856315736</v>
      </c>
      <c r="W269">
        <v>-1.8940669346530901</v>
      </c>
      <c r="X269">
        <v>29.755053487622401</v>
      </c>
      <c r="Y269" t="str">
        <f>_xlfn.CONCAT("RWANDA", " ", H269, " ", I269, " ", J269, " ", K269)</f>
        <v>RWANDA MUHANGA MUHANGA NYAMIRAMA KANTONGANIYE</v>
      </c>
    </row>
    <row r="270" spans="1:25">
      <c r="A270">
        <v>83</v>
      </c>
      <c r="B270" t="s">
        <v>868</v>
      </c>
      <c r="C270" t="s">
        <v>869</v>
      </c>
      <c r="E270" t="s">
        <v>2388</v>
      </c>
      <c r="F270" t="s">
        <v>3170</v>
      </c>
      <c r="G270" t="s">
        <v>72</v>
      </c>
      <c r="H270" t="s">
        <v>73</v>
      </c>
      <c r="I270" t="s">
        <v>1619</v>
      </c>
      <c r="J270" t="s">
        <v>2391</v>
      </c>
      <c r="K270" t="s">
        <v>1621</v>
      </c>
      <c r="L270">
        <v>39.993180000000002</v>
      </c>
      <c r="M270">
        <v>116.4684</v>
      </c>
      <c r="N270">
        <v>5</v>
      </c>
      <c r="O270">
        <v>1964</v>
      </c>
      <c r="P270">
        <v>58</v>
      </c>
      <c r="Q270" t="s">
        <v>2390</v>
      </c>
      <c r="R270">
        <v>4</v>
      </c>
      <c r="S270" t="s">
        <v>93</v>
      </c>
      <c r="T270">
        <v>8</v>
      </c>
      <c r="U270" t="s">
        <v>36</v>
      </c>
      <c r="V270">
        <v>6856315736</v>
      </c>
      <c r="W270">
        <v>-1.8340817345011</v>
      </c>
      <c r="X270">
        <v>30.147645303126101</v>
      </c>
      <c r="Y270" t="str">
        <f>_xlfn.CONCAT("RWANDA", " ", H270, " ", I270, " ", J270, " ", K270)</f>
        <v>RWANDA GASABO JABANA AKAMATAMU NYAGASOZI</v>
      </c>
    </row>
    <row r="271" spans="1:25">
      <c r="A271">
        <v>83</v>
      </c>
      <c r="B271" t="s">
        <v>868</v>
      </c>
      <c r="C271" t="s">
        <v>869</v>
      </c>
      <c r="E271" t="s">
        <v>2388</v>
      </c>
      <c r="F271" t="s">
        <v>3170</v>
      </c>
      <c r="G271" t="s">
        <v>24</v>
      </c>
      <c r="H271" t="s">
        <v>118</v>
      </c>
      <c r="I271" t="s">
        <v>118</v>
      </c>
      <c r="J271" t="s">
        <v>1831</v>
      </c>
      <c r="K271" t="s">
        <v>1832</v>
      </c>
      <c r="L271">
        <v>39.993180000000002</v>
      </c>
      <c r="M271">
        <v>116.4684</v>
      </c>
      <c r="N271" t="s">
        <v>2948</v>
      </c>
      <c r="O271">
        <v>1964</v>
      </c>
      <c r="P271">
        <v>58</v>
      </c>
      <c r="Q271" t="s">
        <v>2390</v>
      </c>
      <c r="R271">
        <v>4</v>
      </c>
      <c r="S271" t="s">
        <v>93</v>
      </c>
      <c r="T271">
        <v>8</v>
      </c>
      <c r="U271" t="s">
        <v>36</v>
      </c>
      <c r="V271">
        <v>6856315736</v>
      </c>
      <c r="W271">
        <v>-1.8940669346530901</v>
      </c>
      <c r="X271">
        <v>29.755053487622401</v>
      </c>
      <c r="Y271" t="str">
        <f>_xlfn.CONCAT("RWANDA", " ", H271, " ", I271, " ", J271, " ", K271)</f>
        <v>RWANDA MUHANGA MUHANGA NYAMIRAMA KANTONGANIYE</v>
      </c>
    </row>
    <row r="272" spans="1:25">
      <c r="A272">
        <v>83</v>
      </c>
      <c r="B272" t="s">
        <v>871</v>
      </c>
      <c r="C272" t="s">
        <v>2575</v>
      </c>
      <c r="E272" t="s">
        <v>814</v>
      </c>
      <c r="F272" t="s">
        <v>3171</v>
      </c>
      <c r="G272" t="s">
        <v>24</v>
      </c>
      <c r="H272" t="s">
        <v>118</v>
      </c>
      <c r="I272" t="s">
        <v>118</v>
      </c>
      <c r="J272" t="s">
        <v>1831</v>
      </c>
      <c r="K272" t="s">
        <v>1832</v>
      </c>
      <c r="L272">
        <v>39.993180000000002</v>
      </c>
      <c r="M272">
        <v>116.4684</v>
      </c>
      <c r="N272">
        <v>6</v>
      </c>
      <c r="O272">
        <v>1960</v>
      </c>
      <c r="P272">
        <v>62</v>
      </c>
      <c r="Q272" t="s">
        <v>2390</v>
      </c>
      <c r="R272">
        <v>6</v>
      </c>
      <c r="S272" t="s">
        <v>43</v>
      </c>
      <c r="T272">
        <v>12</v>
      </c>
      <c r="U272" t="s">
        <v>23</v>
      </c>
      <c r="V272">
        <v>6856315736</v>
      </c>
      <c r="W272">
        <v>-1.8940669346530901</v>
      </c>
      <c r="X272">
        <v>29.755053487622401</v>
      </c>
      <c r="Y272" t="str">
        <f>_xlfn.CONCAT("RWANDA", " ", H272, " ", I272, " ", J272, " ", K272)</f>
        <v>RWANDA MUHANGA MUHANGA NYAMIRAMA KANTONGANIYE</v>
      </c>
    </row>
    <row r="273" spans="1:25">
      <c r="A273">
        <v>83</v>
      </c>
      <c r="B273" t="s">
        <v>873</v>
      </c>
      <c r="C273" t="s">
        <v>865</v>
      </c>
      <c r="E273" t="s">
        <v>459</v>
      </c>
      <c r="F273" t="s">
        <v>3172</v>
      </c>
      <c r="G273" t="s">
        <v>24</v>
      </c>
      <c r="H273" t="s">
        <v>118</v>
      </c>
      <c r="I273" t="s">
        <v>118</v>
      </c>
      <c r="J273" t="s">
        <v>1831</v>
      </c>
      <c r="K273" t="s">
        <v>1832</v>
      </c>
      <c r="L273">
        <v>39.993180000000002</v>
      </c>
      <c r="M273">
        <v>116.4684</v>
      </c>
      <c r="N273">
        <v>5</v>
      </c>
      <c r="O273" t="s">
        <v>2948</v>
      </c>
      <c r="P273">
        <v>76</v>
      </c>
      <c r="Q273" t="s">
        <v>2390</v>
      </c>
      <c r="R273">
        <v>7</v>
      </c>
      <c r="S273" t="s">
        <v>78</v>
      </c>
      <c r="T273">
        <v>1</v>
      </c>
      <c r="U273" t="s">
        <v>36</v>
      </c>
      <c r="V273">
        <v>6856315736</v>
      </c>
      <c r="W273">
        <v>-1.8940669346530901</v>
      </c>
      <c r="X273">
        <v>29.755053487622401</v>
      </c>
      <c r="Y273" t="str">
        <f>_xlfn.CONCAT("RWANDA", " ", H273, " ", I273, " ", J273, " ", K273)</f>
        <v>RWANDA MUHANGA MUHANGA NYAMIRAMA KANTONGANIYE</v>
      </c>
    </row>
    <row r="274" spans="1:25">
      <c r="A274">
        <v>84</v>
      </c>
      <c r="B274" t="s">
        <v>875</v>
      </c>
      <c r="C274" t="s">
        <v>224</v>
      </c>
      <c r="E274" t="s">
        <v>63</v>
      </c>
      <c r="F274" t="s">
        <v>3173</v>
      </c>
      <c r="G274" t="s">
        <v>97</v>
      </c>
      <c r="H274" t="s">
        <v>167</v>
      </c>
      <c r="I274" t="s">
        <v>1837</v>
      </c>
      <c r="J274" t="s">
        <v>1838</v>
      </c>
      <c r="K274" t="s">
        <v>1839</v>
      </c>
      <c r="L274">
        <v>22.925129999999999</v>
      </c>
      <c r="M274">
        <v>113.3681</v>
      </c>
      <c r="N274">
        <v>1</v>
      </c>
      <c r="O274">
        <v>1954</v>
      </c>
      <c r="P274">
        <v>68</v>
      </c>
      <c r="Q274" t="s">
        <v>1841</v>
      </c>
      <c r="R274" t="s">
        <v>2948</v>
      </c>
      <c r="S274" t="s">
        <v>2948</v>
      </c>
      <c r="T274">
        <v>4</v>
      </c>
      <c r="U274" t="s">
        <v>36</v>
      </c>
      <c r="W274">
        <v>-1.6415538069601801</v>
      </c>
      <c r="X274">
        <v>30.3206878467536</v>
      </c>
      <c r="Y274" t="str">
        <f>_xlfn.CONCAT("RWANDA", " ", H274, " ", I274, " ", J274, " ", K274)</f>
        <v>RWANDA GATSIBO GITOKI MPONDWA TSIMA</v>
      </c>
    </row>
    <row r="275" spans="1:25">
      <c r="A275">
        <v>84</v>
      </c>
      <c r="B275" t="s">
        <v>877</v>
      </c>
      <c r="C275" t="s">
        <v>878</v>
      </c>
      <c r="E275" t="s">
        <v>247</v>
      </c>
      <c r="F275" t="s">
        <v>3174</v>
      </c>
      <c r="G275" t="s">
        <v>97</v>
      </c>
      <c r="H275" t="s">
        <v>167</v>
      </c>
      <c r="I275" t="s">
        <v>1837</v>
      </c>
      <c r="J275" t="s">
        <v>1838</v>
      </c>
      <c r="K275" t="s">
        <v>1839</v>
      </c>
      <c r="L275">
        <v>22.925129999999999</v>
      </c>
      <c r="M275">
        <v>113.3681</v>
      </c>
      <c r="N275">
        <v>11</v>
      </c>
      <c r="O275">
        <v>1928</v>
      </c>
      <c r="P275">
        <v>49</v>
      </c>
      <c r="Q275" t="s">
        <v>1841</v>
      </c>
      <c r="R275">
        <v>5</v>
      </c>
      <c r="S275" t="s">
        <v>86</v>
      </c>
      <c r="T275">
        <v>2</v>
      </c>
      <c r="U275" t="s">
        <v>36</v>
      </c>
      <c r="W275">
        <v>-1.6415538069601801</v>
      </c>
      <c r="X275">
        <v>30.3206878467536</v>
      </c>
      <c r="Y275" t="str">
        <f>_xlfn.CONCAT("RWANDA", " ", H275, " ", I275, " ", J275, " ", K275)</f>
        <v>RWANDA GATSIBO GITOKI MPONDWA TSIMA</v>
      </c>
    </row>
    <row r="276" spans="1:25">
      <c r="A276">
        <v>84</v>
      </c>
      <c r="B276" t="s">
        <v>880</v>
      </c>
      <c r="C276" t="s">
        <v>881</v>
      </c>
      <c r="E276" t="s">
        <v>650</v>
      </c>
      <c r="F276" t="s">
        <v>3175</v>
      </c>
      <c r="G276" t="s">
        <v>97</v>
      </c>
      <c r="H276" t="s">
        <v>167</v>
      </c>
      <c r="I276" t="s">
        <v>1837</v>
      </c>
      <c r="J276" t="s">
        <v>1838</v>
      </c>
      <c r="K276" t="s">
        <v>1839</v>
      </c>
      <c r="L276">
        <v>22.925129999999999</v>
      </c>
      <c r="M276">
        <v>113.3681</v>
      </c>
      <c r="N276">
        <v>12</v>
      </c>
      <c r="O276">
        <v>1938</v>
      </c>
      <c r="P276">
        <v>86</v>
      </c>
      <c r="Q276" t="s">
        <v>1841</v>
      </c>
      <c r="R276">
        <v>3</v>
      </c>
      <c r="S276" t="s">
        <v>26</v>
      </c>
      <c r="T276">
        <v>13</v>
      </c>
      <c r="U276" t="s">
        <v>23</v>
      </c>
      <c r="V276" t="s">
        <v>2948</v>
      </c>
      <c r="W276">
        <v>-1.6415538069601801</v>
      </c>
      <c r="X276">
        <v>30.3206878467536</v>
      </c>
      <c r="Y276" t="str">
        <f>_xlfn.CONCAT("RWANDA", " ", H276, " ", I276, " ", J276, " ", K276)</f>
        <v>RWANDA GATSIBO GITOKI MPONDWA TSIMA</v>
      </c>
    </row>
    <row r="277" spans="1:25">
      <c r="A277">
        <v>85</v>
      </c>
      <c r="B277" t="s">
        <v>882</v>
      </c>
      <c r="C277" t="s">
        <v>883</v>
      </c>
      <c r="E277" t="s">
        <v>535</v>
      </c>
      <c r="F277" t="s">
        <v>3176</v>
      </c>
      <c r="G277" t="s">
        <v>37</v>
      </c>
      <c r="H277" t="s">
        <v>64</v>
      </c>
      <c r="I277" t="s">
        <v>1843</v>
      </c>
      <c r="J277" t="s">
        <v>1844</v>
      </c>
      <c r="K277" t="s">
        <v>1845</v>
      </c>
      <c r="L277">
        <v>-3.2826599999999999</v>
      </c>
      <c r="M277">
        <v>-42.941699999999997</v>
      </c>
      <c r="N277">
        <v>8</v>
      </c>
      <c r="O277">
        <v>1972</v>
      </c>
      <c r="P277">
        <v>50</v>
      </c>
      <c r="Q277" t="s">
        <v>1847</v>
      </c>
      <c r="R277">
        <v>7</v>
      </c>
      <c r="S277" t="s">
        <v>78</v>
      </c>
      <c r="T277" t="s">
        <v>2948</v>
      </c>
      <c r="U277" t="s">
        <v>36</v>
      </c>
      <c r="V277">
        <v>6513939129</v>
      </c>
      <c r="W277">
        <v>-1.92652092196269</v>
      </c>
      <c r="X277">
        <v>29.380192113094701</v>
      </c>
      <c r="Y277" t="str">
        <f>_xlfn.CONCAT("RWANDA", " ", H277, " ", I277, " ", J277, " ", K277)</f>
        <v>RWANDA RUTSIRO MUSASA GABIRO RUGARAMBIRO</v>
      </c>
    </row>
    <row r="278" spans="1:25">
      <c r="A278">
        <v>85</v>
      </c>
      <c r="B278" t="s">
        <v>885</v>
      </c>
      <c r="C278" t="s">
        <v>134</v>
      </c>
      <c r="D278" t="s">
        <v>108</v>
      </c>
      <c r="E278" t="s">
        <v>1052</v>
      </c>
      <c r="F278" t="s">
        <v>2580</v>
      </c>
      <c r="G278" t="s">
        <v>37</v>
      </c>
      <c r="H278" t="s">
        <v>64</v>
      </c>
      <c r="I278" t="s">
        <v>1843</v>
      </c>
      <c r="J278" t="s">
        <v>1844</v>
      </c>
      <c r="K278" t="s">
        <v>1845</v>
      </c>
      <c r="L278">
        <v>-3.2826599999999999</v>
      </c>
      <c r="M278">
        <v>-42.941699999999997</v>
      </c>
      <c r="N278" t="s">
        <v>2948</v>
      </c>
      <c r="O278">
        <v>1959</v>
      </c>
      <c r="P278">
        <v>70</v>
      </c>
      <c r="Q278" t="s">
        <v>1847</v>
      </c>
      <c r="R278">
        <v>4</v>
      </c>
      <c r="S278" t="s">
        <v>93</v>
      </c>
      <c r="T278">
        <v>1</v>
      </c>
      <c r="U278" t="s">
        <v>36</v>
      </c>
      <c r="V278">
        <v>6513939129</v>
      </c>
      <c r="W278">
        <v>-1.92652092196269</v>
      </c>
      <c r="X278">
        <v>29.380192113094701</v>
      </c>
      <c r="Y278" t="str">
        <f>_xlfn.CONCAT("RWANDA", " ", H278, " ", I278, " ", J278, " ", K278)</f>
        <v>RWANDA RUTSIRO MUSASA GABIRO RUGARAMBIRO</v>
      </c>
    </row>
    <row r="279" spans="1:25">
      <c r="A279">
        <v>85</v>
      </c>
      <c r="B279" t="s">
        <v>887</v>
      </c>
      <c r="C279" t="s">
        <v>888</v>
      </c>
      <c r="E279" t="s">
        <v>268</v>
      </c>
      <c r="F279" t="s">
        <v>3177</v>
      </c>
      <c r="G279" t="s">
        <v>37</v>
      </c>
      <c r="H279" t="s">
        <v>64</v>
      </c>
      <c r="I279" t="s">
        <v>1843</v>
      </c>
      <c r="J279" t="s">
        <v>1844</v>
      </c>
      <c r="K279" t="s">
        <v>1845</v>
      </c>
      <c r="L279">
        <v>-3.2826599999999999</v>
      </c>
      <c r="M279">
        <v>-42.941699999999997</v>
      </c>
      <c r="N279">
        <v>4</v>
      </c>
      <c r="O279">
        <v>1932</v>
      </c>
      <c r="P279">
        <v>90</v>
      </c>
      <c r="Q279" t="s">
        <v>1847</v>
      </c>
      <c r="R279">
        <v>7</v>
      </c>
      <c r="S279" t="s">
        <v>78</v>
      </c>
      <c r="T279">
        <v>2</v>
      </c>
      <c r="U279" t="s">
        <v>23</v>
      </c>
      <c r="V279">
        <v>6513939129</v>
      </c>
      <c r="W279">
        <v>-1.92652092196269</v>
      </c>
      <c r="X279">
        <v>29.380192113094701</v>
      </c>
      <c r="Y279" t="str">
        <f>_xlfn.CONCAT("RWANDA", " ", H279, " ", I279, " ", J279, " ", K279)</f>
        <v>RWANDA RUTSIRO MUSASA GABIRO RUGARAMBIRO</v>
      </c>
    </row>
    <row r="280" spans="1:25">
      <c r="A280">
        <v>86</v>
      </c>
      <c r="B280" t="s">
        <v>889</v>
      </c>
      <c r="C280" t="s">
        <v>890</v>
      </c>
      <c r="E280" t="s">
        <v>2581</v>
      </c>
      <c r="F280" t="s">
        <v>3178</v>
      </c>
      <c r="G280" t="s">
        <v>72</v>
      </c>
      <c r="H280" t="s">
        <v>82</v>
      </c>
      <c r="I280" t="s">
        <v>1849</v>
      </c>
      <c r="J280" t="s">
        <v>1850</v>
      </c>
      <c r="K280" t="s">
        <v>1851</v>
      </c>
      <c r="L280">
        <v>49.567070000000001</v>
      </c>
      <c r="M280">
        <v>6.1544930000000004</v>
      </c>
      <c r="N280" t="s">
        <v>2948</v>
      </c>
      <c r="O280">
        <v>1980</v>
      </c>
      <c r="P280">
        <v>42</v>
      </c>
      <c r="Q280" t="s">
        <v>2583</v>
      </c>
      <c r="R280" t="s">
        <v>2948</v>
      </c>
      <c r="S280" t="s">
        <v>2948</v>
      </c>
      <c r="T280" t="s">
        <v>2948</v>
      </c>
      <c r="U280" t="s">
        <v>2948</v>
      </c>
      <c r="W280">
        <v>-2.0071617824274202</v>
      </c>
      <c r="X280">
        <v>30.1429666095625</v>
      </c>
      <c r="Y280" t="str">
        <f>_xlfn.CONCAT("RWANDA", " ", H280, " ", I280, " ", J280, " ", K280)</f>
        <v>RWANDA KICUKIRO KANOMBE BUSANZA NYARUGUGU</v>
      </c>
    </row>
    <row r="281" spans="1:25">
      <c r="A281">
        <v>86</v>
      </c>
      <c r="B281" t="s">
        <v>892</v>
      </c>
      <c r="C281" t="s">
        <v>2584</v>
      </c>
      <c r="E281" t="s">
        <v>385</v>
      </c>
      <c r="F281" t="s">
        <v>3179</v>
      </c>
      <c r="G281" t="s">
        <v>72</v>
      </c>
      <c r="H281" t="s">
        <v>82</v>
      </c>
      <c r="I281" t="s">
        <v>1849</v>
      </c>
      <c r="J281" t="s">
        <v>1850</v>
      </c>
      <c r="K281" t="s">
        <v>1851</v>
      </c>
      <c r="L281">
        <v>49.567070000000001</v>
      </c>
      <c r="M281">
        <v>6.1544930000000004</v>
      </c>
      <c r="N281">
        <v>7</v>
      </c>
      <c r="O281">
        <v>1943</v>
      </c>
      <c r="P281">
        <v>79</v>
      </c>
      <c r="Q281" t="s">
        <v>2583</v>
      </c>
      <c r="R281">
        <v>1</v>
      </c>
      <c r="S281" t="s">
        <v>186</v>
      </c>
      <c r="T281">
        <v>4</v>
      </c>
      <c r="U281" t="s">
        <v>36</v>
      </c>
      <c r="W281">
        <v>-2.0071617824274202</v>
      </c>
      <c r="X281">
        <v>30.1429666095625</v>
      </c>
      <c r="Y281" t="str">
        <f>_xlfn.CONCAT("RWANDA", " ", H281, " ", I281, " ", J281, " ", K281)</f>
        <v>RWANDA KICUKIRO KANOMBE BUSANZA NYARUGUGU</v>
      </c>
    </row>
    <row r="282" spans="1:25">
      <c r="A282">
        <v>86</v>
      </c>
      <c r="B282" t="s">
        <v>893</v>
      </c>
      <c r="C282" t="s">
        <v>894</v>
      </c>
      <c r="E282" t="s">
        <v>895</v>
      </c>
      <c r="F282" t="s">
        <v>3180</v>
      </c>
      <c r="G282" t="s">
        <v>72</v>
      </c>
      <c r="H282" t="s">
        <v>82</v>
      </c>
      <c r="I282" t="s">
        <v>1849</v>
      </c>
      <c r="J282" t="s">
        <v>1850</v>
      </c>
      <c r="K282" t="s">
        <v>1851</v>
      </c>
      <c r="L282">
        <v>49.567070000000001</v>
      </c>
      <c r="M282">
        <v>6.1544930000000004</v>
      </c>
      <c r="N282">
        <v>1</v>
      </c>
      <c r="O282">
        <v>1968</v>
      </c>
      <c r="P282">
        <v>54</v>
      </c>
      <c r="Q282" t="s">
        <v>2583</v>
      </c>
      <c r="R282">
        <v>4</v>
      </c>
      <c r="S282" t="s">
        <v>93</v>
      </c>
      <c r="T282">
        <v>4</v>
      </c>
      <c r="U282" t="s">
        <v>36</v>
      </c>
      <c r="W282">
        <v>-2.0071617824274202</v>
      </c>
      <c r="X282">
        <v>30.1429666095625</v>
      </c>
      <c r="Y282" t="str">
        <f>_xlfn.CONCAT("RWANDA", " ", H282, " ", I282, " ", J282, " ", K282)</f>
        <v>RWANDA KICUKIRO KANOMBE BUSANZA NYARUGUGU</v>
      </c>
    </row>
    <row r="283" spans="1:25">
      <c r="A283">
        <v>86</v>
      </c>
      <c r="B283" t="s">
        <v>896</v>
      </c>
      <c r="C283" t="s">
        <v>134</v>
      </c>
      <c r="D283" t="s">
        <v>897</v>
      </c>
      <c r="E283" t="s">
        <v>66</v>
      </c>
      <c r="F283" t="s">
        <v>2583</v>
      </c>
      <c r="G283" t="s">
        <v>72</v>
      </c>
      <c r="H283" t="s">
        <v>82</v>
      </c>
      <c r="I283" t="s">
        <v>1849</v>
      </c>
      <c r="J283" t="s">
        <v>1850</v>
      </c>
      <c r="K283" t="s">
        <v>1851</v>
      </c>
      <c r="L283">
        <v>49.567070000000001</v>
      </c>
      <c r="M283">
        <v>6.1544930000000004</v>
      </c>
      <c r="N283">
        <v>1</v>
      </c>
      <c r="O283">
        <v>1925</v>
      </c>
      <c r="P283">
        <v>97</v>
      </c>
      <c r="Q283" t="s">
        <v>2583</v>
      </c>
      <c r="R283">
        <v>7</v>
      </c>
      <c r="S283" t="s">
        <v>78</v>
      </c>
      <c r="T283">
        <v>5</v>
      </c>
      <c r="U283" t="s">
        <v>36</v>
      </c>
      <c r="W283">
        <v>-2.0071617824274202</v>
      </c>
      <c r="X283">
        <v>30.1429666095625</v>
      </c>
      <c r="Y283" t="str">
        <f>_xlfn.CONCAT("RWANDA", " ", H283, " ", I283, " ", J283, " ", K283)</f>
        <v>RWANDA KICUKIRO KANOMBE BUSANZA NYARUGUGU</v>
      </c>
    </row>
    <row r="284" spans="1:25">
      <c r="A284">
        <v>86</v>
      </c>
      <c r="B284" t="s">
        <v>899</v>
      </c>
      <c r="C284" t="s">
        <v>900</v>
      </c>
      <c r="E284" t="s">
        <v>723</v>
      </c>
      <c r="F284" t="s">
        <v>3181</v>
      </c>
      <c r="G284" t="s">
        <v>72</v>
      </c>
      <c r="H284" t="s">
        <v>82</v>
      </c>
      <c r="I284" t="s">
        <v>1849</v>
      </c>
      <c r="J284" t="s">
        <v>1850</v>
      </c>
      <c r="K284" t="s">
        <v>1851</v>
      </c>
      <c r="L284">
        <v>49.567070000000001</v>
      </c>
      <c r="M284">
        <v>6.1544930000000004</v>
      </c>
      <c r="N284">
        <v>5</v>
      </c>
      <c r="O284">
        <v>1985</v>
      </c>
      <c r="P284">
        <v>37</v>
      </c>
      <c r="Q284" t="s">
        <v>2583</v>
      </c>
      <c r="R284">
        <v>2</v>
      </c>
      <c r="S284" t="s">
        <v>48</v>
      </c>
      <c r="T284">
        <v>5</v>
      </c>
      <c r="U284" t="s">
        <v>23</v>
      </c>
      <c r="W284">
        <v>-2.0071617824274202</v>
      </c>
      <c r="X284">
        <v>30.1429666095625</v>
      </c>
      <c r="Y284" t="str">
        <f>_xlfn.CONCAT("RWANDA", " ", H284, " ", I284, " ", J284, " ", K284)</f>
        <v>RWANDA KICUKIRO KANOMBE BUSANZA NYARUGUGU</v>
      </c>
    </row>
    <row r="285" spans="1:25">
      <c r="A285">
        <v>87</v>
      </c>
      <c r="B285" t="s">
        <v>902</v>
      </c>
      <c r="C285" t="s">
        <v>903</v>
      </c>
      <c r="E285" t="s">
        <v>2948</v>
      </c>
      <c r="F285" t="s">
        <v>3182</v>
      </c>
      <c r="G285" t="s">
        <v>37</v>
      </c>
      <c r="H285" t="s">
        <v>321</v>
      </c>
      <c r="I285" t="s">
        <v>1857</v>
      </c>
      <c r="J285" t="s">
        <v>1858</v>
      </c>
      <c r="K285" t="s">
        <v>1859</v>
      </c>
      <c r="L285">
        <v>29.93244</v>
      </c>
      <c r="M285">
        <v>114.3695</v>
      </c>
      <c r="N285">
        <v>2</v>
      </c>
      <c r="O285">
        <v>1963</v>
      </c>
      <c r="P285">
        <v>59</v>
      </c>
      <c r="Q285" t="s">
        <v>2588</v>
      </c>
      <c r="R285">
        <v>1</v>
      </c>
      <c r="S285" t="s">
        <v>186</v>
      </c>
      <c r="T285">
        <v>6</v>
      </c>
      <c r="U285" t="s">
        <v>36</v>
      </c>
      <c r="V285">
        <v>9015539671</v>
      </c>
      <c r="W285">
        <v>-2.1513273471655801</v>
      </c>
      <c r="X285">
        <v>29.529598918433901</v>
      </c>
      <c r="Y285" t="str">
        <f>_xlfn.CONCAT("RWANDA", " ", H285, " ", I285, " ", J285, " ", K285)</f>
        <v>RWANDA KARONGI MURAMBI MUHORORO NYAKABUYE</v>
      </c>
    </row>
    <row r="286" spans="1:25">
      <c r="A286">
        <v>87</v>
      </c>
      <c r="B286" t="s">
        <v>905</v>
      </c>
      <c r="C286" t="s">
        <v>906</v>
      </c>
      <c r="E286" t="s">
        <v>2589</v>
      </c>
      <c r="F286" t="s">
        <v>3183</v>
      </c>
      <c r="G286" t="s">
        <v>37</v>
      </c>
      <c r="H286" t="s">
        <v>321</v>
      </c>
      <c r="I286" t="s">
        <v>1857</v>
      </c>
      <c r="J286" t="s">
        <v>1858</v>
      </c>
      <c r="K286" t="s">
        <v>1859</v>
      </c>
      <c r="L286">
        <v>29.93244</v>
      </c>
      <c r="M286">
        <v>114.3695</v>
      </c>
      <c r="N286">
        <v>1</v>
      </c>
      <c r="O286" t="s">
        <v>2948</v>
      </c>
      <c r="P286">
        <v>10</v>
      </c>
      <c r="Q286" t="s">
        <v>2588</v>
      </c>
      <c r="R286">
        <v>6</v>
      </c>
      <c r="S286" t="s">
        <v>43</v>
      </c>
      <c r="T286">
        <v>6</v>
      </c>
      <c r="U286" t="s">
        <v>36</v>
      </c>
      <c r="V286">
        <v>9015539671</v>
      </c>
      <c r="W286">
        <v>-2.1513273471655801</v>
      </c>
      <c r="X286">
        <v>29.529598918433901</v>
      </c>
      <c r="Y286" t="str">
        <f>_xlfn.CONCAT("RWANDA", " ", H286, " ", I286, " ", J286, " ", K286)</f>
        <v>RWANDA KARONGI MURAMBI MUHORORO NYAKABUYE</v>
      </c>
    </row>
    <row r="287" spans="1:25">
      <c r="A287">
        <v>87</v>
      </c>
      <c r="B287" t="s">
        <v>908</v>
      </c>
      <c r="C287" t="s">
        <v>909</v>
      </c>
      <c r="E287" t="s">
        <v>2591</v>
      </c>
      <c r="F287" t="s">
        <v>3184</v>
      </c>
      <c r="G287" t="s">
        <v>37</v>
      </c>
      <c r="H287" t="s">
        <v>321</v>
      </c>
      <c r="I287" t="s">
        <v>1857</v>
      </c>
      <c r="J287" t="s">
        <v>1858</v>
      </c>
      <c r="K287" t="s">
        <v>1859</v>
      </c>
      <c r="L287">
        <v>29.93244</v>
      </c>
      <c r="M287">
        <v>114.3695</v>
      </c>
      <c r="N287">
        <v>2</v>
      </c>
      <c r="O287">
        <v>1938</v>
      </c>
      <c r="P287">
        <v>84</v>
      </c>
      <c r="Q287" t="s">
        <v>2588</v>
      </c>
      <c r="R287">
        <v>1</v>
      </c>
      <c r="S287" t="s">
        <v>186</v>
      </c>
      <c r="T287">
        <v>3</v>
      </c>
      <c r="U287" t="s">
        <v>36</v>
      </c>
      <c r="V287">
        <v>9015539671</v>
      </c>
      <c r="W287">
        <v>-2.1513273471655801</v>
      </c>
      <c r="X287">
        <v>29.529598918433901</v>
      </c>
      <c r="Y287" t="str">
        <f>_xlfn.CONCAT("RWANDA", " ", H287, " ", I287, " ", J287, " ", K287)</f>
        <v>RWANDA KARONGI MURAMBI MUHORORO NYAKABUYE</v>
      </c>
    </row>
    <row r="288" spans="1:25">
      <c r="A288">
        <v>87</v>
      </c>
      <c r="B288" t="s">
        <v>911</v>
      </c>
      <c r="C288" t="s">
        <v>912</v>
      </c>
      <c r="E288" t="s">
        <v>2592</v>
      </c>
      <c r="F288" t="s">
        <v>3185</v>
      </c>
      <c r="G288" t="s">
        <v>37</v>
      </c>
      <c r="H288" t="s">
        <v>321</v>
      </c>
      <c r="I288" t="s">
        <v>1857</v>
      </c>
      <c r="J288" t="s">
        <v>1858</v>
      </c>
      <c r="K288" t="s">
        <v>1859</v>
      </c>
      <c r="L288">
        <v>29.93244</v>
      </c>
      <c r="M288">
        <v>114.3695</v>
      </c>
      <c r="N288">
        <v>10</v>
      </c>
      <c r="O288">
        <v>1959</v>
      </c>
      <c r="P288">
        <v>64</v>
      </c>
      <c r="Q288" t="s">
        <v>2588</v>
      </c>
      <c r="R288">
        <v>1</v>
      </c>
      <c r="S288" t="s">
        <v>186</v>
      </c>
      <c r="T288" t="s">
        <v>2948</v>
      </c>
      <c r="U288" t="s">
        <v>36</v>
      </c>
      <c r="V288">
        <v>9015539671</v>
      </c>
      <c r="W288">
        <v>-2.1513273471655801</v>
      </c>
      <c r="X288">
        <v>29.529598918433901</v>
      </c>
      <c r="Y288" t="str">
        <f>_xlfn.CONCAT("RWANDA", " ", H288, " ", I288, " ", J288, " ", K288)</f>
        <v>RWANDA KARONGI MURAMBI MUHORORO NYAKABUYE</v>
      </c>
    </row>
    <row r="289" spans="1:25">
      <c r="A289">
        <v>88</v>
      </c>
      <c r="B289" t="s">
        <v>914</v>
      </c>
      <c r="C289" t="s">
        <v>915</v>
      </c>
      <c r="E289" t="s">
        <v>2948</v>
      </c>
      <c r="F289" t="s">
        <v>3186</v>
      </c>
      <c r="G289" t="s">
        <v>24</v>
      </c>
      <c r="H289" t="s">
        <v>160</v>
      </c>
      <c r="I289" t="s">
        <v>1864</v>
      </c>
      <c r="J289" t="s">
        <v>1865</v>
      </c>
      <c r="K289" t="s">
        <v>1866</v>
      </c>
      <c r="L289">
        <v>34.199480000000001</v>
      </c>
      <c r="M289">
        <v>119.5784</v>
      </c>
      <c r="N289">
        <v>9</v>
      </c>
      <c r="O289">
        <v>1986</v>
      </c>
      <c r="P289">
        <v>36</v>
      </c>
      <c r="Q289" t="s">
        <v>2595</v>
      </c>
      <c r="R289">
        <v>7</v>
      </c>
      <c r="S289" t="s">
        <v>78</v>
      </c>
      <c r="T289">
        <v>13</v>
      </c>
      <c r="U289" t="s">
        <v>36</v>
      </c>
      <c r="W289">
        <v>-2.2943631977181602</v>
      </c>
      <c r="X289">
        <v>29.650591040803899</v>
      </c>
      <c r="Y289" t="str">
        <f>_xlfn.CONCAT("RWANDA", " ", H289, " ", I289, " ", J289, " ", K289)</f>
        <v>RWANDA NYANZA CYABAKAMYI KADAHO KABERE</v>
      </c>
    </row>
    <row r="290" spans="1:25">
      <c r="A290">
        <v>88</v>
      </c>
      <c r="B290" t="s">
        <v>916</v>
      </c>
      <c r="C290" t="s">
        <v>917</v>
      </c>
      <c r="D290" t="s">
        <v>918</v>
      </c>
      <c r="E290" t="s">
        <v>2598</v>
      </c>
      <c r="F290" t="s">
        <v>2599</v>
      </c>
      <c r="G290" t="s">
        <v>24</v>
      </c>
      <c r="H290" t="s">
        <v>160</v>
      </c>
      <c r="I290" t="s">
        <v>1864</v>
      </c>
      <c r="J290" t="s">
        <v>1865</v>
      </c>
      <c r="K290" t="s">
        <v>1866</v>
      </c>
      <c r="L290">
        <v>34.199480000000001</v>
      </c>
      <c r="M290">
        <v>119.5784</v>
      </c>
      <c r="N290">
        <v>8</v>
      </c>
      <c r="O290">
        <v>2002</v>
      </c>
      <c r="P290">
        <v>22</v>
      </c>
      <c r="Q290" t="s">
        <v>2595</v>
      </c>
      <c r="R290">
        <v>4</v>
      </c>
      <c r="S290" t="s">
        <v>93</v>
      </c>
      <c r="T290">
        <v>4</v>
      </c>
      <c r="U290" t="s">
        <v>36</v>
      </c>
      <c r="W290">
        <v>-2.2943631977181602</v>
      </c>
      <c r="X290">
        <v>29.650591040803899</v>
      </c>
      <c r="Y290" t="str">
        <f>_xlfn.CONCAT("RWANDA", " ", H290, " ", I290, " ", J290, " ", K290)</f>
        <v>RWANDA NYANZA CYABAKAMYI KADAHO KABERE</v>
      </c>
    </row>
    <row r="291" spans="1:25">
      <c r="A291">
        <v>88</v>
      </c>
      <c r="B291" t="s">
        <v>916</v>
      </c>
      <c r="C291" t="s">
        <v>917</v>
      </c>
      <c r="D291" t="s">
        <v>918</v>
      </c>
      <c r="E291" t="s">
        <v>2598</v>
      </c>
      <c r="F291" t="s">
        <v>2599</v>
      </c>
      <c r="G291" t="s">
        <v>24</v>
      </c>
      <c r="H291" t="s">
        <v>255</v>
      </c>
      <c r="I291" t="s">
        <v>2117</v>
      </c>
      <c r="J291" t="s">
        <v>2118</v>
      </c>
      <c r="K291" t="s">
        <v>2119</v>
      </c>
      <c r="L291">
        <v>34.199480000000001</v>
      </c>
      <c r="M291">
        <v>119.5784</v>
      </c>
      <c r="N291" t="s">
        <v>2948</v>
      </c>
      <c r="O291">
        <v>2002</v>
      </c>
      <c r="P291">
        <v>20</v>
      </c>
      <c r="Q291" t="s">
        <v>2595</v>
      </c>
      <c r="R291">
        <v>4</v>
      </c>
      <c r="S291" t="s">
        <v>93</v>
      </c>
      <c r="T291">
        <v>4</v>
      </c>
      <c r="U291" t="s">
        <v>36</v>
      </c>
      <c r="W291">
        <v>-2.1892145187201799</v>
      </c>
      <c r="X291">
        <v>29.9012741510121</v>
      </c>
      <c r="Y291" t="str">
        <f>_xlfn.CONCAT("RWANDA", " ", H291, " ", I291, " ", J291, " ", K291)</f>
        <v>RWANDA RUHANGO KINAZI BURIMA MIRAMBI</v>
      </c>
    </row>
    <row r="292" spans="1:25">
      <c r="A292">
        <v>88</v>
      </c>
      <c r="B292" t="s">
        <v>920</v>
      </c>
      <c r="C292" t="s">
        <v>601</v>
      </c>
      <c r="E292" t="s">
        <v>291</v>
      </c>
      <c r="F292" t="s">
        <v>3187</v>
      </c>
      <c r="G292" t="s">
        <v>24</v>
      </c>
      <c r="H292" t="s">
        <v>160</v>
      </c>
      <c r="I292" t="s">
        <v>1864</v>
      </c>
      <c r="J292" t="s">
        <v>1865</v>
      </c>
      <c r="K292" t="s">
        <v>1866</v>
      </c>
      <c r="L292">
        <v>34.199480000000001</v>
      </c>
      <c r="M292">
        <v>119.5784</v>
      </c>
      <c r="N292">
        <v>1</v>
      </c>
      <c r="O292">
        <v>1962</v>
      </c>
      <c r="P292">
        <v>60</v>
      </c>
      <c r="Q292" t="s">
        <v>2595</v>
      </c>
      <c r="R292" t="s">
        <v>2948</v>
      </c>
      <c r="S292" t="s">
        <v>2948</v>
      </c>
      <c r="T292">
        <v>1</v>
      </c>
      <c r="U292" t="s">
        <v>36</v>
      </c>
      <c r="V292" t="s">
        <v>2948</v>
      </c>
      <c r="W292">
        <v>-2.2943631977181602</v>
      </c>
      <c r="X292">
        <v>29.650591040803899</v>
      </c>
      <c r="Y292" t="str">
        <f>_xlfn.CONCAT("RWANDA", " ", H292, " ", I292, " ", J292, " ", K292)</f>
        <v>RWANDA NYANZA CYABAKAMYI KADAHO KABERE</v>
      </c>
    </row>
    <row r="293" spans="1:25">
      <c r="A293">
        <v>89</v>
      </c>
      <c r="B293" t="s">
        <v>922</v>
      </c>
      <c r="C293" t="s">
        <v>260</v>
      </c>
      <c r="E293" t="s">
        <v>973</v>
      </c>
      <c r="F293" t="s">
        <v>3188</v>
      </c>
      <c r="G293" t="s">
        <v>31</v>
      </c>
      <c r="H293" t="s">
        <v>52</v>
      </c>
      <c r="I293" t="s">
        <v>2746</v>
      </c>
      <c r="J293" t="s">
        <v>2747</v>
      </c>
      <c r="K293" t="s">
        <v>2748</v>
      </c>
      <c r="L293">
        <v>45.323810000000002</v>
      </c>
      <c r="M293">
        <v>133.41139999999999</v>
      </c>
      <c r="N293">
        <v>9</v>
      </c>
      <c r="O293">
        <v>2010</v>
      </c>
      <c r="P293">
        <v>12</v>
      </c>
      <c r="Q293" t="s">
        <v>1873</v>
      </c>
      <c r="R293" t="s">
        <v>2948</v>
      </c>
      <c r="S293" t="s">
        <v>2948</v>
      </c>
      <c r="T293">
        <v>1</v>
      </c>
      <c r="U293" t="s">
        <v>23</v>
      </c>
      <c r="V293">
        <v>3593934022</v>
      </c>
      <c r="W293">
        <v>-1.4548593845437501</v>
      </c>
      <c r="X293">
        <v>29.883325613514799</v>
      </c>
      <c r="Y293" t="str">
        <f>_xlfn.CONCAT("RWANDA", " ", H293, " ", I293, " ", J293, " ", K293)</f>
        <v>RWANDA BURERA RUGENGABARI NYANAMO KABUYENGE</v>
      </c>
    </row>
    <row r="294" spans="1:25">
      <c r="A294">
        <v>89</v>
      </c>
      <c r="B294" t="s">
        <v>922</v>
      </c>
      <c r="C294" t="s">
        <v>2948</v>
      </c>
      <c r="E294" t="s">
        <v>973</v>
      </c>
      <c r="F294" t="s">
        <v>3189</v>
      </c>
      <c r="G294" t="s">
        <v>31</v>
      </c>
      <c r="H294" t="s">
        <v>137</v>
      </c>
      <c r="I294" t="s">
        <v>1870</v>
      </c>
      <c r="J294" t="s">
        <v>1375</v>
      </c>
      <c r="K294" t="s">
        <v>1871</v>
      </c>
      <c r="L294">
        <v>45.323810000000002</v>
      </c>
      <c r="M294">
        <v>133.41139999999999</v>
      </c>
      <c r="N294" t="s">
        <v>2948</v>
      </c>
      <c r="O294">
        <v>2010</v>
      </c>
      <c r="P294">
        <v>12</v>
      </c>
      <c r="Q294" t="s">
        <v>1873</v>
      </c>
      <c r="R294">
        <v>6</v>
      </c>
      <c r="S294" t="s">
        <v>43</v>
      </c>
      <c r="T294">
        <v>1</v>
      </c>
      <c r="U294" t="s">
        <v>23</v>
      </c>
      <c r="V294">
        <v>3593934022</v>
      </c>
      <c r="W294">
        <v>-1.49188858004828</v>
      </c>
      <c r="X294">
        <v>29.663875142091499</v>
      </c>
      <c r="Y294" t="str">
        <f>_xlfn.CONCAT("RWANDA", " ", H294, " ", I294, " ", J294, " ", K294)</f>
        <v>RWANDA MUSANZE CYUVE BUKINANYANA MWIDAGADURO</v>
      </c>
    </row>
    <row r="295" spans="1:25">
      <c r="A295">
        <v>89</v>
      </c>
      <c r="B295" t="s">
        <v>924</v>
      </c>
      <c r="C295" t="s">
        <v>2603</v>
      </c>
      <c r="E295" t="s">
        <v>926</v>
      </c>
      <c r="F295" t="s">
        <v>3190</v>
      </c>
      <c r="G295" t="s">
        <v>31</v>
      </c>
      <c r="H295" t="s">
        <v>137</v>
      </c>
      <c r="I295" t="s">
        <v>1870</v>
      </c>
      <c r="J295" t="s">
        <v>1375</v>
      </c>
      <c r="K295" t="s">
        <v>1871</v>
      </c>
      <c r="L295">
        <v>45.323810000000002</v>
      </c>
      <c r="M295">
        <v>133.41139999999999</v>
      </c>
      <c r="N295">
        <v>6</v>
      </c>
      <c r="O295">
        <v>1972</v>
      </c>
      <c r="P295">
        <v>50</v>
      </c>
      <c r="Q295" t="s">
        <v>1873</v>
      </c>
      <c r="R295">
        <v>1</v>
      </c>
      <c r="S295" t="s">
        <v>186</v>
      </c>
      <c r="T295">
        <v>8</v>
      </c>
      <c r="U295" t="s">
        <v>23</v>
      </c>
      <c r="V295">
        <v>3593934022</v>
      </c>
      <c r="W295">
        <v>-1.49188858004828</v>
      </c>
      <c r="X295">
        <v>29.663875142091499</v>
      </c>
      <c r="Y295" t="str">
        <f>_xlfn.CONCAT("RWANDA", " ", H295, " ", I295, " ", J295, " ", K295)</f>
        <v>RWANDA MUSANZE CYUVE BUKINANYANA MWIDAGADURO</v>
      </c>
    </row>
    <row r="296" spans="1:25">
      <c r="A296">
        <v>89</v>
      </c>
      <c r="B296" t="s">
        <v>927</v>
      </c>
      <c r="C296" t="s">
        <v>928</v>
      </c>
      <c r="D296" t="s">
        <v>929</v>
      </c>
      <c r="E296" t="s">
        <v>728</v>
      </c>
      <c r="F296" t="s">
        <v>1873</v>
      </c>
      <c r="G296" t="s">
        <v>31</v>
      </c>
      <c r="H296" t="s">
        <v>137</v>
      </c>
      <c r="I296" t="s">
        <v>1870</v>
      </c>
      <c r="J296" t="s">
        <v>1375</v>
      </c>
      <c r="K296" t="s">
        <v>1871</v>
      </c>
      <c r="L296">
        <v>45.323810000000002</v>
      </c>
      <c r="M296">
        <v>133.41139999999999</v>
      </c>
      <c r="N296">
        <v>1</v>
      </c>
      <c r="O296">
        <v>1944</v>
      </c>
      <c r="P296">
        <v>78</v>
      </c>
      <c r="Q296" t="s">
        <v>1873</v>
      </c>
      <c r="R296">
        <v>3</v>
      </c>
      <c r="S296" t="s">
        <v>26</v>
      </c>
      <c r="T296">
        <v>9</v>
      </c>
      <c r="U296" t="s">
        <v>36</v>
      </c>
      <c r="V296">
        <v>3593934022</v>
      </c>
      <c r="W296">
        <v>-1.49188858004828</v>
      </c>
      <c r="X296">
        <v>29.663875142091499</v>
      </c>
      <c r="Y296" t="str">
        <f>_xlfn.CONCAT("RWANDA", " ", H296, " ", I296, " ", J296, " ", K296)</f>
        <v>RWANDA MUSANZE CYUVE BUKINANYANA MWIDAGADURO</v>
      </c>
    </row>
    <row r="297" spans="1:25">
      <c r="A297">
        <v>89</v>
      </c>
      <c r="B297" t="s">
        <v>930</v>
      </c>
      <c r="C297" t="s">
        <v>708</v>
      </c>
      <c r="E297" t="s">
        <v>1171</v>
      </c>
      <c r="F297" t="s">
        <v>3191</v>
      </c>
      <c r="G297" t="s">
        <v>24</v>
      </c>
      <c r="H297" t="s">
        <v>25</v>
      </c>
      <c r="I297" t="s">
        <v>2440</v>
      </c>
      <c r="J297" t="s">
        <v>1844</v>
      </c>
      <c r="K297" t="s">
        <v>1682</v>
      </c>
      <c r="L297">
        <v>45.323810000000002</v>
      </c>
      <c r="M297">
        <v>133.41139999999999</v>
      </c>
      <c r="N297">
        <v>7</v>
      </c>
      <c r="O297">
        <v>2014</v>
      </c>
      <c r="P297">
        <v>8</v>
      </c>
      <c r="Q297" t="s">
        <v>1873</v>
      </c>
      <c r="R297">
        <v>6</v>
      </c>
      <c r="S297" t="s">
        <v>43</v>
      </c>
      <c r="T297" t="s">
        <v>2948</v>
      </c>
      <c r="U297" t="s">
        <v>36</v>
      </c>
      <c r="V297">
        <v>5892109008</v>
      </c>
      <c r="W297">
        <v>-2.5811195600417101</v>
      </c>
      <c r="X297">
        <v>29.850516329060302</v>
      </c>
      <c r="Y297" t="str">
        <f>_xlfn.CONCAT("RWANDA", " ", H297, " ", I297, " ", J297, " ", K297)</f>
        <v>RWANDA GISAGARA GISHUBI GABIRO NYUNDO</v>
      </c>
    </row>
    <row r="298" spans="1:25">
      <c r="A298">
        <v>89</v>
      </c>
      <c r="B298" t="s">
        <v>930</v>
      </c>
      <c r="C298" t="s">
        <v>708</v>
      </c>
      <c r="E298" t="s">
        <v>1171</v>
      </c>
      <c r="F298" t="s">
        <v>3191</v>
      </c>
      <c r="G298" t="s">
        <v>31</v>
      </c>
      <c r="H298" t="s">
        <v>137</v>
      </c>
      <c r="I298" t="s">
        <v>1870</v>
      </c>
      <c r="J298" t="s">
        <v>1375</v>
      </c>
      <c r="K298" t="s">
        <v>1871</v>
      </c>
      <c r="L298">
        <v>45.323810000000002</v>
      </c>
      <c r="M298">
        <v>133.41139999999999</v>
      </c>
      <c r="N298">
        <v>7</v>
      </c>
      <c r="O298" t="s">
        <v>2948</v>
      </c>
      <c r="P298">
        <v>8</v>
      </c>
      <c r="Q298" t="s">
        <v>1873</v>
      </c>
      <c r="R298">
        <v>6</v>
      </c>
      <c r="S298" t="s">
        <v>43</v>
      </c>
      <c r="T298">
        <v>10</v>
      </c>
      <c r="U298" t="s">
        <v>36</v>
      </c>
      <c r="V298">
        <v>3593934022</v>
      </c>
      <c r="W298">
        <v>-1.49188858004828</v>
      </c>
      <c r="X298">
        <v>29.663875142091499</v>
      </c>
      <c r="Y298" t="str">
        <f>_xlfn.CONCAT("RWANDA", " ", H298, " ", I298, " ", J298, " ", K298)</f>
        <v>RWANDA MUSANZE CYUVE BUKINANYANA MWIDAGADURO</v>
      </c>
    </row>
    <row r="299" spans="1:25">
      <c r="A299">
        <v>90</v>
      </c>
      <c r="B299" t="s">
        <v>931</v>
      </c>
      <c r="C299" t="s">
        <v>2948</v>
      </c>
      <c r="E299" t="s">
        <v>486</v>
      </c>
      <c r="F299" t="s">
        <v>3192</v>
      </c>
      <c r="G299" t="s">
        <v>37</v>
      </c>
      <c r="H299" t="s">
        <v>38</v>
      </c>
      <c r="I299" t="s">
        <v>1876</v>
      </c>
      <c r="J299" t="s">
        <v>1877</v>
      </c>
      <c r="K299" t="s">
        <v>1878</v>
      </c>
      <c r="L299">
        <v>-4.1710700000000003</v>
      </c>
      <c r="M299">
        <v>139.44149999999999</v>
      </c>
      <c r="N299">
        <v>2</v>
      </c>
      <c r="O299">
        <v>1993</v>
      </c>
      <c r="P299">
        <v>93</v>
      </c>
      <c r="Q299" t="s">
        <v>2606</v>
      </c>
      <c r="R299">
        <v>4</v>
      </c>
      <c r="S299" t="s">
        <v>93</v>
      </c>
      <c r="T299">
        <v>11</v>
      </c>
      <c r="U299" t="s">
        <v>36</v>
      </c>
      <c r="V299">
        <v>3142499563</v>
      </c>
      <c r="W299">
        <v>-2.4481799892494598</v>
      </c>
      <c r="X299">
        <v>28.907732962817899</v>
      </c>
      <c r="Y299" t="str">
        <f>_xlfn.CONCAT("RWANDA", " ", H299, " ", I299, " ", J299, " ", K299)</f>
        <v>RWANDA RUSIZI GIHUNDWE KAMATITA KAMANYENGA</v>
      </c>
    </row>
    <row r="300" spans="1:25">
      <c r="A300">
        <v>90</v>
      </c>
      <c r="B300" t="s">
        <v>933</v>
      </c>
      <c r="C300" t="s">
        <v>934</v>
      </c>
      <c r="E300" t="s">
        <v>354</v>
      </c>
      <c r="F300" t="s">
        <v>3193</v>
      </c>
      <c r="G300" t="s">
        <v>37</v>
      </c>
      <c r="H300" t="s">
        <v>38</v>
      </c>
      <c r="I300" t="s">
        <v>1876</v>
      </c>
      <c r="J300" t="s">
        <v>1877</v>
      </c>
      <c r="K300" t="s">
        <v>1878</v>
      </c>
      <c r="L300">
        <v>-4.1710700000000003</v>
      </c>
      <c r="M300">
        <v>139.44149999999999</v>
      </c>
      <c r="N300" t="s">
        <v>2948</v>
      </c>
      <c r="O300">
        <v>2018</v>
      </c>
      <c r="P300">
        <v>4</v>
      </c>
      <c r="Q300" t="s">
        <v>2606</v>
      </c>
      <c r="R300">
        <v>6</v>
      </c>
      <c r="S300" t="s">
        <v>43</v>
      </c>
      <c r="T300">
        <v>11</v>
      </c>
      <c r="U300" t="s">
        <v>36</v>
      </c>
      <c r="V300">
        <v>3142499563</v>
      </c>
      <c r="W300">
        <v>-2.4481799892494598</v>
      </c>
      <c r="X300">
        <v>28.907732962817899</v>
      </c>
      <c r="Y300" t="str">
        <f>_xlfn.CONCAT("RWANDA", " ", H300, " ", I300, " ", J300, " ", K300)</f>
        <v>RWANDA RUSIZI GIHUNDWE KAMATITA KAMANYENGA</v>
      </c>
    </row>
    <row r="301" spans="1:25">
      <c r="A301">
        <v>90</v>
      </c>
      <c r="B301" t="s">
        <v>936</v>
      </c>
      <c r="C301" t="s">
        <v>364</v>
      </c>
      <c r="E301" t="s">
        <v>1233</v>
      </c>
      <c r="F301" t="s">
        <v>3194</v>
      </c>
      <c r="G301" t="s">
        <v>37</v>
      </c>
      <c r="H301" t="s">
        <v>38</v>
      </c>
      <c r="I301" t="s">
        <v>1876</v>
      </c>
      <c r="J301" t="s">
        <v>1877</v>
      </c>
      <c r="K301" t="s">
        <v>1878</v>
      </c>
      <c r="L301">
        <v>-4.1710700000000003</v>
      </c>
      <c r="M301">
        <v>139.44149999999999</v>
      </c>
      <c r="N301">
        <v>12</v>
      </c>
      <c r="O301" t="s">
        <v>2948</v>
      </c>
      <c r="P301">
        <v>19</v>
      </c>
      <c r="Q301" t="s">
        <v>2606</v>
      </c>
      <c r="R301">
        <v>5</v>
      </c>
      <c r="S301" t="s">
        <v>86</v>
      </c>
      <c r="T301" t="s">
        <v>2948</v>
      </c>
      <c r="U301" t="s">
        <v>36</v>
      </c>
      <c r="V301">
        <v>3142499563</v>
      </c>
      <c r="W301">
        <v>-2.4481799892494598</v>
      </c>
      <c r="X301">
        <v>28.907732962817899</v>
      </c>
      <c r="Y301" t="str">
        <f>_xlfn.CONCAT("RWANDA", " ", H301, " ", I301, " ", J301, " ", K301)</f>
        <v>RWANDA RUSIZI GIHUNDWE KAMATITA KAMANYENGA</v>
      </c>
    </row>
    <row r="302" spans="1:25">
      <c r="A302">
        <v>91</v>
      </c>
      <c r="B302" t="s">
        <v>937</v>
      </c>
      <c r="C302" t="s">
        <v>938</v>
      </c>
      <c r="E302" t="s">
        <v>506</v>
      </c>
      <c r="F302" t="s">
        <v>3195</v>
      </c>
      <c r="G302" t="s">
        <v>31</v>
      </c>
      <c r="H302" t="s">
        <v>137</v>
      </c>
      <c r="I302" t="s">
        <v>1882</v>
      </c>
      <c r="J302" t="s">
        <v>1883</v>
      </c>
      <c r="K302" t="s">
        <v>1884</v>
      </c>
      <c r="L302">
        <v>40.993340000000003</v>
      </c>
      <c r="M302">
        <v>21.418890000000001</v>
      </c>
      <c r="N302">
        <v>1</v>
      </c>
      <c r="O302">
        <v>1948</v>
      </c>
      <c r="P302">
        <v>77</v>
      </c>
      <c r="Q302" t="s">
        <v>2609</v>
      </c>
      <c r="R302">
        <v>4</v>
      </c>
      <c r="S302" t="s">
        <v>93</v>
      </c>
      <c r="T302">
        <v>13</v>
      </c>
      <c r="U302" t="s">
        <v>23</v>
      </c>
      <c r="V302">
        <v>4588441647</v>
      </c>
      <c r="W302">
        <v>-1.4976948431361501</v>
      </c>
      <c r="X302">
        <v>29.6767112591215</v>
      </c>
      <c r="Y302" t="str">
        <f>_xlfn.CONCAT("RWANDA", " ", H302, " ", I302, " ", J302, " ", K302)</f>
        <v>RWANDA MUSANZE GACACA KABIRIZI RUNGU</v>
      </c>
    </row>
    <row r="303" spans="1:25">
      <c r="A303">
        <v>91</v>
      </c>
      <c r="B303" t="s">
        <v>939</v>
      </c>
      <c r="C303" t="s">
        <v>940</v>
      </c>
      <c r="E303" t="s">
        <v>2610</v>
      </c>
      <c r="F303" t="s">
        <v>3196</v>
      </c>
      <c r="G303" t="s">
        <v>31</v>
      </c>
      <c r="H303" t="s">
        <v>137</v>
      </c>
      <c r="I303" t="s">
        <v>1882</v>
      </c>
      <c r="J303" t="s">
        <v>1883</v>
      </c>
      <c r="K303" t="s">
        <v>1884</v>
      </c>
      <c r="L303">
        <v>40.993340000000003</v>
      </c>
      <c r="M303">
        <v>21.418890000000001</v>
      </c>
      <c r="N303">
        <v>11</v>
      </c>
      <c r="O303">
        <v>1940</v>
      </c>
      <c r="P303">
        <v>82</v>
      </c>
      <c r="Q303" t="s">
        <v>2609</v>
      </c>
      <c r="R303">
        <v>3</v>
      </c>
      <c r="S303" t="s">
        <v>26</v>
      </c>
      <c r="T303">
        <v>5</v>
      </c>
      <c r="U303" t="s">
        <v>36</v>
      </c>
      <c r="V303">
        <v>4588441647</v>
      </c>
      <c r="W303">
        <v>-1.4976948431361501</v>
      </c>
      <c r="X303">
        <v>29.6767112591215</v>
      </c>
      <c r="Y303" t="str">
        <f>_xlfn.CONCAT("RWANDA", " ", H303, " ", I303, " ", J303, " ", K303)</f>
        <v>RWANDA MUSANZE GACACA KABIRIZI RUNGU</v>
      </c>
    </row>
    <row r="304" spans="1:25">
      <c r="A304">
        <v>91</v>
      </c>
      <c r="B304" t="s">
        <v>942</v>
      </c>
      <c r="C304" t="s">
        <v>384</v>
      </c>
      <c r="E304" t="s">
        <v>242</v>
      </c>
      <c r="F304" t="s">
        <v>3197</v>
      </c>
      <c r="G304" t="s">
        <v>31</v>
      </c>
      <c r="H304" t="s">
        <v>137</v>
      </c>
      <c r="I304" t="s">
        <v>1882</v>
      </c>
      <c r="J304" t="s">
        <v>1883</v>
      </c>
      <c r="K304" t="s">
        <v>1884</v>
      </c>
      <c r="L304">
        <v>40.993340000000003</v>
      </c>
      <c r="M304">
        <v>21.418890000000001</v>
      </c>
      <c r="N304" t="s">
        <v>2948</v>
      </c>
      <c r="O304">
        <v>2022</v>
      </c>
      <c r="P304">
        <v>33</v>
      </c>
      <c r="Q304" t="s">
        <v>2609</v>
      </c>
      <c r="R304">
        <v>5</v>
      </c>
      <c r="S304" t="s">
        <v>86</v>
      </c>
      <c r="T304">
        <v>8</v>
      </c>
      <c r="U304" t="s">
        <v>36</v>
      </c>
      <c r="V304">
        <v>4588441647</v>
      </c>
      <c r="W304">
        <v>-1.4976948431361501</v>
      </c>
      <c r="X304">
        <v>29.6767112591215</v>
      </c>
      <c r="Y304" t="str">
        <f>_xlfn.CONCAT("RWANDA", " ", H304, " ", I304, " ", J304, " ", K304)</f>
        <v>RWANDA MUSANZE GACACA KABIRIZI RUNGU</v>
      </c>
    </row>
    <row r="305" spans="1:25">
      <c r="A305">
        <v>91</v>
      </c>
      <c r="B305" t="s">
        <v>944</v>
      </c>
      <c r="C305" t="s">
        <v>945</v>
      </c>
      <c r="E305" t="s">
        <v>2612</v>
      </c>
      <c r="F305" t="s">
        <v>3198</v>
      </c>
      <c r="G305" t="s">
        <v>31</v>
      </c>
      <c r="H305" t="s">
        <v>137</v>
      </c>
      <c r="I305" t="s">
        <v>1882</v>
      </c>
      <c r="J305" t="s">
        <v>1883</v>
      </c>
      <c r="K305" t="s">
        <v>1884</v>
      </c>
      <c r="L305">
        <v>40.993340000000003</v>
      </c>
      <c r="M305">
        <v>21.418890000000001</v>
      </c>
      <c r="N305" t="s">
        <v>2948</v>
      </c>
      <c r="O305">
        <v>2015</v>
      </c>
      <c r="P305">
        <v>7</v>
      </c>
      <c r="Q305" t="s">
        <v>2609</v>
      </c>
      <c r="R305">
        <v>6</v>
      </c>
      <c r="S305" t="s">
        <v>43</v>
      </c>
      <c r="T305">
        <v>4</v>
      </c>
      <c r="U305" t="s">
        <v>36</v>
      </c>
      <c r="V305">
        <v>4588441647</v>
      </c>
      <c r="W305">
        <v>-1.4976948431361501</v>
      </c>
      <c r="X305">
        <v>29.6767112591215</v>
      </c>
      <c r="Y305" t="str">
        <f>_xlfn.CONCAT("RWANDA", " ", H305, " ", I305, " ", J305, " ", K305)</f>
        <v>RWANDA MUSANZE GACACA KABIRIZI RUNGU</v>
      </c>
    </row>
    <row r="306" spans="1:25">
      <c r="A306">
        <v>93</v>
      </c>
      <c r="B306" t="s">
        <v>954</v>
      </c>
      <c r="C306" t="s">
        <v>865</v>
      </c>
      <c r="E306" t="s">
        <v>355</v>
      </c>
      <c r="F306" t="s">
        <v>3199</v>
      </c>
      <c r="G306" t="s">
        <v>37</v>
      </c>
      <c r="H306" t="s">
        <v>321</v>
      </c>
      <c r="I306" t="s">
        <v>1556</v>
      </c>
      <c r="J306" t="s">
        <v>1557</v>
      </c>
      <c r="K306" t="s">
        <v>2719</v>
      </c>
      <c r="L306">
        <v>6.3188029999999999</v>
      </c>
      <c r="M306">
        <v>16.375810000000001</v>
      </c>
      <c r="N306">
        <v>4</v>
      </c>
      <c r="O306" t="s">
        <v>2948</v>
      </c>
      <c r="P306">
        <v>68</v>
      </c>
      <c r="Q306" t="s">
        <v>2614</v>
      </c>
      <c r="R306">
        <v>3</v>
      </c>
      <c r="S306" t="s">
        <v>26</v>
      </c>
      <c r="T306">
        <v>1</v>
      </c>
      <c r="U306" t="s">
        <v>36</v>
      </c>
      <c r="W306">
        <v>-2.0853811415717001</v>
      </c>
      <c r="X306">
        <v>29.355659821125599</v>
      </c>
      <c r="Y306" t="str">
        <f>_xlfn.CONCAT("RWANDA", " ", H306, " ", I306, " ", J306, " ", K306)</f>
        <v>RWANDA KARONGI BWISHYURA BURUNGA NYABIKENKE</v>
      </c>
    </row>
    <row r="307" spans="1:25">
      <c r="A307">
        <v>93</v>
      </c>
      <c r="B307" t="s">
        <v>954</v>
      </c>
      <c r="C307" t="s">
        <v>865</v>
      </c>
      <c r="E307" t="s">
        <v>355</v>
      </c>
      <c r="F307" t="s">
        <v>3199</v>
      </c>
      <c r="G307" t="s">
        <v>31</v>
      </c>
      <c r="H307" t="s">
        <v>137</v>
      </c>
      <c r="I307" t="s">
        <v>1893</v>
      </c>
      <c r="J307" t="s">
        <v>1894</v>
      </c>
      <c r="K307" t="s">
        <v>1895</v>
      </c>
      <c r="L307">
        <v>6.3188029999999999</v>
      </c>
      <c r="M307">
        <v>16.375810000000001</v>
      </c>
      <c r="N307">
        <v>4</v>
      </c>
      <c r="O307">
        <v>1954</v>
      </c>
      <c r="P307">
        <v>68</v>
      </c>
      <c r="Q307" t="s">
        <v>2614</v>
      </c>
      <c r="R307">
        <v>3</v>
      </c>
      <c r="S307" t="s">
        <v>26</v>
      </c>
      <c r="T307">
        <v>1</v>
      </c>
      <c r="U307" t="s">
        <v>36</v>
      </c>
      <c r="W307">
        <v>-1.4978008881271201</v>
      </c>
      <c r="X307">
        <v>29.588328612217499</v>
      </c>
      <c r="Y307" t="str">
        <f>_xlfn.CONCAT("RWANDA", " ", H307, " ", I307, " ", J307, " ", K307)</f>
        <v>RWANDA MUSANZE KIMONYI BIRIRA KADAHENDA</v>
      </c>
    </row>
    <row r="308" spans="1:25">
      <c r="A308">
        <v>93</v>
      </c>
      <c r="B308" t="s">
        <v>956</v>
      </c>
      <c r="C308" t="s">
        <v>957</v>
      </c>
      <c r="E308" t="s">
        <v>780</v>
      </c>
      <c r="F308" t="s">
        <v>3200</v>
      </c>
      <c r="G308" t="s">
        <v>31</v>
      </c>
      <c r="H308" t="s">
        <v>137</v>
      </c>
      <c r="I308" t="s">
        <v>1893</v>
      </c>
      <c r="J308" t="s">
        <v>1894</v>
      </c>
      <c r="K308" t="s">
        <v>1895</v>
      </c>
      <c r="L308">
        <v>6.3188029999999999</v>
      </c>
      <c r="M308">
        <v>16.375810000000001</v>
      </c>
      <c r="N308" t="s">
        <v>2948</v>
      </c>
      <c r="O308">
        <v>1926</v>
      </c>
      <c r="P308">
        <v>96</v>
      </c>
      <c r="Q308" t="s">
        <v>2614</v>
      </c>
      <c r="R308" t="s">
        <v>2948</v>
      </c>
      <c r="S308" t="s">
        <v>2948</v>
      </c>
      <c r="T308" t="s">
        <v>2948</v>
      </c>
      <c r="U308" t="s">
        <v>36</v>
      </c>
      <c r="V308" t="s">
        <v>2948</v>
      </c>
      <c r="W308">
        <v>-1.4978008881271201</v>
      </c>
      <c r="X308">
        <v>29.588328612217499</v>
      </c>
      <c r="Y308" t="str">
        <f>_xlfn.CONCAT("RWANDA", " ", H308, " ", I308, " ", J308, " ", K308)</f>
        <v>RWANDA MUSANZE KIMONYI BIRIRA KADAHENDA</v>
      </c>
    </row>
    <row r="309" spans="1:25">
      <c r="A309">
        <v>93</v>
      </c>
      <c r="B309" t="s">
        <v>959</v>
      </c>
      <c r="C309" t="s">
        <v>960</v>
      </c>
      <c r="E309" t="s">
        <v>2948</v>
      </c>
      <c r="F309" t="s">
        <v>3201</v>
      </c>
      <c r="G309" t="s">
        <v>31</v>
      </c>
      <c r="H309" t="s">
        <v>137</v>
      </c>
      <c r="I309" t="s">
        <v>1893</v>
      </c>
      <c r="J309" t="s">
        <v>1894</v>
      </c>
      <c r="K309" t="s">
        <v>1895</v>
      </c>
      <c r="L309">
        <v>6.3188029999999999</v>
      </c>
      <c r="M309">
        <v>16.375810000000001</v>
      </c>
      <c r="N309">
        <v>2</v>
      </c>
      <c r="O309">
        <v>1982</v>
      </c>
      <c r="P309">
        <v>42</v>
      </c>
      <c r="Q309" t="s">
        <v>2614</v>
      </c>
      <c r="R309">
        <v>1</v>
      </c>
      <c r="S309" t="s">
        <v>186</v>
      </c>
      <c r="T309">
        <v>9</v>
      </c>
      <c r="U309" t="s">
        <v>36</v>
      </c>
      <c r="W309">
        <v>-1.4978008881271201</v>
      </c>
      <c r="X309">
        <v>29.588328612217499</v>
      </c>
      <c r="Y309" t="str">
        <f>_xlfn.CONCAT("RWANDA", " ", H309, " ", I309, " ", J309, " ", K309)</f>
        <v>RWANDA MUSANZE KIMONYI BIRIRA KADAHENDA</v>
      </c>
    </row>
    <row r="310" spans="1:25">
      <c r="A310">
        <v>93</v>
      </c>
      <c r="B310" t="s">
        <v>961</v>
      </c>
      <c r="C310" t="s">
        <v>574</v>
      </c>
      <c r="E310" t="s">
        <v>895</v>
      </c>
      <c r="F310" t="s">
        <v>3202</v>
      </c>
      <c r="G310" t="s">
        <v>31</v>
      </c>
      <c r="H310" t="s">
        <v>137</v>
      </c>
      <c r="I310" t="s">
        <v>1893</v>
      </c>
      <c r="J310" t="s">
        <v>1894</v>
      </c>
      <c r="K310" t="s">
        <v>1895</v>
      </c>
      <c r="L310">
        <v>6.3188029999999999</v>
      </c>
      <c r="M310">
        <v>16.375810000000001</v>
      </c>
      <c r="N310">
        <v>2</v>
      </c>
      <c r="O310">
        <v>2008</v>
      </c>
      <c r="P310">
        <v>14</v>
      </c>
      <c r="Q310" t="s">
        <v>2614</v>
      </c>
      <c r="R310">
        <v>6</v>
      </c>
      <c r="S310" t="s">
        <v>43</v>
      </c>
      <c r="T310">
        <v>9</v>
      </c>
      <c r="U310" t="s">
        <v>36</v>
      </c>
      <c r="W310">
        <v>-1.4978008881271201</v>
      </c>
      <c r="X310">
        <v>29.588328612217499</v>
      </c>
      <c r="Y310" t="str">
        <f>_xlfn.CONCAT("RWANDA", " ", H310, " ", I310, " ", J310, " ", K310)</f>
        <v>RWANDA MUSANZE KIMONYI BIRIRA KADAHENDA</v>
      </c>
    </row>
    <row r="311" spans="1:25">
      <c r="A311">
        <v>94</v>
      </c>
      <c r="B311" t="s">
        <v>963</v>
      </c>
      <c r="C311" t="s">
        <v>964</v>
      </c>
      <c r="E311" t="s">
        <v>203</v>
      </c>
      <c r="F311" t="s">
        <v>3203</v>
      </c>
      <c r="G311" t="s">
        <v>37</v>
      </c>
      <c r="H311" t="s">
        <v>321</v>
      </c>
      <c r="I311" t="s">
        <v>1900</v>
      </c>
      <c r="J311" t="s">
        <v>1901</v>
      </c>
      <c r="K311" t="s">
        <v>1608</v>
      </c>
      <c r="L311">
        <v>50.597639999999998</v>
      </c>
      <c r="M311">
        <v>28.443000000000001</v>
      </c>
      <c r="N311">
        <v>4</v>
      </c>
      <c r="O311" t="s">
        <v>2948</v>
      </c>
      <c r="P311">
        <v>57</v>
      </c>
      <c r="Q311" t="s">
        <v>2623</v>
      </c>
      <c r="R311">
        <v>2</v>
      </c>
      <c r="S311" t="s">
        <v>48</v>
      </c>
      <c r="T311">
        <v>12</v>
      </c>
      <c r="U311" t="s">
        <v>36</v>
      </c>
      <c r="V311">
        <v>6260476101</v>
      </c>
      <c r="W311">
        <v>-2.0723015076245499</v>
      </c>
      <c r="X311">
        <v>29.430242633260299</v>
      </c>
      <c r="Y311" t="str">
        <f>_xlfn.CONCAT("RWANDA", " ", H311, " ", I311, " ", J311, " ", K311)</f>
        <v>RWANDA KARONGI RUBENGERA BUBAZI NYAGAHINGA</v>
      </c>
    </row>
    <row r="312" spans="1:25">
      <c r="A312">
        <v>94</v>
      </c>
      <c r="B312" t="s">
        <v>966</v>
      </c>
      <c r="C312" t="s">
        <v>967</v>
      </c>
      <c r="D312" t="s">
        <v>968</v>
      </c>
      <c r="E312" t="s">
        <v>2472</v>
      </c>
      <c r="F312" t="s">
        <v>2623</v>
      </c>
      <c r="G312" t="s">
        <v>37</v>
      </c>
      <c r="H312" t="s">
        <v>321</v>
      </c>
      <c r="I312" t="s">
        <v>1900</v>
      </c>
      <c r="J312" t="s">
        <v>1901</v>
      </c>
      <c r="K312" t="s">
        <v>1608</v>
      </c>
      <c r="L312">
        <v>50.597639999999998</v>
      </c>
      <c r="M312">
        <v>28.443000000000001</v>
      </c>
      <c r="N312">
        <v>10</v>
      </c>
      <c r="O312">
        <v>1936</v>
      </c>
      <c r="P312">
        <v>78</v>
      </c>
      <c r="Q312" t="s">
        <v>2623</v>
      </c>
      <c r="R312">
        <v>1</v>
      </c>
      <c r="S312" t="s">
        <v>186</v>
      </c>
      <c r="T312">
        <v>9</v>
      </c>
      <c r="U312" t="s">
        <v>36</v>
      </c>
      <c r="V312">
        <v>6260476101</v>
      </c>
      <c r="W312">
        <v>-2.0723015076245499</v>
      </c>
      <c r="X312">
        <v>29.430242633260299</v>
      </c>
      <c r="Y312" t="str">
        <f>_xlfn.CONCAT("RWANDA", " ", H312, " ", I312, " ", J312, " ", K312)</f>
        <v>RWANDA KARONGI RUBENGERA BUBAZI NYAGAHINGA</v>
      </c>
    </row>
    <row r="313" spans="1:25">
      <c r="A313">
        <v>94</v>
      </c>
      <c r="B313" t="s">
        <v>969</v>
      </c>
      <c r="C313" t="s">
        <v>2624</v>
      </c>
      <c r="E313" t="s">
        <v>2625</v>
      </c>
      <c r="F313" t="s">
        <v>3204</v>
      </c>
      <c r="G313" t="s">
        <v>37</v>
      </c>
      <c r="H313" t="s">
        <v>321</v>
      </c>
      <c r="I313" t="s">
        <v>1900</v>
      </c>
      <c r="J313" t="s">
        <v>1901</v>
      </c>
      <c r="K313" t="s">
        <v>1608</v>
      </c>
      <c r="L313">
        <v>50.597639999999998</v>
      </c>
      <c r="M313">
        <v>28.443000000000001</v>
      </c>
      <c r="N313">
        <v>6</v>
      </c>
      <c r="O313">
        <v>1967</v>
      </c>
      <c r="P313">
        <v>55</v>
      </c>
      <c r="Q313" t="s">
        <v>2623</v>
      </c>
      <c r="R313">
        <v>1</v>
      </c>
      <c r="S313" t="s">
        <v>186</v>
      </c>
      <c r="T313">
        <v>2</v>
      </c>
      <c r="U313" t="s">
        <v>36</v>
      </c>
      <c r="V313">
        <v>6260476101</v>
      </c>
      <c r="W313">
        <v>-2.0723015076245499</v>
      </c>
      <c r="X313">
        <v>29.430242633260299</v>
      </c>
      <c r="Y313" t="str">
        <f>_xlfn.CONCAT("RWANDA", " ", H313, " ", I313, " ", J313, " ", K313)</f>
        <v>RWANDA KARONGI RUBENGERA BUBAZI NYAGAHINGA</v>
      </c>
    </row>
    <row r="314" spans="1:25">
      <c r="A314">
        <v>94</v>
      </c>
      <c r="B314" t="s">
        <v>971</v>
      </c>
      <c r="C314" t="s">
        <v>972</v>
      </c>
      <c r="E314" t="s">
        <v>973</v>
      </c>
      <c r="F314" t="s">
        <v>3205</v>
      </c>
      <c r="G314" t="s">
        <v>37</v>
      </c>
      <c r="H314" t="s">
        <v>321</v>
      </c>
      <c r="I314" t="s">
        <v>1900</v>
      </c>
      <c r="J314" t="s">
        <v>1901</v>
      </c>
      <c r="K314" t="s">
        <v>1608</v>
      </c>
      <c r="L314">
        <v>50.597639999999998</v>
      </c>
      <c r="M314">
        <v>28.443000000000001</v>
      </c>
      <c r="N314">
        <v>8</v>
      </c>
      <c r="O314" t="s">
        <v>2948</v>
      </c>
      <c r="P314">
        <v>69</v>
      </c>
      <c r="Q314" t="s">
        <v>2623</v>
      </c>
      <c r="R314">
        <v>3</v>
      </c>
      <c r="S314" t="s">
        <v>26</v>
      </c>
      <c r="T314">
        <v>12</v>
      </c>
      <c r="U314" t="s">
        <v>23</v>
      </c>
      <c r="V314">
        <v>6260476101</v>
      </c>
      <c r="W314">
        <v>-2.0723015076245499</v>
      </c>
      <c r="X314">
        <v>29.430242633260299</v>
      </c>
      <c r="Y314" t="str">
        <f>_xlfn.CONCAT("RWANDA", " ", H314, " ", I314, " ", J314, " ", K314)</f>
        <v>RWANDA KARONGI RUBENGERA BUBAZI NYAGAHINGA</v>
      </c>
    </row>
    <row r="315" spans="1:25">
      <c r="A315">
        <v>95</v>
      </c>
      <c r="B315" t="s">
        <v>974</v>
      </c>
      <c r="C315" t="s">
        <v>975</v>
      </c>
      <c r="E315" t="s">
        <v>2627</v>
      </c>
      <c r="F315" t="s">
        <v>3206</v>
      </c>
      <c r="G315" t="s">
        <v>72</v>
      </c>
      <c r="H315" t="s">
        <v>82</v>
      </c>
      <c r="I315" t="s">
        <v>1565</v>
      </c>
      <c r="J315" t="s">
        <v>1906</v>
      </c>
      <c r="K315" t="s">
        <v>1907</v>
      </c>
      <c r="L315">
        <v>33.959389999999999</v>
      </c>
      <c r="M315">
        <v>119.5633</v>
      </c>
      <c r="N315" t="s">
        <v>2948</v>
      </c>
      <c r="O315">
        <v>1944</v>
      </c>
      <c r="P315">
        <v>78</v>
      </c>
      <c r="Q315" t="s">
        <v>1909</v>
      </c>
      <c r="R315">
        <v>2</v>
      </c>
      <c r="S315" t="s">
        <v>48</v>
      </c>
      <c r="T315">
        <v>3</v>
      </c>
      <c r="U315" t="s">
        <v>36</v>
      </c>
      <c r="W315">
        <v>-1.9597707410806999</v>
      </c>
      <c r="X315">
        <v>30.067280943013198</v>
      </c>
      <c r="Y315" t="str">
        <f>_xlfn.CONCAT("RWANDA", " ", H315, " ", I315, " ", J315, " ", K315)</f>
        <v>RWANDA KICUKIRO KIGARAMA RWAMPARA AMAJYAMBERE</v>
      </c>
    </row>
    <row r="316" spans="1:25">
      <c r="A316">
        <v>95</v>
      </c>
      <c r="B316" t="s">
        <v>977</v>
      </c>
      <c r="C316" t="s">
        <v>134</v>
      </c>
      <c r="E316" t="s">
        <v>636</v>
      </c>
      <c r="F316" t="s">
        <v>3207</v>
      </c>
      <c r="G316" t="s">
        <v>72</v>
      </c>
      <c r="H316" t="s">
        <v>82</v>
      </c>
      <c r="I316" t="s">
        <v>1565</v>
      </c>
      <c r="J316" t="s">
        <v>1906</v>
      </c>
      <c r="K316" t="s">
        <v>1907</v>
      </c>
      <c r="L316">
        <v>33.959389999999999</v>
      </c>
      <c r="M316">
        <v>119.5633</v>
      </c>
      <c r="N316">
        <v>7</v>
      </c>
      <c r="O316">
        <v>1961</v>
      </c>
      <c r="P316">
        <v>61</v>
      </c>
      <c r="Q316" t="s">
        <v>1909</v>
      </c>
      <c r="R316">
        <v>5</v>
      </c>
      <c r="S316" t="s">
        <v>86</v>
      </c>
      <c r="T316">
        <v>13</v>
      </c>
      <c r="U316" t="s">
        <v>23</v>
      </c>
      <c r="W316">
        <v>-1.9597707410806999</v>
      </c>
      <c r="X316">
        <v>30.067280943013198</v>
      </c>
      <c r="Y316" t="str">
        <f>_xlfn.CONCAT("RWANDA", " ", H316, " ", I316, " ", J316, " ", K316)</f>
        <v>RWANDA KICUKIRO KIGARAMA RWAMPARA AMAJYAMBERE</v>
      </c>
    </row>
    <row r="317" spans="1:25">
      <c r="A317">
        <v>95</v>
      </c>
      <c r="B317" t="s">
        <v>979</v>
      </c>
      <c r="C317" t="s">
        <v>980</v>
      </c>
      <c r="E317" t="s">
        <v>242</v>
      </c>
      <c r="F317" t="s">
        <v>3208</v>
      </c>
      <c r="G317" t="s">
        <v>72</v>
      </c>
      <c r="H317" t="s">
        <v>82</v>
      </c>
      <c r="I317" t="s">
        <v>1565</v>
      </c>
      <c r="J317" t="s">
        <v>1906</v>
      </c>
      <c r="K317" t="s">
        <v>1907</v>
      </c>
      <c r="L317">
        <v>33.959389999999999</v>
      </c>
      <c r="M317">
        <v>119.5633</v>
      </c>
      <c r="N317">
        <v>4</v>
      </c>
      <c r="O317">
        <v>1937</v>
      </c>
      <c r="P317">
        <v>85</v>
      </c>
      <c r="Q317" t="s">
        <v>1909</v>
      </c>
      <c r="R317">
        <v>4</v>
      </c>
      <c r="S317" t="s">
        <v>93</v>
      </c>
      <c r="T317">
        <v>5</v>
      </c>
      <c r="U317" t="s">
        <v>36</v>
      </c>
      <c r="W317">
        <v>-1.9597707410806999</v>
      </c>
      <c r="X317">
        <v>30.067280943013198</v>
      </c>
      <c r="Y317" t="str">
        <f>_xlfn.CONCAT("RWANDA", " ", H317, " ", I317, " ", J317, " ", K317)</f>
        <v>RWANDA KICUKIRO KIGARAMA RWAMPARA AMAJYAMBERE</v>
      </c>
    </row>
    <row r="318" spans="1:25">
      <c r="A318">
        <v>96</v>
      </c>
      <c r="B318" t="s">
        <v>981</v>
      </c>
      <c r="C318" t="s">
        <v>982</v>
      </c>
      <c r="E318" t="s">
        <v>2629</v>
      </c>
      <c r="F318" t="s">
        <v>3209</v>
      </c>
      <c r="G318" t="s">
        <v>31</v>
      </c>
      <c r="H318" t="s">
        <v>137</v>
      </c>
      <c r="I318" t="s">
        <v>1893</v>
      </c>
      <c r="J318" t="s">
        <v>1894</v>
      </c>
      <c r="K318" t="s">
        <v>1895</v>
      </c>
      <c r="L318">
        <v>28.398949999999999</v>
      </c>
      <c r="M318">
        <v>113.0206</v>
      </c>
      <c r="N318" t="s">
        <v>2948</v>
      </c>
      <c r="O318">
        <v>1927</v>
      </c>
      <c r="P318">
        <v>95</v>
      </c>
      <c r="Q318" t="s">
        <v>2630</v>
      </c>
      <c r="R318">
        <v>3</v>
      </c>
      <c r="S318" t="s">
        <v>26</v>
      </c>
      <c r="T318">
        <v>5</v>
      </c>
      <c r="U318" t="s">
        <v>36</v>
      </c>
      <c r="V318">
        <v>7935394791</v>
      </c>
      <c r="W318">
        <v>-1.4978008881271201</v>
      </c>
      <c r="X318">
        <v>29.588328612217499</v>
      </c>
      <c r="Y318" t="str">
        <f>_xlfn.CONCAT("RWANDA", " ", H318, " ", I318, " ", J318, " ", K318)</f>
        <v>RWANDA MUSANZE KIMONYI BIRIRA KADAHENDA</v>
      </c>
    </row>
    <row r="319" spans="1:25">
      <c r="A319">
        <v>96</v>
      </c>
      <c r="B319" t="s">
        <v>984</v>
      </c>
      <c r="C319" t="s">
        <v>985</v>
      </c>
      <c r="E319" t="s">
        <v>2631</v>
      </c>
      <c r="F319" t="s">
        <v>3210</v>
      </c>
      <c r="G319" t="s">
        <v>31</v>
      </c>
      <c r="H319" t="s">
        <v>137</v>
      </c>
      <c r="I319" t="s">
        <v>1893</v>
      </c>
      <c r="J319" t="s">
        <v>1894</v>
      </c>
      <c r="K319" t="s">
        <v>1895</v>
      </c>
      <c r="L319">
        <v>28.398949999999999</v>
      </c>
      <c r="M319">
        <v>113.0206</v>
      </c>
      <c r="N319">
        <v>1</v>
      </c>
      <c r="O319" t="s">
        <v>2948</v>
      </c>
      <c r="P319">
        <v>27</v>
      </c>
      <c r="Q319" t="s">
        <v>2630</v>
      </c>
      <c r="R319">
        <v>2</v>
      </c>
      <c r="S319" t="s">
        <v>48</v>
      </c>
      <c r="T319">
        <v>1</v>
      </c>
      <c r="U319" t="s">
        <v>36</v>
      </c>
      <c r="V319">
        <v>7935394791</v>
      </c>
      <c r="W319">
        <v>-1.4978008881271201</v>
      </c>
      <c r="X319">
        <v>29.588328612217499</v>
      </c>
      <c r="Y319" t="str">
        <f>_xlfn.CONCAT("RWANDA", " ", H319, " ", I319, " ", J319, " ", K319)</f>
        <v>RWANDA MUSANZE KIMONYI BIRIRA KADAHENDA</v>
      </c>
    </row>
    <row r="320" spans="1:25">
      <c r="A320">
        <v>96</v>
      </c>
      <c r="B320" t="s">
        <v>986</v>
      </c>
      <c r="C320" t="s">
        <v>987</v>
      </c>
      <c r="E320" t="s">
        <v>55</v>
      </c>
      <c r="F320" t="s">
        <v>3211</v>
      </c>
      <c r="G320" t="s">
        <v>31</v>
      </c>
      <c r="H320" t="s">
        <v>137</v>
      </c>
      <c r="I320" t="s">
        <v>1893</v>
      </c>
      <c r="J320" t="s">
        <v>1894</v>
      </c>
      <c r="K320" t="s">
        <v>1895</v>
      </c>
      <c r="L320">
        <v>28.398949999999999</v>
      </c>
      <c r="M320">
        <v>113.0206</v>
      </c>
      <c r="N320" t="s">
        <v>2948</v>
      </c>
      <c r="O320">
        <v>1959</v>
      </c>
      <c r="P320">
        <v>66</v>
      </c>
      <c r="Q320" t="s">
        <v>2630</v>
      </c>
      <c r="R320">
        <v>4</v>
      </c>
      <c r="S320" t="s">
        <v>93</v>
      </c>
      <c r="T320">
        <v>6</v>
      </c>
      <c r="U320" t="s">
        <v>36</v>
      </c>
      <c r="V320">
        <v>7935394791</v>
      </c>
      <c r="W320">
        <v>-1.4978008881271201</v>
      </c>
      <c r="X320">
        <v>29.588328612217499</v>
      </c>
      <c r="Y320" t="str">
        <f>_xlfn.CONCAT("RWANDA", " ", H320, " ", I320, " ", J320, " ", K320)</f>
        <v>RWANDA MUSANZE KIMONYI BIRIRA KADAHENDA</v>
      </c>
    </row>
    <row r="321" spans="1:25">
      <c r="A321">
        <v>98</v>
      </c>
      <c r="B321" t="s">
        <v>999</v>
      </c>
      <c r="C321" t="s">
        <v>95</v>
      </c>
      <c r="E321" t="s">
        <v>506</v>
      </c>
      <c r="F321" t="s">
        <v>3212</v>
      </c>
      <c r="G321" t="s">
        <v>24</v>
      </c>
      <c r="H321" t="s">
        <v>47</v>
      </c>
      <c r="I321" t="s">
        <v>1923</v>
      </c>
      <c r="J321" t="s">
        <v>1831</v>
      </c>
      <c r="K321" t="s">
        <v>1831</v>
      </c>
      <c r="L321">
        <v>7.7916350000000003</v>
      </c>
      <c r="M321">
        <v>122.77849999999999</v>
      </c>
      <c r="N321">
        <v>3</v>
      </c>
      <c r="O321">
        <v>1953</v>
      </c>
      <c r="P321">
        <v>69</v>
      </c>
      <c r="Q321" t="s">
        <v>2633</v>
      </c>
      <c r="R321" t="s">
        <v>2948</v>
      </c>
      <c r="S321" t="s">
        <v>2948</v>
      </c>
      <c r="T321">
        <v>10</v>
      </c>
      <c r="U321" t="s">
        <v>36</v>
      </c>
      <c r="V321">
        <v>2344031896</v>
      </c>
      <c r="W321">
        <v>-2.27092336573378</v>
      </c>
      <c r="X321">
        <v>30.007350804584</v>
      </c>
      <c r="Y321" t="str">
        <f>_xlfn.CONCAT("RWANDA", " ", H321, " ", I321, " ", J321, " ", K321)</f>
        <v>RWANDA NYARUGURU NGERA NYAMIRAMA NYAMIRAMA</v>
      </c>
    </row>
    <row r="322" spans="1:25">
      <c r="A322">
        <v>98</v>
      </c>
      <c r="B322" t="s">
        <v>1001</v>
      </c>
      <c r="C322" t="s">
        <v>1002</v>
      </c>
      <c r="E322" t="s">
        <v>1003</v>
      </c>
      <c r="F322" t="s">
        <v>3213</v>
      </c>
      <c r="G322" t="s">
        <v>24</v>
      </c>
      <c r="H322" t="s">
        <v>47</v>
      </c>
      <c r="I322" t="s">
        <v>1923</v>
      </c>
      <c r="J322" t="s">
        <v>1831</v>
      </c>
      <c r="K322" t="s">
        <v>1831</v>
      </c>
      <c r="L322">
        <v>7.7916350000000003</v>
      </c>
      <c r="M322">
        <v>122.77849999999999</v>
      </c>
      <c r="N322">
        <v>3</v>
      </c>
      <c r="O322">
        <v>2001</v>
      </c>
      <c r="P322">
        <v>21</v>
      </c>
      <c r="Q322" t="s">
        <v>2633</v>
      </c>
      <c r="R322">
        <v>1</v>
      </c>
      <c r="S322" t="s">
        <v>186</v>
      </c>
      <c r="T322">
        <v>8</v>
      </c>
      <c r="U322" t="s">
        <v>36</v>
      </c>
      <c r="V322">
        <v>2344031896</v>
      </c>
      <c r="W322">
        <v>-2.27092336573378</v>
      </c>
      <c r="X322">
        <v>30.007350804584</v>
      </c>
      <c r="Y322" t="str">
        <f>_xlfn.CONCAT("RWANDA", " ", H322, " ", I322, " ", J322, " ", K322)</f>
        <v>RWANDA NYARUGURU NGERA NYAMIRAMA NYAMIRAMA</v>
      </c>
    </row>
    <row r="323" spans="1:25">
      <c r="A323">
        <v>98</v>
      </c>
      <c r="B323" t="s">
        <v>1004</v>
      </c>
      <c r="C323" t="s">
        <v>1005</v>
      </c>
      <c r="E323" t="s">
        <v>2634</v>
      </c>
      <c r="F323" t="s">
        <v>3214</v>
      </c>
      <c r="G323" t="s">
        <v>24</v>
      </c>
      <c r="H323" t="s">
        <v>47</v>
      </c>
      <c r="I323" t="s">
        <v>1923</v>
      </c>
      <c r="J323" t="s">
        <v>1831</v>
      </c>
      <c r="K323" t="s">
        <v>1831</v>
      </c>
      <c r="L323">
        <v>7.7916350000000003</v>
      </c>
      <c r="M323">
        <v>122.77849999999999</v>
      </c>
      <c r="N323">
        <v>8</v>
      </c>
      <c r="O323">
        <v>1955</v>
      </c>
      <c r="P323">
        <v>67</v>
      </c>
      <c r="Q323" t="s">
        <v>2633</v>
      </c>
      <c r="R323">
        <v>3</v>
      </c>
      <c r="S323" t="s">
        <v>26</v>
      </c>
      <c r="T323" t="s">
        <v>2948</v>
      </c>
      <c r="U323" t="s">
        <v>23</v>
      </c>
      <c r="V323">
        <v>2344031896</v>
      </c>
      <c r="W323">
        <v>-2.27092336573378</v>
      </c>
      <c r="X323">
        <v>30.007350804584</v>
      </c>
      <c r="Y323" t="str">
        <f>_xlfn.CONCAT("RWANDA", " ", H323, " ", I323, " ", J323, " ", K323)</f>
        <v>RWANDA NYARUGURU NGERA NYAMIRAMA NYAMIRAMA</v>
      </c>
    </row>
    <row r="324" spans="1:25">
      <c r="A324">
        <v>98</v>
      </c>
      <c r="B324" t="s">
        <v>1007</v>
      </c>
      <c r="C324" t="s">
        <v>1008</v>
      </c>
      <c r="E324" t="s">
        <v>665</v>
      </c>
      <c r="F324" t="s">
        <v>3215</v>
      </c>
      <c r="G324" t="s">
        <v>24</v>
      </c>
      <c r="H324" t="s">
        <v>47</v>
      </c>
      <c r="I324" t="s">
        <v>1923</v>
      </c>
      <c r="J324" t="s">
        <v>1831</v>
      </c>
      <c r="K324" t="s">
        <v>1831</v>
      </c>
      <c r="L324">
        <v>7.7916350000000003</v>
      </c>
      <c r="M324">
        <v>122.77849999999999</v>
      </c>
      <c r="N324">
        <v>11</v>
      </c>
      <c r="O324">
        <v>1977</v>
      </c>
      <c r="P324">
        <v>48</v>
      </c>
      <c r="Q324" t="s">
        <v>2633</v>
      </c>
      <c r="R324">
        <v>3</v>
      </c>
      <c r="S324" t="s">
        <v>26</v>
      </c>
      <c r="T324">
        <v>6</v>
      </c>
      <c r="U324" t="s">
        <v>23</v>
      </c>
      <c r="V324">
        <v>2344031896</v>
      </c>
      <c r="W324">
        <v>-2.27092336573378</v>
      </c>
      <c r="X324">
        <v>30.007350804584</v>
      </c>
      <c r="Y324" t="str">
        <f>_xlfn.CONCAT("RWANDA", " ", H324, " ", I324, " ", J324, " ", K324)</f>
        <v>RWANDA NYARUGURU NGERA NYAMIRAMA NYAMIRAMA</v>
      </c>
    </row>
    <row r="325" spans="1:25">
      <c r="A325">
        <v>99</v>
      </c>
      <c r="B325" t="s">
        <v>1009</v>
      </c>
      <c r="C325" t="s">
        <v>1010</v>
      </c>
      <c r="E325" t="s">
        <v>28</v>
      </c>
      <c r="F325" t="s">
        <v>3216</v>
      </c>
      <c r="G325" t="s">
        <v>72</v>
      </c>
      <c r="H325" t="s">
        <v>77</v>
      </c>
      <c r="I325" t="s">
        <v>1642</v>
      </c>
      <c r="J325" t="s">
        <v>1562</v>
      </c>
      <c r="K325" t="s">
        <v>1671</v>
      </c>
      <c r="L325">
        <v>14.5717</v>
      </c>
      <c r="M325">
        <v>121.0269</v>
      </c>
      <c r="N325" t="s">
        <v>2948</v>
      </c>
      <c r="O325">
        <v>1973</v>
      </c>
      <c r="P325">
        <v>40</v>
      </c>
      <c r="Q325" t="s">
        <v>2636</v>
      </c>
      <c r="R325">
        <v>4</v>
      </c>
      <c r="S325" t="s">
        <v>93</v>
      </c>
      <c r="T325">
        <v>10</v>
      </c>
      <c r="U325" t="s">
        <v>23</v>
      </c>
      <c r="W325">
        <v>-1.93335538673939</v>
      </c>
      <c r="X325">
        <v>30.0165651748679</v>
      </c>
      <c r="Y325" t="str">
        <f>_xlfn.CONCAT("RWANDA", " ", H325, " ", I325, " ", J325, " ", K325)</f>
        <v>RWANDA NYARUGENGE KANYINYA TABA NGENDO</v>
      </c>
    </row>
    <row r="326" spans="1:25">
      <c r="A326">
        <v>99</v>
      </c>
      <c r="B326" t="s">
        <v>1011</v>
      </c>
      <c r="C326" t="s">
        <v>1012</v>
      </c>
      <c r="E326" t="s">
        <v>2948</v>
      </c>
      <c r="F326" t="s">
        <v>3217</v>
      </c>
      <c r="G326" t="s">
        <v>72</v>
      </c>
      <c r="H326" t="s">
        <v>77</v>
      </c>
      <c r="I326" t="s">
        <v>1642</v>
      </c>
      <c r="J326" t="s">
        <v>1562</v>
      </c>
      <c r="K326" t="s">
        <v>1671</v>
      </c>
      <c r="L326">
        <v>14.5717</v>
      </c>
      <c r="M326">
        <v>121.0269</v>
      </c>
      <c r="N326">
        <v>7</v>
      </c>
      <c r="O326" t="s">
        <v>2948</v>
      </c>
      <c r="P326">
        <v>36</v>
      </c>
      <c r="Q326" t="s">
        <v>2636</v>
      </c>
      <c r="R326">
        <v>4</v>
      </c>
      <c r="S326" t="s">
        <v>93</v>
      </c>
      <c r="T326">
        <v>10</v>
      </c>
      <c r="U326" t="s">
        <v>36</v>
      </c>
      <c r="W326">
        <v>-1.93335538673939</v>
      </c>
      <c r="X326">
        <v>30.0165651748679</v>
      </c>
      <c r="Y326" t="str">
        <f>_xlfn.CONCAT("RWANDA", " ", H326, " ", I326, " ", J326, " ", K326)</f>
        <v>RWANDA NYARUGENGE KANYINYA TABA NGENDO</v>
      </c>
    </row>
    <row r="327" spans="1:25">
      <c r="A327">
        <v>99</v>
      </c>
      <c r="B327" t="s">
        <v>1013</v>
      </c>
      <c r="C327" t="s">
        <v>268</v>
      </c>
      <c r="E327" t="s">
        <v>426</v>
      </c>
      <c r="F327" t="s">
        <v>3218</v>
      </c>
      <c r="G327" t="s">
        <v>72</v>
      </c>
      <c r="H327" t="s">
        <v>77</v>
      </c>
      <c r="I327" t="s">
        <v>1642</v>
      </c>
      <c r="J327" t="s">
        <v>1562</v>
      </c>
      <c r="K327" t="s">
        <v>1671</v>
      </c>
      <c r="L327">
        <v>14.5717</v>
      </c>
      <c r="M327">
        <v>121.0269</v>
      </c>
      <c r="N327">
        <v>7</v>
      </c>
      <c r="O327" t="s">
        <v>2948</v>
      </c>
      <c r="P327">
        <v>71</v>
      </c>
      <c r="Q327" t="s">
        <v>2636</v>
      </c>
      <c r="R327">
        <v>3</v>
      </c>
      <c r="S327" t="s">
        <v>26</v>
      </c>
      <c r="T327">
        <v>9</v>
      </c>
      <c r="U327" t="s">
        <v>36</v>
      </c>
      <c r="W327">
        <v>-1.93335538673939</v>
      </c>
      <c r="X327">
        <v>30.0165651748679</v>
      </c>
      <c r="Y327" t="str">
        <f>_xlfn.CONCAT("RWANDA", " ", H327, " ", I327, " ", J327, " ", K327)</f>
        <v>RWANDA NYARUGENGE KANYINYA TABA NGENDO</v>
      </c>
    </row>
    <row r="328" spans="1:25">
      <c r="A328">
        <v>100</v>
      </c>
      <c r="B328" t="s">
        <v>1015</v>
      </c>
      <c r="C328" t="s">
        <v>1016</v>
      </c>
      <c r="E328" t="s">
        <v>2948</v>
      </c>
      <c r="F328" t="s">
        <v>3219</v>
      </c>
      <c r="G328" t="s">
        <v>72</v>
      </c>
      <c r="H328" t="s">
        <v>82</v>
      </c>
      <c r="I328" t="s">
        <v>1934</v>
      </c>
      <c r="J328" t="s">
        <v>1935</v>
      </c>
      <c r="K328" t="s">
        <v>1936</v>
      </c>
      <c r="L328">
        <v>26.8857</v>
      </c>
      <c r="M328">
        <v>120.0051</v>
      </c>
      <c r="N328">
        <v>11</v>
      </c>
      <c r="O328">
        <v>1998</v>
      </c>
      <c r="P328">
        <v>24</v>
      </c>
      <c r="Q328" t="s">
        <v>2638</v>
      </c>
      <c r="R328">
        <v>5</v>
      </c>
      <c r="S328" t="s">
        <v>86</v>
      </c>
      <c r="T328">
        <v>5</v>
      </c>
      <c r="U328" t="s">
        <v>36</v>
      </c>
      <c r="W328">
        <v>-2.0280414081469802</v>
      </c>
      <c r="X328">
        <v>30.215620836796301</v>
      </c>
      <c r="Y328" t="str">
        <f>_xlfn.CONCAT("RWANDA", " ", H328, " ", I328, " ", J328, " ", K328)</f>
        <v>RWANDA KICUKIRO MASAKA AYABARAYA NYAMYIJIMA</v>
      </c>
    </row>
    <row r="329" spans="1:25">
      <c r="A329">
        <v>100</v>
      </c>
      <c r="B329" t="s">
        <v>1018</v>
      </c>
      <c r="C329" t="s">
        <v>2639</v>
      </c>
      <c r="D329" t="s">
        <v>793</v>
      </c>
      <c r="E329" t="s">
        <v>2640</v>
      </c>
      <c r="F329" t="s">
        <v>3220</v>
      </c>
      <c r="G329" t="s">
        <v>72</v>
      </c>
      <c r="H329" t="s">
        <v>82</v>
      </c>
      <c r="I329" t="s">
        <v>1934</v>
      </c>
      <c r="J329" t="s">
        <v>1935</v>
      </c>
      <c r="K329" t="s">
        <v>1936</v>
      </c>
      <c r="L329">
        <v>26.8857</v>
      </c>
      <c r="M329">
        <v>120.0051</v>
      </c>
      <c r="N329">
        <v>3</v>
      </c>
      <c r="O329">
        <v>1935</v>
      </c>
      <c r="P329">
        <v>87</v>
      </c>
      <c r="Q329" t="s">
        <v>2638</v>
      </c>
      <c r="R329">
        <v>3</v>
      </c>
      <c r="S329" t="s">
        <v>26</v>
      </c>
      <c r="T329">
        <v>3</v>
      </c>
      <c r="U329" t="s">
        <v>36</v>
      </c>
      <c r="W329">
        <v>-2.0280414081469802</v>
      </c>
      <c r="X329">
        <v>30.215620836796301</v>
      </c>
      <c r="Y329" t="str">
        <f>_xlfn.CONCAT("RWANDA", " ", H329, " ", I329, " ", J329, " ", K329)</f>
        <v>RWANDA KICUKIRO MASAKA AYABARAYA NYAMYIJIMA</v>
      </c>
    </row>
    <row r="330" spans="1:25">
      <c r="A330">
        <v>100</v>
      </c>
      <c r="B330" t="s">
        <v>1019</v>
      </c>
      <c r="C330" t="s">
        <v>288</v>
      </c>
      <c r="E330" t="s">
        <v>295</v>
      </c>
      <c r="F330" t="s">
        <v>3221</v>
      </c>
      <c r="G330" t="s">
        <v>72</v>
      </c>
      <c r="H330" t="s">
        <v>82</v>
      </c>
      <c r="I330" t="s">
        <v>1934</v>
      </c>
      <c r="J330" t="s">
        <v>1935</v>
      </c>
      <c r="K330" t="s">
        <v>1936</v>
      </c>
      <c r="L330">
        <v>26.8857</v>
      </c>
      <c r="M330">
        <v>120.0051</v>
      </c>
      <c r="N330">
        <v>1</v>
      </c>
      <c r="O330">
        <v>1979</v>
      </c>
      <c r="P330">
        <v>43</v>
      </c>
      <c r="Q330" t="s">
        <v>2638</v>
      </c>
      <c r="R330">
        <v>4</v>
      </c>
      <c r="S330" t="s">
        <v>93</v>
      </c>
      <c r="T330" t="s">
        <v>2948</v>
      </c>
      <c r="U330" t="s">
        <v>36</v>
      </c>
      <c r="W330">
        <v>-2.0280414081469802</v>
      </c>
      <c r="X330">
        <v>30.215620836796301</v>
      </c>
      <c r="Y330" t="str">
        <f>_xlfn.CONCAT("RWANDA", " ", H330, " ", I330, " ", J330, " ", K330)</f>
        <v>RWANDA KICUKIRO MASAKA AYABARAYA NYAMYIJIMA</v>
      </c>
    </row>
    <row r="331" spans="1:25">
      <c r="A331">
        <v>100</v>
      </c>
      <c r="B331" t="s">
        <v>1020</v>
      </c>
      <c r="C331" t="s">
        <v>1021</v>
      </c>
      <c r="E331" t="s">
        <v>2641</v>
      </c>
      <c r="F331" t="s">
        <v>3222</v>
      </c>
      <c r="G331" t="s">
        <v>72</v>
      </c>
      <c r="H331" t="s">
        <v>82</v>
      </c>
      <c r="I331" t="s">
        <v>1934</v>
      </c>
      <c r="J331" t="s">
        <v>1935</v>
      </c>
      <c r="K331" t="s">
        <v>1936</v>
      </c>
      <c r="L331">
        <v>26.8857</v>
      </c>
      <c r="M331">
        <v>120.0051</v>
      </c>
      <c r="N331" t="s">
        <v>2948</v>
      </c>
      <c r="O331">
        <v>1991</v>
      </c>
      <c r="P331">
        <v>31</v>
      </c>
      <c r="Q331" t="s">
        <v>2638</v>
      </c>
      <c r="R331">
        <v>2</v>
      </c>
      <c r="S331" t="s">
        <v>48</v>
      </c>
      <c r="T331">
        <v>7</v>
      </c>
      <c r="U331" t="s">
        <v>36</v>
      </c>
      <c r="W331">
        <v>-2.0280414081469802</v>
      </c>
      <c r="X331">
        <v>30.215620836796301</v>
      </c>
      <c r="Y331" t="str">
        <f>_xlfn.CONCAT("RWANDA", " ", H331, " ", I331, " ", J331, " ", K331)</f>
        <v>RWANDA KICUKIRO MASAKA AYABARAYA NYAMYIJIMA</v>
      </c>
    </row>
    <row r="332" spans="1:25">
      <c r="A332">
        <v>101</v>
      </c>
      <c r="B332" t="s">
        <v>1023</v>
      </c>
      <c r="C332" t="s">
        <v>192</v>
      </c>
      <c r="D332" t="s">
        <v>1024</v>
      </c>
      <c r="E332" t="s">
        <v>221</v>
      </c>
      <c r="F332" t="s">
        <v>2643</v>
      </c>
      <c r="G332" t="s">
        <v>72</v>
      </c>
      <c r="H332" t="s">
        <v>73</v>
      </c>
      <c r="I332" t="s">
        <v>1619</v>
      </c>
      <c r="J332" t="s">
        <v>1941</v>
      </c>
      <c r="K332" t="s">
        <v>1942</v>
      </c>
      <c r="L332">
        <v>-6.4185400000000001</v>
      </c>
      <c r="M332">
        <v>106.8503</v>
      </c>
      <c r="N332">
        <v>7</v>
      </c>
      <c r="O332">
        <v>1935</v>
      </c>
      <c r="P332">
        <v>87</v>
      </c>
      <c r="Q332" t="s">
        <v>1943</v>
      </c>
      <c r="R332">
        <v>7</v>
      </c>
      <c r="S332" t="s">
        <v>78</v>
      </c>
      <c r="T332" t="s">
        <v>2948</v>
      </c>
      <c r="U332" t="s">
        <v>36</v>
      </c>
      <c r="W332">
        <v>-1.8505415304780199</v>
      </c>
      <c r="X332">
        <v>30.088569686320501</v>
      </c>
      <c r="Y332" t="str">
        <f>_xlfn.CONCAT("RWANDA", " ", H332, " ", I332, " ", J332, " ", K332)</f>
        <v>RWANDA GASABO JABANA NGIRYI UWANYANGE</v>
      </c>
    </row>
    <row r="333" spans="1:25">
      <c r="A333">
        <v>101</v>
      </c>
      <c r="B333" t="s">
        <v>1026</v>
      </c>
      <c r="C333" t="s">
        <v>2644</v>
      </c>
      <c r="E333" t="s">
        <v>865</v>
      </c>
      <c r="F333" t="s">
        <v>3223</v>
      </c>
      <c r="G333" t="s">
        <v>72</v>
      </c>
      <c r="H333" t="s">
        <v>73</v>
      </c>
      <c r="I333" t="s">
        <v>1619</v>
      </c>
      <c r="J333" t="s">
        <v>1941</v>
      </c>
      <c r="K333" t="s">
        <v>1942</v>
      </c>
      <c r="L333">
        <v>-6.4185400000000001</v>
      </c>
      <c r="M333">
        <v>106.8503</v>
      </c>
      <c r="N333" t="s">
        <v>2948</v>
      </c>
      <c r="O333">
        <v>1925</v>
      </c>
      <c r="P333">
        <v>99</v>
      </c>
      <c r="Q333" t="s">
        <v>1943</v>
      </c>
      <c r="R333">
        <v>6</v>
      </c>
      <c r="S333" t="s">
        <v>43</v>
      </c>
      <c r="T333">
        <v>5</v>
      </c>
      <c r="U333" t="s">
        <v>36</v>
      </c>
      <c r="W333">
        <v>-1.8505415304780199</v>
      </c>
      <c r="X333">
        <v>30.088569686320501</v>
      </c>
      <c r="Y333" t="str">
        <f>_xlfn.CONCAT("RWANDA", " ", H333, " ", I333, " ", J333, " ", K333)</f>
        <v>RWANDA GASABO JABANA NGIRYI UWANYANGE</v>
      </c>
    </row>
    <row r="334" spans="1:25">
      <c r="A334">
        <v>101</v>
      </c>
      <c r="B334" t="s">
        <v>1028</v>
      </c>
      <c r="C334" t="s">
        <v>1029</v>
      </c>
      <c r="E334" t="s">
        <v>2948</v>
      </c>
      <c r="F334" t="s">
        <v>3224</v>
      </c>
      <c r="G334" t="s">
        <v>72</v>
      </c>
      <c r="H334" t="s">
        <v>73</v>
      </c>
      <c r="I334" t="s">
        <v>1619</v>
      </c>
      <c r="J334" t="s">
        <v>1941</v>
      </c>
      <c r="K334" t="s">
        <v>1942</v>
      </c>
      <c r="L334">
        <v>-6.4185400000000001</v>
      </c>
      <c r="M334">
        <v>106.8503</v>
      </c>
      <c r="N334">
        <v>10</v>
      </c>
      <c r="O334" t="s">
        <v>2948</v>
      </c>
      <c r="P334">
        <v>87</v>
      </c>
      <c r="Q334" t="s">
        <v>1943</v>
      </c>
      <c r="R334">
        <v>1</v>
      </c>
      <c r="S334" t="s">
        <v>186</v>
      </c>
      <c r="T334">
        <v>13</v>
      </c>
      <c r="U334" t="s">
        <v>36</v>
      </c>
      <c r="W334">
        <v>-1.8505415304780199</v>
      </c>
      <c r="X334">
        <v>30.088569686320501</v>
      </c>
      <c r="Y334" t="str">
        <f>_xlfn.CONCAT("RWANDA", " ", H334, " ", I334, " ", J334, " ", K334)</f>
        <v>RWANDA GASABO JABANA NGIRYI UWANYANGE</v>
      </c>
    </row>
    <row r="335" spans="1:25">
      <c r="A335">
        <v>101</v>
      </c>
      <c r="B335" t="s">
        <v>1031</v>
      </c>
      <c r="C335" t="s">
        <v>134</v>
      </c>
      <c r="D335" t="s">
        <v>431</v>
      </c>
      <c r="E335" t="s">
        <v>918</v>
      </c>
      <c r="F335" t="s">
        <v>2646</v>
      </c>
      <c r="G335" t="s">
        <v>72</v>
      </c>
      <c r="H335" t="s">
        <v>73</v>
      </c>
      <c r="I335" t="s">
        <v>1619</v>
      </c>
      <c r="J335" t="s">
        <v>1941</v>
      </c>
      <c r="K335" t="s">
        <v>1942</v>
      </c>
      <c r="L335">
        <v>-6.4185400000000001</v>
      </c>
      <c r="M335">
        <v>106.8503</v>
      </c>
      <c r="N335" t="s">
        <v>2948</v>
      </c>
      <c r="O335" t="s">
        <v>2948</v>
      </c>
      <c r="P335">
        <v>62</v>
      </c>
      <c r="Q335" t="s">
        <v>1943</v>
      </c>
      <c r="R335">
        <v>5</v>
      </c>
      <c r="S335" t="s">
        <v>86</v>
      </c>
      <c r="T335">
        <v>11</v>
      </c>
      <c r="U335" t="s">
        <v>36</v>
      </c>
      <c r="W335">
        <v>-1.8505415304780199</v>
      </c>
      <c r="X335">
        <v>30.088569686320501</v>
      </c>
      <c r="Y335" t="str">
        <f>_xlfn.CONCAT("RWANDA", " ", H335, " ", I335, " ", J335, " ", K335)</f>
        <v>RWANDA GASABO JABANA NGIRYI UWANYANGE</v>
      </c>
    </row>
    <row r="336" spans="1:25">
      <c r="A336">
        <v>102</v>
      </c>
      <c r="B336" t="s">
        <v>1033</v>
      </c>
      <c r="C336" t="s">
        <v>1034</v>
      </c>
      <c r="E336" t="s">
        <v>2483</v>
      </c>
      <c r="F336" t="s">
        <v>3225</v>
      </c>
      <c r="G336" t="s">
        <v>24</v>
      </c>
      <c r="H336" t="s">
        <v>255</v>
      </c>
      <c r="I336" t="s">
        <v>2117</v>
      </c>
      <c r="J336" t="s">
        <v>2118</v>
      </c>
      <c r="K336" t="s">
        <v>2119</v>
      </c>
      <c r="L336">
        <v>53.429099999999998</v>
      </c>
      <c r="M336">
        <v>85.900599999999997</v>
      </c>
      <c r="N336" t="s">
        <v>2948</v>
      </c>
      <c r="O336">
        <v>1950</v>
      </c>
      <c r="P336">
        <v>75</v>
      </c>
      <c r="Q336" t="s">
        <v>2648</v>
      </c>
      <c r="R336">
        <v>5</v>
      </c>
      <c r="S336" t="s">
        <v>86</v>
      </c>
      <c r="T336">
        <v>10</v>
      </c>
      <c r="U336" t="s">
        <v>36</v>
      </c>
      <c r="V336">
        <v>2013817813</v>
      </c>
      <c r="W336">
        <v>-2.1898792208915099</v>
      </c>
      <c r="X336">
        <v>29.9035218420135</v>
      </c>
      <c r="Y336" t="str">
        <f>_xlfn.CONCAT("RWANDA", " ", H336, " ", I336, " ", J336, " ", K336)</f>
        <v>RWANDA RUHANGO KINAZI BURIMA MIRAMBI</v>
      </c>
    </row>
    <row r="337" spans="1:25">
      <c r="A337">
        <v>102</v>
      </c>
      <c r="B337" t="s">
        <v>1035</v>
      </c>
      <c r="C337" t="s">
        <v>1036</v>
      </c>
      <c r="E337" t="s">
        <v>219</v>
      </c>
      <c r="F337" t="s">
        <v>3226</v>
      </c>
      <c r="G337" t="s">
        <v>24</v>
      </c>
      <c r="H337" t="s">
        <v>255</v>
      </c>
      <c r="I337" t="s">
        <v>2117</v>
      </c>
      <c r="J337" t="s">
        <v>2118</v>
      </c>
      <c r="K337" t="s">
        <v>2119</v>
      </c>
      <c r="L337">
        <v>53.429099999999998</v>
      </c>
      <c r="M337">
        <v>85.900599999999997</v>
      </c>
      <c r="N337">
        <v>1</v>
      </c>
      <c r="O337">
        <v>1936</v>
      </c>
      <c r="P337">
        <v>86</v>
      </c>
      <c r="Q337" t="s">
        <v>2648</v>
      </c>
      <c r="R337">
        <v>7</v>
      </c>
      <c r="S337" t="s">
        <v>78</v>
      </c>
      <c r="T337">
        <v>12</v>
      </c>
      <c r="U337" t="s">
        <v>36</v>
      </c>
      <c r="V337">
        <v>2013817813</v>
      </c>
      <c r="W337">
        <v>-2.1898792208915099</v>
      </c>
      <c r="X337">
        <v>29.9035218420135</v>
      </c>
      <c r="Y337" t="str">
        <f>_xlfn.CONCAT("RWANDA", " ", H337, " ", I337, " ", J337, " ", K337)</f>
        <v>RWANDA RUHANGO KINAZI BURIMA MIRAMBI</v>
      </c>
    </row>
    <row r="338" spans="1:25">
      <c r="A338">
        <v>102</v>
      </c>
      <c r="B338" t="s">
        <v>1037</v>
      </c>
      <c r="C338" t="s">
        <v>418</v>
      </c>
      <c r="E338" t="s">
        <v>1211</v>
      </c>
      <c r="F338" t="s">
        <v>3227</v>
      </c>
      <c r="G338" t="s">
        <v>24</v>
      </c>
      <c r="H338" t="s">
        <v>255</v>
      </c>
      <c r="I338" t="s">
        <v>2117</v>
      </c>
      <c r="J338" t="s">
        <v>2118</v>
      </c>
      <c r="K338" t="s">
        <v>2119</v>
      </c>
      <c r="L338">
        <v>53.429099999999998</v>
      </c>
      <c r="M338">
        <v>85.900599999999997</v>
      </c>
      <c r="N338" t="s">
        <v>2948</v>
      </c>
      <c r="O338">
        <v>1963</v>
      </c>
      <c r="P338">
        <v>89</v>
      </c>
      <c r="Q338" t="s">
        <v>2648</v>
      </c>
      <c r="R338">
        <v>6</v>
      </c>
      <c r="S338" t="s">
        <v>43</v>
      </c>
      <c r="T338">
        <v>7</v>
      </c>
      <c r="U338" t="s">
        <v>36</v>
      </c>
      <c r="V338">
        <v>2013817813</v>
      </c>
      <c r="W338">
        <v>-2.1898792208915099</v>
      </c>
      <c r="X338">
        <v>29.9035218420135</v>
      </c>
      <c r="Y338" t="str">
        <f>_xlfn.CONCAT("RWANDA", " ", H338, " ", I338, " ", J338, " ", K338)</f>
        <v>RWANDA RUHANGO KINAZI BURIMA MIRAMBI</v>
      </c>
    </row>
    <row r="339" spans="1:25">
      <c r="A339">
        <v>102</v>
      </c>
      <c r="B339" t="s">
        <v>1039</v>
      </c>
      <c r="C339" t="s">
        <v>41</v>
      </c>
      <c r="E339" t="s">
        <v>324</v>
      </c>
      <c r="F339" t="s">
        <v>3228</v>
      </c>
      <c r="G339" t="s">
        <v>24</v>
      </c>
      <c r="H339" t="s">
        <v>255</v>
      </c>
      <c r="I339" t="s">
        <v>2117</v>
      </c>
      <c r="J339" t="s">
        <v>2118</v>
      </c>
      <c r="K339" t="s">
        <v>2119</v>
      </c>
      <c r="L339">
        <v>53.429099999999998</v>
      </c>
      <c r="M339">
        <v>85.900599999999997</v>
      </c>
      <c r="N339" t="s">
        <v>2948</v>
      </c>
      <c r="O339">
        <v>1986</v>
      </c>
      <c r="P339">
        <v>36</v>
      </c>
      <c r="Q339" t="s">
        <v>2648</v>
      </c>
      <c r="R339">
        <v>7</v>
      </c>
      <c r="S339" t="s">
        <v>78</v>
      </c>
      <c r="T339">
        <v>3</v>
      </c>
      <c r="U339" t="s">
        <v>36</v>
      </c>
      <c r="V339">
        <v>2013817813</v>
      </c>
      <c r="W339">
        <v>-2.1898792208915099</v>
      </c>
      <c r="X339">
        <v>29.9035218420135</v>
      </c>
      <c r="Y339" t="str">
        <f>_xlfn.CONCAT("RWANDA", " ", H339, " ", I339, " ", J339, " ", K339)</f>
        <v>RWANDA RUHANGO KINAZI BURIMA MIRAMBI</v>
      </c>
    </row>
    <row r="340" spans="1:25">
      <c r="A340">
        <v>103</v>
      </c>
      <c r="B340" t="s">
        <v>1040</v>
      </c>
      <c r="C340" t="s">
        <v>1041</v>
      </c>
      <c r="E340" t="s">
        <v>1042</v>
      </c>
      <c r="F340" t="s">
        <v>3229</v>
      </c>
      <c r="G340" t="s">
        <v>72</v>
      </c>
      <c r="H340" t="s">
        <v>73</v>
      </c>
      <c r="I340" t="s">
        <v>1954</v>
      </c>
      <c r="J340" t="s">
        <v>1955</v>
      </c>
      <c r="K340" t="s">
        <v>1956</v>
      </c>
      <c r="L340">
        <v>49.452179999999998</v>
      </c>
      <c r="M340">
        <v>-123.238</v>
      </c>
      <c r="N340">
        <v>7</v>
      </c>
      <c r="O340">
        <v>1954</v>
      </c>
      <c r="P340">
        <v>68</v>
      </c>
      <c r="Q340" t="s">
        <v>1953</v>
      </c>
      <c r="R340">
        <v>6</v>
      </c>
      <c r="S340" t="s">
        <v>43</v>
      </c>
      <c r="T340">
        <v>7</v>
      </c>
      <c r="U340" t="s">
        <v>36</v>
      </c>
      <c r="W340">
        <v>-1.9154310121197999</v>
      </c>
      <c r="X340">
        <v>30.069716332739599</v>
      </c>
      <c r="Y340" t="str">
        <f>_xlfn.CONCAT("RWANDA", " ", H340, " ", I340, " ", J340, " ", K340)</f>
        <v>RWANDA GASABO KACYIRU KAMATAMU RWINZOVU</v>
      </c>
    </row>
    <row r="341" spans="1:25">
      <c r="A341">
        <v>103</v>
      </c>
      <c r="B341" t="s">
        <v>1043</v>
      </c>
      <c r="C341" t="s">
        <v>63</v>
      </c>
      <c r="E341" t="s">
        <v>2649</v>
      </c>
      <c r="F341" t="s">
        <v>3230</v>
      </c>
      <c r="G341" t="s">
        <v>72</v>
      </c>
      <c r="H341" t="s">
        <v>73</v>
      </c>
      <c r="I341" t="s">
        <v>1954</v>
      </c>
      <c r="J341" t="s">
        <v>1955</v>
      </c>
      <c r="K341" t="s">
        <v>1956</v>
      </c>
      <c r="L341">
        <v>49.452179999999998</v>
      </c>
      <c r="M341">
        <v>-123.238</v>
      </c>
      <c r="N341">
        <v>7</v>
      </c>
      <c r="O341">
        <v>1970</v>
      </c>
      <c r="P341">
        <v>15</v>
      </c>
      <c r="Q341" t="s">
        <v>1953</v>
      </c>
      <c r="R341">
        <v>6</v>
      </c>
      <c r="S341" t="s">
        <v>43</v>
      </c>
      <c r="T341">
        <v>13</v>
      </c>
      <c r="U341" t="s">
        <v>36</v>
      </c>
      <c r="W341">
        <v>-1.9154310121197999</v>
      </c>
      <c r="X341">
        <v>30.069716332739599</v>
      </c>
      <c r="Y341" t="str">
        <f>_xlfn.CONCAT("RWANDA", " ", H341, " ", I341, " ", J341, " ", K341)</f>
        <v>RWANDA GASABO KACYIRU KAMATAMU RWINZOVU</v>
      </c>
    </row>
    <row r="342" spans="1:25">
      <c r="A342">
        <v>103</v>
      </c>
      <c r="B342" t="s">
        <v>1044</v>
      </c>
      <c r="C342" t="s">
        <v>169</v>
      </c>
      <c r="E342" t="s">
        <v>2651</v>
      </c>
      <c r="F342" t="s">
        <v>3231</v>
      </c>
      <c r="G342" t="s">
        <v>72</v>
      </c>
      <c r="H342" t="s">
        <v>73</v>
      </c>
      <c r="I342" t="s">
        <v>1954</v>
      </c>
      <c r="J342" t="s">
        <v>1955</v>
      </c>
      <c r="K342" t="s">
        <v>1956</v>
      </c>
      <c r="L342">
        <v>49.452179999999998</v>
      </c>
      <c r="M342">
        <v>-123.238</v>
      </c>
      <c r="N342">
        <v>10</v>
      </c>
      <c r="O342">
        <v>1986</v>
      </c>
      <c r="P342">
        <v>44</v>
      </c>
      <c r="Q342" t="s">
        <v>1953</v>
      </c>
      <c r="R342">
        <v>1</v>
      </c>
      <c r="S342" t="s">
        <v>186</v>
      </c>
      <c r="T342">
        <v>13</v>
      </c>
      <c r="U342" t="s">
        <v>36</v>
      </c>
      <c r="W342">
        <v>-1.9154310121197999</v>
      </c>
      <c r="X342">
        <v>30.069716332739599</v>
      </c>
      <c r="Y342" t="str">
        <f>_xlfn.CONCAT("RWANDA", " ", H342, " ", I342, " ", J342, " ", K342)</f>
        <v>RWANDA GASABO KACYIRU KAMATAMU RWINZOVU</v>
      </c>
    </row>
    <row r="343" spans="1:25">
      <c r="A343">
        <v>103</v>
      </c>
      <c r="B343" t="s">
        <v>1046</v>
      </c>
      <c r="C343" t="s">
        <v>563</v>
      </c>
      <c r="E343" t="s">
        <v>514</v>
      </c>
      <c r="F343" t="s">
        <v>3232</v>
      </c>
      <c r="G343" t="s">
        <v>72</v>
      </c>
      <c r="H343" t="s">
        <v>73</v>
      </c>
      <c r="I343" t="s">
        <v>1954</v>
      </c>
      <c r="J343" t="s">
        <v>1955</v>
      </c>
      <c r="K343" t="s">
        <v>1956</v>
      </c>
      <c r="L343">
        <v>49.452179999999998</v>
      </c>
      <c r="M343">
        <v>-123.238</v>
      </c>
      <c r="N343">
        <v>10</v>
      </c>
      <c r="O343" t="s">
        <v>2948</v>
      </c>
      <c r="Q343" t="s">
        <v>1953</v>
      </c>
      <c r="R343">
        <v>6</v>
      </c>
      <c r="S343" t="s">
        <v>43</v>
      </c>
      <c r="T343">
        <v>7</v>
      </c>
      <c r="U343" t="s">
        <v>36</v>
      </c>
      <c r="W343">
        <v>-1.9154310121197999</v>
      </c>
      <c r="X343">
        <v>30.069716332739599</v>
      </c>
      <c r="Y343" t="str">
        <f>_xlfn.CONCAT("RWANDA", " ", H343, " ", I343, " ", J343, " ", K343)</f>
        <v>RWANDA GASABO KACYIRU KAMATAMU RWINZOVU</v>
      </c>
    </row>
    <row r="344" spans="1:25">
      <c r="A344">
        <v>104</v>
      </c>
      <c r="B344" t="s">
        <v>1048</v>
      </c>
      <c r="C344" t="s">
        <v>1049</v>
      </c>
      <c r="E344" t="s">
        <v>2948</v>
      </c>
      <c r="F344" t="s">
        <v>3233</v>
      </c>
      <c r="G344" t="s">
        <v>24</v>
      </c>
      <c r="H344" t="s">
        <v>113</v>
      </c>
      <c r="I344" t="s">
        <v>1635</v>
      </c>
      <c r="J344" t="s">
        <v>1595</v>
      </c>
      <c r="K344" t="s">
        <v>1961</v>
      </c>
      <c r="L344">
        <v>36.147379999999998</v>
      </c>
      <c r="M344">
        <v>136.16820000000001</v>
      </c>
      <c r="N344" t="s">
        <v>2948</v>
      </c>
      <c r="O344">
        <v>1930</v>
      </c>
      <c r="P344">
        <v>93</v>
      </c>
      <c r="Q344" t="s">
        <v>2654</v>
      </c>
      <c r="R344">
        <v>3</v>
      </c>
      <c r="S344" t="s">
        <v>26</v>
      </c>
      <c r="T344">
        <v>11</v>
      </c>
      <c r="U344" t="s">
        <v>2948</v>
      </c>
      <c r="W344">
        <v>-2.64323613324152</v>
      </c>
      <c r="X344">
        <v>29.755244478495399</v>
      </c>
      <c r="Y344" t="str">
        <f>_xlfn.CONCAT("RWANDA", " ", H344, " ", I344, " ", J344, " ", K344)</f>
        <v>RWANDA HUYE KARAMA KIBINGO NKOTO</v>
      </c>
    </row>
    <row r="345" spans="1:25">
      <c r="A345">
        <v>104</v>
      </c>
      <c r="B345" t="s">
        <v>1050</v>
      </c>
      <c r="C345" t="s">
        <v>1051</v>
      </c>
      <c r="E345" t="s">
        <v>1052</v>
      </c>
      <c r="F345" t="s">
        <v>3234</v>
      </c>
      <c r="G345" t="s">
        <v>24</v>
      </c>
      <c r="H345" t="s">
        <v>113</v>
      </c>
      <c r="I345" t="s">
        <v>1635</v>
      </c>
      <c r="J345" t="s">
        <v>1595</v>
      </c>
      <c r="K345" t="s">
        <v>1961</v>
      </c>
      <c r="L345">
        <v>36.147379999999998</v>
      </c>
      <c r="M345">
        <v>136.16820000000001</v>
      </c>
      <c r="N345">
        <v>3</v>
      </c>
      <c r="O345">
        <v>1953</v>
      </c>
      <c r="P345">
        <v>71</v>
      </c>
      <c r="Q345" t="s">
        <v>2654</v>
      </c>
      <c r="R345">
        <v>1</v>
      </c>
      <c r="S345" t="s">
        <v>186</v>
      </c>
      <c r="T345" t="s">
        <v>2948</v>
      </c>
      <c r="U345" t="s">
        <v>23</v>
      </c>
      <c r="W345">
        <v>-2.64323613324152</v>
      </c>
      <c r="X345">
        <v>29.755244478495399</v>
      </c>
      <c r="Y345" t="str">
        <f>_xlfn.CONCAT("RWANDA", " ", H345, " ", I345, " ", J345, " ", K345)</f>
        <v>RWANDA HUYE KARAMA KIBINGO NKOTO</v>
      </c>
    </row>
    <row r="346" spans="1:25">
      <c r="A346">
        <v>104</v>
      </c>
      <c r="B346" t="s">
        <v>1053</v>
      </c>
      <c r="C346" t="s">
        <v>384</v>
      </c>
      <c r="D346" t="s">
        <v>1054</v>
      </c>
      <c r="E346" t="s">
        <v>481</v>
      </c>
      <c r="F346" t="s">
        <v>2655</v>
      </c>
      <c r="G346" t="s">
        <v>24</v>
      </c>
      <c r="H346" t="s">
        <v>113</v>
      </c>
      <c r="I346" t="s">
        <v>1635</v>
      </c>
      <c r="J346" t="s">
        <v>1595</v>
      </c>
      <c r="K346" t="s">
        <v>1961</v>
      </c>
      <c r="L346">
        <v>36.147379999999998</v>
      </c>
      <c r="M346">
        <v>136.16820000000001</v>
      </c>
      <c r="N346" t="s">
        <v>2948</v>
      </c>
      <c r="O346">
        <v>1990</v>
      </c>
      <c r="P346">
        <v>32</v>
      </c>
      <c r="Q346" t="s">
        <v>2654</v>
      </c>
      <c r="R346">
        <v>7</v>
      </c>
      <c r="S346" t="s">
        <v>78</v>
      </c>
      <c r="T346">
        <v>5</v>
      </c>
      <c r="U346" t="s">
        <v>23</v>
      </c>
      <c r="W346">
        <v>-2.64323613324152</v>
      </c>
      <c r="X346">
        <v>29.755244478495399</v>
      </c>
      <c r="Y346" t="str">
        <f>_xlfn.CONCAT("RWANDA", " ", H346, " ", I346, " ", J346, " ", K346)</f>
        <v>RWANDA HUYE KARAMA KIBINGO NKOTO</v>
      </c>
    </row>
    <row r="347" spans="1:25">
      <c r="A347">
        <v>104</v>
      </c>
      <c r="B347" t="s">
        <v>1055</v>
      </c>
      <c r="C347" t="s">
        <v>1056</v>
      </c>
      <c r="E347" t="s">
        <v>146</v>
      </c>
      <c r="F347" t="s">
        <v>3235</v>
      </c>
      <c r="G347" t="s">
        <v>24</v>
      </c>
      <c r="H347" t="s">
        <v>113</v>
      </c>
      <c r="I347" t="s">
        <v>1635</v>
      </c>
      <c r="J347" t="s">
        <v>1595</v>
      </c>
      <c r="K347" t="s">
        <v>1961</v>
      </c>
      <c r="L347">
        <v>36.147379999999998</v>
      </c>
      <c r="M347">
        <v>136.16820000000001</v>
      </c>
      <c r="N347">
        <v>9</v>
      </c>
      <c r="O347">
        <v>1927</v>
      </c>
      <c r="P347">
        <v>95</v>
      </c>
      <c r="Q347" t="s">
        <v>2654</v>
      </c>
      <c r="R347">
        <v>1</v>
      </c>
      <c r="S347" t="s">
        <v>186</v>
      </c>
      <c r="T347">
        <v>9</v>
      </c>
      <c r="U347" t="s">
        <v>36</v>
      </c>
      <c r="V347" t="s">
        <v>2948</v>
      </c>
      <c r="W347">
        <v>-2.64323613324152</v>
      </c>
      <c r="X347">
        <v>29.755244478495399</v>
      </c>
      <c r="Y347" t="str">
        <f>_xlfn.CONCAT("RWANDA", " ", H347, " ", I347, " ", J347, " ", K347)</f>
        <v>RWANDA HUYE KARAMA KIBINGO NKOTO</v>
      </c>
    </row>
    <row r="348" spans="1:25">
      <c r="A348">
        <v>104</v>
      </c>
      <c r="B348" t="s">
        <v>1057</v>
      </c>
      <c r="C348" t="s">
        <v>1058</v>
      </c>
      <c r="E348" t="s">
        <v>28</v>
      </c>
      <c r="F348" t="s">
        <v>3236</v>
      </c>
      <c r="G348" t="s">
        <v>24</v>
      </c>
      <c r="H348" t="s">
        <v>113</v>
      </c>
      <c r="I348" t="s">
        <v>1635</v>
      </c>
      <c r="J348" t="s">
        <v>1595</v>
      </c>
      <c r="K348" t="s">
        <v>1961</v>
      </c>
      <c r="L348">
        <v>36.147379999999998</v>
      </c>
      <c r="M348">
        <v>136.16820000000001</v>
      </c>
      <c r="N348">
        <v>1</v>
      </c>
      <c r="O348">
        <v>2021</v>
      </c>
      <c r="P348">
        <v>1</v>
      </c>
      <c r="Q348" t="s">
        <v>2654</v>
      </c>
      <c r="R348">
        <v>6</v>
      </c>
      <c r="S348" t="s">
        <v>43</v>
      </c>
      <c r="T348">
        <v>13</v>
      </c>
      <c r="U348" t="s">
        <v>36</v>
      </c>
      <c r="W348">
        <v>-2.64323613324152</v>
      </c>
      <c r="X348">
        <v>29.755244478495399</v>
      </c>
      <c r="Y348" t="str">
        <f>_xlfn.CONCAT("RWANDA", " ", H348, " ", I348, " ", J348, " ", K348)</f>
        <v>RWANDA HUYE KARAMA KIBINGO NKOTO</v>
      </c>
    </row>
    <row r="349" spans="1:25">
      <c r="A349">
        <v>105</v>
      </c>
      <c r="B349" t="s">
        <v>1059</v>
      </c>
      <c r="C349" t="s">
        <v>2656</v>
      </c>
      <c r="E349" t="s">
        <v>1036</v>
      </c>
      <c r="F349" t="s">
        <v>3237</v>
      </c>
      <c r="G349" t="s">
        <v>37</v>
      </c>
      <c r="H349" t="s">
        <v>68</v>
      </c>
      <c r="I349" t="s">
        <v>1414</v>
      </c>
      <c r="J349" t="s">
        <v>1452</v>
      </c>
      <c r="K349" t="s">
        <v>2124</v>
      </c>
      <c r="L349">
        <v>8.8469759999999997</v>
      </c>
      <c r="M349">
        <v>7.0606</v>
      </c>
      <c r="N349">
        <v>11</v>
      </c>
      <c r="O349">
        <v>1984</v>
      </c>
      <c r="P349">
        <v>38</v>
      </c>
      <c r="Q349" t="s">
        <v>2658</v>
      </c>
      <c r="R349">
        <v>5</v>
      </c>
      <c r="S349" t="s">
        <v>86</v>
      </c>
      <c r="T349">
        <v>4</v>
      </c>
      <c r="U349" t="s">
        <v>36</v>
      </c>
      <c r="V349">
        <v>8988993267</v>
      </c>
      <c r="W349">
        <v>-2.0527553052555101</v>
      </c>
      <c r="X349">
        <v>29.6001529949428</v>
      </c>
      <c r="Y349" t="str">
        <f>_xlfn.CONCAT("RWANDA", " ", H349, " ", I349, " ", J349, " ", K349)</f>
        <v>RWANDA NGORORERO NYANGE GASEKE DUTWE</v>
      </c>
    </row>
    <row r="350" spans="1:25">
      <c r="A350">
        <v>105</v>
      </c>
      <c r="B350" t="s">
        <v>1062</v>
      </c>
      <c r="C350" t="s">
        <v>1063</v>
      </c>
      <c r="D350" t="s">
        <v>2659</v>
      </c>
      <c r="E350" t="s">
        <v>247</v>
      </c>
      <c r="F350" t="s">
        <v>3238</v>
      </c>
      <c r="G350" t="s">
        <v>37</v>
      </c>
      <c r="H350" t="s">
        <v>68</v>
      </c>
      <c r="I350" t="s">
        <v>1414</v>
      </c>
      <c r="J350" t="s">
        <v>1452</v>
      </c>
      <c r="K350" t="s">
        <v>2124</v>
      </c>
      <c r="L350">
        <v>8.8469759999999997</v>
      </c>
      <c r="M350">
        <v>7.0606</v>
      </c>
      <c r="N350" t="s">
        <v>2948</v>
      </c>
      <c r="O350">
        <v>1959</v>
      </c>
      <c r="P350">
        <v>63</v>
      </c>
      <c r="Q350" t="s">
        <v>2658</v>
      </c>
      <c r="R350">
        <v>7</v>
      </c>
      <c r="S350" t="s">
        <v>78</v>
      </c>
      <c r="T350">
        <v>7</v>
      </c>
      <c r="U350" t="s">
        <v>36</v>
      </c>
      <c r="V350">
        <v>8988993267</v>
      </c>
      <c r="W350">
        <v>-2.0527553052555101</v>
      </c>
      <c r="X350">
        <v>29.6001529949428</v>
      </c>
      <c r="Y350" t="str">
        <f>_xlfn.CONCAT("RWANDA", " ", H350, " ", I350, " ", J350, " ", K350)</f>
        <v>RWANDA NGORORERO NYANGE GASEKE DUTWE</v>
      </c>
    </row>
    <row r="351" spans="1:25">
      <c r="A351">
        <v>106</v>
      </c>
      <c r="B351" t="s">
        <v>1065</v>
      </c>
      <c r="C351" t="s">
        <v>1066</v>
      </c>
      <c r="E351" t="s">
        <v>2671</v>
      </c>
      <c r="F351" t="s">
        <v>3239</v>
      </c>
      <c r="G351" t="s">
        <v>31</v>
      </c>
      <c r="H351" t="s">
        <v>52</v>
      </c>
      <c r="I351" t="s">
        <v>1380</v>
      </c>
      <c r="J351" t="s">
        <v>1380</v>
      </c>
      <c r="K351" t="s">
        <v>1972</v>
      </c>
      <c r="L351">
        <v>50.01981</v>
      </c>
      <c r="M351">
        <v>33.941670000000002</v>
      </c>
      <c r="N351">
        <v>4</v>
      </c>
      <c r="O351" t="s">
        <v>2948</v>
      </c>
      <c r="P351">
        <v>13</v>
      </c>
      <c r="Q351" t="s">
        <v>2672</v>
      </c>
      <c r="R351">
        <v>6</v>
      </c>
      <c r="S351" t="s">
        <v>43</v>
      </c>
      <c r="T351">
        <v>10</v>
      </c>
      <c r="U351" t="s">
        <v>23</v>
      </c>
      <c r="W351">
        <v>-1.5227545642311999</v>
      </c>
      <c r="X351">
        <v>29.962245689476699</v>
      </c>
      <c r="Y351" t="str">
        <f>_xlfn.CONCAT("RWANDA", " ", H351, " ", I351, " ", J351, " ", K351)</f>
        <v>RWANDA BURERA BUNGWE BUNGWE GAKERI</v>
      </c>
    </row>
    <row r="352" spans="1:25">
      <c r="A352">
        <v>106</v>
      </c>
      <c r="B352" t="s">
        <v>1065</v>
      </c>
      <c r="C352" t="s">
        <v>1066</v>
      </c>
      <c r="E352" t="s">
        <v>2671</v>
      </c>
      <c r="F352" t="s">
        <v>3239</v>
      </c>
      <c r="G352" t="s">
        <v>24</v>
      </c>
      <c r="H352" t="s">
        <v>255</v>
      </c>
      <c r="I352" t="s">
        <v>2673</v>
      </c>
      <c r="J352" t="s">
        <v>1681</v>
      </c>
      <c r="K352" t="s">
        <v>2674</v>
      </c>
      <c r="L352">
        <v>50.01981</v>
      </c>
      <c r="M352">
        <v>33.941670000000002</v>
      </c>
      <c r="N352">
        <v>4</v>
      </c>
      <c r="O352" t="s">
        <v>2948</v>
      </c>
      <c r="P352">
        <v>13</v>
      </c>
      <c r="Q352" t="s">
        <v>2672</v>
      </c>
      <c r="R352">
        <v>6</v>
      </c>
      <c r="S352" t="s">
        <v>43</v>
      </c>
      <c r="T352">
        <v>10</v>
      </c>
      <c r="U352" t="s">
        <v>36</v>
      </c>
      <c r="W352">
        <v>-2.2232101197346701</v>
      </c>
      <c r="X352">
        <v>29.6487786927785</v>
      </c>
      <c r="Y352" t="str">
        <f>_xlfn.CONCAT("RWANDA", " ", H352, " ", I352, " ", J352, " ", K352)</f>
        <v>RWANDA RUHANGO KABAGALI KARAMBI RAMBYANYANA</v>
      </c>
    </row>
    <row r="353" spans="1:25">
      <c r="A353">
        <v>108</v>
      </c>
      <c r="B353" t="s">
        <v>1075</v>
      </c>
      <c r="C353" t="s">
        <v>1076</v>
      </c>
      <c r="E353" t="s">
        <v>1077</v>
      </c>
      <c r="F353" t="s">
        <v>3240</v>
      </c>
      <c r="G353" t="s">
        <v>97</v>
      </c>
      <c r="H353" t="s">
        <v>176</v>
      </c>
      <c r="I353" t="s">
        <v>1807</v>
      </c>
      <c r="J353" t="s">
        <v>1808</v>
      </c>
      <c r="K353" t="s">
        <v>1809</v>
      </c>
      <c r="L353">
        <v>18.424759999999999</v>
      </c>
      <c r="M353">
        <v>-72.770300000000006</v>
      </c>
      <c r="N353" t="s">
        <v>2948</v>
      </c>
      <c r="O353" t="s">
        <v>2948</v>
      </c>
      <c r="P353">
        <v>46</v>
      </c>
      <c r="Q353" t="s">
        <v>2663</v>
      </c>
      <c r="R353">
        <v>2</v>
      </c>
      <c r="S353" t="s">
        <v>48</v>
      </c>
      <c r="T353">
        <v>6</v>
      </c>
      <c r="U353" t="s">
        <v>23</v>
      </c>
      <c r="V353">
        <v>1417713511</v>
      </c>
      <c r="W353">
        <v>-2.0982583792959302</v>
      </c>
      <c r="X353">
        <v>30.1193873483302</v>
      </c>
      <c r="Y353" t="str">
        <f>_xlfn.CONCAT("RWANDA", " ", H353, " ", I353, " ", J353, " ", K353)</f>
        <v>RWANDA BUGESERA MAREBA RANGO MATINZA</v>
      </c>
    </row>
    <row r="354" spans="1:25">
      <c r="A354">
        <v>108</v>
      </c>
      <c r="B354" t="s">
        <v>1078</v>
      </c>
      <c r="C354" t="s">
        <v>1079</v>
      </c>
      <c r="E354" t="s">
        <v>2664</v>
      </c>
      <c r="F354" t="s">
        <v>3241</v>
      </c>
      <c r="G354" t="s">
        <v>97</v>
      </c>
      <c r="H354" t="s">
        <v>176</v>
      </c>
      <c r="I354" t="s">
        <v>1807</v>
      </c>
      <c r="J354" t="s">
        <v>1808</v>
      </c>
      <c r="K354" t="s">
        <v>1809</v>
      </c>
      <c r="L354">
        <v>18.424759999999999</v>
      </c>
      <c r="M354">
        <v>-72.770300000000006</v>
      </c>
      <c r="N354" t="s">
        <v>2948</v>
      </c>
      <c r="O354">
        <v>1965</v>
      </c>
      <c r="P354">
        <v>57</v>
      </c>
      <c r="Q354" t="s">
        <v>2663</v>
      </c>
      <c r="R354">
        <v>3</v>
      </c>
      <c r="S354" t="s">
        <v>26</v>
      </c>
      <c r="T354">
        <v>9</v>
      </c>
      <c r="U354" t="s">
        <v>36</v>
      </c>
      <c r="V354">
        <v>1417713511</v>
      </c>
      <c r="W354">
        <v>-2.0982583792959302</v>
      </c>
      <c r="X354">
        <v>30.1193873483302</v>
      </c>
      <c r="Y354" t="str">
        <f>_xlfn.CONCAT("RWANDA", " ", H354, " ", I354, " ", J354, " ", K354)</f>
        <v>RWANDA BUGESERA MAREBA RANGO MATINZA</v>
      </c>
    </row>
    <row r="355" spans="1:25">
      <c r="A355">
        <v>108</v>
      </c>
      <c r="B355" t="s">
        <v>1081</v>
      </c>
      <c r="C355" t="s">
        <v>1082</v>
      </c>
      <c r="E355" t="s">
        <v>2666</v>
      </c>
      <c r="F355" t="s">
        <v>3242</v>
      </c>
      <c r="G355" t="s">
        <v>97</v>
      </c>
      <c r="H355" t="s">
        <v>176</v>
      </c>
      <c r="I355" t="s">
        <v>1807</v>
      </c>
      <c r="J355" t="s">
        <v>1808</v>
      </c>
      <c r="K355" t="s">
        <v>1809</v>
      </c>
      <c r="L355">
        <v>18.424759999999999</v>
      </c>
      <c r="M355">
        <v>-72.770300000000006</v>
      </c>
      <c r="N355">
        <v>8</v>
      </c>
      <c r="O355">
        <v>1949</v>
      </c>
      <c r="P355">
        <v>73</v>
      </c>
      <c r="Q355" t="s">
        <v>2663</v>
      </c>
      <c r="R355">
        <v>6</v>
      </c>
      <c r="S355" t="s">
        <v>43</v>
      </c>
      <c r="T355">
        <v>12</v>
      </c>
      <c r="U355" t="s">
        <v>36</v>
      </c>
      <c r="V355">
        <v>1417713511</v>
      </c>
      <c r="W355">
        <v>-2.0982583792959302</v>
      </c>
      <c r="X355">
        <v>30.1193873483302</v>
      </c>
      <c r="Y355" t="str">
        <f>_xlfn.CONCAT("RWANDA", " ", H355, " ", I355, " ", J355, " ", K355)</f>
        <v>RWANDA BUGESERA MAREBA RANGO MATINZA</v>
      </c>
    </row>
    <row r="356" spans="1:25">
      <c r="A356">
        <v>108</v>
      </c>
      <c r="B356" t="s">
        <v>1084</v>
      </c>
      <c r="C356" t="s">
        <v>1085</v>
      </c>
      <c r="E356" t="s">
        <v>2370</v>
      </c>
      <c r="F356" t="s">
        <v>3243</v>
      </c>
      <c r="G356" t="s">
        <v>97</v>
      </c>
      <c r="H356" t="s">
        <v>176</v>
      </c>
      <c r="I356" t="s">
        <v>1807</v>
      </c>
      <c r="J356" t="s">
        <v>1808</v>
      </c>
      <c r="K356" t="s">
        <v>1809</v>
      </c>
      <c r="L356">
        <v>18.424759999999999</v>
      </c>
      <c r="M356">
        <v>-72.770300000000006</v>
      </c>
      <c r="N356">
        <v>11</v>
      </c>
      <c r="O356">
        <v>1929</v>
      </c>
      <c r="P356">
        <v>93</v>
      </c>
      <c r="Q356" t="s">
        <v>2663</v>
      </c>
      <c r="R356">
        <v>2</v>
      </c>
      <c r="S356" t="s">
        <v>48</v>
      </c>
      <c r="T356">
        <v>2</v>
      </c>
      <c r="U356" t="s">
        <v>36</v>
      </c>
      <c r="V356">
        <v>1417713511</v>
      </c>
      <c r="W356">
        <v>-2.0982583792959302</v>
      </c>
      <c r="X356">
        <v>30.1193873483302</v>
      </c>
      <c r="Y356" t="str">
        <f>_xlfn.CONCAT("RWANDA", " ", H356, " ", I356, " ", J356, " ", K356)</f>
        <v>RWANDA BUGESERA MAREBA RANGO MATINZA</v>
      </c>
    </row>
    <row r="357" spans="1:25">
      <c r="A357">
        <v>109</v>
      </c>
      <c r="B357" t="s">
        <v>1086</v>
      </c>
      <c r="C357" t="s">
        <v>1087</v>
      </c>
      <c r="E357" t="s">
        <v>2948</v>
      </c>
      <c r="F357" t="s">
        <v>3244</v>
      </c>
      <c r="G357" t="s">
        <v>37</v>
      </c>
      <c r="H357" t="s">
        <v>38</v>
      </c>
      <c r="I357" t="s">
        <v>1984</v>
      </c>
      <c r="J357" t="s">
        <v>1985</v>
      </c>
      <c r="K357" t="s">
        <v>1430</v>
      </c>
      <c r="L357">
        <v>13.875209999999999</v>
      </c>
      <c r="M357">
        <v>121.21510000000001</v>
      </c>
      <c r="N357">
        <v>8</v>
      </c>
      <c r="O357">
        <v>1983</v>
      </c>
      <c r="P357">
        <v>39</v>
      </c>
      <c r="Q357" t="s">
        <v>2669</v>
      </c>
      <c r="R357">
        <v>6</v>
      </c>
      <c r="S357" t="s">
        <v>43</v>
      </c>
      <c r="T357" t="s">
        <v>2948</v>
      </c>
      <c r="U357" t="s">
        <v>36</v>
      </c>
      <c r="V357">
        <v>9425637256</v>
      </c>
      <c r="W357">
        <v>-2.8730273916336602</v>
      </c>
      <c r="X357">
        <v>29.7561569774196</v>
      </c>
      <c r="Y357" t="str">
        <f>_xlfn.CONCAT("RWANDA", " ", H357, " ", I357, " ", J357, " ", K357)</f>
        <v>RWANDA RUSIZI KAMEMBE CYANGUGU GATOVU</v>
      </c>
    </row>
    <row r="358" spans="1:25">
      <c r="A358">
        <v>109</v>
      </c>
      <c r="B358" t="s">
        <v>1089</v>
      </c>
      <c r="C358" t="s">
        <v>1090</v>
      </c>
      <c r="E358" t="s">
        <v>462</v>
      </c>
      <c r="F358" t="s">
        <v>3245</v>
      </c>
      <c r="G358" t="s">
        <v>37</v>
      </c>
      <c r="H358" t="s">
        <v>38</v>
      </c>
      <c r="I358" t="s">
        <v>1984</v>
      </c>
      <c r="J358" t="s">
        <v>1985</v>
      </c>
      <c r="K358" t="s">
        <v>1430</v>
      </c>
      <c r="L358">
        <v>13.875209999999999</v>
      </c>
      <c r="M358">
        <v>121.21510000000001</v>
      </c>
      <c r="N358" t="s">
        <v>2948</v>
      </c>
      <c r="O358" t="s">
        <v>2948</v>
      </c>
      <c r="P358">
        <v>46</v>
      </c>
      <c r="Q358" t="s">
        <v>2669</v>
      </c>
      <c r="R358">
        <v>3</v>
      </c>
      <c r="S358" t="s">
        <v>26</v>
      </c>
      <c r="T358">
        <v>6</v>
      </c>
      <c r="U358" t="s">
        <v>23</v>
      </c>
      <c r="V358">
        <v>9425637256</v>
      </c>
      <c r="W358">
        <v>-2.8730273916336602</v>
      </c>
      <c r="X358">
        <v>29.7561569774196</v>
      </c>
      <c r="Y358" t="str">
        <f>_xlfn.CONCAT("RWANDA", " ", H358, " ", I358, " ", J358, " ", K358)</f>
        <v>RWANDA RUSIZI KAMEMBE CYANGUGU GATOVU</v>
      </c>
    </row>
    <row r="359" spans="1:25">
      <c r="A359">
        <v>109</v>
      </c>
      <c r="B359" t="s">
        <v>1091</v>
      </c>
      <c r="C359" t="s">
        <v>1092</v>
      </c>
      <c r="E359" t="s">
        <v>1060</v>
      </c>
      <c r="F359" t="s">
        <v>3246</v>
      </c>
      <c r="G359" t="s">
        <v>37</v>
      </c>
      <c r="H359" t="s">
        <v>38</v>
      </c>
      <c r="I359" t="s">
        <v>1984</v>
      </c>
      <c r="J359" t="s">
        <v>1985</v>
      </c>
      <c r="K359" t="s">
        <v>1430</v>
      </c>
      <c r="L359">
        <v>13.875209999999999</v>
      </c>
      <c r="M359">
        <v>121.21510000000001</v>
      </c>
      <c r="N359" t="s">
        <v>2948</v>
      </c>
      <c r="O359">
        <v>2009</v>
      </c>
      <c r="P359">
        <v>13</v>
      </c>
      <c r="Q359" t="s">
        <v>2669</v>
      </c>
      <c r="R359">
        <v>6</v>
      </c>
      <c r="S359" t="s">
        <v>43</v>
      </c>
      <c r="T359">
        <v>3</v>
      </c>
      <c r="U359" t="s">
        <v>36</v>
      </c>
      <c r="V359">
        <v>9425637256</v>
      </c>
      <c r="W359">
        <v>-2.8730273916336602</v>
      </c>
      <c r="X359">
        <v>29.7561569774196</v>
      </c>
      <c r="Y359" t="str">
        <f>_xlfn.CONCAT("RWANDA", " ", H359, " ", I359, " ", J359, " ", K359)</f>
        <v>RWANDA RUSIZI KAMEMBE CYANGUGU GATOVU</v>
      </c>
    </row>
    <row r="360" spans="1:25">
      <c r="A360">
        <v>109</v>
      </c>
      <c r="B360" t="s">
        <v>1094</v>
      </c>
      <c r="C360" t="s">
        <v>1095</v>
      </c>
      <c r="E360" t="s">
        <v>2948</v>
      </c>
      <c r="F360" t="s">
        <v>3247</v>
      </c>
      <c r="G360" t="s">
        <v>37</v>
      </c>
      <c r="H360" t="s">
        <v>38</v>
      </c>
      <c r="I360" t="s">
        <v>1984</v>
      </c>
      <c r="J360" t="s">
        <v>1985</v>
      </c>
      <c r="K360" t="s">
        <v>1430</v>
      </c>
      <c r="L360">
        <v>13.875209999999999</v>
      </c>
      <c r="M360">
        <v>121.21510000000001</v>
      </c>
      <c r="N360" t="s">
        <v>2948</v>
      </c>
      <c r="O360" t="s">
        <v>2948</v>
      </c>
      <c r="P360">
        <v>56</v>
      </c>
      <c r="Q360" t="s">
        <v>2669</v>
      </c>
      <c r="R360">
        <v>1</v>
      </c>
      <c r="S360" t="s">
        <v>186</v>
      </c>
      <c r="T360">
        <v>6</v>
      </c>
      <c r="U360" t="s">
        <v>36</v>
      </c>
      <c r="V360">
        <v>9425637256</v>
      </c>
      <c r="W360">
        <v>-2.8730273916336602</v>
      </c>
      <c r="X360">
        <v>29.7561569774196</v>
      </c>
      <c r="Y360" t="str">
        <f>_xlfn.CONCAT("RWANDA", " ", H360, " ", I360, " ", J360, " ", K360)</f>
        <v>RWANDA RUSIZI KAMEMBE CYANGUGU GATOVU</v>
      </c>
    </row>
    <row r="361" spans="1:25">
      <c r="A361">
        <v>109</v>
      </c>
      <c r="B361" t="s">
        <v>1096</v>
      </c>
      <c r="C361" t="s">
        <v>1097</v>
      </c>
      <c r="E361" t="s">
        <v>41</v>
      </c>
      <c r="F361" t="s">
        <v>3248</v>
      </c>
      <c r="G361" t="s">
        <v>37</v>
      </c>
      <c r="H361" t="s">
        <v>38</v>
      </c>
      <c r="I361" t="s">
        <v>1984</v>
      </c>
      <c r="J361" t="s">
        <v>1985</v>
      </c>
      <c r="K361" t="s">
        <v>1430</v>
      </c>
      <c r="L361">
        <v>13.875209999999999</v>
      </c>
      <c r="M361">
        <v>121.21510000000001</v>
      </c>
      <c r="N361">
        <v>9</v>
      </c>
      <c r="O361">
        <v>2005</v>
      </c>
      <c r="P361">
        <v>17</v>
      </c>
      <c r="Q361" t="s">
        <v>2669</v>
      </c>
      <c r="R361" t="s">
        <v>2948</v>
      </c>
      <c r="S361" t="s">
        <v>2948</v>
      </c>
      <c r="T361">
        <v>1</v>
      </c>
      <c r="U361" t="s">
        <v>36</v>
      </c>
      <c r="V361">
        <v>9425637256</v>
      </c>
      <c r="W361">
        <v>-2.8730273916336602</v>
      </c>
      <c r="X361">
        <v>29.7561569774196</v>
      </c>
      <c r="Y361" t="str">
        <f>_xlfn.CONCAT("RWANDA", " ", H361, " ", I361, " ", J361, " ", K361)</f>
        <v>RWANDA RUSIZI KAMEMBE CYANGUGU GATOVU</v>
      </c>
    </row>
    <row r="362" spans="1:25">
      <c r="A362">
        <v>110</v>
      </c>
      <c r="B362" t="s">
        <v>1098</v>
      </c>
      <c r="C362" t="s">
        <v>2948</v>
      </c>
      <c r="E362" t="s">
        <v>538</v>
      </c>
      <c r="F362" t="s">
        <v>3249</v>
      </c>
      <c r="G362" t="s">
        <v>31</v>
      </c>
      <c r="H362" t="s">
        <v>129</v>
      </c>
      <c r="I362" t="s">
        <v>1991</v>
      </c>
      <c r="J362" t="s">
        <v>1992</v>
      </c>
      <c r="K362" t="s">
        <v>1621</v>
      </c>
      <c r="L362">
        <v>15.400410000000001</v>
      </c>
      <c r="M362">
        <v>119.93040000000001</v>
      </c>
      <c r="N362">
        <v>1</v>
      </c>
      <c r="O362">
        <v>1975</v>
      </c>
      <c r="P362">
        <v>49</v>
      </c>
      <c r="Q362" t="s">
        <v>1990</v>
      </c>
      <c r="R362">
        <v>3</v>
      </c>
      <c r="S362" t="s">
        <v>26</v>
      </c>
      <c r="T362">
        <v>5</v>
      </c>
      <c r="U362" t="s">
        <v>23</v>
      </c>
      <c r="V362">
        <v>8772772207</v>
      </c>
      <c r="W362">
        <v>-1.8295990517606799</v>
      </c>
      <c r="X362">
        <v>30.145818933346899</v>
      </c>
      <c r="Y362" t="str">
        <f>_xlfn.CONCAT("RWANDA", " ", H362, " ", I362, " ", J362, " ", K362)</f>
        <v>RWANDA NGOMA KAREMBO AKAZIBA NYAGASOZI</v>
      </c>
    </row>
    <row r="363" spans="1:25">
      <c r="A363">
        <v>110</v>
      </c>
      <c r="B363" t="s">
        <v>1100</v>
      </c>
      <c r="C363" t="s">
        <v>1101</v>
      </c>
      <c r="E363" t="s">
        <v>463</v>
      </c>
      <c r="F363" t="s">
        <v>3250</v>
      </c>
      <c r="G363" t="s">
        <v>97</v>
      </c>
      <c r="H363" t="s">
        <v>129</v>
      </c>
      <c r="I363" t="s">
        <v>1991</v>
      </c>
      <c r="J363" t="s">
        <v>1992</v>
      </c>
      <c r="K363" t="s">
        <v>1621</v>
      </c>
      <c r="L363">
        <v>15.400410000000001</v>
      </c>
      <c r="M363">
        <v>119.93040000000001</v>
      </c>
      <c r="N363" t="s">
        <v>2948</v>
      </c>
      <c r="O363" t="s">
        <v>2948</v>
      </c>
      <c r="P363">
        <v>34</v>
      </c>
      <c r="Q363" t="s">
        <v>1990</v>
      </c>
      <c r="R363">
        <v>1</v>
      </c>
      <c r="S363" t="s">
        <v>186</v>
      </c>
      <c r="T363">
        <v>8</v>
      </c>
      <c r="U363" t="s">
        <v>23</v>
      </c>
      <c r="V363">
        <v>8772772207</v>
      </c>
      <c r="W363">
        <v>-1.8295990517606799</v>
      </c>
      <c r="X363">
        <v>30.145818933346899</v>
      </c>
      <c r="Y363" t="str">
        <f>_xlfn.CONCAT("RWANDA", " ", H363, " ", I363, " ", J363, " ", K363)</f>
        <v>RWANDA NGOMA KAREMBO AKAZIBA NYAGASOZI</v>
      </c>
    </row>
    <row r="364" spans="1:25">
      <c r="A364">
        <v>111</v>
      </c>
      <c r="B364" t="s">
        <v>1102</v>
      </c>
      <c r="C364" t="s">
        <v>1103</v>
      </c>
      <c r="E364" t="s">
        <v>2675</v>
      </c>
      <c r="F364" t="s">
        <v>3251</v>
      </c>
      <c r="G364" t="s">
        <v>31</v>
      </c>
      <c r="H364" t="s">
        <v>110</v>
      </c>
      <c r="I364" t="s">
        <v>1995</v>
      </c>
      <c r="J364" t="s">
        <v>1996</v>
      </c>
      <c r="K364" t="s">
        <v>1425</v>
      </c>
      <c r="L364">
        <v>44.840519999999998</v>
      </c>
      <c r="M364">
        <v>82.353660000000005</v>
      </c>
      <c r="N364">
        <v>11</v>
      </c>
      <c r="O364">
        <v>1922</v>
      </c>
      <c r="P364">
        <v>100</v>
      </c>
      <c r="Q364" t="s">
        <v>2417</v>
      </c>
      <c r="R364">
        <v>3</v>
      </c>
      <c r="S364" t="s">
        <v>26</v>
      </c>
      <c r="T364">
        <v>7</v>
      </c>
      <c r="U364" t="s">
        <v>36</v>
      </c>
      <c r="V364">
        <v>3258379988</v>
      </c>
      <c r="W364">
        <v>-1.72519355329586</v>
      </c>
      <c r="X364">
        <v>30.170731487581801</v>
      </c>
      <c r="Y364" t="str">
        <f>_xlfn.CONCAT("RWANDA", " ", H364, " ", I364, " ", J364, " ", K364)</f>
        <v>RWANDA GICUMBI RUTARE MUNANIRA MATABA</v>
      </c>
    </row>
    <row r="365" spans="1:25">
      <c r="A365">
        <v>111</v>
      </c>
      <c r="B365" t="s">
        <v>1105</v>
      </c>
      <c r="C365" t="s">
        <v>1106</v>
      </c>
      <c r="E365" t="s">
        <v>268</v>
      </c>
      <c r="F365" t="s">
        <v>3252</v>
      </c>
      <c r="G365" t="s">
        <v>31</v>
      </c>
      <c r="H365" t="s">
        <v>110</v>
      </c>
      <c r="I365" t="s">
        <v>1995</v>
      </c>
      <c r="J365" t="s">
        <v>1996</v>
      </c>
      <c r="K365" t="s">
        <v>1425</v>
      </c>
      <c r="L365">
        <v>44.840519999999998</v>
      </c>
      <c r="M365">
        <v>82.353660000000005</v>
      </c>
      <c r="N365">
        <v>5</v>
      </c>
      <c r="O365">
        <v>1979</v>
      </c>
      <c r="P365">
        <v>43</v>
      </c>
      <c r="Q365" t="s">
        <v>2417</v>
      </c>
      <c r="R365">
        <v>7</v>
      </c>
      <c r="S365" t="s">
        <v>78</v>
      </c>
      <c r="T365">
        <v>12</v>
      </c>
      <c r="U365" t="s">
        <v>36</v>
      </c>
      <c r="V365">
        <v>3258379988</v>
      </c>
      <c r="W365">
        <v>-1.72519355329586</v>
      </c>
      <c r="X365">
        <v>30.170731487581801</v>
      </c>
      <c r="Y365" t="str">
        <f>_xlfn.CONCAT("RWANDA", " ", H365, " ", I365, " ", J365, " ", K365)</f>
        <v>RWANDA GICUMBI RUTARE MUNANIRA MATABA</v>
      </c>
    </row>
    <row r="366" spans="1:25">
      <c r="A366">
        <v>111</v>
      </c>
      <c r="B366" t="s">
        <v>1108</v>
      </c>
      <c r="C366" t="s">
        <v>972</v>
      </c>
      <c r="E366" t="s">
        <v>298</v>
      </c>
      <c r="F366" t="s">
        <v>3253</v>
      </c>
      <c r="G366" t="s">
        <v>97</v>
      </c>
      <c r="H366" t="s">
        <v>167</v>
      </c>
      <c r="I366" t="s">
        <v>1399</v>
      </c>
      <c r="J366" t="s">
        <v>1707</v>
      </c>
      <c r="K366" t="s">
        <v>2418</v>
      </c>
      <c r="L366">
        <v>44.840519999999998</v>
      </c>
      <c r="M366">
        <v>82.353660000000005</v>
      </c>
      <c r="N366">
        <v>11</v>
      </c>
      <c r="O366">
        <v>1999</v>
      </c>
      <c r="P366">
        <v>23</v>
      </c>
      <c r="Q366" t="s">
        <v>2417</v>
      </c>
      <c r="R366">
        <v>3</v>
      </c>
      <c r="S366" t="s">
        <v>26</v>
      </c>
      <c r="T366" t="s">
        <v>2948</v>
      </c>
      <c r="U366" t="s">
        <v>36</v>
      </c>
      <c r="V366">
        <v>3258379988</v>
      </c>
      <c r="W366">
        <v>-1.6995368152753501</v>
      </c>
      <c r="X366">
        <v>30.311044247856401</v>
      </c>
      <c r="Y366" t="str">
        <f>_xlfn.CONCAT("RWANDA", " ", H366, " ", I366, " ", J366, " ", K366)</f>
        <v>RWANDA GATSIBO REMERA KIGABIRO RYARUTSINZI</v>
      </c>
    </row>
    <row r="367" spans="1:25">
      <c r="A367">
        <v>111</v>
      </c>
      <c r="B367" t="s">
        <v>1108</v>
      </c>
      <c r="C367" t="s">
        <v>972</v>
      </c>
      <c r="E367" t="s">
        <v>298</v>
      </c>
      <c r="F367" t="s">
        <v>3253</v>
      </c>
      <c r="G367" t="s">
        <v>31</v>
      </c>
      <c r="H367" t="s">
        <v>110</v>
      </c>
      <c r="I367" t="s">
        <v>1995</v>
      </c>
      <c r="J367" t="s">
        <v>1996</v>
      </c>
      <c r="K367" t="s">
        <v>1425</v>
      </c>
      <c r="L367">
        <v>44.840519999999998</v>
      </c>
      <c r="M367">
        <v>82.353660000000005</v>
      </c>
      <c r="N367">
        <v>11</v>
      </c>
      <c r="O367">
        <v>2001</v>
      </c>
      <c r="P367">
        <v>23</v>
      </c>
      <c r="Q367" t="s">
        <v>2417</v>
      </c>
      <c r="R367">
        <v>3</v>
      </c>
      <c r="S367" t="s">
        <v>26</v>
      </c>
      <c r="T367">
        <v>11</v>
      </c>
      <c r="U367" t="s">
        <v>36</v>
      </c>
      <c r="V367">
        <v>3258379988</v>
      </c>
      <c r="W367">
        <v>-1.72519355329586</v>
      </c>
      <c r="X367">
        <v>30.170731487581801</v>
      </c>
      <c r="Y367" t="str">
        <f>_xlfn.CONCAT("RWANDA", " ", H367, " ", I367, " ", J367, " ", K367)</f>
        <v>RWANDA GICUMBI RUTARE MUNANIRA MATABA</v>
      </c>
    </row>
    <row r="368" spans="1:25">
      <c r="A368">
        <v>111</v>
      </c>
      <c r="B368" t="s">
        <v>1109</v>
      </c>
      <c r="C368" t="s">
        <v>2948</v>
      </c>
      <c r="D368" t="s">
        <v>21</v>
      </c>
      <c r="E368" t="s">
        <v>964</v>
      </c>
      <c r="F368" t="s">
        <v>3254</v>
      </c>
      <c r="G368" t="s">
        <v>31</v>
      </c>
      <c r="H368" t="s">
        <v>110</v>
      </c>
      <c r="I368" t="s">
        <v>1995</v>
      </c>
      <c r="J368" t="s">
        <v>1996</v>
      </c>
      <c r="K368" t="s">
        <v>1425</v>
      </c>
      <c r="L368">
        <v>44.840519999999998</v>
      </c>
      <c r="M368">
        <v>82.353660000000005</v>
      </c>
      <c r="N368">
        <v>10</v>
      </c>
      <c r="O368">
        <v>1953</v>
      </c>
      <c r="P368">
        <v>69</v>
      </c>
      <c r="Q368" t="s">
        <v>2417</v>
      </c>
      <c r="R368">
        <v>7</v>
      </c>
      <c r="S368" t="s">
        <v>78</v>
      </c>
      <c r="T368" t="s">
        <v>2948</v>
      </c>
      <c r="U368" t="s">
        <v>23</v>
      </c>
      <c r="V368">
        <v>3258379988</v>
      </c>
      <c r="W368">
        <v>-1.72519355329586</v>
      </c>
      <c r="X368">
        <v>30.170731487581801</v>
      </c>
      <c r="Y368" t="str">
        <f>_xlfn.CONCAT("RWANDA", " ", H368, " ", I368, " ", J368, " ", K368)</f>
        <v>RWANDA GICUMBI RUTARE MUNANIRA MATABA</v>
      </c>
    </row>
    <row r="369" spans="1:25">
      <c r="A369">
        <v>111</v>
      </c>
      <c r="B369" t="s">
        <v>1110</v>
      </c>
      <c r="C369" t="s">
        <v>250</v>
      </c>
      <c r="E369" t="s">
        <v>368</v>
      </c>
      <c r="F369" t="s">
        <v>3255</v>
      </c>
      <c r="G369" t="s">
        <v>31</v>
      </c>
      <c r="H369" t="s">
        <v>110</v>
      </c>
      <c r="I369" t="s">
        <v>1995</v>
      </c>
      <c r="J369" t="s">
        <v>1996</v>
      </c>
      <c r="K369" t="s">
        <v>1425</v>
      </c>
      <c r="L369">
        <v>44.840519999999998</v>
      </c>
      <c r="M369">
        <v>82.353660000000005</v>
      </c>
      <c r="N369">
        <v>10</v>
      </c>
      <c r="O369">
        <v>1998</v>
      </c>
      <c r="P369">
        <v>24</v>
      </c>
      <c r="Q369" t="s">
        <v>2417</v>
      </c>
      <c r="R369" t="s">
        <v>2948</v>
      </c>
      <c r="S369" t="s">
        <v>2948</v>
      </c>
      <c r="T369">
        <v>12</v>
      </c>
      <c r="U369" t="s">
        <v>36</v>
      </c>
      <c r="V369">
        <v>3258379988</v>
      </c>
      <c r="W369">
        <v>-1.72519355329586</v>
      </c>
      <c r="X369">
        <v>30.170731487581801</v>
      </c>
      <c r="Y369" t="str">
        <f>_xlfn.CONCAT("RWANDA", " ", H369, " ", I369, " ", J369, " ", K369)</f>
        <v>RWANDA GICUMBI RUTARE MUNANIRA MATABA</v>
      </c>
    </row>
    <row r="370" spans="1:25">
      <c r="A370">
        <v>112</v>
      </c>
      <c r="B370" t="s">
        <v>1111</v>
      </c>
      <c r="C370" t="s">
        <v>145</v>
      </c>
      <c r="E370" t="s">
        <v>50</v>
      </c>
      <c r="F370" t="s">
        <v>3256</v>
      </c>
      <c r="G370" t="s">
        <v>72</v>
      </c>
      <c r="H370" t="s">
        <v>82</v>
      </c>
      <c r="I370" t="s">
        <v>1934</v>
      </c>
      <c r="J370" t="s">
        <v>2002</v>
      </c>
      <c r="K370" t="s">
        <v>2003</v>
      </c>
      <c r="L370">
        <v>18.114529999999998</v>
      </c>
      <c r="M370">
        <v>121.4024</v>
      </c>
      <c r="N370">
        <v>12</v>
      </c>
      <c r="O370">
        <v>2008</v>
      </c>
      <c r="P370">
        <v>14</v>
      </c>
      <c r="Q370" t="s">
        <v>2005</v>
      </c>
      <c r="R370">
        <v>6</v>
      </c>
      <c r="S370" t="s">
        <v>43</v>
      </c>
      <c r="T370">
        <v>7</v>
      </c>
      <c r="U370" t="s">
        <v>23</v>
      </c>
      <c r="W370">
        <v>-1.9462332416805801</v>
      </c>
      <c r="X370">
        <v>30.132734820891802</v>
      </c>
      <c r="Y370" t="str">
        <f>_xlfn.CONCAT("RWANDA", " ", H370, " ", I370, " ", J370, " ", K370)</f>
        <v>RWANDA KICUKIRO MASAKA MBABE SANGANO</v>
      </c>
    </row>
    <row r="371" spans="1:25">
      <c r="A371">
        <v>112</v>
      </c>
      <c r="B371" t="s">
        <v>1112</v>
      </c>
      <c r="C371" t="s">
        <v>1113</v>
      </c>
      <c r="E371" t="s">
        <v>300</v>
      </c>
      <c r="F371" t="s">
        <v>3257</v>
      </c>
      <c r="G371" t="s">
        <v>72</v>
      </c>
      <c r="H371" t="s">
        <v>82</v>
      </c>
      <c r="I371" t="s">
        <v>1934</v>
      </c>
      <c r="J371" t="s">
        <v>2002</v>
      </c>
      <c r="K371" t="s">
        <v>2003</v>
      </c>
      <c r="L371">
        <v>18.114529999999998</v>
      </c>
      <c r="M371">
        <v>121.4024</v>
      </c>
      <c r="N371">
        <v>2</v>
      </c>
      <c r="O371">
        <v>1931</v>
      </c>
      <c r="P371">
        <v>91</v>
      </c>
      <c r="Q371" t="s">
        <v>2005</v>
      </c>
      <c r="R371">
        <v>4</v>
      </c>
      <c r="S371" t="s">
        <v>93</v>
      </c>
      <c r="T371">
        <v>1</v>
      </c>
      <c r="U371" t="s">
        <v>36</v>
      </c>
      <c r="W371">
        <v>-1.9462332416805801</v>
      </c>
      <c r="X371">
        <v>30.132734820891802</v>
      </c>
      <c r="Y371" t="str">
        <f>_xlfn.CONCAT("RWANDA", " ", H371, " ", I371, " ", J371, " ", K371)</f>
        <v>RWANDA KICUKIRO MASAKA MBABE SANGANO</v>
      </c>
    </row>
    <row r="372" spans="1:25">
      <c r="A372">
        <v>112</v>
      </c>
      <c r="B372" t="s">
        <v>1114</v>
      </c>
      <c r="C372" t="s">
        <v>1115</v>
      </c>
      <c r="E372" t="s">
        <v>709</v>
      </c>
      <c r="F372" t="s">
        <v>3258</v>
      </c>
      <c r="G372" t="s">
        <v>72</v>
      </c>
      <c r="H372" t="s">
        <v>82</v>
      </c>
      <c r="I372" t="s">
        <v>1934</v>
      </c>
      <c r="J372" t="s">
        <v>2002</v>
      </c>
      <c r="K372" t="s">
        <v>2003</v>
      </c>
      <c r="L372">
        <v>18.114529999999998</v>
      </c>
      <c r="M372">
        <v>121.4024</v>
      </c>
      <c r="N372">
        <v>4</v>
      </c>
      <c r="O372">
        <v>1921</v>
      </c>
      <c r="P372">
        <v>101</v>
      </c>
      <c r="Q372" t="s">
        <v>2005</v>
      </c>
      <c r="R372">
        <v>4</v>
      </c>
      <c r="S372" t="s">
        <v>93</v>
      </c>
      <c r="T372">
        <v>7</v>
      </c>
      <c r="U372" t="s">
        <v>23</v>
      </c>
      <c r="W372">
        <v>-1.9462332416805801</v>
      </c>
      <c r="X372">
        <v>30.132734820891802</v>
      </c>
      <c r="Y372" t="str">
        <f>_xlfn.CONCAT("RWANDA", " ", H372, " ", I372, " ", J372, " ", K372)</f>
        <v>RWANDA KICUKIRO MASAKA MBABE SANGANO</v>
      </c>
    </row>
    <row r="373" spans="1:25">
      <c r="A373">
        <v>112</v>
      </c>
      <c r="B373" t="s">
        <v>1116</v>
      </c>
      <c r="C373" t="s">
        <v>644</v>
      </c>
      <c r="E373" t="s">
        <v>557</v>
      </c>
      <c r="F373" t="s">
        <v>3259</v>
      </c>
      <c r="G373" t="s">
        <v>72</v>
      </c>
      <c r="H373" t="s">
        <v>82</v>
      </c>
      <c r="I373" t="s">
        <v>1934</v>
      </c>
      <c r="J373" t="s">
        <v>2002</v>
      </c>
      <c r="K373" t="s">
        <v>2003</v>
      </c>
      <c r="L373">
        <v>18.114529999999998</v>
      </c>
      <c r="M373">
        <v>121.4024</v>
      </c>
      <c r="N373" t="s">
        <v>2948</v>
      </c>
      <c r="O373">
        <v>1976</v>
      </c>
      <c r="P373">
        <v>46</v>
      </c>
      <c r="Q373" t="s">
        <v>2005</v>
      </c>
      <c r="R373">
        <v>5</v>
      </c>
      <c r="S373" t="s">
        <v>86</v>
      </c>
      <c r="T373">
        <v>12</v>
      </c>
      <c r="U373" t="s">
        <v>23</v>
      </c>
      <c r="W373">
        <v>-1.9462332416805801</v>
      </c>
      <c r="X373">
        <v>30.132734820891802</v>
      </c>
      <c r="Y373" t="str">
        <f>_xlfn.CONCAT("RWANDA", " ", H373, " ", I373, " ", J373, " ", K373)</f>
        <v>RWANDA KICUKIRO MASAKA MBABE SANGANO</v>
      </c>
    </row>
    <row r="374" spans="1:25">
      <c r="A374">
        <v>112</v>
      </c>
      <c r="B374" t="s">
        <v>1117</v>
      </c>
      <c r="C374" t="s">
        <v>1118</v>
      </c>
      <c r="E374" t="s">
        <v>76</v>
      </c>
      <c r="F374" t="s">
        <v>3260</v>
      </c>
      <c r="G374" t="s">
        <v>72</v>
      </c>
      <c r="H374" t="s">
        <v>82</v>
      </c>
      <c r="I374" t="s">
        <v>1934</v>
      </c>
      <c r="J374" t="s">
        <v>2002</v>
      </c>
      <c r="K374" t="s">
        <v>2003</v>
      </c>
      <c r="L374">
        <v>18.114529999999998</v>
      </c>
      <c r="M374">
        <v>121.4024</v>
      </c>
      <c r="N374">
        <v>9</v>
      </c>
      <c r="O374" t="s">
        <v>2948</v>
      </c>
      <c r="P374">
        <v>87</v>
      </c>
      <c r="Q374" t="s">
        <v>2005</v>
      </c>
      <c r="R374">
        <v>2</v>
      </c>
      <c r="S374" t="s">
        <v>48</v>
      </c>
      <c r="T374">
        <v>5</v>
      </c>
      <c r="U374" t="s">
        <v>23</v>
      </c>
      <c r="W374">
        <v>-1.9462332416805801</v>
      </c>
      <c r="X374">
        <v>30.132734820891802</v>
      </c>
      <c r="Y374" t="str">
        <f>_xlfn.CONCAT("RWANDA", " ", H374, " ", I374, " ", J374, " ", K374)</f>
        <v>RWANDA KICUKIRO MASAKA MBABE SANGANO</v>
      </c>
    </row>
    <row r="375" spans="1:25">
      <c r="A375">
        <v>113</v>
      </c>
      <c r="B375" t="s">
        <v>1120</v>
      </c>
      <c r="C375" t="s">
        <v>926</v>
      </c>
      <c r="D375" t="s">
        <v>534</v>
      </c>
      <c r="E375" t="s">
        <v>2681</v>
      </c>
      <c r="F375" t="s">
        <v>2682</v>
      </c>
      <c r="G375" t="s">
        <v>97</v>
      </c>
      <c r="H375" t="s">
        <v>289</v>
      </c>
      <c r="I375" t="s">
        <v>2032</v>
      </c>
      <c r="J375" t="s">
        <v>2033</v>
      </c>
      <c r="K375" t="s">
        <v>2034</v>
      </c>
      <c r="L375">
        <v>-7.3697699999999999</v>
      </c>
      <c r="M375">
        <v>112.51260000000001</v>
      </c>
      <c r="N375">
        <v>6</v>
      </c>
      <c r="O375" t="s">
        <v>2948</v>
      </c>
      <c r="P375">
        <v>17</v>
      </c>
      <c r="Q375" t="s">
        <v>2013</v>
      </c>
      <c r="R375">
        <v>6</v>
      </c>
      <c r="S375" t="s">
        <v>43</v>
      </c>
      <c r="T375">
        <v>2</v>
      </c>
      <c r="U375" t="s">
        <v>36</v>
      </c>
      <c r="V375">
        <v>4328092938</v>
      </c>
      <c r="W375">
        <v>-1.4484693681122001</v>
      </c>
      <c r="X375">
        <v>30.2476326713311</v>
      </c>
      <c r="Y375" t="str">
        <f>_xlfn.CONCAT("RWANDA", " ", H375, " ", I375, " ", J375, " ", K375)</f>
        <v>RWANDA NYAGATARE MIMURI BIBARE URUTAMBI</v>
      </c>
    </row>
    <row r="376" spans="1:25">
      <c r="A376">
        <v>113</v>
      </c>
      <c r="B376" t="s">
        <v>1122</v>
      </c>
      <c r="C376" t="s">
        <v>174</v>
      </c>
      <c r="E376" t="s">
        <v>30</v>
      </c>
      <c r="F376" t="s">
        <v>3261</v>
      </c>
      <c r="G376" t="s">
        <v>97</v>
      </c>
      <c r="H376" t="s">
        <v>289</v>
      </c>
      <c r="I376" t="s">
        <v>2032</v>
      </c>
      <c r="J376" t="s">
        <v>2033</v>
      </c>
      <c r="K376" t="s">
        <v>2034</v>
      </c>
      <c r="L376">
        <v>-7.3697699999999999</v>
      </c>
      <c r="M376">
        <v>112.51260000000001</v>
      </c>
      <c r="N376">
        <v>7</v>
      </c>
      <c r="O376">
        <v>1951</v>
      </c>
      <c r="P376">
        <v>71</v>
      </c>
      <c r="Q376" t="s">
        <v>2013</v>
      </c>
      <c r="R376">
        <v>3</v>
      </c>
      <c r="S376" t="s">
        <v>26</v>
      </c>
      <c r="T376">
        <v>4</v>
      </c>
      <c r="U376" t="s">
        <v>36</v>
      </c>
      <c r="V376">
        <v>4328092938</v>
      </c>
      <c r="W376">
        <v>-1.4484693681122001</v>
      </c>
      <c r="X376">
        <v>30.2476326713311</v>
      </c>
      <c r="Y376" t="str">
        <f>_xlfn.CONCAT("RWANDA", " ", H376, " ", I376, " ", J376, " ", K376)</f>
        <v>RWANDA NYAGATARE MIMURI BIBARE URUTAMBI</v>
      </c>
    </row>
    <row r="377" spans="1:25">
      <c r="A377">
        <v>113</v>
      </c>
      <c r="B377" t="s">
        <v>1123</v>
      </c>
      <c r="C377" t="s">
        <v>244</v>
      </c>
      <c r="E377" t="s">
        <v>373</v>
      </c>
      <c r="F377" t="s">
        <v>3262</v>
      </c>
      <c r="G377" t="s">
        <v>97</v>
      </c>
      <c r="H377" t="s">
        <v>289</v>
      </c>
      <c r="I377" t="s">
        <v>2032</v>
      </c>
      <c r="J377" t="s">
        <v>2033</v>
      </c>
      <c r="K377" t="s">
        <v>2034</v>
      </c>
      <c r="L377">
        <v>-7.3697699999999999</v>
      </c>
      <c r="M377">
        <v>112.51260000000001</v>
      </c>
      <c r="N377">
        <v>9</v>
      </c>
      <c r="O377">
        <v>1940</v>
      </c>
      <c r="P377">
        <v>82</v>
      </c>
      <c r="Q377" t="s">
        <v>2013</v>
      </c>
      <c r="R377" t="s">
        <v>2948</v>
      </c>
      <c r="S377" t="s">
        <v>2948</v>
      </c>
      <c r="T377">
        <v>1</v>
      </c>
      <c r="U377" t="s">
        <v>23</v>
      </c>
      <c r="V377">
        <v>4328092938</v>
      </c>
      <c r="W377">
        <v>-1.4484693681122001</v>
      </c>
      <c r="X377">
        <v>30.2476326713311</v>
      </c>
      <c r="Y377" t="str">
        <f>_xlfn.CONCAT("RWANDA", " ", H377, " ", I377, " ", J377, " ", K377)</f>
        <v>RWANDA NYAGATARE MIMURI BIBARE URUTAMBI</v>
      </c>
    </row>
    <row r="378" spans="1:25">
      <c r="A378">
        <v>113</v>
      </c>
      <c r="B378" t="s">
        <v>1124</v>
      </c>
      <c r="C378" t="s">
        <v>1125</v>
      </c>
      <c r="E378" t="s">
        <v>2684</v>
      </c>
      <c r="F378" t="s">
        <v>3263</v>
      </c>
      <c r="G378" t="s">
        <v>97</v>
      </c>
      <c r="H378" t="s">
        <v>289</v>
      </c>
      <c r="I378" t="s">
        <v>2032</v>
      </c>
      <c r="J378" t="s">
        <v>2033</v>
      </c>
      <c r="K378" t="s">
        <v>2034</v>
      </c>
      <c r="L378">
        <v>-7.3697699999999999</v>
      </c>
      <c r="M378">
        <v>112.51260000000001</v>
      </c>
      <c r="N378">
        <v>3</v>
      </c>
      <c r="O378">
        <v>1968</v>
      </c>
      <c r="P378">
        <v>56</v>
      </c>
      <c r="Q378" t="s">
        <v>2013</v>
      </c>
      <c r="R378">
        <v>2</v>
      </c>
      <c r="S378" t="s">
        <v>48</v>
      </c>
      <c r="T378">
        <v>4</v>
      </c>
      <c r="U378" t="s">
        <v>36</v>
      </c>
      <c r="V378">
        <v>4328092938</v>
      </c>
      <c r="W378">
        <v>-1.4484693681122001</v>
      </c>
      <c r="X378">
        <v>30.2476326713311</v>
      </c>
      <c r="Y378" t="str">
        <f>_xlfn.CONCAT("RWANDA", " ", H378, " ", I378, " ", J378, " ", K378)</f>
        <v>RWANDA NYAGATARE MIMURI BIBARE URUTAMBI</v>
      </c>
    </row>
    <row r="379" spans="1:25">
      <c r="A379">
        <v>114</v>
      </c>
      <c r="B379" t="s">
        <v>1127</v>
      </c>
      <c r="C379" t="s">
        <v>301</v>
      </c>
      <c r="D379" t="s">
        <v>1128</v>
      </c>
      <c r="E379" t="s">
        <v>682</v>
      </c>
      <c r="F379" t="s">
        <v>2015</v>
      </c>
      <c r="G379" t="s">
        <v>37</v>
      </c>
      <c r="H379" t="s">
        <v>64</v>
      </c>
      <c r="I379" t="s">
        <v>2016</v>
      </c>
      <c r="J379" t="s">
        <v>2017</v>
      </c>
      <c r="K379" t="s">
        <v>2018</v>
      </c>
      <c r="L379">
        <v>18.786300000000001</v>
      </c>
      <c r="M379">
        <v>-69.653199999999998</v>
      </c>
      <c r="N379">
        <v>12</v>
      </c>
      <c r="O379">
        <v>1928</v>
      </c>
      <c r="P379">
        <v>22</v>
      </c>
      <c r="Q379" t="s">
        <v>2020</v>
      </c>
      <c r="R379">
        <v>2</v>
      </c>
      <c r="S379" t="s">
        <v>48</v>
      </c>
      <c r="T379">
        <v>4</v>
      </c>
      <c r="U379" t="s">
        <v>36</v>
      </c>
      <c r="W379">
        <v>-2.0157537783706099</v>
      </c>
      <c r="X379">
        <v>29.397582546102001</v>
      </c>
      <c r="Y379" t="str">
        <f>_xlfn.CONCAT("RWANDA", " ", H379, " ", I379, " ", J379, " ", K379)</f>
        <v>RWANDA RUTSIRO MUSHUBATI MAGERAGERE NYARUSANGE</v>
      </c>
    </row>
    <row r="380" spans="1:25">
      <c r="A380">
        <v>114</v>
      </c>
      <c r="B380" t="s">
        <v>1129</v>
      </c>
      <c r="C380" t="s">
        <v>1130</v>
      </c>
      <c r="E380" t="s">
        <v>2686</v>
      </c>
      <c r="F380" t="s">
        <v>3264</v>
      </c>
      <c r="G380" t="s">
        <v>37</v>
      </c>
      <c r="H380" t="s">
        <v>64</v>
      </c>
      <c r="I380" t="s">
        <v>2016</v>
      </c>
      <c r="J380" t="s">
        <v>2017</v>
      </c>
      <c r="K380" t="s">
        <v>2018</v>
      </c>
      <c r="L380">
        <v>18.786300000000001</v>
      </c>
      <c r="M380">
        <v>-69.653199999999998</v>
      </c>
      <c r="N380">
        <v>4</v>
      </c>
      <c r="O380" t="s">
        <v>2948</v>
      </c>
      <c r="P380">
        <v>36</v>
      </c>
      <c r="Q380" t="s">
        <v>2020</v>
      </c>
      <c r="R380">
        <v>7</v>
      </c>
      <c r="S380" t="s">
        <v>78</v>
      </c>
      <c r="T380">
        <v>11</v>
      </c>
      <c r="U380" t="s">
        <v>36</v>
      </c>
      <c r="W380">
        <v>-2.0157537783706099</v>
      </c>
      <c r="X380">
        <v>29.397582546102001</v>
      </c>
      <c r="Y380" t="str">
        <f>_xlfn.CONCAT("RWANDA", " ", H380, " ", I380, " ", J380, " ", K380)</f>
        <v>RWANDA RUTSIRO MUSHUBATI MAGERAGERE NYARUSANGE</v>
      </c>
    </row>
    <row r="381" spans="1:25">
      <c r="A381">
        <v>114</v>
      </c>
      <c r="B381" t="s">
        <v>1132</v>
      </c>
      <c r="C381" t="s">
        <v>2948</v>
      </c>
      <c r="E381" t="s">
        <v>672</v>
      </c>
      <c r="F381" t="s">
        <v>3265</v>
      </c>
      <c r="G381" t="s">
        <v>37</v>
      </c>
      <c r="H381" t="s">
        <v>64</v>
      </c>
      <c r="I381" t="s">
        <v>2016</v>
      </c>
      <c r="J381" t="s">
        <v>2017</v>
      </c>
      <c r="K381" t="s">
        <v>2018</v>
      </c>
      <c r="L381">
        <v>18.786300000000001</v>
      </c>
      <c r="M381">
        <v>-69.653199999999998</v>
      </c>
      <c r="N381">
        <v>6</v>
      </c>
      <c r="O381" t="s">
        <v>2948</v>
      </c>
      <c r="P381">
        <v>78</v>
      </c>
      <c r="Q381" t="s">
        <v>2020</v>
      </c>
      <c r="R381">
        <v>2</v>
      </c>
      <c r="S381" t="s">
        <v>48</v>
      </c>
      <c r="T381">
        <v>6</v>
      </c>
      <c r="U381" t="s">
        <v>36</v>
      </c>
      <c r="V381" t="s">
        <v>2948</v>
      </c>
      <c r="W381">
        <v>-2.0157537783706099</v>
      </c>
      <c r="X381">
        <v>29.397582546102001</v>
      </c>
      <c r="Y381" t="str">
        <f>_xlfn.CONCAT("RWANDA", " ", H381, " ", I381, " ", J381, " ", K381)</f>
        <v>RWANDA RUTSIRO MUSHUBATI MAGERAGERE NYARUSANGE</v>
      </c>
    </row>
    <row r="382" spans="1:25">
      <c r="A382">
        <v>114</v>
      </c>
      <c r="B382" t="s">
        <v>1134</v>
      </c>
      <c r="C382" t="s">
        <v>1135</v>
      </c>
      <c r="E382" t="s">
        <v>248</v>
      </c>
      <c r="F382" t="s">
        <v>3266</v>
      </c>
      <c r="G382" t="s">
        <v>37</v>
      </c>
      <c r="H382" t="s">
        <v>64</v>
      </c>
      <c r="I382" t="s">
        <v>2016</v>
      </c>
      <c r="J382" t="s">
        <v>2017</v>
      </c>
      <c r="K382" t="s">
        <v>2018</v>
      </c>
      <c r="L382">
        <v>18.786300000000001</v>
      </c>
      <c r="M382">
        <v>-69.653199999999998</v>
      </c>
      <c r="N382">
        <v>11</v>
      </c>
      <c r="O382">
        <v>2004</v>
      </c>
      <c r="P382">
        <v>77</v>
      </c>
      <c r="Q382" t="s">
        <v>2020</v>
      </c>
      <c r="R382">
        <v>5</v>
      </c>
      <c r="S382" t="s">
        <v>86</v>
      </c>
      <c r="T382">
        <v>10</v>
      </c>
      <c r="U382" t="s">
        <v>36</v>
      </c>
      <c r="W382">
        <v>-2.0157537783706099</v>
      </c>
      <c r="X382">
        <v>29.397582546102001</v>
      </c>
      <c r="Y382" t="str">
        <f>_xlfn.CONCAT("RWANDA", " ", H382, " ", I382, " ", J382, " ", K382)</f>
        <v>RWANDA RUTSIRO MUSHUBATI MAGERAGERE NYARUSANGE</v>
      </c>
    </row>
    <row r="383" spans="1:25">
      <c r="A383">
        <v>115</v>
      </c>
      <c r="B383" t="s">
        <v>1137</v>
      </c>
      <c r="C383" t="s">
        <v>381</v>
      </c>
      <c r="E383" t="s">
        <v>506</v>
      </c>
      <c r="F383" t="s">
        <v>3267</v>
      </c>
      <c r="G383" t="s">
        <v>72</v>
      </c>
      <c r="H383" t="s">
        <v>77</v>
      </c>
      <c r="I383" t="s">
        <v>1642</v>
      </c>
      <c r="J383" t="s">
        <v>1562</v>
      </c>
      <c r="K383" t="s">
        <v>1671</v>
      </c>
      <c r="L383">
        <v>49.853090000000002</v>
      </c>
      <c r="M383">
        <v>20.906320000000001</v>
      </c>
      <c r="N383" t="s">
        <v>2948</v>
      </c>
      <c r="O383">
        <v>1983</v>
      </c>
      <c r="P383">
        <v>39</v>
      </c>
      <c r="Q383" t="s">
        <v>2689</v>
      </c>
      <c r="R383">
        <v>1</v>
      </c>
      <c r="S383" t="s">
        <v>186</v>
      </c>
      <c r="T383">
        <v>7</v>
      </c>
      <c r="U383" t="s">
        <v>36</v>
      </c>
      <c r="W383">
        <v>-1.93499596339253</v>
      </c>
      <c r="X383">
        <v>30.015642495029599</v>
      </c>
      <c r="Y383" t="str">
        <f>_xlfn.CONCAT("RWANDA", " ", H383, " ", I383, " ", J383, " ", K383)</f>
        <v>RWANDA NYARUGENGE KANYINYA TABA NGENDO</v>
      </c>
    </row>
    <row r="384" spans="1:25">
      <c r="A384">
        <v>115</v>
      </c>
      <c r="B384" t="s">
        <v>1138</v>
      </c>
      <c r="C384" t="s">
        <v>375</v>
      </c>
      <c r="E384" t="s">
        <v>245</v>
      </c>
      <c r="F384" t="s">
        <v>3268</v>
      </c>
      <c r="G384" t="s">
        <v>72</v>
      </c>
      <c r="H384" t="s">
        <v>77</v>
      </c>
      <c r="I384" t="s">
        <v>1642</v>
      </c>
      <c r="J384" t="s">
        <v>1562</v>
      </c>
      <c r="K384" t="s">
        <v>1671</v>
      </c>
      <c r="L384">
        <v>49.853090000000002</v>
      </c>
      <c r="M384">
        <v>20.906320000000001</v>
      </c>
      <c r="N384">
        <v>11</v>
      </c>
      <c r="O384">
        <v>2001</v>
      </c>
      <c r="P384">
        <v>21</v>
      </c>
      <c r="Q384" t="s">
        <v>2689</v>
      </c>
      <c r="R384" t="s">
        <v>2948</v>
      </c>
      <c r="S384" t="s">
        <v>2948</v>
      </c>
      <c r="T384">
        <v>1</v>
      </c>
      <c r="U384" t="s">
        <v>36</v>
      </c>
      <c r="W384">
        <v>-1.93499596339253</v>
      </c>
      <c r="X384">
        <v>30.015642495029599</v>
      </c>
      <c r="Y384" t="str">
        <f>_xlfn.CONCAT("RWANDA", " ", H384, " ", I384, " ", J384, " ", K384)</f>
        <v>RWANDA NYARUGENGE KANYINYA TABA NGENDO</v>
      </c>
    </row>
    <row r="385" spans="1:25">
      <c r="A385">
        <v>115</v>
      </c>
      <c r="B385" t="s">
        <v>1139</v>
      </c>
      <c r="C385" t="s">
        <v>1140</v>
      </c>
      <c r="E385" t="s">
        <v>394</v>
      </c>
      <c r="F385" t="s">
        <v>3269</v>
      </c>
      <c r="G385" t="s">
        <v>72</v>
      </c>
      <c r="H385" t="s">
        <v>77</v>
      </c>
      <c r="I385" t="s">
        <v>1642</v>
      </c>
      <c r="J385" t="s">
        <v>1562</v>
      </c>
      <c r="K385" t="s">
        <v>1671</v>
      </c>
      <c r="L385">
        <v>49.853090000000002</v>
      </c>
      <c r="M385">
        <v>20.906320000000001</v>
      </c>
      <c r="N385" t="s">
        <v>2948</v>
      </c>
      <c r="O385">
        <v>2006</v>
      </c>
      <c r="P385">
        <v>16</v>
      </c>
      <c r="Q385" t="s">
        <v>2689</v>
      </c>
      <c r="R385">
        <v>6</v>
      </c>
      <c r="S385" t="s">
        <v>43</v>
      </c>
      <c r="T385">
        <v>13</v>
      </c>
      <c r="U385" t="s">
        <v>36</v>
      </c>
      <c r="W385">
        <v>-1.93499596339253</v>
      </c>
      <c r="X385">
        <v>30.015642495029599</v>
      </c>
      <c r="Y385" t="str">
        <f>_xlfn.CONCAT("RWANDA", " ", H385, " ", I385, " ", J385, " ", K385)</f>
        <v>RWANDA NYARUGENGE KANYINYA TABA NGENDO</v>
      </c>
    </row>
    <row r="386" spans="1:25">
      <c r="A386">
        <v>115</v>
      </c>
      <c r="B386" t="s">
        <v>1139</v>
      </c>
      <c r="C386" t="s">
        <v>1140</v>
      </c>
      <c r="E386" t="s">
        <v>394</v>
      </c>
      <c r="F386" t="s">
        <v>3269</v>
      </c>
      <c r="G386" t="s">
        <v>24</v>
      </c>
      <c r="H386" t="s">
        <v>255</v>
      </c>
      <c r="I386" t="s">
        <v>2117</v>
      </c>
      <c r="J386" t="s">
        <v>2118</v>
      </c>
      <c r="K386" t="s">
        <v>2119</v>
      </c>
      <c r="L386">
        <v>49.853090000000002</v>
      </c>
      <c r="M386">
        <v>20.906320000000001</v>
      </c>
      <c r="N386" t="s">
        <v>2948</v>
      </c>
      <c r="O386">
        <v>1943</v>
      </c>
      <c r="P386">
        <v>18</v>
      </c>
      <c r="Q386" t="s">
        <v>2689</v>
      </c>
      <c r="R386">
        <v>6</v>
      </c>
      <c r="S386" t="s">
        <v>43</v>
      </c>
      <c r="T386" t="s">
        <v>2948</v>
      </c>
      <c r="U386" t="s">
        <v>23</v>
      </c>
      <c r="W386">
        <v>-2.1910317279896501</v>
      </c>
      <c r="X386">
        <v>29.902223652938702</v>
      </c>
      <c r="Y386" t="str">
        <f>_xlfn.CONCAT("RWANDA", " ", H386, " ", I386, " ", J386, " ", K386)</f>
        <v>RWANDA RUHANGO KINAZI BURIMA MIRAMBI</v>
      </c>
    </row>
    <row r="387" spans="1:25">
      <c r="A387">
        <v>116</v>
      </c>
      <c r="B387" t="s">
        <v>1141</v>
      </c>
      <c r="C387" t="s">
        <v>1142</v>
      </c>
      <c r="E387" t="s">
        <v>2693</v>
      </c>
      <c r="F387" t="s">
        <v>3270</v>
      </c>
      <c r="G387" t="s">
        <v>24</v>
      </c>
      <c r="H387" t="s">
        <v>160</v>
      </c>
      <c r="I387" t="s">
        <v>2026</v>
      </c>
      <c r="J387" t="s">
        <v>2027</v>
      </c>
      <c r="K387" t="s">
        <v>2028</v>
      </c>
      <c r="L387">
        <v>46.848570000000002</v>
      </c>
      <c r="M387">
        <v>34.380420000000001</v>
      </c>
      <c r="N387">
        <v>5</v>
      </c>
      <c r="O387">
        <v>1973</v>
      </c>
      <c r="P387">
        <v>49</v>
      </c>
      <c r="Q387" t="s">
        <v>2695</v>
      </c>
      <c r="R387">
        <v>2</v>
      </c>
      <c r="S387" t="s">
        <v>48</v>
      </c>
      <c r="T387">
        <v>11</v>
      </c>
      <c r="U387" t="s">
        <v>36</v>
      </c>
      <c r="V387">
        <v>6996074114</v>
      </c>
      <c r="W387">
        <v>-2.3864803952147802</v>
      </c>
      <c r="X387">
        <v>29.888681186674201</v>
      </c>
      <c r="Y387" t="str">
        <f>_xlfn.CONCAT("RWANDA", " ", H387, " ", I387, " ", J387, " ", K387)</f>
        <v>RWANDA NYANZA KIBILIZI RWOTSO SARUHEMBE</v>
      </c>
    </row>
    <row r="388" spans="1:25">
      <c r="A388">
        <v>116</v>
      </c>
      <c r="B388" t="s">
        <v>1144</v>
      </c>
      <c r="C388" t="s">
        <v>1145</v>
      </c>
      <c r="E388" t="s">
        <v>2696</v>
      </c>
      <c r="F388" t="s">
        <v>3271</v>
      </c>
      <c r="G388" t="s">
        <v>24</v>
      </c>
      <c r="H388" t="s">
        <v>160</v>
      </c>
      <c r="I388" t="s">
        <v>2026</v>
      </c>
      <c r="J388" t="s">
        <v>2027</v>
      </c>
      <c r="K388" t="s">
        <v>2028</v>
      </c>
      <c r="L388">
        <v>46.848570000000002</v>
      </c>
      <c r="M388">
        <v>34.380420000000001</v>
      </c>
      <c r="N388">
        <v>12</v>
      </c>
      <c r="O388">
        <v>1981</v>
      </c>
      <c r="P388">
        <v>41</v>
      </c>
      <c r="Q388" t="s">
        <v>2695</v>
      </c>
      <c r="R388">
        <v>4</v>
      </c>
      <c r="S388" t="s">
        <v>93</v>
      </c>
      <c r="T388">
        <v>11</v>
      </c>
      <c r="U388" t="s">
        <v>36</v>
      </c>
      <c r="V388">
        <v>6996074114</v>
      </c>
      <c r="W388">
        <v>-2.3864803952147802</v>
      </c>
      <c r="X388">
        <v>29.888681186674201</v>
      </c>
      <c r="Y388" t="str">
        <f>_xlfn.CONCAT("RWANDA", " ", H388, " ", I388, " ", J388, " ", K388)</f>
        <v>RWANDA NYANZA KIBILIZI RWOTSO SARUHEMBE</v>
      </c>
    </row>
    <row r="389" spans="1:25">
      <c r="A389">
        <v>116</v>
      </c>
      <c r="B389" t="s">
        <v>1147</v>
      </c>
      <c r="C389" t="s">
        <v>1148</v>
      </c>
      <c r="E389" t="s">
        <v>945</v>
      </c>
      <c r="F389" t="s">
        <v>3272</v>
      </c>
      <c r="G389" t="s">
        <v>24</v>
      </c>
      <c r="H389" t="s">
        <v>160</v>
      </c>
      <c r="I389" t="s">
        <v>2026</v>
      </c>
      <c r="J389" t="s">
        <v>2027</v>
      </c>
      <c r="K389" t="s">
        <v>2028</v>
      </c>
      <c r="L389">
        <v>46.848570000000002</v>
      </c>
      <c r="M389">
        <v>34.380420000000001</v>
      </c>
      <c r="N389">
        <v>1</v>
      </c>
      <c r="O389">
        <v>1930</v>
      </c>
      <c r="P389">
        <v>55</v>
      </c>
      <c r="Q389" t="s">
        <v>2695</v>
      </c>
      <c r="R389" t="s">
        <v>2948</v>
      </c>
      <c r="S389" t="s">
        <v>2948</v>
      </c>
      <c r="T389" t="s">
        <v>2948</v>
      </c>
      <c r="U389" t="s">
        <v>36</v>
      </c>
      <c r="V389">
        <v>6996074114</v>
      </c>
      <c r="W389">
        <v>-2.3864803952147802</v>
      </c>
      <c r="X389">
        <v>29.888681186674201</v>
      </c>
      <c r="Y389" t="str">
        <f>_xlfn.CONCAT("RWANDA", " ", H389, " ", I389, " ", J389, " ", K389)</f>
        <v>RWANDA NYANZA KIBILIZI RWOTSO SARUHEMBE</v>
      </c>
    </row>
    <row r="390" spans="1:25">
      <c r="A390">
        <v>117</v>
      </c>
      <c r="B390" t="s">
        <v>1149</v>
      </c>
      <c r="C390" t="s">
        <v>1150</v>
      </c>
      <c r="E390" t="s">
        <v>692</v>
      </c>
      <c r="F390" t="s">
        <v>3273</v>
      </c>
      <c r="G390" t="s">
        <v>97</v>
      </c>
      <c r="H390" t="s">
        <v>289</v>
      </c>
      <c r="I390" t="s">
        <v>2032</v>
      </c>
      <c r="J390" t="s">
        <v>2033</v>
      </c>
      <c r="K390" t="s">
        <v>2034</v>
      </c>
      <c r="L390">
        <v>29.33887</v>
      </c>
      <c r="M390">
        <v>110.5254</v>
      </c>
      <c r="N390" t="s">
        <v>2948</v>
      </c>
      <c r="O390">
        <v>1998</v>
      </c>
      <c r="P390">
        <v>24</v>
      </c>
      <c r="Q390" t="s">
        <v>2698</v>
      </c>
      <c r="R390">
        <v>2</v>
      </c>
      <c r="S390" t="s">
        <v>48</v>
      </c>
      <c r="T390">
        <v>2</v>
      </c>
      <c r="U390" t="s">
        <v>36</v>
      </c>
      <c r="W390">
        <v>-1.4484693681122001</v>
      </c>
      <c r="X390">
        <v>30.2476326713311</v>
      </c>
      <c r="Y390" t="str">
        <f>_xlfn.CONCAT("RWANDA", " ", H390, " ", I390, " ", J390, " ", K390)</f>
        <v>RWANDA NYAGATARE MIMURI BIBARE URUTAMBI</v>
      </c>
    </row>
    <row r="391" spans="1:25">
      <c r="A391">
        <v>117</v>
      </c>
      <c r="B391" t="s">
        <v>1151</v>
      </c>
      <c r="C391" t="s">
        <v>1152</v>
      </c>
      <c r="E391" t="s">
        <v>2699</v>
      </c>
      <c r="F391" t="s">
        <v>3274</v>
      </c>
      <c r="G391" t="s">
        <v>97</v>
      </c>
      <c r="H391" t="s">
        <v>289</v>
      </c>
      <c r="I391" t="s">
        <v>2032</v>
      </c>
      <c r="J391" t="s">
        <v>2033</v>
      </c>
      <c r="K391" t="s">
        <v>2034</v>
      </c>
      <c r="L391">
        <v>29.33887</v>
      </c>
      <c r="M391">
        <v>110.5254</v>
      </c>
      <c r="N391">
        <v>3</v>
      </c>
      <c r="O391">
        <v>2018</v>
      </c>
      <c r="P391">
        <v>55</v>
      </c>
      <c r="Q391" t="s">
        <v>2698</v>
      </c>
      <c r="R391">
        <v>6</v>
      </c>
      <c r="S391" t="s">
        <v>43</v>
      </c>
      <c r="T391">
        <v>3</v>
      </c>
      <c r="U391" t="s">
        <v>2948</v>
      </c>
      <c r="W391">
        <v>-1.4484693681122001</v>
      </c>
      <c r="X391">
        <v>30.2476326713311</v>
      </c>
      <c r="Y391" t="str">
        <f>_xlfn.CONCAT("RWANDA", " ", H391, " ", I391, " ", J391, " ", K391)</f>
        <v>RWANDA NYAGATARE MIMURI BIBARE URUTAMBI</v>
      </c>
    </row>
    <row r="392" spans="1:25">
      <c r="A392">
        <v>117</v>
      </c>
      <c r="B392" t="s">
        <v>1154</v>
      </c>
      <c r="C392" t="s">
        <v>964</v>
      </c>
      <c r="E392" t="s">
        <v>463</v>
      </c>
      <c r="F392" t="s">
        <v>3275</v>
      </c>
      <c r="G392" t="s">
        <v>97</v>
      </c>
      <c r="H392" t="s">
        <v>289</v>
      </c>
      <c r="I392" t="s">
        <v>2032</v>
      </c>
      <c r="J392" t="s">
        <v>2033</v>
      </c>
      <c r="K392" t="s">
        <v>2034</v>
      </c>
      <c r="L392">
        <v>29.33887</v>
      </c>
      <c r="M392">
        <v>110.5254</v>
      </c>
      <c r="N392">
        <v>4</v>
      </c>
      <c r="O392">
        <v>1921</v>
      </c>
      <c r="P392">
        <v>101</v>
      </c>
      <c r="Q392" t="s">
        <v>2698</v>
      </c>
      <c r="R392">
        <v>7</v>
      </c>
      <c r="S392" t="s">
        <v>78</v>
      </c>
      <c r="T392">
        <v>12</v>
      </c>
      <c r="U392" t="s">
        <v>36</v>
      </c>
      <c r="V392" t="s">
        <v>2948</v>
      </c>
      <c r="W392">
        <v>-1.4484693681122001</v>
      </c>
      <c r="X392">
        <v>30.2476326713311</v>
      </c>
      <c r="Y392" t="str">
        <f>_xlfn.CONCAT("RWANDA", " ", H392, " ", I392, " ", J392, " ", K392)</f>
        <v>RWANDA NYAGATARE MIMURI BIBARE URUTAMBI</v>
      </c>
    </row>
    <row r="393" spans="1:25">
      <c r="A393">
        <v>117</v>
      </c>
      <c r="B393" t="s">
        <v>1156</v>
      </c>
      <c r="C393" t="s">
        <v>403</v>
      </c>
      <c r="D393" t="s">
        <v>1157</v>
      </c>
      <c r="E393" t="s">
        <v>2701</v>
      </c>
      <c r="F393" t="s">
        <v>2702</v>
      </c>
      <c r="G393" t="s">
        <v>97</v>
      </c>
      <c r="H393" t="s">
        <v>289</v>
      </c>
      <c r="I393" t="s">
        <v>2032</v>
      </c>
      <c r="J393" t="s">
        <v>2033</v>
      </c>
      <c r="K393" t="s">
        <v>2034</v>
      </c>
      <c r="L393">
        <v>29.33887</v>
      </c>
      <c r="M393">
        <v>110.5254</v>
      </c>
      <c r="N393">
        <v>12</v>
      </c>
      <c r="O393">
        <v>1965</v>
      </c>
      <c r="P393">
        <v>59</v>
      </c>
      <c r="Q393" t="s">
        <v>2698</v>
      </c>
      <c r="R393">
        <v>2</v>
      </c>
      <c r="S393" t="s">
        <v>48</v>
      </c>
      <c r="T393">
        <v>7</v>
      </c>
      <c r="U393" t="s">
        <v>36</v>
      </c>
      <c r="W393">
        <v>-1.4484693681122001</v>
      </c>
      <c r="X393">
        <v>30.2476326713311</v>
      </c>
      <c r="Y393" t="str">
        <f>_xlfn.CONCAT("RWANDA", " ", H393, " ", I393, " ", J393, " ", K393)</f>
        <v>RWANDA NYAGATARE MIMURI BIBARE URUTAMBI</v>
      </c>
    </row>
    <row r="394" spans="1:25">
      <c r="A394">
        <v>117</v>
      </c>
      <c r="B394" t="s">
        <v>1159</v>
      </c>
      <c r="C394" t="s">
        <v>1160</v>
      </c>
      <c r="E394" t="s">
        <v>242</v>
      </c>
      <c r="F394" t="s">
        <v>3276</v>
      </c>
      <c r="G394" t="s">
        <v>97</v>
      </c>
      <c r="H394" t="s">
        <v>289</v>
      </c>
      <c r="I394" t="s">
        <v>2032</v>
      </c>
      <c r="J394" t="s">
        <v>2033</v>
      </c>
      <c r="K394" t="s">
        <v>2034</v>
      </c>
      <c r="L394">
        <v>29.33887</v>
      </c>
      <c r="M394">
        <v>110.5254</v>
      </c>
      <c r="N394">
        <v>10</v>
      </c>
      <c r="O394">
        <v>1958</v>
      </c>
      <c r="P394">
        <v>64</v>
      </c>
      <c r="Q394" t="s">
        <v>2698</v>
      </c>
      <c r="R394">
        <v>7</v>
      </c>
      <c r="S394" t="s">
        <v>78</v>
      </c>
      <c r="T394">
        <v>12</v>
      </c>
      <c r="U394" t="s">
        <v>23</v>
      </c>
      <c r="W394">
        <v>-1.4484693681122001</v>
      </c>
      <c r="X394">
        <v>30.2476326713311</v>
      </c>
      <c r="Y394" t="str">
        <f>_xlfn.CONCAT("RWANDA", " ", H394, " ", I394, " ", J394, " ", K394)</f>
        <v>RWANDA NYAGATARE MIMURI BIBARE URUTAMBI</v>
      </c>
    </row>
    <row r="395" spans="1:25">
      <c r="A395">
        <v>118</v>
      </c>
      <c r="B395" t="s">
        <v>1161</v>
      </c>
      <c r="C395" t="s">
        <v>1162</v>
      </c>
      <c r="E395" t="s">
        <v>134</v>
      </c>
      <c r="F395" t="s">
        <v>3277</v>
      </c>
      <c r="G395" t="s">
        <v>72</v>
      </c>
      <c r="H395" t="s">
        <v>73</v>
      </c>
      <c r="I395" t="s">
        <v>2040</v>
      </c>
      <c r="J395" t="s">
        <v>2033</v>
      </c>
      <c r="K395" t="s">
        <v>2041</v>
      </c>
      <c r="L395">
        <v>43.411000000000001</v>
      </c>
      <c r="M395">
        <v>5.0434979999999996</v>
      </c>
      <c r="N395" t="s">
        <v>2948</v>
      </c>
      <c r="O395">
        <v>1929</v>
      </c>
      <c r="P395">
        <v>88</v>
      </c>
      <c r="Q395" t="s">
        <v>2703</v>
      </c>
      <c r="R395">
        <v>4</v>
      </c>
      <c r="S395" t="s">
        <v>93</v>
      </c>
      <c r="T395">
        <v>13</v>
      </c>
      <c r="U395" t="s">
        <v>36</v>
      </c>
      <c r="W395">
        <v>-1.94421758054219</v>
      </c>
      <c r="X395">
        <v>30.126979358559499</v>
      </c>
      <c r="Y395" t="str">
        <f>_xlfn.CONCAT("RWANDA", " ", H395, " ", I395, " ", J395, " ", K395)</f>
        <v>RWANDA GASABO KIMIRONKO BIBARE UBWIZA</v>
      </c>
    </row>
    <row r="396" spans="1:25">
      <c r="A396">
        <v>118</v>
      </c>
      <c r="B396" t="s">
        <v>1164</v>
      </c>
      <c r="C396" t="s">
        <v>1165</v>
      </c>
      <c r="E396" t="s">
        <v>2704</v>
      </c>
      <c r="F396" t="s">
        <v>3278</v>
      </c>
      <c r="G396" t="s">
        <v>72</v>
      </c>
      <c r="H396" t="s">
        <v>73</v>
      </c>
      <c r="I396" t="s">
        <v>2040</v>
      </c>
      <c r="J396" t="s">
        <v>2033</v>
      </c>
      <c r="K396" t="s">
        <v>2041</v>
      </c>
      <c r="L396">
        <v>43.411000000000001</v>
      </c>
      <c r="M396">
        <v>5.0434979999999996</v>
      </c>
      <c r="N396" t="s">
        <v>2948</v>
      </c>
      <c r="O396">
        <v>1986</v>
      </c>
      <c r="P396">
        <v>4</v>
      </c>
      <c r="Q396" t="s">
        <v>2703</v>
      </c>
      <c r="R396">
        <v>6</v>
      </c>
      <c r="S396" t="s">
        <v>43</v>
      </c>
      <c r="T396">
        <v>10</v>
      </c>
      <c r="U396" t="s">
        <v>36</v>
      </c>
      <c r="W396">
        <v>-1.94421758054219</v>
      </c>
      <c r="X396">
        <v>30.126979358559499</v>
      </c>
      <c r="Y396" t="str">
        <f>_xlfn.CONCAT("RWANDA", " ", H396, " ", I396, " ", J396, " ", K396)</f>
        <v>RWANDA GASABO KIMIRONKO BIBARE UBWIZA</v>
      </c>
    </row>
    <row r="397" spans="1:25">
      <c r="A397">
        <v>118</v>
      </c>
      <c r="B397" t="s">
        <v>1167</v>
      </c>
      <c r="C397" t="s">
        <v>1168</v>
      </c>
      <c r="E397" t="s">
        <v>352</v>
      </c>
      <c r="F397" t="s">
        <v>3279</v>
      </c>
      <c r="G397" t="s">
        <v>72</v>
      </c>
      <c r="H397" t="s">
        <v>73</v>
      </c>
      <c r="I397" t="s">
        <v>2040</v>
      </c>
      <c r="J397" t="s">
        <v>2033</v>
      </c>
      <c r="K397" t="s">
        <v>2041</v>
      </c>
      <c r="L397">
        <v>43.411000000000001</v>
      </c>
      <c r="M397">
        <v>5.0434979999999996</v>
      </c>
      <c r="N397">
        <v>9</v>
      </c>
      <c r="O397" t="s">
        <v>2948</v>
      </c>
      <c r="P397">
        <v>78</v>
      </c>
      <c r="Q397" t="s">
        <v>2703</v>
      </c>
      <c r="R397">
        <v>5</v>
      </c>
      <c r="S397" t="s">
        <v>86</v>
      </c>
      <c r="T397">
        <v>5</v>
      </c>
      <c r="U397" t="s">
        <v>36</v>
      </c>
      <c r="W397">
        <v>-1.94421758054219</v>
      </c>
      <c r="X397">
        <v>30.126979358559499</v>
      </c>
      <c r="Y397" t="str">
        <f>_xlfn.CONCAT("RWANDA", " ", H397, " ", I397, " ", J397, " ", K397)</f>
        <v>RWANDA GASABO KIMIRONKO BIBARE UBWIZA</v>
      </c>
    </row>
    <row r="398" spans="1:25">
      <c r="A398">
        <v>118</v>
      </c>
      <c r="B398" t="s">
        <v>1170</v>
      </c>
      <c r="C398" t="s">
        <v>1171</v>
      </c>
      <c r="E398" t="s">
        <v>426</v>
      </c>
      <c r="F398" t="s">
        <v>3280</v>
      </c>
      <c r="G398" t="s">
        <v>72</v>
      </c>
      <c r="H398" t="s">
        <v>73</v>
      </c>
      <c r="I398" t="s">
        <v>2040</v>
      </c>
      <c r="J398" t="s">
        <v>2033</v>
      </c>
      <c r="K398" t="s">
        <v>2041</v>
      </c>
      <c r="L398">
        <v>43.411000000000001</v>
      </c>
      <c r="M398">
        <v>5.0434979999999996</v>
      </c>
      <c r="N398">
        <v>7</v>
      </c>
      <c r="O398">
        <v>1989</v>
      </c>
      <c r="P398">
        <v>33</v>
      </c>
      <c r="Q398" t="s">
        <v>2703</v>
      </c>
      <c r="R398" t="s">
        <v>2948</v>
      </c>
      <c r="S398" t="s">
        <v>2948</v>
      </c>
      <c r="T398">
        <v>10</v>
      </c>
      <c r="U398" t="s">
        <v>23</v>
      </c>
      <c r="W398">
        <v>-1.94421758054219</v>
      </c>
      <c r="X398">
        <v>30.126979358559499</v>
      </c>
      <c r="Y398" t="str">
        <f>_xlfn.CONCAT("RWANDA", " ", H398, " ", I398, " ", J398, " ", K398)</f>
        <v>RWANDA GASABO KIMIRONKO BIBARE UBWIZA</v>
      </c>
    </row>
    <row r="399" spans="1:25">
      <c r="A399">
        <v>119</v>
      </c>
      <c r="B399" t="s">
        <v>1172</v>
      </c>
      <c r="C399" t="s">
        <v>1173</v>
      </c>
      <c r="E399" t="s">
        <v>2707</v>
      </c>
      <c r="F399" t="s">
        <v>3281</v>
      </c>
      <c r="G399" t="s">
        <v>97</v>
      </c>
      <c r="H399" t="s">
        <v>125</v>
      </c>
      <c r="I399" t="s">
        <v>125</v>
      </c>
      <c r="J399" t="s">
        <v>2046</v>
      </c>
      <c r="K399" t="s">
        <v>2047</v>
      </c>
      <c r="L399">
        <v>14.359780000000001</v>
      </c>
      <c r="M399">
        <v>-87.902799999999999</v>
      </c>
      <c r="N399" t="s">
        <v>2948</v>
      </c>
      <c r="O399">
        <v>1973</v>
      </c>
      <c r="P399">
        <v>49</v>
      </c>
      <c r="Q399" t="s">
        <v>2050</v>
      </c>
      <c r="R399">
        <v>3</v>
      </c>
      <c r="S399" t="s">
        <v>26</v>
      </c>
      <c r="T399">
        <v>7</v>
      </c>
      <c r="U399" t="s">
        <v>36</v>
      </c>
      <c r="V399">
        <v>6045461494</v>
      </c>
      <c r="W399">
        <v>-1.7890317222249801</v>
      </c>
      <c r="X399">
        <v>30.179587449253798</v>
      </c>
      <c r="Y399" t="str">
        <f>_xlfn.CONCAT("RWANDA", " ", H399, " ", I399, " ", J399, " ", K399)</f>
        <v>RWANDA KIREHE KIREHE RWESERO BENGAZI</v>
      </c>
    </row>
    <row r="400" spans="1:25">
      <c r="A400">
        <v>119</v>
      </c>
      <c r="B400" t="s">
        <v>1175</v>
      </c>
      <c r="C400" t="s">
        <v>1176</v>
      </c>
      <c r="D400" t="s">
        <v>1177</v>
      </c>
      <c r="E400" t="s">
        <v>368</v>
      </c>
      <c r="F400" t="s">
        <v>2048</v>
      </c>
      <c r="G400" t="s">
        <v>97</v>
      </c>
      <c r="H400" t="s">
        <v>125</v>
      </c>
      <c r="I400" t="s">
        <v>125</v>
      </c>
      <c r="J400" t="s">
        <v>2046</v>
      </c>
      <c r="K400" t="s">
        <v>2047</v>
      </c>
      <c r="L400">
        <v>14.359780000000001</v>
      </c>
      <c r="M400">
        <v>-87.902799999999999</v>
      </c>
      <c r="N400">
        <v>10</v>
      </c>
      <c r="O400" t="s">
        <v>2948</v>
      </c>
      <c r="P400">
        <v>47</v>
      </c>
      <c r="Q400" t="s">
        <v>2050</v>
      </c>
      <c r="R400">
        <v>1</v>
      </c>
      <c r="S400" t="s">
        <v>186</v>
      </c>
      <c r="T400">
        <v>1</v>
      </c>
      <c r="U400" t="s">
        <v>36</v>
      </c>
      <c r="V400">
        <v>6045461494</v>
      </c>
      <c r="W400">
        <v>-1.7890317222249801</v>
      </c>
      <c r="X400">
        <v>30.179587449253798</v>
      </c>
      <c r="Y400" t="str">
        <f>_xlfn.CONCAT("RWANDA", " ", H400, " ", I400, " ", J400, " ", K400)</f>
        <v>RWANDA KIREHE KIREHE RWESERO BENGAZI</v>
      </c>
    </row>
    <row r="401" spans="1:25">
      <c r="A401">
        <v>119</v>
      </c>
      <c r="B401" t="s">
        <v>1178</v>
      </c>
      <c r="C401" t="s">
        <v>29</v>
      </c>
      <c r="E401" t="s">
        <v>780</v>
      </c>
      <c r="F401" t="s">
        <v>3282</v>
      </c>
      <c r="G401" t="s">
        <v>97</v>
      </c>
      <c r="H401" t="s">
        <v>125</v>
      </c>
      <c r="I401" t="s">
        <v>125</v>
      </c>
      <c r="J401" t="s">
        <v>2046</v>
      </c>
      <c r="K401" t="s">
        <v>2047</v>
      </c>
      <c r="L401">
        <v>14.359780000000001</v>
      </c>
      <c r="M401">
        <v>-87.902799999999999</v>
      </c>
      <c r="N401">
        <v>7</v>
      </c>
      <c r="O401">
        <v>1941</v>
      </c>
      <c r="P401">
        <v>32</v>
      </c>
      <c r="Q401" t="s">
        <v>2050</v>
      </c>
      <c r="R401">
        <v>6</v>
      </c>
      <c r="S401" t="s">
        <v>43</v>
      </c>
      <c r="T401">
        <v>7</v>
      </c>
      <c r="U401" t="s">
        <v>23</v>
      </c>
      <c r="V401">
        <v>6045461494</v>
      </c>
      <c r="W401">
        <v>-1.7890317222249801</v>
      </c>
      <c r="X401">
        <v>30.179587449253798</v>
      </c>
      <c r="Y401" t="str">
        <f>_xlfn.CONCAT("RWANDA", " ", H401, " ", I401, " ", J401, " ", K401)</f>
        <v>RWANDA KIREHE KIREHE RWESERO BENGAZI</v>
      </c>
    </row>
    <row r="402" spans="1:25">
      <c r="A402">
        <v>119</v>
      </c>
      <c r="B402" t="s">
        <v>1179</v>
      </c>
      <c r="C402" t="s">
        <v>134</v>
      </c>
      <c r="D402" t="s">
        <v>1095</v>
      </c>
      <c r="E402" t="s">
        <v>2948</v>
      </c>
      <c r="F402" t="s">
        <v>3283</v>
      </c>
      <c r="G402" t="s">
        <v>97</v>
      </c>
      <c r="H402" t="s">
        <v>125</v>
      </c>
      <c r="I402" t="s">
        <v>125</v>
      </c>
      <c r="J402" t="s">
        <v>2046</v>
      </c>
      <c r="K402" t="s">
        <v>2047</v>
      </c>
      <c r="L402">
        <v>14.359780000000001</v>
      </c>
      <c r="M402">
        <v>-87.902799999999999</v>
      </c>
      <c r="N402" t="s">
        <v>2948</v>
      </c>
      <c r="O402">
        <v>1968</v>
      </c>
      <c r="P402">
        <v>57</v>
      </c>
      <c r="Q402" t="s">
        <v>2050</v>
      </c>
      <c r="R402">
        <v>7</v>
      </c>
      <c r="S402" t="s">
        <v>78</v>
      </c>
      <c r="T402">
        <v>2</v>
      </c>
      <c r="U402" t="s">
        <v>36</v>
      </c>
      <c r="V402">
        <v>6045461494</v>
      </c>
      <c r="W402">
        <v>-1.7890317222249801</v>
      </c>
      <c r="X402">
        <v>30.179587449253798</v>
      </c>
      <c r="Y402" t="str">
        <f>_xlfn.CONCAT("RWANDA", " ", H402, " ", I402, " ", J402, " ", K402)</f>
        <v>RWANDA KIREHE KIREHE RWESERO BENGAZI</v>
      </c>
    </row>
    <row r="403" spans="1:25">
      <c r="A403">
        <v>120</v>
      </c>
      <c r="B403" t="s">
        <v>1181</v>
      </c>
      <c r="C403" t="s">
        <v>1182</v>
      </c>
      <c r="E403" t="s">
        <v>2709</v>
      </c>
      <c r="F403" t="s">
        <v>3284</v>
      </c>
      <c r="G403" t="s">
        <v>37</v>
      </c>
      <c r="H403" t="s">
        <v>64</v>
      </c>
      <c r="I403" t="s">
        <v>1450</v>
      </c>
      <c r="J403" t="s">
        <v>1451</v>
      </c>
      <c r="K403" t="s">
        <v>1452</v>
      </c>
      <c r="L403">
        <v>37.89096</v>
      </c>
      <c r="M403">
        <v>139.3167</v>
      </c>
      <c r="N403">
        <v>5</v>
      </c>
      <c r="O403">
        <v>1958</v>
      </c>
      <c r="P403">
        <v>64</v>
      </c>
      <c r="Q403" t="s">
        <v>2711</v>
      </c>
      <c r="R403">
        <v>7</v>
      </c>
      <c r="S403" t="s">
        <v>78</v>
      </c>
      <c r="T403">
        <v>5</v>
      </c>
      <c r="U403" t="s">
        <v>36</v>
      </c>
      <c r="V403">
        <v>3928375767</v>
      </c>
      <c r="W403">
        <v>-1.7580792091822599</v>
      </c>
      <c r="X403">
        <v>29.546917154818299</v>
      </c>
      <c r="Y403" t="str">
        <f>_xlfn.CONCAT("RWANDA", " ", H403, " ", I403, " ", J403, " ", K403)</f>
        <v>RWANDA RUTSIRO BONEZA BUSHAKA GASEKE</v>
      </c>
    </row>
    <row r="404" spans="1:25">
      <c r="A404">
        <v>120</v>
      </c>
      <c r="B404" t="s">
        <v>1184</v>
      </c>
      <c r="C404" t="s">
        <v>767</v>
      </c>
      <c r="E404" t="s">
        <v>373</v>
      </c>
      <c r="F404" t="s">
        <v>3285</v>
      </c>
      <c r="G404" t="s">
        <v>37</v>
      </c>
      <c r="H404" t="s">
        <v>64</v>
      </c>
      <c r="I404" t="s">
        <v>1450</v>
      </c>
      <c r="J404" t="s">
        <v>1451</v>
      </c>
      <c r="K404" t="s">
        <v>1452</v>
      </c>
      <c r="L404">
        <v>37.89096</v>
      </c>
      <c r="M404">
        <v>139.3167</v>
      </c>
      <c r="N404" t="s">
        <v>2948</v>
      </c>
      <c r="O404">
        <v>1955</v>
      </c>
      <c r="P404">
        <v>68</v>
      </c>
      <c r="Q404" t="s">
        <v>2711</v>
      </c>
      <c r="R404">
        <v>6</v>
      </c>
      <c r="S404" t="s">
        <v>43</v>
      </c>
      <c r="T404">
        <v>6</v>
      </c>
      <c r="U404" t="s">
        <v>23</v>
      </c>
      <c r="V404">
        <v>3928375767</v>
      </c>
      <c r="W404">
        <v>-1.7580792091822599</v>
      </c>
      <c r="X404">
        <v>29.546917154818299</v>
      </c>
      <c r="Y404" t="str">
        <f>_xlfn.CONCAT("RWANDA", " ", H404, " ", I404, " ", J404, " ", K404)</f>
        <v>RWANDA RUTSIRO BONEZA BUSHAKA GASEKE</v>
      </c>
    </row>
    <row r="405" spans="1:25">
      <c r="A405">
        <v>121</v>
      </c>
      <c r="B405" t="s">
        <v>1186</v>
      </c>
      <c r="C405" t="s">
        <v>1187</v>
      </c>
      <c r="E405" t="s">
        <v>2712</v>
      </c>
      <c r="F405" t="s">
        <v>3286</v>
      </c>
      <c r="G405" t="s">
        <v>72</v>
      </c>
      <c r="H405" t="s">
        <v>82</v>
      </c>
      <c r="I405" t="s">
        <v>2054</v>
      </c>
      <c r="J405" t="s">
        <v>2055</v>
      </c>
      <c r="K405" t="s">
        <v>2056</v>
      </c>
      <c r="L405">
        <v>14.193</v>
      </c>
      <c r="M405">
        <v>121.1317</v>
      </c>
      <c r="N405">
        <v>4</v>
      </c>
      <c r="O405">
        <v>2002</v>
      </c>
      <c r="P405">
        <v>23</v>
      </c>
      <c r="Q405" t="s">
        <v>2713</v>
      </c>
      <c r="R405" t="s">
        <v>2948</v>
      </c>
      <c r="S405" t="s">
        <v>2948</v>
      </c>
      <c r="T405">
        <v>4</v>
      </c>
      <c r="U405" t="s">
        <v>36</v>
      </c>
      <c r="W405">
        <v>-1.95661291180191</v>
      </c>
      <c r="X405">
        <v>30.142902308682199</v>
      </c>
      <c r="Y405" t="str">
        <f>_xlfn.CONCAT("RWANDA", " ", H405, " ", I405, " ", J405, " ", K405)</f>
        <v>RWANDA KICUKIRO NYARUGUNGA RWIMBOGO NYANDUNGU</v>
      </c>
    </row>
    <row r="406" spans="1:25">
      <c r="A406">
        <v>121</v>
      </c>
      <c r="B406" t="s">
        <v>1189</v>
      </c>
      <c r="C406" t="s">
        <v>1190</v>
      </c>
      <c r="E406" t="s">
        <v>2714</v>
      </c>
      <c r="F406" t="s">
        <v>3287</v>
      </c>
      <c r="G406" t="s">
        <v>72</v>
      </c>
      <c r="H406" t="s">
        <v>82</v>
      </c>
      <c r="I406" t="s">
        <v>2054</v>
      </c>
      <c r="J406" t="s">
        <v>2055</v>
      </c>
      <c r="K406" t="s">
        <v>2056</v>
      </c>
      <c r="L406">
        <v>-6.8099699999999999</v>
      </c>
      <c r="M406">
        <v>105.8584</v>
      </c>
      <c r="N406">
        <v>7</v>
      </c>
      <c r="O406">
        <v>1934</v>
      </c>
      <c r="P406">
        <v>20</v>
      </c>
      <c r="Q406" t="s">
        <v>2715</v>
      </c>
      <c r="R406">
        <v>4</v>
      </c>
      <c r="S406" t="s">
        <v>93</v>
      </c>
      <c r="T406">
        <v>7</v>
      </c>
      <c r="U406" t="s">
        <v>23</v>
      </c>
      <c r="W406">
        <v>-1.95661291180191</v>
      </c>
      <c r="X406">
        <v>30.142902308682199</v>
      </c>
      <c r="Y406" t="str">
        <f>_xlfn.CONCAT("RWANDA", " ", H406, " ", I406, " ", J406, " ", K406)</f>
        <v>RWANDA KICUKIRO NYARUGUNGA RWIMBOGO NYANDUNGU</v>
      </c>
    </row>
    <row r="407" spans="1:25">
      <c r="A407">
        <v>122</v>
      </c>
      <c r="B407" t="s">
        <v>1192</v>
      </c>
      <c r="C407" t="s">
        <v>1180</v>
      </c>
      <c r="E407" t="s">
        <v>2617</v>
      </c>
      <c r="F407" t="s">
        <v>3288</v>
      </c>
      <c r="G407" t="s">
        <v>97</v>
      </c>
      <c r="H407" t="s">
        <v>125</v>
      </c>
      <c r="I407" t="s">
        <v>1974</v>
      </c>
      <c r="J407" t="s">
        <v>2620</v>
      </c>
      <c r="K407" t="s">
        <v>2621</v>
      </c>
      <c r="L407">
        <v>36.813369999999999</v>
      </c>
      <c r="M407">
        <v>121.62009999999999</v>
      </c>
      <c r="N407">
        <v>12</v>
      </c>
      <c r="O407">
        <v>1984</v>
      </c>
      <c r="P407">
        <v>38</v>
      </c>
      <c r="Q407" t="s">
        <v>2619</v>
      </c>
      <c r="R407">
        <v>1</v>
      </c>
      <c r="S407" t="s">
        <v>186</v>
      </c>
      <c r="T407" t="s">
        <v>2948</v>
      </c>
      <c r="U407" t="s">
        <v>36</v>
      </c>
      <c r="V407">
        <v>9978902379</v>
      </c>
      <c r="W407">
        <v>-2.2872451288436699</v>
      </c>
      <c r="X407">
        <v>30.731850135266701</v>
      </c>
      <c r="Y407" t="str">
        <f>_xlfn.CONCAT("RWANDA", " ", H407, " ", I407, " ", J407, " ", K407)</f>
        <v>RWANDA KIREHE KIGINA GATARAMA GITABA</v>
      </c>
    </row>
    <row r="408" spans="1:25">
      <c r="A408">
        <v>122</v>
      </c>
      <c r="B408" t="s">
        <v>1192</v>
      </c>
      <c r="C408" t="s">
        <v>1180</v>
      </c>
      <c r="E408" t="s">
        <v>2617</v>
      </c>
      <c r="F408" t="s">
        <v>3288</v>
      </c>
      <c r="G408" t="s">
        <v>37</v>
      </c>
      <c r="H408" t="s">
        <v>38</v>
      </c>
      <c r="I408" t="s">
        <v>1470</v>
      </c>
      <c r="J408" t="s">
        <v>2059</v>
      </c>
      <c r="K408" t="s">
        <v>2060</v>
      </c>
      <c r="L408">
        <v>36.813369999999999</v>
      </c>
      <c r="M408">
        <v>121.62009999999999</v>
      </c>
      <c r="N408">
        <v>7</v>
      </c>
      <c r="O408">
        <v>1992</v>
      </c>
      <c r="P408">
        <v>38</v>
      </c>
      <c r="Q408" t="s">
        <v>2619</v>
      </c>
      <c r="R408">
        <v>1</v>
      </c>
      <c r="S408" t="s">
        <v>186</v>
      </c>
      <c r="T408">
        <v>4</v>
      </c>
      <c r="U408" t="s">
        <v>23</v>
      </c>
      <c r="V408">
        <v>9978902379</v>
      </c>
      <c r="W408">
        <v>-2.6710914397711401</v>
      </c>
      <c r="X408">
        <v>29.8569774783127</v>
      </c>
      <c r="Y408" t="str">
        <f>_xlfn.CONCAT("RWANDA", " ", H408, " ", I408, " ", J408, " ", K408)</f>
        <v>RWANDA RUSIZI MUGANZA CYARUKARA GISOZI</v>
      </c>
    </row>
    <row r="409" spans="1:25">
      <c r="A409">
        <v>122</v>
      </c>
      <c r="B409" t="s">
        <v>1194</v>
      </c>
      <c r="C409" t="s">
        <v>1195</v>
      </c>
      <c r="D409" t="s">
        <v>1196</v>
      </c>
      <c r="E409" t="s">
        <v>650</v>
      </c>
      <c r="F409" t="s">
        <v>2619</v>
      </c>
      <c r="G409" t="s">
        <v>37</v>
      </c>
      <c r="H409" t="s">
        <v>38</v>
      </c>
      <c r="I409" t="s">
        <v>1470</v>
      </c>
      <c r="J409" t="s">
        <v>2059</v>
      </c>
      <c r="K409" t="s">
        <v>2060</v>
      </c>
      <c r="L409">
        <v>36.813369999999999</v>
      </c>
      <c r="M409">
        <v>121.62009999999999</v>
      </c>
      <c r="N409">
        <v>6</v>
      </c>
      <c r="O409">
        <v>1934</v>
      </c>
      <c r="P409">
        <v>94</v>
      </c>
      <c r="Q409" t="s">
        <v>2619</v>
      </c>
      <c r="R409">
        <v>1</v>
      </c>
      <c r="S409" t="s">
        <v>186</v>
      </c>
      <c r="T409">
        <v>9</v>
      </c>
      <c r="U409" t="s">
        <v>36</v>
      </c>
      <c r="V409">
        <v>9978902379</v>
      </c>
      <c r="W409">
        <v>-2.6710914397711401</v>
      </c>
      <c r="X409">
        <v>29.8569774783127</v>
      </c>
      <c r="Y409" t="str">
        <f>_xlfn.CONCAT("RWANDA", " ", H409, " ", I409, " ", J409, " ", K409)</f>
        <v>RWANDA RUSIZI MUGANZA CYARUKARA GISOZI</v>
      </c>
    </row>
    <row r="410" spans="1:25">
      <c r="A410">
        <v>122</v>
      </c>
      <c r="B410" t="s">
        <v>1198</v>
      </c>
      <c r="C410" t="s">
        <v>1199</v>
      </c>
      <c r="E410" t="s">
        <v>2716</v>
      </c>
      <c r="F410" t="s">
        <v>3289</v>
      </c>
      <c r="G410" t="s">
        <v>37</v>
      </c>
      <c r="H410" t="s">
        <v>38</v>
      </c>
      <c r="I410" t="s">
        <v>1470</v>
      </c>
      <c r="J410" t="s">
        <v>2059</v>
      </c>
      <c r="K410" t="s">
        <v>2060</v>
      </c>
      <c r="L410">
        <v>36.813369999999999</v>
      </c>
      <c r="M410">
        <v>121.62009999999999</v>
      </c>
      <c r="N410">
        <v>4</v>
      </c>
      <c r="O410">
        <v>1966</v>
      </c>
      <c r="P410">
        <v>56</v>
      </c>
      <c r="Q410" t="s">
        <v>2619</v>
      </c>
      <c r="R410">
        <v>3</v>
      </c>
      <c r="S410" t="s">
        <v>26</v>
      </c>
      <c r="T410" t="s">
        <v>2948</v>
      </c>
      <c r="U410" t="s">
        <v>36</v>
      </c>
      <c r="V410">
        <v>9978902379</v>
      </c>
      <c r="W410">
        <v>-2.6710914397711401</v>
      </c>
      <c r="X410">
        <v>29.8569774783127</v>
      </c>
      <c r="Y410" t="str">
        <f>_xlfn.CONCAT("RWANDA", " ", H410, " ", I410, " ", J410, " ", K410)</f>
        <v>RWANDA RUSIZI MUGANZA CYARUKARA GISOZI</v>
      </c>
    </row>
    <row r="411" spans="1:25">
      <c r="A411">
        <v>123</v>
      </c>
      <c r="B411" t="s">
        <v>1201</v>
      </c>
      <c r="C411" t="s">
        <v>1202</v>
      </c>
      <c r="D411" t="s">
        <v>88</v>
      </c>
      <c r="E411" t="s">
        <v>682</v>
      </c>
      <c r="F411" t="s">
        <v>2720</v>
      </c>
      <c r="G411" t="s">
        <v>24</v>
      </c>
      <c r="H411" t="s">
        <v>160</v>
      </c>
      <c r="I411" t="s">
        <v>2064</v>
      </c>
      <c r="J411" t="s">
        <v>2065</v>
      </c>
      <c r="K411" t="s">
        <v>2066</v>
      </c>
      <c r="L411">
        <v>29.946059999999999</v>
      </c>
      <c r="M411">
        <v>122.30329999999999</v>
      </c>
      <c r="N411" t="s">
        <v>2948</v>
      </c>
      <c r="O411">
        <v>2005</v>
      </c>
      <c r="P411">
        <v>17</v>
      </c>
      <c r="Q411" t="s">
        <v>2721</v>
      </c>
      <c r="R411" t="s">
        <v>2948</v>
      </c>
      <c r="S411" t="s">
        <v>2948</v>
      </c>
      <c r="T411">
        <v>8</v>
      </c>
      <c r="U411" t="s">
        <v>36</v>
      </c>
      <c r="V411">
        <v>9534192387</v>
      </c>
      <c r="W411">
        <v>-2.2964073022936802</v>
      </c>
      <c r="X411">
        <v>29.7468567321351</v>
      </c>
      <c r="Y411" t="str">
        <f>_xlfn.CONCAT("RWANDA", " ", H411, " ", I411, " ", J411, " ", K411)</f>
        <v>RWANDA NYANZA MUKINGO GATAGARA NYAMUKO</v>
      </c>
    </row>
    <row r="412" spans="1:25">
      <c r="A412">
        <v>123</v>
      </c>
      <c r="B412" t="s">
        <v>1204</v>
      </c>
      <c r="C412" t="s">
        <v>1205</v>
      </c>
      <c r="E412" t="s">
        <v>2722</v>
      </c>
      <c r="F412" t="s">
        <v>3290</v>
      </c>
      <c r="G412" t="s">
        <v>24</v>
      </c>
      <c r="H412" t="s">
        <v>160</v>
      </c>
      <c r="I412" t="s">
        <v>2064</v>
      </c>
      <c r="J412" t="s">
        <v>2065</v>
      </c>
      <c r="K412" t="s">
        <v>2066</v>
      </c>
      <c r="L412">
        <v>29.946059999999999</v>
      </c>
      <c r="M412">
        <v>122.30329999999999</v>
      </c>
      <c r="N412">
        <v>8</v>
      </c>
      <c r="O412">
        <v>1985</v>
      </c>
      <c r="P412">
        <v>37</v>
      </c>
      <c r="Q412" t="s">
        <v>2721</v>
      </c>
      <c r="R412">
        <v>5</v>
      </c>
      <c r="S412" t="s">
        <v>86</v>
      </c>
      <c r="T412">
        <v>4</v>
      </c>
      <c r="U412" t="s">
        <v>36</v>
      </c>
      <c r="V412">
        <v>9534192387</v>
      </c>
      <c r="W412">
        <v>-2.2964073022936802</v>
      </c>
      <c r="X412">
        <v>29.7468567321351</v>
      </c>
      <c r="Y412" t="str">
        <f>_xlfn.CONCAT("RWANDA", " ", H412, " ", I412, " ", J412, " ", K412)</f>
        <v>RWANDA NYANZA MUKINGO GATAGARA NYAMUKO</v>
      </c>
    </row>
    <row r="413" spans="1:25">
      <c r="A413">
        <v>123</v>
      </c>
      <c r="B413" t="s">
        <v>1207</v>
      </c>
      <c r="C413" t="s">
        <v>1208</v>
      </c>
      <c r="E413" t="s">
        <v>2724</v>
      </c>
      <c r="F413" t="s">
        <v>3291</v>
      </c>
      <c r="G413" t="s">
        <v>24</v>
      </c>
      <c r="H413" t="s">
        <v>160</v>
      </c>
      <c r="I413" t="s">
        <v>2064</v>
      </c>
      <c r="J413" t="s">
        <v>2065</v>
      </c>
      <c r="K413" t="s">
        <v>2066</v>
      </c>
      <c r="L413">
        <v>29.946059999999999</v>
      </c>
      <c r="M413">
        <v>122.30329999999999</v>
      </c>
      <c r="N413">
        <v>7</v>
      </c>
      <c r="O413">
        <v>1940</v>
      </c>
      <c r="P413">
        <v>74</v>
      </c>
      <c r="Q413" t="s">
        <v>2721</v>
      </c>
      <c r="R413">
        <v>2</v>
      </c>
      <c r="S413" t="s">
        <v>48</v>
      </c>
      <c r="T413">
        <v>7</v>
      </c>
      <c r="U413" t="s">
        <v>23</v>
      </c>
      <c r="V413">
        <v>9534192387</v>
      </c>
      <c r="W413">
        <v>-2.2964073022936802</v>
      </c>
      <c r="X413">
        <v>29.7468567321351</v>
      </c>
      <c r="Y413" t="str">
        <f>_xlfn.CONCAT("RWANDA", " ", H413, " ", I413, " ", J413, " ", K413)</f>
        <v>RWANDA NYANZA MUKINGO GATAGARA NYAMUKO</v>
      </c>
    </row>
    <row r="414" spans="1:25">
      <c r="A414">
        <v>124</v>
      </c>
      <c r="B414" t="s">
        <v>1210</v>
      </c>
      <c r="C414" t="s">
        <v>900</v>
      </c>
      <c r="E414" t="s">
        <v>1211</v>
      </c>
      <c r="F414" t="s">
        <v>3292</v>
      </c>
      <c r="G414" t="s">
        <v>24</v>
      </c>
      <c r="H414" t="s">
        <v>255</v>
      </c>
      <c r="I414" t="s">
        <v>1765</v>
      </c>
      <c r="J414" t="s">
        <v>1858</v>
      </c>
      <c r="K414" t="s">
        <v>2070</v>
      </c>
      <c r="L414">
        <v>7.7085720000000002</v>
      </c>
      <c r="M414">
        <v>122.8674</v>
      </c>
      <c r="N414">
        <v>1</v>
      </c>
      <c r="O414">
        <v>1936</v>
      </c>
      <c r="P414">
        <v>86</v>
      </c>
      <c r="Q414" t="s">
        <v>2069</v>
      </c>
      <c r="R414">
        <v>7</v>
      </c>
      <c r="S414" t="s">
        <v>78</v>
      </c>
      <c r="T414">
        <v>12</v>
      </c>
      <c r="U414" t="s">
        <v>23</v>
      </c>
      <c r="V414">
        <v>1865430883</v>
      </c>
      <c r="W414">
        <v>-2.15238811109838</v>
      </c>
      <c r="X414">
        <v>29.7527062585599</v>
      </c>
      <c r="Y414" t="str">
        <f>_xlfn.CONCAT("RWANDA", " ", H414, " ", I414, " ", J414, " ", K414)</f>
        <v>RWANDA RUHANGO BYIMANA MUHORORO BUKOMERO</v>
      </c>
    </row>
    <row r="415" spans="1:25">
      <c r="A415">
        <v>124</v>
      </c>
      <c r="B415" t="s">
        <v>1212</v>
      </c>
      <c r="C415" t="s">
        <v>1213</v>
      </c>
      <c r="E415" t="s">
        <v>292</v>
      </c>
      <c r="F415" t="s">
        <v>3293</v>
      </c>
      <c r="G415" t="s">
        <v>24</v>
      </c>
      <c r="H415" t="s">
        <v>255</v>
      </c>
      <c r="I415" t="s">
        <v>1765</v>
      </c>
      <c r="J415" t="s">
        <v>1858</v>
      </c>
      <c r="K415" t="s">
        <v>2070</v>
      </c>
      <c r="L415">
        <v>7.7085720000000002</v>
      </c>
      <c r="M415">
        <v>122.8674</v>
      </c>
      <c r="N415" t="s">
        <v>2948</v>
      </c>
      <c r="O415">
        <v>2002</v>
      </c>
      <c r="P415">
        <v>20</v>
      </c>
      <c r="Q415" t="s">
        <v>2069</v>
      </c>
      <c r="R415">
        <v>6</v>
      </c>
      <c r="S415" t="s">
        <v>43</v>
      </c>
      <c r="T415">
        <v>10</v>
      </c>
      <c r="U415" t="s">
        <v>36</v>
      </c>
      <c r="W415">
        <v>-2.15238811109838</v>
      </c>
      <c r="X415">
        <v>29.7527062585599</v>
      </c>
      <c r="Y415" t="str">
        <f>_xlfn.CONCAT("RWANDA", " ", H415, " ", I415, " ", J415, " ", K415)</f>
        <v>RWANDA RUHANGO BYIMANA MUHORORO BUKOMERO</v>
      </c>
    </row>
    <row r="416" spans="1:25">
      <c r="A416">
        <v>125</v>
      </c>
      <c r="B416" t="s">
        <v>1214</v>
      </c>
      <c r="C416" t="s">
        <v>1215</v>
      </c>
      <c r="E416" t="s">
        <v>583</v>
      </c>
      <c r="F416" t="s">
        <v>3294</v>
      </c>
      <c r="G416" t="s">
        <v>31</v>
      </c>
      <c r="H416" t="s">
        <v>52</v>
      </c>
      <c r="I416" t="s">
        <v>1380</v>
      </c>
      <c r="J416" t="s">
        <v>1380</v>
      </c>
      <c r="K416" t="s">
        <v>1972</v>
      </c>
      <c r="L416">
        <v>7.4833299999999996</v>
      </c>
      <c r="M416">
        <v>124.25</v>
      </c>
      <c r="N416">
        <v>4</v>
      </c>
      <c r="O416">
        <v>1942</v>
      </c>
      <c r="P416">
        <v>80</v>
      </c>
      <c r="Q416" t="s">
        <v>2726</v>
      </c>
      <c r="R416">
        <v>4</v>
      </c>
      <c r="S416" t="s">
        <v>93</v>
      </c>
      <c r="T416">
        <v>12</v>
      </c>
      <c r="U416" t="s">
        <v>36</v>
      </c>
      <c r="V416" t="s">
        <v>2948</v>
      </c>
      <c r="W416">
        <v>-1.5227545642311999</v>
      </c>
      <c r="X416">
        <v>29.962245689476699</v>
      </c>
      <c r="Y416" t="str">
        <f>_xlfn.CONCAT("RWANDA", " ", H416, " ", I416, " ", J416, " ", K416)</f>
        <v>RWANDA BURERA BUNGWE BUNGWE GAKERI</v>
      </c>
    </row>
    <row r="417" spans="1:25">
      <c r="A417">
        <v>125</v>
      </c>
      <c r="B417" t="s">
        <v>1217</v>
      </c>
      <c r="C417" t="s">
        <v>1218</v>
      </c>
      <c r="E417" t="s">
        <v>435</v>
      </c>
      <c r="F417" t="s">
        <v>3295</v>
      </c>
      <c r="G417" t="s">
        <v>31</v>
      </c>
      <c r="H417" t="s">
        <v>52</v>
      </c>
      <c r="I417" t="s">
        <v>1380</v>
      </c>
      <c r="J417" t="s">
        <v>1380</v>
      </c>
      <c r="K417" t="s">
        <v>1972</v>
      </c>
      <c r="L417">
        <v>7.4833299999999996</v>
      </c>
      <c r="M417">
        <v>124.25</v>
      </c>
      <c r="N417">
        <v>1</v>
      </c>
      <c r="O417">
        <v>1999</v>
      </c>
      <c r="P417">
        <v>45</v>
      </c>
      <c r="Q417" t="s">
        <v>2726</v>
      </c>
      <c r="R417">
        <v>1</v>
      </c>
      <c r="S417" t="s">
        <v>186</v>
      </c>
      <c r="T417">
        <v>5</v>
      </c>
      <c r="U417" t="s">
        <v>36</v>
      </c>
      <c r="W417">
        <v>-1.5227545642311999</v>
      </c>
      <c r="X417">
        <v>29.962245689476699</v>
      </c>
      <c r="Y417" t="str">
        <f>_xlfn.CONCAT("RWANDA", " ", H417, " ", I417, " ", J417, " ", K417)</f>
        <v>RWANDA BURERA BUNGWE BUNGWE GAKERI</v>
      </c>
    </row>
    <row r="418" spans="1:25">
      <c r="A418">
        <v>125</v>
      </c>
      <c r="B418" t="s">
        <v>1220</v>
      </c>
      <c r="C418" t="s">
        <v>2948</v>
      </c>
      <c r="E418" t="s">
        <v>1052</v>
      </c>
      <c r="F418" t="s">
        <v>3296</v>
      </c>
      <c r="G418" t="s">
        <v>31</v>
      </c>
      <c r="H418" t="s">
        <v>52</v>
      </c>
      <c r="I418" t="s">
        <v>1380</v>
      </c>
      <c r="J418" t="s">
        <v>1380</v>
      </c>
      <c r="K418" t="s">
        <v>1972</v>
      </c>
      <c r="L418">
        <v>7.4833299999999996</v>
      </c>
      <c r="M418">
        <v>124.25</v>
      </c>
      <c r="N418">
        <v>8</v>
      </c>
      <c r="O418">
        <v>2001</v>
      </c>
      <c r="P418">
        <v>21</v>
      </c>
      <c r="Q418" t="s">
        <v>2726</v>
      </c>
      <c r="R418">
        <v>7</v>
      </c>
      <c r="S418" t="s">
        <v>78</v>
      </c>
      <c r="T418">
        <v>12</v>
      </c>
      <c r="U418" t="s">
        <v>23</v>
      </c>
      <c r="W418">
        <v>-1.5227545642311999</v>
      </c>
      <c r="X418">
        <v>29.962245689476699</v>
      </c>
      <c r="Y418" t="str">
        <f>_xlfn.CONCAT("RWANDA", " ", H418, " ", I418, " ", J418, " ", K418)</f>
        <v>RWANDA BURERA BUNGWE BUNGWE GAKERI</v>
      </c>
    </row>
    <row r="419" spans="1:25">
      <c r="A419">
        <v>126</v>
      </c>
      <c r="B419" t="s">
        <v>1221</v>
      </c>
      <c r="C419" t="s">
        <v>1222</v>
      </c>
      <c r="E419" t="s">
        <v>685</v>
      </c>
      <c r="F419" t="s">
        <v>3297</v>
      </c>
      <c r="G419" t="s">
        <v>72</v>
      </c>
      <c r="H419" t="s">
        <v>73</v>
      </c>
      <c r="I419" t="s">
        <v>2076</v>
      </c>
      <c r="J419" t="s">
        <v>2077</v>
      </c>
      <c r="K419" t="s">
        <v>2078</v>
      </c>
      <c r="L419">
        <v>22.82929</v>
      </c>
      <c r="M419">
        <v>107.2007</v>
      </c>
      <c r="N419">
        <v>12</v>
      </c>
      <c r="O419">
        <v>1990</v>
      </c>
      <c r="P419">
        <v>33</v>
      </c>
      <c r="Q419" t="s">
        <v>2730</v>
      </c>
      <c r="R419">
        <v>7</v>
      </c>
      <c r="S419" t="s">
        <v>78</v>
      </c>
      <c r="T419">
        <v>3</v>
      </c>
      <c r="U419" t="s">
        <v>36</v>
      </c>
      <c r="W419">
        <v>-1.94421758054219</v>
      </c>
      <c r="X419">
        <v>30.126979358559499</v>
      </c>
      <c r="Y419" t="str">
        <f>_xlfn.CONCAT("RWANDA", " ", H419, " ", I419, " ", J419, " ", K419)</f>
        <v>RWANDA GASABO NDERA RUDASHYA KACYINYAGA</v>
      </c>
    </row>
    <row r="420" spans="1:25">
      <c r="A420">
        <v>126</v>
      </c>
      <c r="B420" t="s">
        <v>1224</v>
      </c>
      <c r="C420" t="s">
        <v>2948</v>
      </c>
      <c r="E420" t="s">
        <v>709</v>
      </c>
      <c r="F420" t="s">
        <v>3298</v>
      </c>
      <c r="G420" t="s">
        <v>72</v>
      </c>
      <c r="H420" t="s">
        <v>73</v>
      </c>
      <c r="I420" t="s">
        <v>2076</v>
      </c>
      <c r="J420" t="s">
        <v>2077</v>
      </c>
      <c r="K420" t="s">
        <v>2078</v>
      </c>
      <c r="L420">
        <v>22.82929</v>
      </c>
      <c r="M420">
        <v>107.2007</v>
      </c>
      <c r="N420">
        <v>2</v>
      </c>
      <c r="O420">
        <v>1985</v>
      </c>
      <c r="P420">
        <v>37</v>
      </c>
      <c r="Q420" t="s">
        <v>2730</v>
      </c>
      <c r="R420">
        <v>7</v>
      </c>
      <c r="S420" t="s">
        <v>78</v>
      </c>
      <c r="T420">
        <v>12</v>
      </c>
      <c r="U420" t="s">
        <v>23</v>
      </c>
      <c r="W420">
        <v>-1.94421758054219</v>
      </c>
      <c r="X420">
        <v>30.126979358559499</v>
      </c>
      <c r="Y420" t="str">
        <f>_xlfn.CONCAT("RWANDA", " ", H420, " ", I420, " ", J420, " ", K420)</f>
        <v>RWANDA GASABO NDERA RUDASHYA KACYINYAGA</v>
      </c>
    </row>
    <row r="421" spans="1:25">
      <c r="A421">
        <v>127</v>
      </c>
      <c r="B421" t="s">
        <v>1226</v>
      </c>
      <c r="C421" t="s">
        <v>1227</v>
      </c>
      <c r="D421" t="s">
        <v>1228</v>
      </c>
      <c r="E421" t="s">
        <v>2309</v>
      </c>
      <c r="F421" t="s">
        <v>2660</v>
      </c>
      <c r="G421" t="s">
        <v>97</v>
      </c>
      <c r="H421" t="s">
        <v>125</v>
      </c>
      <c r="I421" t="s">
        <v>1565</v>
      </c>
      <c r="J421" t="s">
        <v>2662</v>
      </c>
      <c r="K421" t="s">
        <v>2144</v>
      </c>
      <c r="L421">
        <v>23.199179999999998</v>
      </c>
      <c r="M421">
        <v>113.2564</v>
      </c>
      <c r="N421">
        <v>10</v>
      </c>
      <c r="O421">
        <v>1978</v>
      </c>
      <c r="P421">
        <v>44</v>
      </c>
      <c r="Q421" t="s">
        <v>2661</v>
      </c>
      <c r="R421">
        <v>4</v>
      </c>
      <c r="S421" t="s">
        <v>93</v>
      </c>
      <c r="T421">
        <v>2</v>
      </c>
      <c r="U421" t="s">
        <v>36</v>
      </c>
      <c r="V421">
        <v>3544073850</v>
      </c>
      <c r="W421">
        <v>-2.3162447273904401</v>
      </c>
      <c r="X421">
        <v>30.7366449733385</v>
      </c>
      <c r="Y421" t="str">
        <f>_xlfn.CONCAT("RWANDA", " ", H421, " ", I421, " ", J421, " ", K421)</f>
        <v>RWANDA KIREHE KIGARAMA NYANKURAZO NYAGAHANGA</v>
      </c>
    </row>
    <row r="422" spans="1:25">
      <c r="A422">
        <v>127</v>
      </c>
      <c r="B422" t="s">
        <v>1226</v>
      </c>
      <c r="C422" t="s">
        <v>1227</v>
      </c>
      <c r="D422" t="s">
        <v>1228</v>
      </c>
      <c r="E422" t="s">
        <v>2309</v>
      </c>
      <c r="F422" t="s">
        <v>2660</v>
      </c>
      <c r="G422" t="s">
        <v>97</v>
      </c>
      <c r="H422" t="s">
        <v>129</v>
      </c>
      <c r="I422" t="s">
        <v>2081</v>
      </c>
      <c r="J422" t="s">
        <v>2082</v>
      </c>
      <c r="K422" t="s">
        <v>2083</v>
      </c>
      <c r="L422">
        <v>23.199179999999998</v>
      </c>
      <c r="M422">
        <v>113.2564</v>
      </c>
      <c r="N422">
        <v>10</v>
      </c>
      <c r="O422">
        <v>1978</v>
      </c>
      <c r="P422">
        <v>44</v>
      </c>
      <c r="Q422" t="s">
        <v>2661</v>
      </c>
      <c r="R422" t="s">
        <v>2948</v>
      </c>
      <c r="S422" t="s">
        <v>2948</v>
      </c>
      <c r="T422">
        <v>2</v>
      </c>
      <c r="U422" t="s">
        <v>36</v>
      </c>
      <c r="V422">
        <v>3544073850</v>
      </c>
      <c r="W422">
        <v>-1.2824308237673501</v>
      </c>
      <c r="X422">
        <v>30.340924679845799</v>
      </c>
      <c r="Y422" t="str">
        <f>_xlfn.CONCAT("RWANDA", " ", H422, " ", I422, " ", J422, " ", K422)</f>
        <v>RWANDA NGOMA MUGESERA MUGATARE KUMUNINI</v>
      </c>
    </row>
    <row r="423" spans="1:25">
      <c r="A423">
        <v>127</v>
      </c>
      <c r="B423" t="s">
        <v>1229</v>
      </c>
      <c r="C423" t="s">
        <v>655</v>
      </c>
      <c r="E423" t="s">
        <v>2731</v>
      </c>
      <c r="F423" t="s">
        <v>3299</v>
      </c>
      <c r="G423" t="s">
        <v>97</v>
      </c>
      <c r="H423" t="s">
        <v>129</v>
      </c>
      <c r="I423" t="s">
        <v>2081</v>
      </c>
      <c r="J423" t="s">
        <v>2082</v>
      </c>
      <c r="K423" t="s">
        <v>2083</v>
      </c>
      <c r="L423">
        <v>23.199179999999998</v>
      </c>
      <c r="M423">
        <v>113.2564</v>
      </c>
      <c r="N423">
        <v>11</v>
      </c>
      <c r="O423">
        <v>1974</v>
      </c>
      <c r="P423">
        <v>48</v>
      </c>
      <c r="Q423" t="s">
        <v>2661</v>
      </c>
      <c r="R423">
        <v>2</v>
      </c>
      <c r="S423" t="s">
        <v>48</v>
      </c>
      <c r="T423">
        <v>1</v>
      </c>
      <c r="U423" t="s">
        <v>36</v>
      </c>
      <c r="V423">
        <v>3544073850</v>
      </c>
      <c r="W423">
        <v>-1.2824308237673501</v>
      </c>
      <c r="X423">
        <v>30.340924679845799</v>
      </c>
      <c r="Y423" t="str">
        <f>_xlfn.CONCAT("RWANDA", " ", H423, " ", I423, " ", J423, " ", K423)</f>
        <v>RWANDA NGOMA MUGESERA MUGATARE KUMUNINI</v>
      </c>
    </row>
    <row r="424" spans="1:25">
      <c r="A424">
        <v>127</v>
      </c>
      <c r="B424" t="s">
        <v>1231</v>
      </c>
      <c r="C424" t="s">
        <v>1232</v>
      </c>
      <c r="E424" t="s">
        <v>2948</v>
      </c>
      <c r="F424" t="s">
        <v>3300</v>
      </c>
      <c r="G424" t="s">
        <v>97</v>
      </c>
      <c r="H424" t="s">
        <v>129</v>
      </c>
      <c r="I424" t="s">
        <v>2081</v>
      </c>
      <c r="J424" t="s">
        <v>2082</v>
      </c>
      <c r="K424" t="s">
        <v>2083</v>
      </c>
      <c r="L424">
        <v>23.199179999999998</v>
      </c>
      <c r="M424">
        <v>113.2564</v>
      </c>
      <c r="N424">
        <v>9</v>
      </c>
      <c r="O424">
        <v>2007</v>
      </c>
      <c r="P424">
        <v>15</v>
      </c>
      <c r="Q424" t="s">
        <v>2661</v>
      </c>
      <c r="R424">
        <v>6</v>
      </c>
      <c r="S424" t="s">
        <v>43</v>
      </c>
      <c r="T424">
        <v>9</v>
      </c>
      <c r="U424" t="s">
        <v>36</v>
      </c>
      <c r="W424">
        <v>-1.2824308237673501</v>
      </c>
      <c r="X424">
        <v>30.340924679845799</v>
      </c>
      <c r="Y424" t="str">
        <f>_xlfn.CONCAT("RWANDA", " ", H424, " ", I424, " ", J424, " ", K424)</f>
        <v>RWANDA NGOMA MUGESERA MUGATARE KUMUNINI</v>
      </c>
    </row>
    <row r="425" spans="1:25">
      <c r="A425">
        <v>129</v>
      </c>
      <c r="B425" t="s">
        <v>1237</v>
      </c>
      <c r="C425" t="s">
        <v>1238</v>
      </c>
      <c r="E425" t="s">
        <v>777</v>
      </c>
      <c r="F425" t="s">
        <v>3301</v>
      </c>
      <c r="G425" t="s">
        <v>37</v>
      </c>
      <c r="H425" t="s">
        <v>38</v>
      </c>
      <c r="I425" t="s">
        <v>1470</v>
      </c>
      <c r="J425" t="s">
        <v>2059</v>
      </c>
      <c r="K425" t="s">
        <v>2060</v>
      </c>
      <c r="L425">
        <v>-3.00298</v>
      </c>
      <c r="M425">
        <v>115.9468</v>
      </c>
      <c r="N425">
        <v>4</v>
      </c>
      <c r="O425">
        <v>1980</v>
      </c>
      <c r="P425">
        <v>42</v>
      </c>
      <c r="Q425" t="s">
        <v>2736</v>
      </c>
      <c r="R425">
        <v>1</v>
      </c>
      <c r="S425" t="s">
        <v>186</v>
      </c>
      <c r="T425">
        <v>13</v>
      </c>
      <c r="U425" t="s">
        <v>36</v>
      </c>
      <c r="W425">
        <v>-2.6710914397711401</v>
      </c>
      <c r="X425">
        <v>29.8569774783127</v>
      </c>
      <c r="Y425" t="str">
        <f>_xlfn.CONCAT("RWANDA", " ", H425, " ", I425, " ", J425, " ", K425)</f>
        <v>RWANDA RUSIZI MUGANZA CYARUKARA GISOZI</v>
      </c>
    </row>
    <row r="426" spans="1:25">
      <c r="A426">
        <v>129</v>
      </c>
      <c r="B426" t="s">
        <v>1239</v>
      </c>
      <c r="C426" t="s">
        <v>1238</v>
      </c>
      <c r="E426" t="s">
        <v>1077</v>
      </c>
      <c r="F426" t="s">
        <v>3302</v>
      </c>
      <c r="G426" t="s">
        <v>37</v>
      </c>
      <c r="H426" t="s">
        <v>38</v>
      </c>
      <c r="I426" t="s">
        <v>1470</v>
      </c>
      <c r="J426" t="s">
        <v>2059</v>
      </c>
      <c r="K426" t="s">
        <v>2060</v>
      </c>
      <c r="L426">
        <v>-3.00298</v>
      </c>
      <c r="M426">
        <v>115.9468</v>
      </c>
      <c r="N426" t="s">
        <v>2948</v>
      </c>
      <c r="O426">
        <v>1954</v>
      </c>
      <c r="P426">
        <v>68</v>
      </c>
      <c r="Q426" t="s">
        <v>2736</v>
      </c>
      <c r="R426">
        <v>3</v>
      </c>
      <c r="S426" t="s">
        <v>26</v>
      </c>
      <c r="T426">
        <v>4</v>
      </c>
      <c r="U426" t="s">
        <v>36</v>
      </c>
      <c r="V426">
        <v>6479500165</v>
      </c>
      <c r="W426">
        <v>-2.6710914397711401</v>
      </c>
      <c r="X426">
        <v>29.8569774783127</v>
      </c>
      <c r="Y426" t="str">
        <f>_xlfn.CONCAT("RWANDA", " ", H426, " ", I426, " ", J426, " ", K426)</f>
        <v>RWANDA RUSIZI MUGANZA CYARUKARA GISOZI</v>
      </c>
    </row>
    <row r="427" spans="1:25">
      <c r="A427">
        <v>129</v>
      </c>
      <c r="B427" t="s">
        <v>1240</v>
      </c>
      <c r="C427" t="s">
        <v>760</v>
      </c>
      <c r="E427" t="s">
        <v>1092</v>
      </c>
      <c r="F427" t="s">
        <v>3303</v>
      </c>
      <c r="G427" t="s">
        <v>37</v>
      </c>
      <c r="H427" t="s">
        <v>38</v>
      </c>
      <c r="I427" t="s">
        <v>1470</v>
      </c>
      <c r="J427" t="s">
        <v>2059</v>
      </c>
      <c r="K427" t="s">
        <v>2060</v>
      </c>
      <c r="L427">
        <v>-3.00298</v>
      </c>
      <c r="M427">
        <v>115.9468</v>
      </c>
      <c r="N427">
        <v>12</v>
      </c>
      <c r="O427" t="s">
        <v>2948</v>
      </c>
      <c r="P427">
        <v>35</v>
      </c>
      <c r="Q427" t="s">
        <v>2736</v>
      </c>
      <c r="R427">
        <v>2</v>
      </c>
      <c r="S427" t="s">
        <v>48</v>
      </c>
      <c r="T427">
        <v>11</v>
      </c>
      <c r="U427" t="s">
        <v>23</v>
      </c>
      <c r="V427">
        <v>6479500165</v>
      </c>
      <c r="W427">
        <v>-2.6710914397711401</v>
      </c>
      <c r="X427">
        <v>29.8569774783127</v>
      </c>
      <c r="Y427" t="str">
        <f>_xlfn.CONCAT("RWANDA", " ", H427, " ", I427, " ", J427, " ", K427)</f>
        <v>RWANDA RUSIZI MUGANZA CYARUKARA GISOZI</v>
      </c>
    </row>
    <row r="428" spans="1:25">
      <c r="A428">
        <v>132</v>
      </c>
      <c r="B428" t="s">
        <v>1262</v>
      </c>
      <c r="C428" t="s">
        <v>1263</v>
      </c>
      <c r="E428" t="s">
        <v>30</v>
      </c>
      <c r="F428" t="s">
        <v>3304</v>
      </c>
      <c r="G428" t="s">
        <v>31</v>
      </c>
      <c r="H428" t="s">
        <v>32</v>
      </c>
      <c r="I428" t="s">
        <v>2105</v>
      </c>
      <c r="J428" t="s">
        <v>1917</v>
      </c>
      <c r="K428" t="s">
        <v>2106</v>
      </c>
      <c r="L428">
        <v>42.32217</v>
      </c>
      <c r="M428">
        <v>21.358979999999999</v>
      </c>
      <c r="N428">
        <v>8</v>
      </c>
      <c r="O428">
        <v>1957</v>
      </c>
      <c r="P428">
        <v>65</v>
      </c>
      <c r="Q428" t="s">
        <v>2542</v>
      </c>
      <c r="R428">
        <v>5</v>
      </c>
      <c r="S428" t="s">
        <v>86</v>
      </c>
      <c r="T428">
        <v>10</v>
      </c>
      <c r="U428" t="s">
        <v>36</v>
      </c>
      <c r="V428">
        <v>2601462082</v>
      </c>
      <c r="W428">
        <v>-1.38304101940056</v>
      </c>
      <c r="X428">
        <v>30.0792704789162</v>
      </c>
      <c r="Y428" t="str">
        <f>_xlfn.CONCAT("RWANDA", " ", H428, " ", I428, " ", J428, " ", K428)</f>
        <v>RWANDA GAKENKE RUSASA GATABA KEBERO</v>
      </c>
    </row>
    <row r="429" spans="1:25">
      <c r="A429">
        <v>132</v>
      </c>
      <c r="B429" t="s">
        <v>1264</v>
      </c>
      <c r="C429" t="s">
        <v>1265</v>
      </c>
      <c r="D429" t="s">
        <v>1266</v>
      </c>
      <c r="E429" t="s">
        <v>2459</v>
      </c>
      <c r="F429" t="s">
        <v>2542</v>
      </c>
      <c r="G429" t="s">
        <v>31</v>
      </c>
      <c r="H429" t="s">
        <v>32</v>
      </c>
      <c r="I429" t="s">
        <v>2105</v>
      </c>
      <c r="J429" t="s">
        <v>1917</v>
      </c>
      <c r="K429" t="s">
        <v>2106</v>
      </c>
      <c r="L429">
        <v>42.32217</v>
      </c>
      <c r="M429">
        <v>21.358979999999999</v>
      </c>
      <c r="N429" t="s">
        <v>2948</v>
      </c>
      <c r="O429" t="s">
        <v>2948</v>
      </c>
      <c r="P429">
        <v>94</v>
      </c>
      <c r="Q429" t="s">
        <v>2542</v>
      </c>
      <c r="R429">
        <v>1</v>
      </c>
      <c r="S429" t="s">
        <v>186</v>
      </c>
      <c r="T429">
        <v>3</v>
      </c>
      <c r="U429" t="s">
        <v>36</v>
      </c>
      <c r="V429">
        <v>2601462082</v>
      </c>
      <c r="W429">
        <v>-1.38304101940056</v>
      </c>
      <c r="X429">
        <v>30.0792704789162</v>
      </c>
      <c r="Y429" t="str">
        <f>_xlfn.CONCAT("RWANDA", " ", H429, " ", I429, " ", J429, " ", K429)</f>
        <v>RWANDA GAKENKE RUSASA GATABA KEBERO</v>
      </c>
    </row>
    <row r="430" spans="1:25">
      <c r="A430">
        <v>132</v>
      </c>
      <c r="B430" t="s">
        <v>1267</v>
      </c>
      <c r="C430" t="s">
        <v>1268</v>
      </c>
      <c r="E430" t="s">
        <v>538</v>
      </c>
      <c r="F430" t="s">
        <v>3305</v>
      </c>
      <c r="G430" t="s">
        <v>31</v>
      </c>
      <c r="H430" t="s">
        <v>32</v>
      </c>
      <c r="I430" t="s">
        <v>2105</v>
      </c>
      <c r="J430" t="s">
        <v>1917</v>
      </c>
      <c r="K430" t="s">
        <v>2106</v>
      </c>
      <c r="L430">
        <v>42.32217</v>
      </c>
      <c r="M430">
        <v>21.358979999999999</v>
      </c>
      <c r="N430">
        <v>8</v>
      </c>
      <c r="O430">
        <v>1977</v>
      </c>
      <c r="P430">
        <v>45</v>
      </c>
      <c r="Q430" t="s">
        <v>2542</v>
      </c>
      <c r="R430">
        <v>5</v>
      </c>
      <c r="S430" t="s">
        <v>86</v>
      </c>
      <c r="T430">
        <v>5</v>
      </c>
      <c r="U430" t="s">
        <v>36</v>
      </c>
      <c r="V430">
        <v>2601462082</v>
      </c>
      <c r="W430">
        <v>-1.38343615095553</v>
      </c>
      <c r="X430">
        <v>30.080399755238599</v>
      </c>
      <c r="Y430" t="str">
        <f>_xlfn.CONCAT("RWANDA", " ", H430, " ", I430, " ", J430, " ", K430)</f>
        <v>RWANDA GAKENKE RUSASA GATABA KEBERO</v>
      </c>
    </row>
    <row r="431" spans="1:25">
      <c r="A431">
        <v>132</v>
      </c>
      <c r="B431" t="s">
        <v>1269</v>
      </c>
      <c r="C431" t="s">
        <v>964</v>
      </c>
      <c r="E431" t="s">
        <v>462</v>
      </c>
      <c r="F431" t="s">
        <v>3306</v>
      </c>
      <c r="G431" t="s">
        <v>31</v>
      </c>
      <c r="H431" t="s">
        <v>32</v>
      </c>
      <c r="I431" t="s">
        <v>2105</v>
      </c>
      <c r="J431" t="s">
        <v>1917</v>
      </c>
      <c r="K431" t="s">
        <v>2106</v>
      </c>
      <c r="L431">
        <v>42.32217</v>
      </c>
      <c r="M431">
        <v>21.358979999999999</v>
      </c>
      <c r="N431">
        <v>5</v>
      </c>
      <c r="O431">
        <v>1939</v>
      </c>
      <c r="P431">
        <v>83</v>
      </c>
      <c r="Q431" t="s">
        <v>2542</v>
      </c>
      <c r="R431">
        <v>3</v>
      </c>
      <c r="S431" t="s">
        <v>26</v>
      </c>
      <c r="T431">
        <v>1</v>
      </c>
      <c r="U431" t="s">
        <v>2948</v>
      </c>
      <c r="V431">
        <v>2601462082</v>
      </c>
      <c r="W431">
        <v>-1.38343615095553</v>
      </c>
      <c r="X431">
        <v>30.080399755238599</v>
      </c>
      <c r="Y431" t="str">
        <f>_xlfn.CONCAT("RWANDA", " ", H431, " ", I431, " ", J431, " ", K431)</f>
        <v>RWANDA GAKENKE RUSASA GATABA KEBERO</v>
      </c>
    </row>
    <row r="432" spans="1:25">
      <c r="A432">
        <v>132</v>
      </c>
      <c r="B432" t="s">
        <v>1270</v>
      </c>
      <c r="C432" t="s">
        <v>1271</v>
      </c>
      <c r="E432" t="s">
        <v>1171</v>
      </c>
      <c r="F432" t="s">
        <v>3307</v>
      </c>
      <c r="G432" t="s">
        <v>31</v>
      </c>
      <c r="H432" t="s">
        <v>32</v>
      </c>
      <c r="I432" t="s">
        <v>2105</v>
      </c>
      <c r="J432" t="s">
        <v>1917</v>
      </c>
      <c r="K432" t="s">
        <v>2106</v>
      </c>
      <c r="L432">
        <v>42.32217</v>
      </c>
      <c r="M432">
        <v>21.358979999999999</v>
      </c>
      <c r="N432">
        <v>7</v>
      </c>
      <c r="O432">
        <v>1931</v>
      </c>
      <c r="P432">
        <v>91</v>
      </c>
      <c r="Q432" t="s">
        <v>2542</v>
      </c>
      <c r="R432">
        <v>3</v>
      </c>
      <c r="S432" t="s">
        <v>26</v>
      </c>
      <c r="T432">
        <v>12</v>
      </c>
      <c r="U432" t="s">
        <v>23</v>
      </c>
      <c r="V432">
        <v>5052487866</v>
      </c>
      <c r="W432">
        <v>-1.38304101940056</v>
      </c>
      <c r="X432">
        <v>30.0792704789162</v>
      </c>
      <c r="Y432" t="str">
        <f>_xlfn.CONCAT("RWANDA", " ", H432, " ", I432, " ", J432, " ", K432)</f>
        <v>RWANDA GAKENKE RUSASA GATABA KEBERO</v>
      </c>
    </row>
    <row r="433" spans="1:25">
      <c r="A433">
        <v>132</v>
      </c>
      <c r="B433" t="s">
        <v>1270</v>
      </c>
      <c r="C433" t="s">
        <v>1271</v>
      </c>
      <c r="E433" t="s">
        <v>1171</v>
      </c>
      <c r="F433" t="s">
        <v>3307</v>
      </c>
      <c r="G433" t="s">
        <v>31</v>
      </c>
      <c r="H433" t="s">
        <v>110</v>
      </c>
      <c r="I433" t="s">
        <v>2543</v>
      </c>
      <c r="J433" t="s">
        <v>2544</v>
      </c>
      <c r="K433" t="s">
        <v>2545</v>
      </c>
      <c r="L433">
        <v>42.32217</v>
      </c>
      <c r="M433">
        <v>21.358979999999999</v>
      </c>
      <c r="N433" t="s">
        <v>2948</v>
      </c>
      <c r="O433">
        <v>1931</v>
      </c>
      <c r="P433">
        <v>91</v>
      </c>
      <c r="Q433" t="s">
        <v>2542</v>
      </c>
      <c r="R433">
        <v>3</v>
      </c>
      <c r="S433" t="s">
        <v>26</v>
      </c>
      <c r="T433">
        <v>12</v>
      </c>
      <c r="U433" t="s">
        <v>23</v>
      </c>
      <c r="W433">
        <v>-1.5457730561349401</v>
      </c>
      <c r="X433">
        <v>30.147246390684401</v>
      </c>
      <c r="Y433" t="str">
        <f>_xlfn.CONCAT("RWANDA", " ", H433, " ", I433, " ", J433, " ", K433)</f>
        <v>RWANDA GICUMBI BWISIGE GIHUKE MUNEKE</v>
      </c>
    </row>
    <row r="434" spans="1:25">
      <c r="A434">
        <v>133</v>
      </c>
      <c r="B434" t="s">
        <v>1272</v>
      </c>
      <c r="C434" t="s">
        <v>514</v>
      </c>
      <c r="E434" t="s">
        <v>2741</v>
      </c>
      <c r="F434" t="s">
        <v>3308</v>
      </c>
      <c r="G434" t="s">
        <v>72</v>
      </c>
      <c r="H434" t="s">
        <v>73</v>
      </c>
      <c r="I434" t="s">
        <v>2076</v>
      </c>
      <c r="J434" t="s">
        <v>2077</v>
      </c>
      <c r="K434" t="s">
        <v>2112</v>
      </c>
      <c r="L434">
        <v>49.705579999999998</v>
      </c>
      <c r="M434">
        <v>18.224360000000001</v>
      </c>
      <c r="N434">
        <v>2</v>
      </c>
      <c r="O434">
        <v>1971</v>
      </c>
      <c r="P434">
        <v>38</v>
      </c>
      <c r="Q434" t="s">
        <v>2743</v>
      </c>
      <c r="R434" t="s">
        <v>2948</v>
      </c>
      <c r="S434" t="s">
        <v>2948</v>
      </c>
      <c r="T434">
        <v>5</v>
      </c>
      <c r="U434" t="s">
        <v>36</v>
      </c>
      <c r="W434">
        <v>-1.9240092635053601</v>
      </c>
      <c r="X434">
        <v>30.091174003397398</v>
      </c>
      <c r="Y434" t="str">
        <f>_xlfn.CONCAT("RWANDA", " ", H434, " ", I434, " ", J434, " ", K434)</f>
        <v>RWANDA GASABO NDERA RUDASHYA KAMAHORO</v>
      </c>
    </row>
    <row r="435" spans="1:25">
      <c r="A435">
        <v>133</v>
      </c>
      <c r="B435" t="s">
        <v>1274</v>
      </c>
      <c r="C435" t="s">
        <v>135</v>
      </c>
      <c r="E435" t="s">
        <v>2744</v>
      </c>
      <c r="F435" t="s">
        <v>3309</v>
      </c>
      <c r="G435" t="s">
        <v>72</v>
      </c>
      <c r="H435" t="s">
        <v>73</v>
      </c>
      <c r="I435" t="s">
        <v>2076</v>
      </c>
      <c r="J435" t="s">
        <v>2077</v>
      </c>
      <c r="K435" t="s">
        <v>2112</v>
      </c>
      <c r="L435">
        <v>49.705579999999998</v>
      </c>
      <c r="M435">
        <v>18.224360000000001</v>
      </c>
      <c r="N435">
        <v>4</v>
      </c>
      <c r="O435">
        <v>1931</v>
      </c>
      <c r="P435">
        <v>91</v>
      </c>
      <c r="Q435" t="s">
        <v>2743</v>
      </c>
      <c r="R435">
        <v>6</v>
      </c>
      <c r="S435" t="s">
        <v>43</v>
      </c>
      <c r="T435" t="s">
        <v>2948</v>
      </c>
      <c r="U435" t="s">
        <v>36</v>
      </c>
      <c r="W435">
        <v>-1.9240092635053601</v>
      </c>
      <c r="X435">
        <v>30.091174003397398</v>
      </c>
      <c r="Y435" t="str">
        <f>_xlfn.CONCAT("RWANDA", " ", H435, " ", I435, " ", J435, " ", K435)</f>
        <v>RWANDA GASABO NDERA RUDASHYA KAMAHORO</v>
      </c>
    </row>
    <row r="436" spans="1:25">
      <c r="A436">
        <v>134</v>
      </c>
      <c r="B436" t="s">
        <v>1276</v>
      </c>
      <c r="C436" t="s">
        <v>677</v>
      </c>
      <c r="E436" t="s">
        <v>221</v>
      </c>
      <c r="F436" t="s">
        <v>3310</v>
      </c>
      <c r="G436" t="s">
        <v>97</v>
      </c>
      <c r="H436" t="s">
        <v>125</v>
      </c>
      <c r="I436" t="s">
        <v>125</v>
      </c>
      <c r="J436" t="s">
        <v>2046</v>
      </c>
      <c r="K436" t="s">
        <v>2047</v>
      </c>
      <c r="L436">
        <v>9.9825619999999997</v>
      </c>
      <c r="M436">
        <v>-84.168499999999995</v>
      </c>
      <c r="N436">
        <v>8</v>
      </c>
      <c r="O436">
        <v>1954</v>
      </c>
      <c r="P436">
        <v>68</v>
      </c>
      <c r="Q436" t="s">
        <v>2114</v>
      </c>
      <c r="R436">
        <v>4</v>
      </c>
      <c r="S436" t="s">
        <v>93</v>
      </c>
      <c r="T436" t="s">
        <v>2948</v>
      </c>
      <c r="U436" t="s">
        <v>23</v>
      </c>
      <c r="W436">
        <v>-1.7890317222249801</v>
      </c>
      <c r="X436">
        <v>30.179587449253798</v>
      </c>
      <c r="Y436" t="str">
        <f>_xlfn.CONCAT("RWANDA", " ", H436, " ", I436, " ", J436, " ", K436)</f>
        <v>RWANDA KIREHE KIREHE RWESERO BENGAZI</v>
      </c>
    </row>
    <row r="437" spans="1:25">
      <c r="A437">
        <v>134</v>
      </c>
      <c r="B437" t="s">
        <v>1276</v>
      </c>
      <c r="C437" t="s">
        <v>677</v>
      </c>
      <c r="E437" t="s">
        <v>221</v>
      </c>
      <c r="F437" t="s">
        <v>3310</v>
      </c>
      <c r="G437" t="s">
        <v>37</v>
      </c>
      <c r="H437" t="s">
        <v>68</v>
      </c>
      <c r="I437" t="s">
        <v>1414</v>
      </c>
      <c r="J437" t="s">
        <v>1452</v>
      </c>
      <c r="K437" t="s">
        <v>2124</v>
      </c>
      <c r="L437">
        <v>9.9825619999999997</v>
      </c>
      <c r="M437">
        <v>-84.168499999999995</v>
      </c>
      <c r="N437" t="s">
        <v>2948</v>
      </c>
      <c r="O437">
        <v>1954</v>
      </c>
      <c r="P437">
        <v>68</v>
      </c>
      <c r="Q437" t="s">
        <v>2114</v>
      </c>
      <c r="R437">
        <v>4</v>
      </c>
      <c r="S437" t="s">
        <v>93</v>
      </c>
      <c r="T437">
        <v>8</v>
      </c>
      <c r="U437" t="s">
        <v>23</v>
      </c>
      <c r="W437">
        <v>-2.0527553052555101</v>
      </c>
      <c r="X437">
        <v>29.6001529949428</v>
      </c>
      <c r="Y437" t="str">
        <f>_xlfn.CONCAT("RWANDA", " ", H437, " ", I437, " ", J437, " ", K437)</f>
        <v>RWANDA NGORORERO NYANGE GASEKE DUTWE</v>
      </c>
    </row>
    <row r="438" spans="1:25">
      <c r="A438">
        <v>134</v>
      </c>
      <c r="B438" t="s">
        <v>1277</v>
      </c>
      <c r="C438" t="s">
        <v>1278</v>
      </c>
      <c r="E438" t="s">
        <v>2749</v>
      </c>
      <c r="F438" t="s">
        <v>3311</v>
      </c>
      <c r="G438" t="s">
        <v>97</v>
      </c>
      <c r="H438" t="s">
        <v>125</v>
      </c>
      <c r="I438" t="s">
        <v>125</v>
      </c>
      <c r="J438" t="s">
        <v>2046</v>
      </c>
      <c r="K438" t="s">
        <v>2047</v>
      </c>
      <c r="L438">
        <v>9.9825619999999997</v>
      </c>
      <c r="M438">
        <v>-84.168499999999995</v>
      </c>
      <c r="N438">
        <v>7</v>
      </c>
      <c r="O438">
        <v>1990</v>
      </c>
      <c r="P438">
        <v>32</v>
      </c>
      <c r="Q438" t="s">
        <v>2114</v>
      </c>
      <c r="R438">
        <v>5</v>
      </c>
      <c r="S438" t="s">
        <v>86</v>
      </c>
      <c r="T438">
        <v>2</v>
      </c>
      <c r="U438" t="s">
        <v>36</v>
      </c>
      <c r="W438">
        <v>-1.7890317222249801</v>
      </c>
      <c r="X438">
        <v>30.179587449253798</v>
      </c>
      <c r="Y438" t="str">
        <f>_xlfn.CONCAT("RWANDA", " ", H438, " ", I438, " ", J438, " ", K438)</f>
        <v>RWANDA KIREHE KIREHE RWESERO BENGAZI</v>
      </c>
    </row>
    <row r="439" spans="1:25">
      <c r="A439">
        <v>135</v>
      </c>
      <c r="B439" t="s">
        <v>1280</v>
      </c>
      <c r="C439" t="s">
        <v>1281</v>
      </c>
      <c r="D439" t="s">
        <v>1282</v>
      </c>
      <c r="E439" t="s">
        <v>364</v>
      </c>
      <c r="F439" t="s">
        <v>2751</v>
      </c>
      <c r="G439" t="s">
        <v>24</v>
      </c>
      <c r="H439" t="s">
        <v>255</v>
      </c>
      <c r="I439" t="s">
        <v>2117</v>
      </c>
      <c r="J439" t="s">
        <v>2118</v>
      </c>
      <c r="K439" t="s">
        <v>2119</v>
      </c>
      <c r="L439">
        <v>19.928170000000001</v>
      </c>
      <c r="M439">
        <v>110.8837</v>
      </c>
      <c r="N439">
        <v>5</v>
      </c>
      <c r="O439">
        <v>1973</v>
      </c>
      <c r="P439">
        <v>49</v>
      </c>
      <c r="Q439" t="s">
        <v>2122</v>
      </c>
      <c r="R439">
        <v>1</v>
      </c>
      <c r="S439" t="s">
        <v>186</v>
      </c>
      <c r="T439">
        <v>8</v>
      </c>
      <c r="U439" t="s">
        <v>36</v>
      </c>
      <c r="V439">
        <v>9624113972</v>
      </c>
      <c r="W439">
        <v>-2.1892145187201799</v>
      </c>
      <c r="X439">
        <v>29.9012741510121</v>
      </c>
      <c r="Y439" t="str">
        <f>_xlfn.CONCAT("RWANDA", " ", H439, " ", I439, " ", J439, " ", K439)</f>
        <v>RWANDA RUHANGO KINAZI BURIMA MIRAMBI</v>
      </c>
    </row>
    <row r="440" spans="1:25">
      <c r="A440">
        <v>135</v>
      </c>
      <c r="B440" t="s">
        <v>1284</v>
      </c>
      <c r="C440" t="s">
        <v>1285</v>
      </c>
      <c r="E440" t="s">
        <v>788</v>
      </c>
      <c r="F440" t="s">
        <v>3312</v>
      </c>
      <c r="G440" t="s">
        <v>24</v>
      </c>
      <c r="H440" t="s">
        <v>255</v>
      </c>
      <c r="I440" t="s">
        <v>2117</v>
      </c>
      <c r="J440" t="s">
        <v>2118</v>
      </c>
      <c r="K440" t="s">
        <v>2119</v>
      </c>
      <c r="L440">
        <v>19.928170000000001</v>
      </c>
      <c r="M440">
        <v>110.8837</v>
      </c>
      <c r="N440">
        <v>2</v>
      </c>
      <c r="O440">
        <v>1995</v>
      </c>
      <c r="P440">
        <v>27</v>
      </c>
      <c r="Q440" t="s">
        <v>2122</v>
      </c>
      <c r="R440" t="s">
        <v>2948</v>
      </c>
      <c r="S440" t="s">
        <v>2948</v>
      </c>
      <c r="T440">
        <v>7</v>
      </c>
      <c r="U440" t="s">
        <v>36</v>
      </c>
      <c r="V440">
        <v>9624113972</v>
      </c>
      <c r="W440">
        <v>-2.1892145187201799</v>
      </c>
      <c r="X440">
        <v>29.9012741510121</v>
      </c>
      <c r="Y440" t="str">
        <f>_xlfn.CONCAT("RWANDA", " ", H440, " ", I440, " ", J440, " ", K440)</f>
        <v>RWANDA RUHANGO KINAZI BURIMA MIRAMBI</v>
      </c>
    </row>
    <row r="441" spans="1:25">
      <c r="A441">
        <v>135</v>
      </c>
      <c r="B441" t="s">
        <v>1287</v>
      </c>
      <c r="C441" t="s">
        <v>55</v>
      </c>
      <c r="E441" t="s">
        <v>2753</v>
      </c>
      <c r="F441" t="s">
        <v>3313</v>
      </c>
      <c r="G441" t="s">
        <v>24</v>
      </c>
      <c r="H441" t="s">
        <v>255</v>
      </c>
      <c r="I441" t="s">
        <v>2117</v>
      </c>
      <c r="J441" t="s">
        <v>2118</v>
      </c>
      <c r="K441" t="s">
        <v>2119</v>
      </c>
      <c r="L441">
        <v>19.928170000000001</v>
      </c>
      <c r="M441">
        <v>110.8837</v>
      </c>
      <c r="N441">
        <v>12</v>
      </c>
      <c r="O441">
        <v>2003</v>
      </c>
      <c r="P441">
        <v>19</v>
      </c>
      <c r="Q441" t="s">
        <v>2122</v>
      </c>
      <c r="R441">
        <v>4</v>
      </c>
      <c r="S441" t="s">
        <v>93</v>
      </c>
      <c r="T441">
        <v>9</v>
      </c>
      <c r="U441" t="s">
        <v>36</v>
      </c>
      <c r="V441">
        <v>9624113972</v>
      </c>
      <c r="W441">
        <v>-2.1892145187201799</v>
      </c>
      <c r="X441">
        <v>29.9012741510121</v>
      </c>
      <c r="Y441" t="str">
        <f>_xlfn.CONCAT("RWANDA", " ", H441, " ", I441, " ", J441, " ", K441)</f>
        <v>RWANDA RUHANGO KINAZI BURIMA MIRAMBI</v>
      </c>
    </row>
    <row r="442" spans="1:25">
      <c r="A442">
        <v>135</v>
      </c>
      <c r="B442" t="s">
        <v>1289</v>
      </c>
      <c r="C442" t="s">
        <v>1290</v>
      </c>
      <c r="E442" t="s">
        <v>1233</v>
      </c>
      <c r="F442" t="s">
        <v>3314</v>
      </c>
      <c r="G442" t="s">
        <v>24</v>
      </c>
      <c r="H442" t="s">
        <v>255</v>
      </c>
      <c r="I442" t="s">
        <v>2117</v>
      </c>
      <c r="J442" t="s">
        <v>2118</v>
      </c>
      <c r="K442" t="s">
        <v>2119</v>
      </c>
      <c r="L442">
        <v>19.928170000000001</v>
      </c>
      <c r="M442">
        <v>110.8837</v>
      </c>
      <c r="N442">
        <v>11</v>
      </c>
      <c r="O442">
        <v>1979</v>
      </c>
      <c r="P442">
        <v>95</v>
      </c>
      <c r="Q442" t="s">
        <v>2122</v>
      </c>
      <c r="R442">
        <v>2</v>
      </c>
      <c r="S442" t="s">
        <v>48</v>
      </c>
      <c r="T442">
        <v>11</v>
      </c>
      <c r="U442" t="s">
        <v>23</v>
      </c>
      <c r="V442">
        <v>9624113972</v>
      </c>
      <c r="W442">
        <v>-2.1892145187201799</v>
      </c>
      <c r="X442">
        <v>29.9012741510121</v>
      </c>
      <c r="Y442" t="str">
        <f>_xlfn.CONCAT("RWANDA", " ", H442, " ", I442, " ", J442, " ", K442)</f>
        <v>RWANDA RUHANGO KINAZI BURIMA MIRAMBI</v>
      </c>
    </row>
    <row r="443" spans="1:25">
      <c r="A443">
        <v>136</v>
      </c>
      <c r="B443" t="s">
        <v>1291</v>
      </c>
      <c r="C443" t="s">
        <v>1292</v>
      </c>
      <c r="E443" t="s">
        <v>204</v>
      </c>
      <c r="F443" t="s">
        <v>3315</v>
      </c>
      <c r="G443" t="s">
        <v>37</v>
      </c>
      <c r="H443" t="s">
        <v>68</v>
      </c>
      <c r="I443" t="s">
        <v>1414</v>
      </c>
      <c r="J443" t="s">
        <v>1452</v>
      </c>
      <c r="K443" t="s">
        <v>2124</v>
      </c>
      <c r="L443">
        <v>49.788200000000003</v>
      </c>
      <c r="M443">
        <v>19.70598</v>
      </c>
      <c r="N443" t="s">
        <v>2948</v>
      </c>
      <c r="O443">
        <v>1930</v>
      </c>
      <c r="P443">
        <v>92</v>
      </c>
      <c r="Q443" t="s">
        <v>2127</v>
      </c>
      <c r="R443">
        <v>4</v>
      </c>
      <c r="S443" t="s">
        <v>93</v>
      </c>
      <c r="T443" t="s">
        <v>2948</v>
      </c>
      <c r="U443" t="s">
        <v>23</v>
      </c>
      <c r="W443">
        <v>-2.0527553052555101</v>
      </c>
      <c r="X443">
        <v>29.6001529949428</v>
      </c>
      <c r="Y443" t="str">
        <f>_xlfn.CONCAT("RWANDA", " ", H443, " ", I443, " ", J443, " ", K443)</f>
        <v>RWANDA NGORORERO NYANGE GASEKE DUTWE</v>
      </c>
    </row>
    <row r="444" spans="1:25">
      <c r="A444">
        <v>136</v>
      </c>
      <c r="B444" t="s">
        <v>1293</v>
      </c>
      <c r="C444" t="s">
        <v>2948</v>
      </c>
      <c r="E444" t="s">
        <v>2526</v>
      </c>
      <c r="F444" t="s">
        <v>3316</v>
      </c>
      <c r="G444" t="s">
        <v>37</v>
      </c>
      <c r="H444" t="s">
        <v>68</v>
      </c>
      <c r="I444" t="s">
        <v>1414</v>
      </c>
      <c r="J444" t="s">
        <v>1452</v>
      </c>
      <c r="K444" t="s">
        <v>2124</v>
      </c>
      <c r="L444">
        <v>49.788200000000003</v>
      </c>
      <c r="M444">
        <v>19.70598</v>
      </c>
      <c r="N444">
        <v>10</v>
      </c>
      <c r="O444">
        <v>1971</v>
      </c>
      <c r="P444">
        <v>51</v>
      </c>
      <c r="Q444" t="s">
        <v>2127</v>
      </c>
      <c r="R444">
        <v>3</v>
      </c>
      <c r="S444" t="s">
        <v>26</v>
      </c>
      <c r="T444">
        <v>2</v>
      </c>
      <c r="U444" t="s">
        <v>23</v>
      </c>
      <c r="W444">
        <v>-2.0527553052555101</v>
      </c>
      <c r="X444">
        <v>29.6001529949428</v>
      </c>
      <c r="Y444" t="str">
        <f>_xlfn.CONCAT("RWANDA", " ", H444, " ", I444, " ", J444, " ", K444)</f>
        <v>RWANDA NGORORERO NYANGE GASEKE DUTWE</v>
      </c>
    </row>
    <row r="445" spans="1:25">
      <c r="A445">
        <v>136</v>
      </c>
      <c r="B445" t="s">
        <v>1295</v>
      </c>
      <c r="C445" t="s">
        <v>1296</v>
      </c>
      <c r="E445" t="s">
        <v>2756</v>
      </c>
      <c r="F445" t="s">
        <v>3317</v>
      </c>
      <c r="G445" t="s">
        <v>37</v>
      </c>
      <c r="H445" t="s">
        <v>68</v>
      </c>
      <c r="I445" t="s">
        <v>1414</v>
      </c>
      <c r="J445" t="s">
        <v>1452</v>
      </c>
      <c r="K445" t="s">
        <v>2124</v>
      </c>
      <c r="L445">
        <v>49.788200000000003</v>
      </c>
      <c r="M445">
        <v>19.70598</v>
      </c>
      <c r="N445">
        <v>2</v>
      </c>
      <c r="O445" t="s">
        <v>2948</v>
      </c>
      <c r="P445">
        <v>58</v>
      </c>
      <c r="Q445" t="s">
        <v>2127</v>
      </c>
      <c r="R445">
        <v>1</v>
      </c>
      <c r="S445" t="s">
        <v>186</v>
      </c>
      <c r="T445">
        <v>9</v>
      </c>
      <c r="U445" t="s">
        <v>36</v>
      </c>
      <c r="W445">
        <v>-2.0527553052555101</v>
      </c>
      <c r="X445">
        <v>29.6001529949428</v>
      </c>
      <c r="Y445" t="str">
        <f>_xlfn.CONCAT("RWANDA", " ", H445, " ", I445, " ", J445, " ", K445)</f>
        <v>RWANDA NGORORERO NYANGE GASEKE DUTWE</v>
      </c>
    </row>
    <row r="446" spans="1:25">
      <c r="A446">
        <v>136</v>
      </c>
      <c r="B446" t="s">
        <v>1298</v>
      </c>
      <c r="C446" t="s">
        <v>1299</v>
      </c>
      <c r="E446" t="s">
        <v>669</v>
      </c>
      <c r="F446" t="s">
        <v>3318</v>
      </c>
      <c r="G446" t="s">
        <v>37</v>
      </c>
      <c r="H446" t="s">
        <v>68</v>
      </c>
      <c r="I446" t="s">
        <v>1414</v>
      </c>
      <c r="J446" t="s">
        <v>1452</v>
      </c>
      <c r="K446" t="s">
        <v>2124</v>
      </c>
      <c r="L446">
        <v>49.788200000000003</v>
      </c>
      <c r="M446">
        <v>19.70598</v>
      </c>
      <c r="N446">
        <v>5</v>
      </c>
      <c r="O446">
        <v>1995</v>
      </c>
      <c r="P446">
        <v>98</v>
      </c>
      <c r="Q446" t="s">
        <v>2127</v>
      </c>
      <c r="R446">
        <v>3</v>
      </c>
      <c r="S446" t="s">
        <v>26</v>
      </c>
      <c r="T446">
        <v>3</v>
      </c>
      <c r="U446" t="s">
        <v>23</v>
      </c>
      <c r="V446" t="s">
        <v>2948</v>
      </c>
      <c r="W446">
        <v>-2.0527553052555101</v>
      </c>
      <c r="X446">
        <v>29.6001529949428</v>
      </c>
      <c r="Y446" t="str">
        <f>_xlfn.CONCAT("RWANDA", " ", H446, " ", I446, " ", J446, " ", K446)</f>
        <v>RWANDA NGORORERO NYANGE GASEKE DUTWE</v>
      </c>
    </row>
    <row r="447" spans="1:25">
      <c r="A447">
        <v>137</v>
      </c>
      <c r="B447" t="s">
        <v>1300</v>
      </c>
      <c r="C447" t="s">
        <v>1301</v>
      </c>
      <c r="E447" t="s">
        <v>2460</v>
      </c>
      <c r="F447" t="s">
        <v>3319</v>
      </c>
      <c r="G447" t="s">
        <v>72</v>
      </c>
      <c r="H447" t="s">
        <v>82</v>
      </c>
      <c r="I447" t="s">
        <v>2054</v>
      </c>
      <c r="J447" t="s">
        <v>2129</v>
      </c>
      <c r="K447" t="s">
        <v>2130</v>
      </c>
      <c r="L447">
        <v>34.420369999999998</v>
      </c>
      <c r="M447">
        <v>73.200810000000004</v>
      </c>
      <c r="N447" t="s">
        <v>2948</v>
      </c>
      <c r="O447">
        <v>1988</v>
      </c>
      <c r="P447">
        <v>23</v>
      </c>
      <c r="Q447" t="s">
        <v>2759</v>
      </c>
      <c r="R447">
        <v>3</v>
      </c>
      <c r="S447" t="s">
        <v>26</v>
      </c>
      <c r="T447">
        <v>7</v>
      </c>
      <c r="U447" t="s">
        <v>23</v>
      </c>
      <c r="W447">
        <v>-1.9805024787615899</v>
      </c>
      <c r="X447">
        <v>30.164648099267399</v>
      </c>
      <c r="Y447" t="str">
        <f>_xlfn.CONCAT("RWANDA", " ", H447, " ", I447, " ", J447, " ", K447)</f>
        <v>RWANDA KICUKIRO NYARUGUNGA KAMASHASHI INDATWA</v>
      </c>
    </row>
    <row r="448" spans="1:25">
      <c r="A448">
        <v>137</v>
      </c>
      <c r="B448" t="s">
        <v>1302</v>
      </c>
      <c r="C448" t="s">
        <v>1303</v>
      </c>
      <c r="E448" t="s">
        <v>63</v>
      </c>
      <c r="F448" t="s">
        <v>3320</v>
      </c>
      <c r="G448" t="s">
        <v>72</v>
      </c>
      <c r="H448" t="s">
        <v>82</v>
      </c>
      <c r="I448" t="s">
        <v>2054</v>
      </c>
      <c r="J448" t="s">
        <v>2129</v>
      </c>
      <c r="K448" t="s">
        <v>2130</v>
      </c>
      <c r="L448">
        <v>34.420369999999998</v>
      </c>
      <c r="M448">
        <v>73.200810000000004</v>
      </c>
      <c r="N448">
        <v>4</v>
      </c>
      <c r="O448" t="s">
        <v>2948</v>
      </c>
      <c r="P448">
        <v>89</v>
      </c>
      <c r="Q448" t="s">
        <v>2759</v>
      </c>
      <c r="R448">
        <v>3</v>
      </c>
      <c r="S448" t="s">
        <v>26</v>
      </c>
      <c r="T448" t="s">
        <v>2948</v>
      </c>
      <c r="U448" t="s">
        <v>36</v>
      </c>
      <c r="W448">
        <v>-1.9805024787615899</v>
      </c>
      <c r="X448">
        <v>30.164648099267399</v>
      </c>
      <c r="Y448" t="str">
        <f>_xlfn.CONCAT("RWANDA", " ", H448, " ", I448, " ", J448, " ", K448)</f>
        <v>RWANDA KICUKIRO NYARUGUNGA KAMASHASHI INDATWA</v>
      </c>
    </row>
    <row r="449" spans="1:25">
      <c r="A449">
        <v>137</v>
      </c>
      <c r="B449" t="s">
        <v>1304</v>
      </c>
      <c r="C449" t="s">
        <v>1305</v>
      </c>
      <c r="E449" t="s">
        <v>2627</v>
      </c>
      <c r="F449" t="s">
        <v>3321</v>
      </c>
      <c r="G449" t="s">
        <v>72</v>
      </c>
      <c r="H449" t="s">
        <v>82</v>
      </c>
      <c r="I449" t="s">
        <v>2054</v>
      </c>
      <c r="J449" t="s">
        <v>2129</v>
      </c>
      <c r="K449" t="s">
        <v>2130</v>
      </c>
      <c r="L449">
        <v>34.420369999999998</v>
      </c>
      <c r="M449">
        <v>73.200810000000004</v>
      </c>
      <c r="N449">
        <v>1</v>
      </c>
      <c r="O449">
        <v>2000</v>
      </c>
      <c r="P449">
        <v>50</v>
      </c>
      <c r="Q449" t="s">
        <v>2759</v>
      </c>
      <c r="R449" t="s">
        <v>2948</v>
      </c>
      <c r="S449" t="s">
        <v>2948</v>
      </c>
      <c r="T449">
        <v>10</v>
      </c>
      <c r="U449" t="s">
        <v>36</v>
      </c>
      <c r="W449">
        <v>-1.9805024787615899</v>
      </c>
      <c r="X449">
        <v>30.164648099267399</v>
      </c>
      <c r="Y449" t="str">
        <f>_xlfn.CONCAT("RWANDA", " ", H449, " ", I449, " ", J449, " ", K449)</f>
        <v>RWANDA KICUKIRO NYARUGUNGA KAMASHASHI INDATWA</v>
      </c>
    </row>
    <row r="450" spans="1:25">
      <c r="A450">
        <v>137</v>
      </c>
      <c r="B450" t="s">
        <v>1306</v>
      </c>
      <c r="C450" t="s">
        <v>865</v>
      </c>
      <c r="E450" t="s">
        <v>2761</v>
      </c>
      <c r="F450" t="s">
        <v>3322</v>
      </c>
      <c r="G450" t="s">
        <v>72</v>
      </c>
      <c r="H450" t="s">
        <v>82</v>
      </c>
      <c r="I450" t="s">
        <v>2054</v>
      </c>
      <c r="J450" t="s">
        <v>2129</v>
      </c>
      <c r="K450" t="s">
        <v>2130</v>
      </c>
      <c r="L450">
        <v>34.420369999999998</v>
      </c>
      <c r="M450">
        <v>73.200810000000004</v>
      </c>
      <c r="N450">
        <v>10</v>
      </c>
      <c r="O450">
        <v>1973</v>
      </c>
      <c r="P450">
        <v>49</v>
      </c>
      <c r="Q450" t="s">
        <v>2759</v>
      </c>
      <c r="R450">
        <v>7</v>
      </c>
      <c r="S450" t="s">
        <v>78</v>
      </c>
      <c r="T450">
        <v>1</v>
      </c>
      <c r="U450" t="s">
        <v>36</v>
      </c>
      <c r="W450">
        <v>-1.9805024787615899</v>
      </c>
      <c r="X450">
        <v>30.164648099267399</v>
      </c>
      <c r="Y450" t="str">
        <f>_xlfn.CONCAT("RWANDA", " ", H450, " ", I450, " ", J450, " ", K450)</f>
        <v>RWANDA KICUKIRO NYARUGUNGA KAMASHASHI INDATWA</v>
      </c>
    </row>
    <row r="451" spans="1:25">
      <c r="A451">
        <v>138</v>
      </c>
      <c r="B451" t="s">
        <v>1308</v>
      </c>
      <c r="C451" t="s">
        <v>696</v>
      </c>
      <c r="E451" t="s">
        <v>498</v>
      </c>
      <c r="F451" t="s">
        <v>3323</v>
      </c>
      <c r="G451" t="s">
        <v>37</v>
      </c>
      <c r="H451" t="s">
        <v>64</v>
      </c>
      <c r="I451" t="s">
        <v>2087</v>
      </c>
      <c r="J451" t="s">
        <v>1425</v>
      </c>
      <c r="K451" t="s">
        <v>2088</v>
      </c>
      <c r="L451">
        <v>43.30706</v>
      </c>
      <c r="M451">
        <v>124.33540000000001</v>
      </c>
      <c r="N451" t="s">
        <v>2948</v>
      </c>
      <c r="O451">
        <v>1950</v>
      </c>
      <c r="P451">
        <v>75</v>
      </c>
      <c r="Q451" t="s">
        <v>2134</v>
      </c>
      <c r="R451">
        <v>4</v>
      </c>
      <c r="S451" t="s">
        <v>93</v>
      </c>
      <c r="T451">
        <v>5</v>
      </c>
      <c r="U451" t="s">
        <v>23</v>
      </c>
      <c r="V451">
        <v>8251714761</v>
      </c>
      <c r="W451">
        <v>-1.76317570692924</v>
      </c>
      <c r="X451">
        <v>29.424472550048801</v>
      </c>
      <c r="Y451" t="str">
        <f>_xlfn.CONCAT("RWANDA", " ", H451, " ", I451, " ", J451, " ", K451)</f>
        <v>RWANDA RUTSIRO GIHANGO MATABA KAMUTAMBIRO</v>
      </c>
    </row>
    <row r="452" spans="1:25">
      <c r="A452">
        <v>138</v>
      </c>
      <c r="B452" t="s">
        <v>1309</v>
      </c>
      <c r="C452" t="s">
        <v>420</v>
      </c>
      <c r="E452" t="s">
        <v>755</v>
      </c>
      <c r="F452" t="s">
        <v>3324</v>
      </c>
      <c r="G452" t="s">
        <v>37</v>
      </c>
      <c r="H452" t="s">
        <v>64</v>
      </c>
      <c r="I452" t="s">
        <v>2087</v>
      </c>
      <c r="J452" t="s">
        <v>1425</v>
      </c>
      <c r="K452" t="s">
        <v>2088</v>
      </c>
      <c r="L452">
        <v>43.30706</v>
      </c>
      <c r="M452">
        <v>124.33540000000001</v>
      </c>
      <c r="N452">
        <v>7</v>
      </c>
      <c r="O452">
        <v>2005</v>
      </c>
      <c r="P452">
        <v>17</v>
      </c>
      <c r="Q452" t="s">
        <v>2134</v>
      </c>
      <c r="R452">
        <v>6</v>
      </c>
      <c r="S452" t="s">
        <v>43</v>
      </c>
      <c r="T452">
        <v>5</v>
      </c>
      <c r="U452" t="s">
        <v>36</v>
      </c>
      <c r="V452">
        <v>8251714761</v>
      </c>
      <c r="W452">
        <v>-1.76317570692924</v>
      </c>
      <c r="X452">
        <v>29.424472550048801</v>
      </c>
      <c r="Y452" t="str">
        <f>_xlfn.CONCAT("RWANDA", " ", H452, " ", I452, " ", J452, " ", K452)</f>
        <v>RWANDA RUTSIRO GIHANGO MATABA KAMUTAMBIRO</v>
      </c>
    </row>
    <row r="453" spans="1:25">
      <c r="A453">
        <v>139</v>
      </c>
      <c r="B453" t="s">
        <v>1310</v>
      </c>
      <c r="C453" t="s">
        <v>1311</v>
      </c>
      <c r="E453" t="s">
        <v>1312</v>
      </c>
      <c r="F453" t="s">
        <v>3325</v>
      </c>
      <c r="G453" t="s">
        <v>72</v>
      </c>
      <c r="H453" t="s">
        <v>77</v>
      </c>
      <c r="I453" t="s">
        <v>2137</v>
      </c>
      <c r="J453" t="s">
        <v>1425</v>
      </c>
      <c r="K453" t="s">
        <v>2017</v>
      </c>
      <c r="L453">
        <v>38.603169999999999</v>
      </c>
      <c r="M453">
        <v>-9.0785900000000002</v>
      </c>
      <c r="N453">
        <v>11</v>
      </c>
      <c r="O453">
        <v>1992</v>
      </c>
      <c r="P453">
        <v>30</v>
      </c>
      <c r="Q453" t="s">
        <v>2139</v>
      </c>
      <c r="R453">
        <v>1</v>
      </c>
      <c r="S453" t="s">
        <v>186</v>
      </c>
      <c r="T453">
        <v>5</v>
      </c>
      <c r="U453" t="s">
        <v>23</v>
      </c>
      <c r="W453">
        <v>-2.0235014347878999</v>
      </c>
      <c r="X453">
        <v>30.023986473900901</v>
      </c>
      <c r="Y453" t="str">
        <f>_xlfn.CONCAT("RWANDA", " ", H453, " ", I453, " ", J453, " ", K453)</f>
        <v>RWANDA NYARUGENGE MAGEREGERE MATABA MAGERAGERE</v>
      </c>
    </row>
    <row r="454" spans="1:25">
      <c r="A454">
        <v>139</v>
      </c>
      <c r="B454" t="s">
        <v>1313</v>
      </c>
      <c r="C454" t="s">
        <v>2764</v>
      </c>
      <c r="E454" t="s">
        <v>975</v>
      </c>
      <c r="F454" t="s">
        <v>3326</v>
      </c>
      <c r="G454" t="s">
        <v>72</v>
      </c>
      <c r="H454" t="s">
        <v>77</v>
      </c>
      <c r="I454" t="s">
        <v>2137</v>
      </c>
      <c r="J454" t="s">
        <v>1425</v>
      </c>
      <c r="K454" t="s">
        <v>2017</v>
      </c>
      <c r="L454">
        <v>38.603169999999999</v>
      </c>
      <c r="M454">
        <v>-9.0785900000000002</v>
      </c>
      <c r="N454">
        <v>5</v>
      </c>
      <c r="O454">
        <v>1964</v>
      </c>
      <c r="P454">
        <v>58</v>
      </c>
      <c r="Q454" t="s">
        <v>2139</v>
      </c>
      <c r="R454">
        <v>5</v>
      </c>
      <c r="S454" t="s">
        <v>86</v>
      </c>
      <c r="T454">
        <v>9</v>
      </c>
      <c r="U454" t="s">
        <v>36</v>
      </c>
      <c r="W454">
        <v>-2.0235014347878999</v>
      </c>
      <c r="X454">
        <v>30.023986473900901</v>
      </c>
      <c r="Y454" t="str">
        <f>_xlfn.CONCAT("RWANDA", " ", H454, " ", I454, " ", J454, " ", K454)</f>
        <v>RWANDA NYARUGENGE MAGEREGERE MATABA MAGERAGERE</v>
      </c>
    </row>
    <row r="455" spans="1:25">
      <c r="A455">
        <v>139</v>
      </c>
      <c r="B455" t="s">
        <v>1315</v>
      </c>
      <c r="C455" t="s">
        <v>2948</v>
      </c>
      <c r="E455" t="s">
        <v>1317</v>
      </c>
      <c r="F455" t="s">
        <v>3327</v>
      </c>
      <c r="G455" t="s">
        <v>72</v>
      </c>
      <c r="H455" t="s">
        <v>77</v>
      </c>
      <c r="I455" t="s">
        <v>2137</v>
      </c>
      <c r="J455" t="s">
        <v>1425</v>
      </c>
      <c r="K455" t="s">
        <v>2017</v>
      </c>
      <c r="L455">
        <v>38.603169999999999</v>
      </c>
      <c r="M455">
        <v>-9.0785900000000002</v>
      </c>
      <c r="N455">
        <v>11</v>
      </c>
      <c r="O455">
        <v>1996</v>
      </c>
      <c r="P455">
        <v>87</v>
      </c>
      <c r="Q455" t="s">
        <v>2139</v>
      </c>
      <c r="R455">
        <v>3</v>
      </c>
      <c r="S455" t="s">
        <v>26</v>
      </c>
      <c r="T455">
        <v>9</v>
      </c>
      <c r="U455" t="s">
        <v>23</v>
      </c>
      <c r="W455">
        <v>-2.0235014347878999</v>
      </c>
      <c r="X455">
        <v>30.023986473900901</v>
      </c>
      <c r="Y455" t="str">
        <f>_xlfn.CONCAT("RWANDA", " ", H455, " ", I455, " ", J455, " ", K455)</f>
        <v>RWANDA NYARUGENGE MAGEREGERE MATABA MAGERAGERE</v>
      </c>
    </row>
    <row r="456" spans="1:25">
      <c r="A456">
        <v>139</v>
      </c>
      <c r="B456" t="s">
        <v>1318</v>
      </c>
      <c r="C456" t="s">
        <v>669</v>
      </c>
      <c r="D456" t="s">
        <v>134</v>
      </c>
      <c r="E456" t="s">
        <v>489</v>
      </c>
      <c r="F456" t="s">
        <v>2766</v>
      </c>
      <c r="G456" t="s">
        <v>72</v>
      </c>
      <c r="H456" t="s">
        <v>77</v>
      </c>
      <c r="I456" t="s">
        <v>2137</v>
      </c>
      <c r="J456" t="s">
        <v>1425</v>
      </c>
      <c r="K456" t="s">
        <v>2017</v>
      </c>
      <c r="L456">
        <v>38.603169999999999</v>
      </c>
      <c r="M456">
        <v>-9.0785900000000002</v>
      </c>
      <c r="N456">
        <v>10</v>
      </c>
      <c r="O456">
        <v>1999</v>
      </c>
      <c r="P456">
        <v>23</v>
      </c>
      <c r="Q456" t="s">
        <v>2139</v>
      </c>
      <c r="R456">
        <v>3</v>
      </c>
      <c r="S456" t="s">
        <v>26</v>
      </c>
      <c r="T456">
        <v>10</v>
      </c>
      <c r="U456" t="s">
        <v>36</v>
      </c>
      <c r="W456">
        <v>-2.0235014347878999</v>
      </c>
      <c r="X456">
        <v>30.023986473900901</v>
      </c>
      <c r="Y456" t="str">
        <f>_xlfn.CONCAT("RWANDA", " ", H456, " ", I456, " ", J456, " ", K456)</f>
        <v>RWANDA NYARUGENGE MAGEREGERE MATABA MAGERAGERE</v>
      </c>
    </row>
    <row r="457" spans="1:25">
      <c r="A457">
        <v>139</v>
      </c>
      <c r="B457" t="s">
        <v>1318</v>
      </c>
      <c r="C457" t="s">
        <v>669</v>
      </c>
      <c r="D457" t="s">
        <v>134</v>
      </c>
      <c r="E457" t="s">
        <v>489</v>
      </c>
      <c r="F457" t="s">
        <v>2766</v>
      </c>
      <c r="G457" t="s">
        <v>72</v>
      </c>
      <c r="H457" t="s">
        <v>77</v>
      </c>
      <c r="I457" t="s">
        <v>2137</v>
      </c>
      <c r="J457" t="s">
        <v>1425</v>
      </c>
      <c r="K457" t="s">
        <v>2017</v>
      </c>
      <c r="L457">
        <v>38.603166399999999</v>
      </c>
      <c r="M457">
        <v>-9.0785921999999992</v>
      </c>
      <c r="N457" t="s">
        <v>2948</v>
      </c>
      <c r="O457" t="s">
        <v>2948</v>
      </c>
      <c r="P457">
        <v>23</v>
      </c>
      <c r="Q457" t="s">
        <v>2139</v>
      </c>
      <c r="R457">
        <v>3</v>
      </c>
      <c r="S457" t="s">
        <v>26</v>
      </c>
      <c r="T457">
        <v>10</v>
      </c>
      <c r="U457" t="s">
        <v>36</v>
      </c>
      <c r="W457">
        <v>-2.0235014347878999</v>
      </c>
      <c r="X457">
        <v>30.023986473900901</v>
      </c>
      <c r="Y457" t="str">
        <f>_xlfn.CONCAT("RWANDA", " ", H457, " ", I457, " ", J457, " ", K457)</f>
        <v>RWANDA NYARUGENGE MAGEREGERE MATABA MAGERAGERE</v>
      </c>
    </row>
    <row r="458" spans="1:25">
      <c r="A458">
        <v>139</v>
      </c>
      <c r="B458" t="s">
        <v>1320</v>
      </c>
      <c r="C458" t="s">
        <v>1321</v>
      </c>
      <c r="E458" t="s">
        <v>895</v>
      </c>
      <c r="F458" t="s">
        <v>3328</v>
      </c>
      <c r="G458" t="s">
        <v>72</v>
      </c>
      <c r="H458" t="s">
        <v>77</v>
      </c>
      <c r="I458" t="s">
        <v>2137</v>
      </c>
      <c r="J458" t="s">
        <v>1425</v>
      </c>
      <c r="K458" t="s">
        <v>2017</v>
      </c>
      <c r="L458">
        <v>38.603169999999999</v>
      </c>
      <c r="M458">
        <v>-9.0785900000000002</v>
      </c>
      <c r="N458">
        <v>11</v>
      </c>
      <c r="O458">
        <v>1946</v>
      </c>
      <c r="P458">
        <v>76</v>
      </c>
      <c r="Q458" t="s">
        <v>2139</v>
      </c>
      <c r="R458">
        <v>3</v>
      </c>
      <c r="S458" t="s">
        <v>26</v>
      </c>
      <c r="T458">
        <v>2</v>
      </c>
      <c r="U458" t="s">
        <v>23</v>
      </c>
      <c r="W458">
        <v>-2.0235014347878999</v>
      </c>
      <c r="X458">
        <v>30.023986473900901</v>
      </c>
      <c r="Y458" t="str">
        <f>_xlfn.CONCAT("RWANDA", " ", H458, " ", I458, " ", J458, " ", K458)</f>
        <v>RWANDA NYARUGENGE MAGEREGERE MATABA MAGERAGERE</v>
      </c>
    </row>
    <row r="459" spans="1:25">
      <c r="A459">
        <v>139</v>
      </c>
      <c r="B459" t="s">
        <v>1320</v>
      </c>
      <c r="C459" t="s">
        <v>1321</v>
      </c>
      <c r="E459" t="s">
        <v>895</v>
      </c>
      <c r="F459" t="s">
        <v>3328</v>
      </c>
      <c r="G459" t="s">
        <v>72</v>
      </c>
      <c r="H459" t="s">
        <v>77</v>
      </c>
      <c r="I459" t="s">
        <v>2137</v>
      </c>
      <c r="J459" t="s">
        <v>1425</v>
      </c>
      <c r="K459" t="s">
        <v>2017</v>
      </c>
      <c r="L459">
        <v>38.603166399999999</v>
      </c>
      <c r="M459">
        <v>-9.0785921999999992</v>
      </c>
      <c r="N459">
        <v>3</v>
      </c>
      <c r="O459">
        <v>1946</v>
      </c>
      <c r="P459">
        <v>76</v>
      </c>
      <c r="Q459" t="s">
        <v>2139</v>
      </c>
      <c r="R459">
        <v>3</v>
      </c>
      <c r="S459" t="s">
        <v>26</v>
      </c>
      <c r="T459">
        <v>2</v>
      </c>
      <c r="U459" t="s">
        <v>23</v>
      </c>
      <c r="W459">
        <v>-2.0235014347878999</v>
      </c>
      <c r="X459">
        <v>30.023986473900901</v>
      </c>
      <c r="Y459" t="str">
        <f>_xlfn.CONCAT("RWANDA", " ", H459, " ", I459, " ", J459, " ", K459)</f>
        <v>RWANDA NYARUGENGE MAGEREGERE MATABA MAGERAGERE</v>
      </c>
    </row>
    <row r="460" spans="1:25">
      <c r="A460">
        <v>140</v>
      </c>
      <c r="B460" t="s">
        <v>1322</v>
      </c>
      <c r="C460" t="s">
        <v>1323</v>
      </c>
      <c r="D460" t="s">
        <v>1324</v>
      </c>
      <c r="E460" t="s">
        <v>394</v>
      </c>
      <c r="F460" t="s">
        <v>2142</v>
      </c>
      <c r="G460" t="s">
        <v>97</v>
      </c>
      <c r="H460" t="s">
        <v>125</v>
      </c>
      <c r="I460" t="s">
        <v>2143</v>
      </c>
      <c r="J460" t="s">
        <v>2028</v>
      </c>
      <c r="K460" t="s">
        <v>2144</v>
      </c>
      <c r="L460">
        <v>50.585209999999996</v>
      </c>
      <c r="M460">
        <v>3.3300920000000001</v>
      </c>
      <c r="N460" t="s">
        <v>2948</v>
      </c>
      <c r="O460">
        <v>1992</v>
      </c>
      <c r="P460">
        <v>91</v>
      </c>
      <c r="Q460" t="s">
        <v>2142</v>
      </c>
      <c r="R460">
        <v>3</v>
      </c>
      <c r="S460" t="s">
        <v>26</v>
      </c>
      <c r="T460">
        <v>8</v>
      </c>
      <c r="U460" t="s">
        <v>36</v>
      </c>
      <c r="V460" t="s">
        <v>2948</v>
      </c>
      <c r="W460">
        <v>-1.6108274205767501</v>
      </c>
      <c r="X460">
        <v>30.219148750460601</v>
      </c>
      <c r="Y460" t="str">
        <f>_xlfn.CONCAT("RWANDA", " ", H460, " ", I460, " ", J460, " ", K460)</f>
        <v>RWANDA KIREHE MAHAMA SARUHEMBE NYAGAHANGA</v>
      </c>
    </row>
    <row r="461" spans="1:25">
      <c r="A461">
        <v>140</v>
      </c>
      <c r="B461" t="s">
        <v>1322</v>
      </c>
      <c r="C461" t="s">
        <v>1323</v>
      </c>
      <c r="D461" t="s">
        <v>1324</v>
      </c>
      <c r="E461" t="s">
        <v>394</v>
      </c>
      <c r="F461" t="s">
        <v>2142</v>
      </c>
      <c r="G461" t="s">
        <v>97</v>
      </c>
      <c r="H461" t="s">
        <v>125</v>
      </c>
      <c r="I461" t="s">
        <v>2143</v>
      </c>
      <c r="J461" t="s">
        <v>2028</v>
      </c>
      <c r="K461" t="s">
        <v>2144</v>
      </c>
      <c r="L461">
        <v>50.585205999999999</v>
      </c>
      <c r="M461">
        <v>3.3300917999999999</v>
      </c>
      <c r="N461">
        <v>5</v>
      </c>
      <c r="O461">
        <v>1931</v>
      </c>
      <c r="P461">
        <v>91</v>
      </c>
      <c r="Q461" t="s">
        <v>2142</v>
      </c>
      <c r="R461">
        <v>3</v>
      </c>
      <c r="S461" t="s">
        <v>26</v>
      </c>
      <c r="T461">
        <v>8</v>
      </c>
      <c r="U461" t="s">
        <v>36</v>
      </c>
      <c r="W461">
        <v>-1.6108274205767501</v>
      </c>
      <c r="X461">
        <v>30.219148750460601</v>
      </c>
      <c r="Y461" t="str">
        <f>_xlfn.CONCAT("RWANDA", " ", H461, " ", I461, " ", J461, " ", K461)</f>
        <v>RWANDA KIREHE MAHAMA SARUHEMBE NYAGAHANGA</v>
      </c>
    </row>
    <row r="462" spans="1:25">
      <c r="A462">
        <v>140</v>
      </c>
      <c r="B462" t="s">
        <v>1325</v>
      </c>
      <c r="C462" t="s">
        <v>134</v>
      </c>
      <c r="D462" t="s">
        <v>438</v>
      </c>
      <c r="E462" t="s">
        <v>636</v>
      </c>
      <c r="F462" t="s">
        <v>2767</v>
      </c>
      <c r="G462" t="s">
        <v>97</v>
      </c>
      <c r="H462" t="s">
        <v>125</v>
      </c>
      <c r="I462" t="s">
        <v>2143</v>
      </c>
      <c r="J462" t="s">
        <v>2028</v>
      </c>
      <c r="K462" t="s">
        <v>2144</v>
      </c>
      <c r="L462">
        <v>50.585209999999996</v>
      </c>
      <c r="M462">
        <v>3.3300920000000001</v>
      </c>
      <c r="N462">
        <v>3</v>
      </c>
      <c r="O462">
        <v>1987</v>
      </c>
      <c r="P462">
        <v>37</v>
      </c>
      <c r="Q462" t="s">
        <v>2142</v>
      </c>
      <c r="R462" t="s">
        <v>2948</v>
      </c>
      <c r="S462" t="s">
        <v>2948</v>
      </c>
      <c r="T462">
        <v>8</v>
      </c>
      <c r="U462" t="s">
        <v>36</v>
      </c>
      <c r="W462">
        <v>-1.6108274205767501</v>
      </c>
      <c r="X462">
        <v>30.219148750460601</v>
      </c>
      <c r="Y462" t="str">
        <f>_xlfn.CONCAT("RWANDA", " ", H462, " ", I462, " ", J462, " ", K462)</f>
        <v>RWANDA KIREHE MAHAMA SARUHEMBE NYAGAHANGA</v>
      </c>
    </row>
    <row r="463" spans="1:25">
      <c r="A463">
        <v>140</v>
      </c>
      <c r="B463" t="s">
        <v>1325</v>
      </c>
      <c r="C463" t="s">
        <v>134</v>
      </c>
      <c r="D463" t="s">
        <v>438</v>
      </c>
      <c r="E463" t="s">
        <v>636</v>
      </c>
      <c r="F463" t="s">
        <v>2767</v>
      </c>
      <c r="G463" t="s">
        <v>97</v>
      </c>
      <c r="H463" t="s">
        <v>125</v>
      </c>
      <c r="I463" t="s">
        <v>2143</v>
      </c>
      <c r="J463" t="s">
        <v>2028</v>
      </c>
      <c r="K463" t="s">
        <v>2144</v>
      </c>
      <c r="L463">
        <v>50.585205999999999</v>
      </c>
      <c r="M463">
        <v>3.3300917999999999</v>
      </c>
      <c r="N463" t="s">
        <v>2948</v>
      </c>
      <c r="O463">
        <v>1987</v>
      </c>
      <c r="P463">
        <v>35</v>
      </c>
      <c r="Q463" t="s">
        <v>2142</v>
      </c>
      <c r="R463">
        <v>1</v>
      </c>
      <c r="S463" t="s">
        <v>186</v>
      </c>
      <c r="T463">
        <v>8</v>
      </c>
      <c r="U463" t="s">
        <v>36</v>
      </c>
      <c r="W463">
        <v>-1.61087162586919</v>
      </c>
      <c r="X463">
        <v>30.219590978127499</v>
      </c>
      <c r="Y463" t="str">
        <f>_xlfn.CONCAT("RWANDA", " ", H463, " ", I463, " ", J463, " ", K463)</f>
        <v>RWANDA KIREHE MAHAMA SARUHEMBE NYAGAHANGA</v>
      </c>
    </row>
    <row r="464" spans="1:25">
      <c r="A464">
        <v>140</v>
      </c>
      <c r="B464" t="s">
        <v>1326</v>
      </c>
      <c r="C464" t="s">
        <v>1327</v>
      </c>
      <c r="E464" t="s">
        <v>1017</v>
      </c>
      <c r="F464" t="s">
        <v>3329</v>
      </c>
      <c r="G464" t="s">
        <v>97</v>
      </c>
      <c r="H464" t="s">
        <v>125</v>
      </c>
      <c r="I464" t="s">
        <v>2143</v>
      </c>
      <c r="J464" t="s">
        <v>2028</v>
      </c>
      <c r="K464" t="s">
        <v>2144</v>
      </c>
      <c r="L464">
        <v>50.585209999999996</v>
      </c>
      <c r="M464">
        <v>3.3300920000000001</v>
      </c>
      <c r="N464">
        <v>6</v>
      </c>
      <c r="O464">
        <v>1934</v>
      </c>
      <c r="P464">
        <v>88</v>
      </c>
      <c r="Q464" t="s">
        <v>2142</v>
      </c>
      <c r="R464">
        <v>4</v>
      </c>
      <c r="S464" t="s">
        <v>93</v>
      </c>
      <c r="T464">
        <v>4</v>
      </c>
      <c r="U464" t="s">
        <v>23</v>
      </c>
      <c r="W464">
        <v>-1.6108274205767501</v>
      </c>
      <c r="X464">
        <v>30.219148750460601</v>
      </c>
      <c r="Y464" t="str">
        <f>_xlfn.CONCAT("RWANDA", " ", H464, " ", I464, " ", J464, " ", K464)</f>
        <v>RWANDA KIREHE MAHAMA SARUHEMBE NYAGAHANGA</v>
      </c>
    </row>
    <row r="465" spans="1:25">
      <c r="A465">
        <v>140</v>
      </c>
      <c r="B465" t="s">
        <v>1326</v>
      </c>
      <c r="C465" t="s">
        <v>1327</v>
      </c>
      <c r="E465" t="s">
        <v>1017</v>
      </c>
      <c r="F465" t="s">
        <v>3329</v>
      </c>
      <c r="G465" t="s">
        <v>97</v>
      </c>
      <c r="H465" t="s">
        <v>125</v>
      </c>
      <c r="I465" t="s">
        <v>2143</v>
      </c>
      <c r="J465" t="s">
        <v>2028</v>
      </c>
      <c r="K465" t="s">
        <v>2144</v>
      </c>
      <c r="L465">
        <v>50.585205999999999</v>
      </c>
      <c r="M465">
        <v>3.3300917999999999</v>
      </c>
      <c r="N465" t="s">
        <v>2948</v>
      </c>
      <c r="O465">
        <v>1934</v>
      </c>
      <c r="P465">
        <v>88</v>
      </c>
      <c r="Q465" t="s">
        <v>2142</v>
      </c>
      <c r="R465">
        <v>4</v>
      </c>
      <c r="S465" t="s">
        <v>93</v>
      </c>
      <c r="T465">
        <v>4</v>
      </c>
      <c r="U465" t="s">
        <v>23</v>
      </c>
      <c r="W465">
        <v>-1.61087162586919</v>
      </c>
      <c r="X465">
        <v>30.219590978127499</v>
      </c>
      <c r="Y465" t="str">
        <f>_xlfn.CONCAT("RWANDA", " ", H465, " ", I465, " ", J465, " ", K465)</f>
        <v>RWANDA KIREHE MAHAMA SARUHEMBE NYAGAHANGA</v>
      </c>
    </row>
    <row r="466" spans="1:25">
      <c r="A466">
        <v>141</v>
      </c>
      <c r="B466" t="s">
        <v>1328</v>
      </c>
      <c r="C466" t="s">
        <v>340</v>
      </c>
      <c r="E466" t="s">
        <v>41</v>
      </c>
      <c r="F466" t="s">
        <v>3330</v>
      </c>
      <c r="G466" t="s">
        <v>31</v>
      </c>
      <c r="H466" t="s">
        <v>137</v>
      </c>
      <c r="I466" t="s">
        <v>2148</v>
      </c>
      <c r="J466" t="s">
        <v>2149</v>
      </c>
      <c r="K466" t="s">
        <v>2150</v>
      </c>
      <c r="L466">
        <v>9.1526730000000001</v>
      </c>
      <c r="M466">
        <v>105.1961</v>
      </c>
      <c r="N466">
        <v>2</v>
      </c>
      <c r="O466" t="s">
        <v>2948</v>
      </c>
      <c r="P466">
        <v>83</v>
      </c>
      <c r="Q466" t="s">
        <v>2768</v>
      </c>
      <c r="R466">
        <v>3</v>
      </c>
      <c r="S466" t="s">
        <v>26</v>
      </c>
      <c r="T466" t="s">
        <v>2948</v>
      </c>
      <c r="U466" t="s">
        <v>36</v>
      </c>
      <c r="V466">
        <v>9103602271</v>
      </c>
      <c r="W466">
        <v>-1.5455460325591801</v>
      </c>
      <c r="X466">
        <v>29.749437237112701</v>
      </c>
      <c r="Y466" t="str">
        <f>_xlfn.CONCAT("RWANDA", " ", H466, " ", I466, " ", J466, " ", K466)</f>
        <v>RWANDA MUSANZE GASHAKI MUHARURO KIBINYOGOTE</v>
      </c>
    </row>
    <row r="467" spans="1:25">
      <c r="A467">
        <v>141</v>
      </c>
      <c r="B467" t="s">
        <v>1328</v>
      </c>
      <c r="C467" t="s">
        <v>340</v>
      </c>
      <c r="E467" t="s">
        <v>41</v>
      </c>
      <c r="F467" t="s">
        <v>3330</v>
      </c>
      <c r="G467" t="s">
        <v>31</v>
      </c>
      <c r="H467" t="s">
        <v>137</v>
      </c>
      <c r="I467" t="s">
        <v>2148</v>
      </c>
      <c r="J467" t="s">
        <v>2149</v>
      </c>
      <c r="K467" t="s">
        <v>2150</v>
      </c>
      <c r="L467">
        <v>9.1526727999999995</v>
      </c>
      <c r="M467">
        <v>105.1960795</v>
      </c>
      <c r="N467">
        <v>2</v>
      </c>
      <c r="O467">
        <v>1939</v>
      </c>
      <c r="P467">
        <v>83</v>
      </c>
      <c r="Q467" t="s">
        <v>2768</v>
      </c>
      <c r="R467">
        <v>3</v>
      </c>
      <c r="S467" t="s">
        <v>26</v>
      </c>
      <c r="T467">
        <v>11</v>
      </c>
      <c r="U467" t="s">
        <v>36</v>
      </c>
      <c r="V467">
        <v>9103602271</v>
      </c>
      <c r="W467">
        <v>-1.5455460325591801</v>
      </c>
      <c r="X467">
        <v>29.749437237112701</v>
      </c>
      <c r="Y467" t="str">
        <f>_xlfn.CONCAT("RWANDA", " ", H467, " ", I467, " ", J467, " ", K467)</f>
        <v>RWANDA MUSANZE GASHAKI MUHARURO KIBINYOGOTE</v>
      </c>
    </row>
    <row r="468" spans="1:25">
      <c r="A468">
        <v>141</v>
      </c>
      <c r="B468" t="s">
        <v>1329</v>
      </c>
      <c r="C468" t="s">
        <v>1330</v>
      </c>
      <c r="E468" t="s">
        <v>300</v>
      </c>
      <c r="F468" t="s">
        <v>3331</v>
      </c>
      <c r="G468" t="s">
        <v>31</v>
      </c>
      <c r="H468" t="s">
        <v>137</v>
      </c>
      <c r="I468" t="s">
        <v>2148</v>
      </c>
      <c r="J468" t="s">
        <v>2149</v>
      </c>
      <c r="K468" t="s">
        <v>2150</v>
      </c>
      <c r="L468">
        <v>9.1526730000000001</v>
      </c>
      <c r="M468">
        <v>105.1961</v>
      </c>
      <c r="N468">
        <v>1</v>
      </c>
      <c r="O468">
        <v>1928</v>
      </c>
      <c r="P468">
        <v>29</v>
      </c>
      <c r="Q468" t="s">
        <v>2768</v>
      </c>
      <c r="R468">
        <v>5</v>
      </c>
      <c r="S468" t="s">
        <v>86</v>
      </c>
      <c r="T468">
        <v>11</v>
      </c>
      <c r="U468" t="s">
        <v>23</v>
      </c>
      <c r="V468">
        <v>9103602271</v>
      </c>
      <c r="W468">
        <v>-1.5455460325591801</v>
      </c>
      <c r="X468">
        <v>29.749437237112701</v>
      </c>
      <c r="Y468" t="str">
        <f>_xlfn.CONCAT("RWANDA", " ", H468, " ", I468, " ", J468, " ", K468)</f>
        <v>RWANDA MUSANZE GASHAKI MUHARURO KIBINYOGOTE</v>
      </c>
    </row>
    <row r="469" spans="1:25">
      <c r="A469">
        <v>141</v>
      </c>
      <c r="B469" t="s">
        <v>1329</v>
      </c>
      <c r="C469" t="s">
        <v>1330</v>
      </c>
      <c r="E469" t="s">
        <v>300</v>
      </c>
      <c r="F469" t="s">
        <v>3331</v>
      </c>
      <c r="G469" t="s">
        <v>31</v>
      </c>
      <c r="H469" t="s">
        <v>137</v>
      </c>
      <c r="I469" t="s">
        <v>2148</v>
      </c>
      <c r="J469" t="s">
        <v>2149</v>
      </c>
      <c r="K469" t="s">
        <v>2150</v>
      </c>
      <c r="L469">
        <v>9.1526727999999995</v>
      </c>
      <c r="M469">
        <v>105.1960795</v>
      </c>
      <c r="N469">
        <v>2</v>
      </c>
      <c r="O469">
        <v>1993</v>
      </c>
      <c r="P469">
        <v>29</v>
      </c>
      <c r="Q469" t="s">
        <v>2768</v>
      </c>
      <c r="R469">
        <v>5</v>
      </c>
      <c r="S469" t="s">
        <v>86</v>
      </c>
      <c r="T469" t="s">
        <v>2948</v>
      </c>
      <c r="U469" t="s">
        <v>23</v>
      </c>
      <c r="V469">
        <v>9103602271</v>
      </c>
      <c r="W469">
        <v>-1.5455460325591801</v>
      </c>
      <c r="X469">
        <v>29.749437237112701</v>
      </c>
      <c r="Y469" t="str">
        <f>_xlfn.CONCAT("RWANDA", " ", H469, " ", I469, " ", J469, " ", K469)</f>
        <v>RWANDA MUSANZE GASHAKI MUHARURO KIBINYOGOTE</v>
      </c>
    </row>
    <row r="470" spans="1:25">
      <c r="A470">
        <v>141</v>
      </c>
      <c r="B470" t="s">
        <v>1331</v>
      </c>
      <c r="C470" t="s">
        <v>1332</v>
      </c>
      <c r="E470" t="s">
        <v>1042</v>
      </c>
      <c r="F470" t="s">
        <v>3332</v>
      </c>
      <c r="G470" t="s">
        <v>31</v>
      </c>
      <c r="H470" t="s">
        <v>137</v>
      </c>
      <c r="I470" t="s">
        <v>2148</v>
      </c>
      <c r="J470" t="s">
        <v>2149</v>
      </c>
      <c r="K470" t="s">
        <v>2150</v>
      </c>
      <c r="L470">
        <v>9.1526730000000001</v>
      </c>
      <c r="M470">
        <v>105.1961</v>
      </c>
      <c r="N470">
        <v>12</v>
      </c>
      <c r="O470">
        <v>1943</v>
      </c>
      <c r="P470">
        <v>79</v>
      </c>
      <c r="Q470" t="s">
        <v>2768</v>
      </c>
      <c r="R470">
        <v>4</v>
      </c>
      <c r="S470" t="s">
        <v>93</v>
      </c>
      <c r="T470">
        <v>10</v>
      </c>
      <c r="U470" t="s">
        <v>23</v>
      </c>
      <c r="V470">
        <v>9103602271</v>
      </c>
      <c r="W470">
        <v>-1.5455460325591801</v>
      </c>
      <c r="X470">
        <v>29.749437237112701</v>
      </c>
      <c r="Y470" t="str">
        <f>_xlfn.CONCAT("RWANDA", " ", H470, " ", I470, " ", J470, " ", K470)</f>
        <v>RWANDA MUSANZE GASHAKI MUHARURO KIBINYOGOTE</v>
      </c>
    </row>
    <row r="471" spans="1:25">
      <c r="A471">
        <v>141</v>
      </c>
      <c r="B471" t="s">
        <v>1331</v>
      </c>
      <c r="C471" t="s">
        <v>1332</v>
      </c>
      <c r="E471" t="s">
        <v>1042</v>
      </c>
      <c r="F471" t="s">
        <v>3332</v>
      </c>
      <c r="G471" t="s">
        <v>31</v>
      </c>
      <c r="H471" t="s">
        <v>137</v>
      </c>
      <c r="I471" t="s">
        <v>2148</v>
      </c>
      <c r="J471" t="s">
        <v>2149</v>
      </c>
      <c r="K471" t="s">
        <v>2150</v>
      </c>
      <c r="L471">
        <v>9.1526727999999995</v>
      </c>
      <c r="M471">
        <v>105.1960795</v>
      </c>
      <c r="N471">
        <v>12</v>
      </c>
      <c r="O471">
        <v>1943</v>
      </c>
      <c r="P471">
        <v>79</v>
      </c>
      <c r="Q471" t="s">
        <v>2768</v>
      </c>
      <c r="R471">
        <v>4</v>
      </c>
      <c r="S471" t="s">
        <v>93</v>
      </c>
      <c r="T471">
        <v>10</v>
      </c>
      <c r="U471" t="s">
        <v>23</v>
      </c>
      <c r="V471">
        <v>9103602271</v>
      </c>
      <c r="W471">
        <v>-1.5455460325591801</v>
      </c>
      <c r="X471">
        <v>29.749437237112701</v>
      </c>
      <c r="Y471" t="str">
        <f>_xlfn.CONCAT("RWANDA", " ", H471, " ", I471, " ", J471, " ", K471)</f>
        <v>RWANDA MUSANZE GASHAKI MUHARURO KIBINYOGOTE</v>
      </c>
    </row>
    <row r="472" spans="1:25">
      <c r="A472">
        <v>141</v>
      </c>
      <c r="B472" t="s">
        <v>1333</v>
      </c>
      <c r="C472" t="s">
        <v>1334</v>
      </c>
      <c r="E472" t="s">
        <v>2948</v>
      </c>
      <c r="F472" t="s">
        <v>3333</v>
      </c>
      <c r="G472" t="s">
        <v>31</v>
      </c>
      <c r="H472" t="s">
        <v>137</v>
      </c>
      <c r="I472" t="s">
        <v>2148</v>
      </c>
      <c r="J472" t="s">
        <v>2149</v>
      </c>
      <c r="K472" t="s">
        <v>2150</v>
      </c>
      <c r="L472">
        <v>9.1526730000000001</v>
      </c>
      <c r="M472">
        <v>105.1961</v>
      </c>
      <c r="N472">
        <v>8</v>
      </c>
      <c r="O472">
        <v>1977</v>
      </c>
      <c r="P472">
        <v>6</v>
      </c>
      <c r="Q472" t="s">
        <v>2768</v>
      </c>
      <c r="R472">
        <v>6</v>
      </c>
      <c r="S472" t="s">
        <v>43</v>
      </c>
      <c r="T472">
        <v>10</v>
      </c>
      <c r="U472" t="s">
        <v>36</v>
      </c>
      <c r="V472">
        <v>9103602271</v>
      </c>
      <c r="W472">
        <v>-1.5455460325591801</v>
      </c>
      <c r="X472">
        <v>29.749437237112701</v>
      </c>
      <c r="Y472" t="str">
        <f>_xlfn.CONCAT("RWANDA", " ", H472, " ", I472, " ", J472, " ", K472)</f>
        <v>RWANDA MUSANZE GASHAKI MUHARURO KIBINYOGOTE</v>
      </c>
    </row>
    <row r="473" spans="1:25">
      <c r="A473">
        <v>141</v>
      </c>
      <c r="B473" t="s">
        <v>1333</v>
      </c>
      <c r="C473" t="s">
        <v>1334</v>
      </c>
      <c r="E473" t="s">
        <v>529</v>
      </c>
      <c r="F473" t="s">
        <v>3334</v>
      </c>
      <c r="G473" t="s">
        <v>31</v>
      </c>
      <c r="H473" t="s">
        <v>137</v>
      </c>
      <c r="I473" t="s">
        <v>2148</v>
      </c>
      <c r="J473" t="s">
        <v>2149</v>
      </c>
      <c r="K473" t="s">
        <v>2150</v>
      </c>
      <c r="L473">
        <v>9.1526727999999995</v>
      </c>
      <c r="M473">
        <v>105.1960795</v>
      </c>
      <c r="N473" t="s">
        <v>2948</v>
      </c>
      <c r="O473">
        <v>2016</v>
      </c>
      <c r="P473">
        <v>6</v>
      </c>
      <c r="Q473" t="s">
        <v>2768</v>
      </c>
      <c r="R473">
        <v>6</v>
      </c>
      <c r="S473" t="s">
        <v>43</v>
      </c>
      <c r="T473">
        <v>10</v>
      </c>
      <c r="U473" t="s">
        <v>36</v>
      </c>
      <c r="V473">
        <v>9103602271</v>
      </c>
      <c r="W473">
        <v>-1.5455460325591801</v>
      </c>
      <c r="X473">
        <v>29.749437237112701</v>
      </c>
      <c r="Y473" t="str">
        <f>_xlfn.CONCAT("RWANDA", " ", H473, " ", I473, " ", J473, " ", K473)</f>
        <v>RWANDA MUSANZE GASHAKI MUHARURO KIBINYOGOTE</v>
      </c>
    </row>
    <row r="474" spans="1:25">
      <c r="A474">
        <v>142</v>
      </c>
      <c r="B474" t="s">
        <v>1336</v>
      </c>
      <c r="C474" t="s">
        <v>1337</v>
      </c>
      <c r="E474" t="s">
        <v>1002</v>
      </c>
      <c r="F474" t="s">
        <v>3335</v>
      </c>
      <c r="G474" t="s">
        <v>24</v>
      </c>
      <c r="H474" t="s">
        <v>118</v>
      </c>
      <c r="I474" t="s">
        <v>2018</v>
      </c>
      <c r="J474" t="s">
        <v>2155</v>
      </c>
      <c r="K474" t="s">
        <v>2156</v>
      </c>
      <c r="L474">
        <v>33.022750000000002</v>
      </c>
      <c r="M474">
        <v>-117.13800000000001</v>
      </c>
      <c r="N474">
        <v>5</v>
      </c>
      <c r="O474">
        <v>1995</v>
      </c>
      <c r="P474">
        <v>27</v>
      </c>
      <c r="Q474" t="s">
        <v>2771</v>
      </c>
      <c r="R474">
        <v>1</v>
      </c>
      <c r="S474" t="s">
        <v>186</v>
      </c>
      <c r="T474">
        <v>1</v>
      </c>
      <c r="U474" t="s">
        <v>36</v>
      </c>
      <c r="V474">
        <v>7607083913</v>
      </c>
      <c r="W474">
        <v>-2.0898677519651598</v>
      </c>
      <c r="X474">
        <v>29.6758800467063</v>
      </c>
      <c r="Y474" t="str">
        <f>_xlfn.CONCAT("RWANDA", " ", H474, " ", I474, " ", J474, " ", K474)</f>
        <v>RWANDA MUHANGA NYARUSANGE MUSONGATI NGORORANO</v>
      </c>
    </row>
    <row r="475" spans="1:25">
      <c r="A475">
        <v>142</v>
      </c>
      <c r="B475" t="s">
        <v>1336</v>
      </c>
      <c r="C475" t="s">
        <v>1337</v>
      </c>
      <c r="E475" t="s">
        <v>1002</v>
      </c>
      <c r="F475" t="s">
        <v>3335</v>
      </c>
      <c r="G475" t="s">
        <v>24</v>
      </c>
      <c r="H475" t="s">
        <v>118</v>
      </c>
      <c r="I475" t="s">
        <v>2018</v>
      </c>
      <c r="J475" t="s">
        <v>2155</v>
      </c>
      <c r="K475" t="s">
        <v>2156</v>
      </c>
      <c r="L475">
        <v>33.022747600000002</v>
      </c>
      <c r="M475">
        <v>-117.1382404</v>
      </c>
      <c r="N475">
        <v>5</v>
      </c>
      <c r="O475">
        <v>1995</v>
      </c>
      <c r="P475">
        <v>27</v>
      </c>
      <c r="Q475" t="s">
        <v>2771</v>
      </c>
      <c r="R475">
        <v>2</v>
      </c>
      <c r="S475" t="s">
        <v>48</v>
      </c>
      <c r="T475" t="s">
        <v>2948</v>
      </c>
      <c r="U475" t="s">
        <v>36</v>
      </c>
      <c r="V475">
        <v>7607083913</v>
      </c>
      <c r="W475">
        <v>-2.0898677519651598</v>
      </c>
      <c r="X475">
        <v>29.6758800467063</v>
      </c>
      <c r="Y475" t="str">
        <f>_xlfn.CONCAT("RWANDA", " ", H475, " ", I475, " ", J475, " ", K475)</f>
        <v>RWANDA MUHANGA NYARUSANGE MUSONGATI NGORORANO</v>
      </c>
    </row>
    <row r="476" spans="1:25">
      <c r="A476">
        <v>142</v>
      </c>
      <c r="B476" t="s">
        <v>1339</v>
      </c>
      <c r="C476" t="s">
        <v>814</v>
      </c>
      <c r="E476" t="s">
        <v>140</v>
      </c>
      <c r="F476" t="s">
        <v>3336</v>
      </c>
      <c r="G476" t="s">
        <v>24</v>
      </c>
      <c r="H476" t="s">
        <v>118</v>
      </c>
      <c r="I476" t="s">
        <v>2018</v>
      </c>
      <c r="J476" t="s">
        <v>2155</v>
      </c>
      <c r="K476" t="s">
        <v>2156</v>
      </c>
      <c r="L476">
        <v>33.022750000000002</v>
      </c>
      <c r="M476">
        <v>-117.13800000000001</v>
      </c>
      <c r="N476" t="s">
        <v>2948</v>
      </c>
      <c r="O476">
        <v>1921</v>
      </c>
      <c r="P476">
        <v>102</v>
      </c>
      <c r="Q476" t="s">
        <v>2771</v>
      </c>
      <c r="R476">
        <v>4</v>
      </c>
      <c r="S476" t="s">
        <v>93</v>
      </c>
      <c r="T476">
        <v>6</v>
      </c>
      <c r="U476" t="s">
        <v>36</v>
      </c>
      <c r="V476">
        <v>7607083913</v>
      </c>
      <c r="W476">
        <v>-2.0898677519651598</v>
      </c>
      <c r="X476">
        <v>29.6758800467063</v>
      </c>
      <c r="Y476" t="str">
        <f>_xlfn.CONCAT("RWANDA", " ", H476, " ", I476, " ", J476, " ", K476)</f>
        <v>RWANDA MUHANGA NYARUSANGE MUSONGATI NGORORANO</v>
      </c>
    </row>
    <row r="477" spans="1:25">
      <c r="A477">
        <v>142</v>
      </c>
      <c r="B477" t="s">
        <v>1339</v>
      </c>
      <c r="C477" t="s">
        <v>814</v>
      </c>
      <c r="E477" t="s">
        <v>140</v>
      </c>
      <c r="F477" t="s">
        <v>3336</v>
      </c>
      <c r="G477" t="s">
        <v>24</v>
      </c>
      <c r="H477" t="s">
        <v>118</v>
      </c>
      <c r="I477" t="s">
        <v>2018</v>
      </c>
      <c r="J477" t="s">
        <v>2155</v>
      </c>
      <c r="K477" t="s">
        <v>2156</v>
      </c>
      <c r="L477">
        <v>33.022747600000002</v>
      </c>
      <c r="M477">
        <v>-117.1382404</v>
      </c>
      <c r="N477">
        <v>7</v>
      </c>
      <c r="O477">
        <v>1921</v>
      </c>
      <c r="P477">
        <v>101</v>
      </c>
      <c r="Q477" t="s">
        <v>2771</v>
      </c>
      <c r="R477">
        <v>4</v>
      </c>
      <c r="S477" t="s">
        <v>93</v>
      </c>
      <c r="T477">
        <v>6</v>
      </c>
      <c r="U477" t="s">
        <v>36</v>
      </c>
      <c r="V477">
        <v>7607083913</v>
      </c>
      <c r="W477">
        <v>-2.0898677519651598</v>
      </c>
      <c r="X477">
        <v>29.6758800467063</v>
      </c>
      <c r="Y477" t="str">
        <f>_xlfn.CONCAT("RWANDA", " ", H477, " ", I477, " ", J477, " ", K477)</f>
        <v>RWANDA MUHANGA NYARUSANGE MUSONGATI NGORORANO</v>
      </c>
    </row>
    <row r="478" spans="1:25">
      <c r="A478">
        <v>142</v>
      </c>
      <c r="B478" t="s">
        <v>1341</v>
      </c>
      <c r="C478" t="s">
        <v>1042</v>
      </c>
      <c r="E478" t="s">
        <v>288</v>
      </c>
      <c r="F478" t="s">
        <v>3337</v>
      </c>
      <c r="G478" t="s">
        <v>24</v>
      </c>
      <c r="H478" t="s">
        <v>118</v>
      </c>
      <c r="I478" t="s">
        <v>2018</v>
      </c>
      <c r="J478" t="s">
        <v>2155</v>
      </c>
      <c r="K478" t="s">
        <v>2156</v>
      </c>
      <c r="L478">
        <v>33.022750000000002</v>
      </c>
      <c r="M478">
        <v>-117.13800000000001</v>
      </c>
      <c r="N478">
        <v>11</v>
      </c>
      <c r="O478">
        <v>1984</v>
      </c>
      <c r="P478">
        <v>52</v>
      </c>
      <c r="Q478" t="s">
        <v>2771</v>
      </c>
      <c r="R478">
        <v>3</v>
      </c>
      <c r="S478" t="s">
        <v>26</v>
      </c>
      <c r="T478">
        <v>11</v>
      </c>
      <c r="U478" t="s">
        <v>36</v>
      </c>
      <c r="V478">
        <v>7607083913</v>
      </c>
      <c r="W478">
        <v>-2.0898677519651598</v>
      </c>
      <c r="X478">
        <v>29.6758800467063</v>
      </c>
      <c r="Y478" t="str">
        <f>_xlfn.CONCAT("RWANDA", " ", H478, " ", I478, " ", J478, " ", K478)</f>
        <v>RWANDA MUHANGA NYARUSANGE MUSONGATI NGORORANO</v>
      </c>
    </row>
    <row r="479" spans="1:25">
      <c r="A479">
        <v>142</v>
      </c>
      <c r="B479" t="s">
        <v>1341</v>
      </c>
      <c r="C479" t="s">
        <v>1042</v>
      </c>
      <c r="E479" t="s">
        <v>288</v>
      </c>
      <c r="F479" t="s">
        <v>3337</v>
      </c>
      <c r="G479" t="s">
        <v>24</v>
      </c>
      <c r="H479" t="s">
        <v>118</v>
      </c>
      <c r="I479" t="s">
        <v>2018</v>
      </c>
      <c r="J479" t="s">
        <v>2155</v>
      </c>
      <c r="K479" t="s">
        <v>2156</v>
      </c>
      <c r="L479">
        <v>33.022747600000002</v>
      </c>
      <c r="M479">
        <v>-117.1382404</v>
      </c>
      <c r="N479" t="s">
        <v>2948</v>
      </c>
      <c r="O479">
        <v>1970</v>
      </c>
      <c r="P479">
        <v>52</v>
      </c>
      <c r="Q479" t="s">
        <v>2771</v>
      </c>
      <c r="R479">
        <v>3</v>
      </c>
      <c r="S479" t="s">
        <v>26</v>
      </c>
      <c r="T479">
        <v>11</v>
      </c>
      <c r="U479" t="s">
        <v>36</v>
      </c>
      <c r="V479">
        <v>7607083913</v>
      </c>
      <c r="W479">
        <v>-2.0898677519651598</v>
      </c>
      <c r="X479">
        <v>29.6758800467063</v>
      </c>
      <c r="Y479" t="str">
        <f>_xlfn.CONCAT("RWANDA", " ", H479, " ", I479, " ", J479, " ", K479)</f>
        <v>RWANDA MUHANGA NYARUSANGE MUSONGATI NGORORANO</v>
      </c>
    </row>
    <row r="480" spans="1:25">
      <c r="A480">
        <v>142</v>
      </c>
      <c r="B480" t="s">
        <v>1343</v>
      </c>
      <c r="C480" t="s">
        <v>1344</v>
      </c>
      <c r="E480" t="s">
        <v>390</v>
      </c>
      <c r="F480" t="s">
        <v>3338</v>
      </c>
      <c r="G480" t="s">
        <v>24</v>
      </c>
      <c r="H480" t="s">
        <v>118</v>
      </c>
      <c r="I480" t="s">
        <v>2018</v>
      </c>
      <c r="J480" t="s">
        <v>2155</v>
      </c>
      <c r="K480" t="s">
        <v>2156</v>
      </c>
      <c r="L480">
        <v>33.022750000000002</v>
      </c>
      <c r="M480">
        <v>-117.13800000000001</v>
      </c>
      <c r="N480">
        <v>12</v>
      </c>
      <c r="O480">
        <v>2000</v>
      </c>
      <c r="P480">
        <v>25</v>
      </c>
      <c r="Q480" t="s">
        <v>2771</v>
      </c>
      <c r="R480">
        <v>5</v>
      </c>
      <c r="S480" t="s">
        <v>86</v>
      </c>
      <c r="T480">
        <v>1</v>
      </c>
      <c r="U480" t="s">
        <v>36</v>
      </c>
      <c r="V480">
        <v>7607083913</v>
      </c>
      <c r="W480">
        <v>-2.0898677519651598</v>
      </c>
      <c r="X480">
        <v>29.6758800467063</v>
      </c>
      <c r="Y480" t="str">
        <f>_xlfn.CONCAT("RWANDA", " ", H480, " ", I480, " ", J480, " ", K480)</f>
        <v>RWANDA MUHANGA NYARUSANGE MUSONGATI NGORORANO</v>
      </c>
    </row>
    <row r="481" spans="1:25">
      <c r="A481">
        <v>142</v>
      </c>
      <c r="B481" t="s">
        <v>1343</v>
      </c>
      <c r="C481" t="s">
        <v>2774</v>
      </c>
      <c r="E481" t="s">
        <v>390</v>
      </c>
      <c r="F481" t="s">
        <v>3339</v>
      </c>
      <c r="G481" t="s">
        <v>24</v>
      </c>
      <c r="H481" t="s">
        <v>118</v>
      </c>
      <c r="I481" t="s">
        <v>2018</v>
      </c>
      <c r="J481" t="s">
        <v>2155</v>
      </c>
      <c r="K481" t="s">
        <v>2156</v>
      </c>
      <c r="L481">
        <v>33.022747600000002</v>
      </c>
      <c r="M481">
        <v>-117.1382404</v>
      </c>
      <c r="N481" t="s">
        <v>2948</v>
      </c>
      <c r="O481">
        <v>2000</v>
      </c>
      <c r="P481">
        <v>22</v>
      </c>
      <c r="Q481" t="s">
        <v>2771</v>
      </c>
      <c r="R481">
        <v>5</v>
      </c>
      <c r="S481" t="s">
        <v>86</v>
      </c>
      <c r="T481">
        <v>1</v>
      </c>
      <c r="U481" t="s">
        <v>36</v>
      </c>
      <c r="V481">
        <v>7607083913</v>
      </c>
      <c r="W481">
        <v>-2.0898677519651598</v>
      </c>
      <c r="X481">
        <v>29.6758800467063</v>
      </c>
      <c r="Y481" t="str">
        <f>_xlfn.CONCAT("RWANDA", " ", H481, " ", I481, " ", J481, " ", K481)</f>
        <v>RWANDA MUHANGA NYARUSANGE MUSONGATI NGORORANO</v>
      </c>
    </row>
    <row r="482" spans="1:25">
      <c r="A482">
        <v>143</v>
      </c>
      <c r="B482" t="s">
        <v>1346</v>
      </c>
      <c r="C482" t="s">
        <v>1218</v>
      </c>
      <c r="E482" t="s">
        <v>2948</v>
      </c>
      <c r="F482" t="s">
        <v>3340</v>
      </c>
      <c r="G482" t="s">
        <v>24</v>
      </c>
      <c r="H482" t="s">
        <v>143</v>
      </c>
      <c r="I482" t="s">
        <v>2161</v>
      </c>
      <c r="J482" t="s">
        <v>1399</v>
      </c>
      <c r="K482" t="s">
        <v>1368</v>
      </c>
      <c r="L482">
        <v>0.115665</v>
      </c>
      <c r="M482">
        <v>99.936019999999999</v>
      </c>
      <c r="N482">
        <v>5</v>
      </c>
      <c r="O482" t="s">
        <v>2948</v>
      </c>
      <c r="P482">
        <v>88</v>
      </c>
      <c r="Q482" t="s">
        <v>2776</v>
      </c>
      <c r="R482">
        <v>6</v>
      </c>
      <c r="S482" t="s">
        <v>43</v>
      </c>
      <c r="T482">
        <v>9</v>
      </c>
      <c r="U482" t="s">
        <v>23</v>
      </c>
      <c r="V482">
        <v>6042629245</v>
      </c>
      <c r="W482">
        <v>-2.4683445952967</v>
      </c>
      <c r="X482">
        <v>29.5833436670755</v>
      </c>
      <c r="Y482" t="str">
        <f>_xlfn.CONCAT("RWANDA", " ", H482, " ", I482, " ", J482, " ", K482)</f>
        <v>RWANDA NYAMAGABE GASAKA REMERA GITWA</v>
      </c>
    </row>
    <row r="483" spans="1:25">
      <c r="A483">
        <v>143</v>
      </c>
      <c r="B483" t="s">
        <v>1346</v>
      </c>
      <c r="C483" t="s">
        <v>1218</v>
      </c>
      <c r="E483" t="s">
        <v>204</v>
      </c>
      <c r="F483" t="s">
        <v>3341</v>
      </c>
      <c r="G483" t="s">
        <v>24</v>
      </c>
      <c r="H483" t="s">
        <v>143</v>
      </c>
      <c r="I483" t="s">
        <v>2161</v>
      </c>
      <c r="J483" t="s">
        <v>1399</v>
      </c>
      <c r="K483" t="s">
        <v>1368</v>
      </c>
      <c r="L483">
        <v>0.1156645</v>
      </c>
      <c r="M483">
        <v>99.9360207</v>
      </c>
      <c r="N483">
        <v>3</v>
      </c>
      <c r="O483">
        <v>1934</v>
      </c>
      <c r="P483">
        <v>88</v>
      </c>
      <c r="Q483" t="s">
        <v>2776</v>
      </c>
      <c r="R483">
        <v>6</v>
      </c>
      <c r="S483" t="s">
        <v>43</v>
      </c>
      <c r="T483" t="s">
        <v>2948</v>
      </c>
      <c r="U483" t="s">
        <v>36</v>
      </c>
      <c r="V483">
        <v>6042629245</v>
      </c>
      <c r="W483">
        <v>-2.4683445952967</v>
      </c>
      <c r="X483">
        <v>29.5833436670755</v>
      </c>
      <c r="Y483" t="str">
        <f>_xlfn.CONCAT("RWANDA", " ", H483, " ", I483, " ", J483, " ", K483)</f>
        <v>RWANDA NYAMAGABE GASAKA REMERA GITWA</v>
      </c>
    </row>
    <row r="484" spans="1:25">
      <c r="A484">
        <v>143</v>
      </c>
      <c r="B484" t="s">
        <v>1348</v>
      </c>
      <c r="C484" t="s">
        <v>685</v>
      </c>
      <c r="E484" t="s">
        <v>128</v>
      </c>
      <c r="F484" t="s">
        <v>3342</v>
      </c>
      <c r="G484" t="s">
        <v>24</v>
      </c>
      <c r="H484" t="s">
        <v>143</v>
      </c>
      <c r="I484" t="s">
        <v>2161</v>
      </c>
      <c r="J484" t="s">
        <v>1399</v>
      </c>
      <c r="K484" t="s">
        <v>1368</v>
      </c>
      <c r="L484">
        <v>0.115665</v>
      </c>
      <c r="M484">
        <v>99.936019999999999</v>
      </c>
      <c r="N484">
        <v>5</v>
      </c>
      <c r="O484">
        <v>1988</v>
      </c>
      <c r="P484">
        <v>34</v>
      </c>
      <c r="Q484" t="s">
        <v>2776</v>
      </c>
      <c r="R484">
        <v>3</v>
      </c>
      <c r="S484" t="s">
        <v>26</v>
      </c>
      <c r="T484">
        <v>7</v>
      </c>
      <c r="U484" t="s">
        <v>36</v>
      </c>
      <c r="V484">
        <v>6042629245</v>
      </c>
      <c r="W484">
        <v>-2.4683445952967</v>
      </c>
      <c r="X484">
        <v>29.5833436670755</v>
      </c>
      <c r="Y484" t="str">
        <f>_xlfn.CONCAT("RWANDA", " ", H484, " ", I484, " ", J484, " ", K484)</f>
        <v>RWANDA NYAMAGABE GASAKA REMERA GITWA</v>
      </c>
    </row>
    <row r="485" spans="1:25">
      <c r="A485">
        <v>143</v>
      </c>
      <c r="B485" t="s">
        <v>1348</v>
      </c>
      <c r="C485" t="s">
        <v>2778</v>
      </c>
      <c r="E485" t="s">
        <v>128</v>
      </c>
      <c r="F485" t="s">
        <v>3343</v>
      </c>
      <c r="G485" t="s">
        <v>24</v>
      </c>
      <c r="H485" t="s">
        <v>143</v>
      </c>
      <c r="I485" t="s">
        <v>2161</v>
      </c>
      <c r="J485" t="s">
        <v>1399</v>
      </c>
      <c r="K485" t="s">
        <v>1368</v>
      </c>
      <c r="L485">
        <v>0.1156645</v>
      </c>
      <c r="M485">
        <v>99.9360207</v>
      </c>
      <c r="N485">
        <v>5</v>
      </c>
      <c r="O485">
        <v>1988</v>
      </c>
      <c r="P485">
        <v>34</v>
      </c>
      <c r="Q485" t="s">
        <v>2776</v>
      </c>
      <c r="R485">
        <v>3</v>
      </c>
      <c r="S485" t="s">
        <v>26</v>
      </c>
      <c r="T485">
        <v>7</v>
      </c>
      <c r="U485" t="s">
        <v>36</v>
      </c>
      <c r="V485">
        <v>6042629245</v>
      </c>
      <c r="W485">
        <v>-2.4683445952967</v>
      </c>
      <c r="X485">
        <v>29.5833436670755</v>
      </c>
      <c r="Y485" t="str">
        <f>_xlfn.CONCAT("RWANDA", " ", H485, " ", I485, " ", J485, " ", K485)</f>
        <v>RWANDA NYAMAGABE GASAKA REMERA GITWA</v>
      </c>
    </row>
    <row r="486" spans="1:25">
      <c r="A486">
        <v>143</v>
      </c>
      <c r="B486" t="s">
        <v>1349</v>
      </c>
      <c r="C486" t="s">
        <v>1350</v>
      </c>
      <c r="E486" t="s">
        <v>2363</v>
      </c>
      <c r="F486" t="s">
        <v>3344</v>
      </c>
      <c r="G486" t="s">
        <v>24</v>
      </c>
      <c r="H486" t="s">
        <v>143</v>
      </c>
      <c r="I486" t="s">
        <v>2161</v>
      </c>
      <c r="J486" t="s">
        <v>1399</v>
      </c>
      <c r="K486" t="s">
        <v>1368</v>
      </c>
      <c r="L486">
        <v>0.115665</v>
      </c>
      <c r="M486">
        <v>99.936019999999999</v>
      </c>
      <c r="N486">
        <v>3</v>
      </c>
      <c r="O486">
        <v>1969</v>
      </c>
      <c r="P486">
        <v>53</v>
      </c>
      <c r="Q486" t="s">
        <v>2776</v>
      </c>
      <c r="R486">
        <v>4</v>
      </c>
      <c r="S486" t="s">
        <v>93</v>
      </c>
      <c r="T486">
        <v>13</v>
      </c>
      <c r="U486" t="s">
        <v>36</v>
      </c>
      <c r="V486">
        <v>6042629245</v>
      </c>
      <c r="W486">
        <v>-2.4683445952967</v>
      </c>
      <c r="X486">
        <v>29.5833436670755</v>
      </c>
      <c r="Y486" t="str">
        <f>_xlfn.CONCAT("RWANDA", " ", H486, " ", I486, " ", J486, " ", K486)</f>
        <v>RWANDA NYAMAGABE GASAKA REMERA GITWA</v>
      </c>
    </row>
    <row r="487" spans="1:25">
      <c r="A487">
        <v>143</v>
      </c>
      <c r="B487" t="s">
        <v>1349</v>
      </c>
      <c r="C487" t="s">
        <v>1350</v>
      </c>
      <c r="E487" t="s">
        <v>2363</v>
      </c>
      <c r="F487" t="s">
        <v>3344</v>
      </c>
      <c r="G487" t="s">
        <v>24</v>
      </c>
      <c r="H487" t="s">
        <v>143</v>
      </c>
      <c r="I487" t="s">
        <v>2161</v>
      </c>
      <c r="J487" t="s">
        <v>1399</v>
      </c>
      <c r="K487" t="s">
        <v>1368</v>
      </c>
      <c r="L487">
        <v>0.1156645</v>
      </c>
      <c r="M487">
        <v>99.9360207</v>
      </c>
      <c r="N487">
        <v>5</v>
      </c>
      <c r="O487">
        <v>1969</v>
      </c>
      <c r="P487">
        <v>53</v>
      </c>
      <c r="Q487" t="s">
        <v>2776</v>
      </c>
      <c r="R487">
        <v>4</v>
      </c>
      <c r="S487" t="s">
        <v>93</v>
      </c>
      <c r="T487">
        <v>13</v>
      </c>
      <c r="U487" t="s">
        <v>36</v>
      </c>
      <c r="V487">
        <v>6042629245</v>
      </c>
      <c r="W487">
        <v>-2.4683445952967</v>
      </c>
      <c r="X487">
        <v>29.5833436670755</v>
      </c>
      <c r="Y487" t="str">
        <f>_xlfn.CONCAT("RWANDA", " ", H487, " ", I487, " ", J487, " ", K487)</f>
        <v>RWANDA NYAMAGABE GASAKA REMERA GITWA</v>
      </c>
    </row>
    <row r="488" spans="1:25">
      <c r="A488">
        <v>145</v>
      </c>
      <c r="B488" t="s">
        <v>1356</v>
      </c>
      <c r="C488" t="s">
        <v>1357</v>
      </c>
      <c r="E488" t="s">
        <v>2780</v>
      </c>
      <c r="F488" t="s">
        <v>3345</v>
      </c>
      <c r="G488" t="s">
        <v>72</v>
      </c>
      <c r="H488" t="s">
        <v>77</v>
      </c>
      <c r="I488" t="s">
        <v>2168</v>
      </c>
      <c r="J488" t="s">
        <v>2169</v>
      </c>
      <c r="K488" t="s">
        <v>2170</v>
      </c>
      <c r="L488">
        <v>59.193089999999998</v>
      </c>
      <c r="M488">
        <v>18.147539999999999</v>
      </c>
      <c r="N488">
        <v>11</v>
      </c>
      <c r="O488">
        <v>1947</v>
      </c>
      <c r="P488">
        <v>75</v>
      </c>
      <c r="Q488" t="s">
        <v>2782</v>
      </c>
      <c r="R488">
        <v>5</v>
      </c>
      <c r="S488" t="s">
        <v>86</v>
      </c>
      <c r="T488">
        <v>10</v>
      </c>
      <c r="U488" t="s">
        <v>36</v>
      </c>
      <c r="W488">
        <v>-1.9490068504540801</v>
      </c>
      <c r="X488">
        <v>30.057881889805</v>
      </c>
      <c r="Y488" t="str">
        <f>_xlfn.CONCAT("RWANDA", " ", H488, " ", I488, " ", J488, " ", K488)</f>
        <v>RWANDA NYARUGENGE RWEZAMENYOKABUGURU II MUTARA</v>
      </c>
    </row>
    <row r="489" spans="1:25">
      <c r="A489">
        <v>145</v>
      </c>
      <c r="B489" t="s">
        <v>1356</v>
      </c>
      <c r="C489" t="s">
        <v>1357</v>
      </c>
      <c r="E489" t="s">
        <v>2780</v>
      </c>
      <c r="F489" t="s">
        <v>3345</v>
      </c>
      <c r="G489" t="s">
        <v>72</v>
      </c>
      <c r="H489" t="s">
        <v>77</v>
      </c>
      <c r="I489" t="s">
        <v>2168</v>
      </c>
      <c r="J489" t="s">
        <v>2169</v>
      </c>
      <c r="K489" t="s">
        <v>2170</v>
      </c>
      <c r="L489">
        <v>59.193088899999999</v>
      </c>
      <c r="M489">
        <v>18.147540599999999</v>
      </c>
      <c r="N489">
        <v>11</v>
      </c>
      <c r="O489">
        <v>1947</v>
      </c>
      <c r="P489">
        <v>75</v>
      </c>
      <c r="Q489" t="s">
        <v>2782</v>
      </c>
      <c r="R489" t="s">
        <v>2948</v>
      </c>
      <c r="S489" t="s">
        <v>2948</v>
      </c>
      <c r="T489" t="s">
        <v>2948</v>
      </c>
      <c r="U489" t="s">
        <v>36</v>
      </c>
      <c r="W489">
        <v>-1.9490068504540801</v>
      </c>
      <c r="X489">
        <v>30.057881889805</v>
      </c>
      <c r="Y489" t="str">
        <f>_xlfn.CONCAT("RWANDA", " ", H489, " ", I489, " ", J489, " ", K489)</f>
        <v>RWANDA NYARUGENGE RWEZAMENYOKABUGURU II MUTARA</v>
      </c>
    </row>
    <row r="490" spans="1:25">
      <c r="A490">
        <v>145</v>
      </c>
      <c r="B490" t="s">
        <v>1359</v>
      </c>
      <c r="C490" t="s">
        <v>1360</v>
      </c>
      <c r="E490" t="s">
        <v>973</v>
      </c>
      <c r="F490" t="s">
        <v>3346</v>
      </c>
      <c r="G490" t="s">
        <v>72</v>
      </c>
      <c r="H490" t="s">
        <v>77</v>
      </c>
      <c r="I490" t="s">
        <v>2168</v>
      </c>
      <c r="J490" t="s">
        <v>2169</v>
      </c>
      <c r="K490" t="s">
        <v>2170</v>
      </c>
      <c r="L490">
        <v>59.193089999999998</v>
      </c>
      <c r="M490">
        <v>18.147539999999999</v>
      </c>
      <c r="N490">
        <v>1</v>
      </c>
      <c r="O490">
        <v>1954</v>
      </c>
      <c r="P490">
        <v>68</v>
      </c>
      <c r="Q490" t="s">
        <v>2782</v>
      </c>
      <c r="R490">
        <v>4</v>
      </c>
      <c r="S490" t="s">
        <v>93</v>
      </c>
      <c r="T490">
        <v>11</v>
      </c>
      <c r="U490" t="s">
        <v>23</v>
      </c>
      <c r="W490">
        <v>-1.9490068504540801</v>
      </c>
      <c r="X490">
        <v>30.057881889805</v>
      </c>
      <c r="Y490" t="str">
        <f>_xlfn.CONCAT("RWANDA", " ", H490, " ", I490, " ", J490, " ", K490)</f>
        <v>RWANDA NYARUGENGE RWEZAMENYOKABUGURU II MUTARA</v>
      </c>
    </row>
    <row r="491" spans="1:25">
      <c r="A491">
        <v>145</v>
      </c>
      <c r="B491" t="s">
        <v>1359</v>
      </c>
      <c r="C491" t="s">
        <v>2783</v>
      </c>
      <c r="E491" t="s">
        <v>2784</v>
      </c>
      <c r="F491" t="s">
        <v>3347</v>
      </c>
      <c r="G491" t="s">
        <v>72</v>
      </c>
      <c r="H491" t="s">
        <v>77</v>
      </c>
      <c r="I491" t="s">
        <v>2168</v>
      </c>
      <c r="J491" t="s">
        <v>2169</v>
      </c>
      <c r="K491" t="s">
        <v>2170</v>
      </c>
      <c r="L491">
        <v>59.193088899999999</v>
      </c>
      <c r="M491">
        <v>18.147540599999999</v>
      </c>
      <c r="N491">
        <v>1</v>
      </c>
      <c r="O491">
        <v>1954</v>
      </c>
      <c r="P491">
        <v>68</v>
      </c>
      <c r="Q491" t="s">
        <v>2782</v>
      </c>
      <c r="R491">
        <v>4</v>
      </c>
      <c r="S491" t="s">
        <v>93</v>
      </c>
      <c r="T491">
        <v>11</v>
      </c>
      <c r="U491" t="s">
        <v>23</v>
      </c>
      <c r="W491">
        <v>-1.9490068504540801</v>
      </c>
      <c r="X491">
        <v>30.057881889805</v>
      </c>
      <c r="Y491" t="str">
        <f>_xlfn.CONCAT("RWANDA", " ", H491, " ", I491, " ", J491, " ", K491)</f>
        <v>RWANDA NYARUGENGE RWEZAMENYOKABUGURU II MUTARA</v>
      </c>
    </row>
    <row r="492" spans="1:25">
      <c r="A492">
        <v>145</v>
      </c>
      <c r="B492" t="s">
        <v>1361</v>
      </c>
      <c r="C492" t="s">
        <v>723</v>
      </c>
      <c r="D492" t="s">
        <v>1071</v>
      </c>
      <c r="E492" t="s">
        <v>692</v>
      </c>
      <c r="F492" t="s">
        <v>2782</v>
      </c>
      <c r="G492" t="s">
        <v>72</v>
      </c>
      <c r="H492" t="s">
        <v>77</v>
      </c>
      <c r="I492" t="s">
        <v>2168</v>
      </c>
      <c r="J492" t="s">
        <v>2169</v>
      </c>
      <c r="K492" t="s">
        <v>2170</v>
      </c>
      <c r="L492">
        <v>59.193089999999998</v>
      </c>
      <c r="M492">
        <v>18.147539999999999</v>
      </c>
      <c r="N492">
        <v>4</v>
      </c>
      <c r="O492">
        <v>1941</v>
      </c>
      <c r="P492">
        <v>82</v>
      </c>
      <c r="Q492" t="s">
        <v>2782</v>
      </c>
      <c r="R492">
        <v>1</v>
      </c>
      <c r="S492" t="s">
        <v>186</v>
      </c>
      <c r="T492">
        <v>12</v>
      </c>
      <c r="U492" t="s">
        <v>2948</v>
      </c>
      <c r="W492">
        <v>-1.9490068504540801</v>
      </c>
      <c r="X492">
        <v>30.057881889805</v>
      </c>
      <c r="Y492" t="str">
        <f>_xlfn.CONCAT("RWANDA", " ", H492, " ", I492, " ", J492, " ", K492)</f>
        <v>RWANDA NYARUGENGE RWEZAMENYOKABUGURU II MUTARA</v>
      </c>
    </row>
    <row r="493" spans="1:25">
      <c r="A493">
        <v>145</v>
      </c>
      <c r="B493" t="s">
        <v>1361</v>
      </c>
      <c r="C493" t="s">
        <v>723</v>
      </c>
      <c r="D493" t="s">
        <v>1071</v>
      </c>
      <c r="E493" t="s">
        <v>692</v>
      </c>
      <c r="F493" t="s">
        <v>2782</v>
      </c>
      <c r="G493" t="s">
        <v>72</v>
      </c>
      <c r="H493" t="s">
        <v>77</v>
      </c>
      <c r="I493" t="s">
        <v>2168</v>
      </c>
      <c r="J493" t="s">
        <v>2169</v>
      </c>
      <c r="K493" t="s">
        <v>2170</v>
      </c>
      <c r="L493">
        <v>59.193088899999999</v>
      </c>
      <c r="M493">
        <v>18.147540599999999</v>
      </c>
      <c r="N493" t="s">
        <v>2948</v>
      </c>
      <c r="O493">
        <v>1951</v>
      </c>
      <c r="P493">
        <v>82</v>
      </c>
      <c r="Q493" t="s">
        <v>2782</v>
      </c>
      <c r="R493">
        <v>1</v>
      </c>
      <c r="S493" t="s">
        <v>186</v>
      </c>
      <c r="T493">
        <v>12</v>
      </c>
      <c r="U493" t="s">
        <v>36</v>
      </c>
      <c r="W493">
        <v>-1.9490068504540801</v>
      </c>
      <c r="X493">
        <v>30.057881889805</v>
      </c>
      <c r="Y493" t="str">
        <f>_xlfn.CONCAT("RWANDA", " ", H493, " ", I493, " ", J493, " ", K493)</f>
        <v>RWANDA NYARUGENGE RWEZAMENYOKABUGURU II MUTARA</v>
      </c>
    </row>
  </sheetData>
  <phoneticPr fontId="2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45A4-CDFE-4519-9CC9-01263187652A}">
  <dimension ref="A1:Y497"/>
  <sheetViews>
    <sheetView tabSelected="1" topLeftCell="A472" zoomScaleNormal="100" workbookViewId="0">
      <selection activeCell="A472" sqref="A1:A1048576"/>
    </sheetView>
  </sheetViews>
  <sheetFormatPr defaultRowHeight="15.6"/>
  <cols>
    <col min="1" max="1" width="10" bestFit="1" customWidth="1"/>
    <col min="2" max="2" width="14.88671875" bestFit="1" customWidth="1"/>
    <col min="3" max="3" width="21.88671875" bestFit="1" customWidth="1"/>
    <col min="4" max="4" width="16" bestFit="1" customWidth="1"/>
    <col min="5" max="5" width="15.88671875" bestFit="1" customWidth="1"/>
    <col min="6" max="6" width="36.44140625" bestFit="1" customWidth="1"/>
    <col min="7" max="7" width="15" bestFit="1" customWidth="1"/>
    <col min="8" max="8" width="13.88671875" bestFit="1" customWidth="1"/>
    <col min="9" max="9" width="24.6640625" bestFit="1" customWidth="1"/>
    <col min="10" max="10" width="15.88671875" bestFit="1" customWidth="1"/>
    <col min="11" max="11" width="15.6640625" bestFit="1" customWidth="1"/>
    <col min="12" max="12" width="12" bestFit="1" customWidth="1"/>
    <col min="13" max="13" width="13" bestFit="1" customWidth="1"/>
    <col min="14" max="14" width="12.88671875" bestFit="1" customWidth="1"/>
    <col min="15" max="15" width="11.109375" bestFit="1" customWidth="1"/>
    <col min="16" max="16" width="10.44140625" bestFit="1" customWidth="1"/>
    <col min="17" max="17" width="31.6640625" bestFit="1" customWidth="1"/>
    <col min="18" max="18" width="13.88671875" bestFit="1" customWidth="1"/>
    <col min="19" max="19" width="47.21875" bestFit="1" customWidth="1"/>
    <col min="20" max="20" width="17.77734375" bestFit="1" customWidth="1"/>
    <col min="21" max="21" width="10.33203125" bestFit="1" customWidth="1"/>
    <col min="22" max="22" width="13.109375" bestFit="1" customWidth="1"/>
    <col min="23" max="23" width="10.88671875" customWidth="1"/>
    <col min="24" max="24" width="16.44140625" customWidth="1"/>
    <col min="25" max="25" width="59.88671875" bestFit="1" customWidth="1"/>
    <col min="26" max="26" width="14.21875" customWidth="1"/>
  </cols>
  <sheetData>
    <row r="1" spans="1:25">
      <c r="A1" s="25" t="s">
        <v>3348</v>
      </c>
      <c r="B1" s="25" t="s">
        <v>3349</v>
      </c>
      <c r="C1" s="25" t="s">
        <v>3350</v>
      </c>
      <c r="D1" s="25" t="s">
        <v>3351</v>
      </c>
      <c r="E1" s="25" t="s">
        <v>3352</v>
      </c>
      <c r="F1" s="25" t="s">
        <v>3353</v>
      </c>
      <c r="G1" s="25" t="s">
        <v>3354</v>
      </c>
      <c r="H1" s="25" t="s">
        <v>3355</v>
      </c>
      <c r="I1" s="25" t="s">
        <v>3356</v>
      </c>
      <c r="J1" s="25" t="s">
        <v>3357</v>
      </c>
      <c r="K1" s="25" t="s">
        <v>3358</v>
      </c>
      <c r="L1" s="25" t="s">
        <v>3359</v>
      </c>
      <c r="M1" s="25" t="s">
        <v>3360</v>
      </c>
      <c r="N1" s="25" t="s">
        <v>3361</v>
      </c>
      <c r="O1" s="25" t="s">
        <v>3362</v>
      </c>
      <c r="P1" s="25" t="s">
        <v>3363</v>
      </c>
      <c r="Q1" s="25" t="s">
        <v>3364</v>
      </c>
      <c r="R1" s="25" t="s">
        <v>3365</v>
      </c>
      <c r="S1" s="25" t="s">
        <v>3366</v>
      </c>
      <c r="T1" s="25" t="s">
        <v>3367</v>
      </c>
      <c r="U1" s="25" t="s">
        <v>3368</v>
      </c>
      <c r="V1" s="25" t="s">
        <v>3369</v>
      </c>
      <c r="W1" s="25" t="s">
        <v>3370</v>
      </c>
      <c r="X1" s="25" t="s">
        <v>3371</v>
      </c>
      <c r="Y1" s="25" t="s">
        <v>3372</v>
      </c>
    </row>
    <row r="2" spans="1:25">
      <c r="A2">
        <v>1</v>
      </c>
      <c r="B2" t="s">
        <v>20</v>
      </c>
      <c r="C2" t="s">
        <v>2796</v>
      </c>
      <c r="E2" t="s">
        <v>192</v>
      </c>
      <c r="F2" t="s">
        <v>3373</v>
      </c>
      <c r="G2" s="28" t="s">
        <v>31</v>
      </c>
      <c r="H2" t="s">
        <v>32</v>
      </c>
      <c r="I2" t="s">
        <v>1366</v>
      </c>
      <c r="J2" t="s">
        <v>1367</v>
      </c>
      <c r="K2" t="s">
        <v>1368</v>
      </c>
      <c r="L2">
        <v>47.278917999999997</v>
      </c>
      <c r="M2">
        <v>6.07097</v>
      </c>
      <c r="N2">
        <v>11</v>
      </c>
      <c r="O2" t="s">
        <v>2948</v>
      </c>
      <c r="P2">
        <v>31</v>
      </c>
      <c r="Q2" t="s">
        <v>2798</v>
      </c>
      <c r="R2">
        <v>3</v>
      </c>
      <c r="S2" t="s">
        <v>26</v>
      </c>
      <c r="T2">
        <v>8</v>
      </c>
      <c r="U2" t="s">
        <v>23</v>
      </c>
      <c r="V2" s="17">
        <v>8986093136</v>
      </c>
      <c r="W2">
        <v>-2.1445998146703702</v>
      </c>
      <c r="X2">
        <v>29.521886565949</v>
      </c>
      <c r="Y2" t="str">
        <f>_xlfn.CONCAT("RWANDA", " ", H2, " ", I2, " ", J2, " ", K2)</f>
        <v>RWANDA GAKENKE BUSENGO BIRAMBO GITWA</v>
      </c>
    </row>
    <row r="3" spans="1:25">
      <c r="A3">
        <v>1</v>
      </c>
      <c r="B3" t="s">
        <v>27</v>
      </c>
      <c r="C3" t="s">
        <v>28</v>
      </c>
      <c r="D3" t="s">
        <v>29</v>
      </c>
      <c r="E3" t="s">
        <v>2799</v>
      </c>
      <c r="F3" t="s">
        <v>3374</v>
      </c>
      <c r="G3" s="28" t="s">
        <v>31</v>
      </c>
      <c r="H3" t="s">
        <v>32</v>
      </c>
      <c r="I3" t="s">
        <v>1366</v>
      </c>
      <c r="J3" t="s">
        <v>1367</v>
      </c>
      <c r="K3" t="s">
        <v>1368</v>
      </c>
      <c r="L3">
        <v>47.278917999999997</v>
      </c>
      <c r="M3">
        <v>6.07097</v>
      </c>
      <c r="N3" t="s">
        <v>2948</v>
      </c>
      <c r="O3">
        <v>1962</v>
      </c>
      <c r="P3">
        <v>60</v>
      </c>
      <c r="Q3" t="s">
        <v>2798</v>
      </c>
      <c r="R3">
        <v>3</v>
      </c>
      <c r="S3" t="s">
        <v>26</v>
      </c>
      <c r="T3" t="s">
        <v>2948</v>
      </c>
      <c r="U3" t="s">
        <v>23</v>
      </c>
      <c r="V3" s="17">
        <v>8986093136</v>
      </c>
      <c r="W3">
        <v>-2.1445998146703702</v>
      </c>
      <c r="X3">
        <v>29.521886565949</v>
      </c>
      <c r="Y3" t="str">
        <f>_xlfn.CONCAT("RWANDA", " ", H3, " ", I3, " ", J3, " ", K3)</f>
        <v>RWANDA GAKENKE BUSENGO BIRAMBO GITWA</v>
      </c>
    </row>
    <row r="4" spans="1:25">
      <c r="A4">
        <v>1</v>
      </c>
      <c r="B4" t="s">
        <v>33</v>
      </c>
      <c r="C4" t="s">
        <v>34</v>
      </c>
      <c r="E4" t="s">
        <v>2800</v>
      </c>
      <c r="F4" t="s">
        <v>3375</v>
      </c>
      <c r="G4" s="28" t="s">
        <v>31</v>
      </c>
      <c r="H4" t="s">
        <v>32</v>
      </c>
      <c r="I4" t="s">
        <v>1366</v>
      </c>
      <c r="J4" t="s">
        <v>1367</v>
      </c>
      <c r="K4" t="s">
        <v>1368</v>
      </c>
      <c r="L4">
        <v>47.278917999999997</v>
      </c>
      <c r="M4">
        <v>6.07097</v>
      </c>
      <c r="N4">
        <v>9</v>
      </c>
      <c r="O4">
        <v>1961</v>
      </c>
      <c r="P4">
        <v>61</v>
      </c>
      <c r="Q4" t="s">
        <v>2798</v>
      </c>
      <c r="R4">
        <v>3</v>
      </c>
      <c r="S4" t="s">
        <v>26</v>
      </c>
      <c r="T4">
        <v>4</v>
      </c>
      <c r="U4" t="s">
        <v>36</v>
      </c>
      <c r="V4" s="17">
        <v>8986093136</v>
      </c>
      <c r="W4">
        <v>-2.1445998146703702</v>
      </c>
      <c r="X4">
        <v>29.521886565949</v>
      </c>
      <c r="Y4" t="str">
        <f>_xlfn.CONCAT("RWANDA", " ", H4, " ", I4, " ", J4, " ", K4)</f>
        <v>RWANDA GAKENKE BUSENGO BIRAMBO GITWA</v>
      </c>
    </row>
    <row r="5" spans="1:25">
      <c r="A5">
        <v>1</v>
      </c>
      <c r="B5" t="s">
        <v>39</v>
      </c>
      <c r="C5" t="s">
        <v>40</v>
      </c>
      <c r="E5" t="s">
        <v>41</v>
      </c>
      <c r="F5" t="s">
        <v>3376</v>
      </c>
      <c r="G5" s="28" t="s">
        <v>31</v>
      </c>
      <c r="H5" t="s">
        <v>32</v>
      </c>
      <c r="I5" t="s">
        <v>1366</v>
      </c>
      <c r="J5" t="s">
        <v>1367</v>
      </c>
      <c r="K5" t="s">
        <v>1368</v>
      </c>
      <c r="L5">
        <v>47.278917999999997</v>
      </c>
      <c r="M5">
        <v>6.07097</v>
      </c>
      <c r="N5">
        <v>12</v>
      </c>
      <c r="O5">
        <v>2011</v>
      </c>
      <c r="P5">
        <v>11</v>
      </c>
      <c r="Q5" t="s">
        <v>2798</v>
      </c>
      <c r="R5" t="s">
        <v>2948</v>
      </c>
      <c r="S5" t="s">
        <v>2948</v>
      </c>
      <c r="T5">
        <v>5</v>
      </c>
      <c r="U5" t="s">
        <v>23</v>
      </c>
      <c r="V5" s="17">
        <v>8986093136</v>
      </c>
      <c r="W5">
        <v>-2.1445998146703702</v>
      </c>
      <c r="X5">
        <v>29.521886565949</v>
      </c>
      <c r="Y5" t="str">
        <f>_xlfn.CONCAT("RWANDA", " ", H5, " ", I5, " ", J5, " ", K5)</f>
        <v>RWANDA GAKENKE BUSENGO BIRAMBO GITWA</v>
      </c>
    </row>
    <row r="6" spans="1:25">
      <c r="A6">
        <v>2</v>
      </c>
      <c r="B6" t="s">
        <v>44</v>
      </c>
      <c r="C6" t="s">
        <v>45</v>
      </c>
      <c r="E6" t="s">
        <v>888</v>
      </c>
      <c r="F6" t="s">
        <v>3377</v>
      </c>
      <c r="G6" s="28" t="s">
        <v>24</v>
      </c>
      <c r="H6" t="s">
        <v>47</v>
      </c>
      <c r="I6" t="s">
        <v>1373</v>
      </c>
      <c r="J6" t="s">
        <v>1374</v>
      </c>
      <c r="K6" t="s">
        <v>1375</v>
      </c>
      <c r="L6">
        <v>13.7398825</v>
      </c>
      <c r="M6">
        <v>100.50852020000001</v>
      </c>
      <c r="N6">
        <v>3</v>
      </c>
      <c r="O6" t="s">
        <v>2948</v>
      </c>
      <c r="P6">
        <v>63</v>
      </c>
      <c r="Q6" t="s">
        <v>2308</v>
      </c>
      <c r="R6">
        <v>2</v>
      </c>
      <c r="S6" t="s">
        <v>48</v>
      </c>
      <c r="T6">
        <v>10</v>
      </c>
      <c r="U6" t="s">
        <v>36</v>
      </c>
      <c r="V6" s="17">
        <v>6656909617</v>
      </c>
      <c r="W6">
        <v>-2.8688623076014701</v>
      </c>
      <c r="X6">
        <v>29.319884621878401</v>
      </c>
      <c r="Y6" t="str">
        <f>_xlfn.CONCAT("RWANDA", " ", H6, " ", I6, " ", J6, " ", K6)</f>
        <v>RWANDA NYARUGURU BUSANZE KIRARANGOMBE BUKINANYANA</v>
      </c>
    </row>
    <row r="7" spans="1:25">
      <c r="A7">
        <v>2</v>
      </c>
      <c r="B7" t="s">
        <v>49</v>
      </c>
      <c r="C7" t="s">
        <v>50</v>
      </c>
      <c r="E7" t="s">
        <v>2309</v>
      </c>
      <c r="F7" t="s">
        <v>2947</v>
      </c>
      <c r="G7" s="28" t="s">
        <v>24</v>
      </c>
      <c r="H7" t="s">
        <v>47</v>
      </c>
      <c r="I7" t="s">
        <v>1373</v>
      </c>
      <c r="J7" t="s">
        <v>1374</v>
      </c>
      <c r="K7" t="s">
        <v>1375</v>
      </c>
      <c r="L7">
        <v>13.7398825</v>
      </c>
      <c r="M7">
        <v>100.50852020000001</v>
      </c>
      <c r="N7">
        <v>1</v>
      </c>
      <c r="O7" t="s">
        <v>2948</v>
      </c>
      <c r="P7">
        <v>34</v>
      </c>
      <c r="Q7" t="s">
        <v>2308</v>
      </c>
      <c r="R7">
        <v>6</v>
      </c>
      <c r="S7" t="s">
        <v>43</v>
      </c>
      <c r="T7" t="s">
        <v>2948</v>
      </c>
      <c r="U7" t="s">
        <v>36</v>
      </c>
      <c r="V7" s="17">
        <v>6656909617</v>
      </c>
      <c r="W7">
        <v>-2.8688623076014701</v>
      </c>
      <c r="X7">
        <v>29.319884621878401</v>
      </c>
      <c r="Y7" t="str">
        <f>_xlfn.CONCAT("RWANDA", " ", H7, " ", I7, " ", J7, " ", K7)</f>
        <v>RWANDA NYARUGURU BUSANZE KIRARANGOMBE BUKINANYANA</v>
      </c>
    </row>
    <row r="8" spans="1:25">
      <c r="A8">
        <v>2</v>
      </c>
      <c r="B8" t="s">
        <v>53</v>
      </c>
      <c r="C8" t="s">
        <v>54</v>
      </c>
      <c r="E8" t="s">
        <v>55</v>
      </c>
      <c r="F8" t="s">
        <v>2949</v>
      </c>
      <c r="G8" s="28" t="s">
        <v>24</v>
      </c>
      <c r="H8" t="s">
        <v>47</v>
      </c>
      <c r="I8" t="s">
        <v>1373</v>
      </c>
      <c r="J8" t="s">
        <v>1374</v>
      </c>
      <c r="K8" t="s">
        <v>1375</v>
      </c>
      <c r="L8">
        <v>13.7398825</v>
      </c>
      <c r="M8">
        <v>100.50852020000001</v>
      </c>
      <c r="N8">
        <v>1</v>
      </c>
      <c r="O8">
        <v>1982</v>
      </c>
      <c r="P8">
        <v>40</v>
      </c>
      <c r="Q8" t="s">
        <v>2308</v>
      </c>
      <c r="R8">
        <v>1</v>
      </c>
      <c r="S8" t="s">
        <v>186</v>
      </c>
      <c r="T8">
        <v>9</v>
      </c>
      <c r="U8" t="s">
        <v>23</v>
      </c>
      <c r="V8" s="17">
        <v>6656909617</v>
      </c>
      <c r="W8">
        <v>-2.8688623076014701</v>
      </c>
      <c r="X8">
        <v>29.319884621878401</v>
      </c>
      <c r="Y8" t="str">
        <f>_xlfn.CONCAT("RWANDA", " ", H8, " ", I8, " ", J8, " ", K8)</f>
        <v>RWANDA NYARUGURU BUSANZE KIRARANGOMBE BUKINANYANA</v>
      </c>
    </row>
    <row r="9" spans="1:25">
      <c r="A9">
        <v>3</v>
      </c>
      <c r="B9" t="s">
        <v>57</v>
      </c>
      <c r="C9" t="s">
        <v>2948</v>
      </c>
      <c r="E9" t="s">
        <v>2311</v>
      </c>
      <c r="F9" t="s">
        <v>3378</v>
      </c>
      <c r="G9" s="28" t="s">
        <v>37</v>
      </c>
      <c r="H9" t="s">
        <v>68</v>
      </c>
      <c r="I9" t="s">
        <v>1379</v>
      </c>
      <c r="J9" t="s">
        <v>1380</v>
      </c>
      <c r="K9" t="s">
        <v>1381</v>
      </c>
      <c r="L9">
        <v>29.325600999999999</v>
      </c>
      <c r="M9">
        <v>107.760025</v>
      </c>
      <c r="N9">
        <v>5</v>
      </c>
      <c r="O9">
        <v>1970</v>
      </c>
      <c r="P9">
        <v>4</v>
      </c>
      <c r="Q9" t="s">
        <v>1382</v>
      </c>
      <c r="R9">
        <v>6</v>
      </c>
      <c r="S9" t="s">
        <v>43</v>
      </c>
      <c r="T9">
        <v>4</v>
      </c>
      <c r="U9" t="s">
        <v>36</v>
      </c>
      <c r="W9">
        <v>-1.9450019678514501</v>
      </c>
      <c r="X9">
        <v>29.570789243752898</v>
      </c>
      <c r="Y9" t="str">
        <f>_xlfn.CONCAT("RWANDA", " ", H9, " ", I9, " ", J9, " ", K9)</f>
        <v>RWANDA NGORORERO BWIRA BUNGWE KIRWA</v>
      </c>
    </row>
    <row r="10" spans="1:25">
      <c r="A10">
        <v>3</v>
      </c>
      <c r="B10" t="s">
        <v>61</v>
      </c>
      <c r="C10" t="s">
        <v>62</v>
      </c>
      <c r="E10" t="s">
        <v>63</v>
      </c>
      <c r="F10" t="s">
        <v>2951</v>
      </c>
      <c r="G10" s="28" t="s">
        <v>37</v>
      </c>
      <c r="H10" t="s">
        <v>68</v>
      </c>
      <c r="I10" t="s">
        <v>1379</v>
      </c>
      <c r="J10" t="s">
        <v>1380</v>
      </c>
      <c r="K10" t="s">
        <v>1381</v>
      </c>
      <c r="L10">
        <v>29.325600999999999</v>
      </c>
      <c r="M10">
        <v>107.760025</v>
      </c>
      <c r="N10">
        <v>9</v>
      </c>
      <c r="O10" t="s">
        <v>2948</v>
      </c>
      <c r="P10">
        <v>84</v>
      </c>
      <c r="Q10" t="s">
        <v>1382</v>
      </c>
      <c r="R10">
        <v>3</v>
      </c>
      <c r="S10" t="s">
        <v>26</v>
      </c>
      <c r="T10">
        <v>7</v>
      </c>
      <c r="U10" t="s">
        <v>36</v>
      </c>
      <c r="V10" s="17"/>
      <c r="W10">
        <v>-1.9450019678514501</v>
      </c>
      <c r="X10">
        <v>29.570789243752898</v>
      </c>
      <c r="Y10" t="str">
        <f>_xlfn.CONCAT("RWANDA", " ", H10, " ", I10, " ", J10, " ", K10)</f>
        <v>RWANDA NGORORERO BWIRA BUNGWE KIRWA</v>
      </c>
    </row>
    <row r="11" spans="1:25">
      <c r="A11">
        <v>3</v>
      </c>
      <c r="B11" t="s">
        <v>65</v>
      </c>
      <c r="C11" t="s">
        <v>66</v>
      </c>
      <c r="E11" t="s">
        <v>2801</v>
      </c>
      <c r="F11" t="s">
        <v>3379</v>
      </c>
      <c r="G11" s="28" t="s">
        <v>37</v>
      </c>
      <c r="H11" t="s">
        <v>68</v>
      </c>
      <c r="I11" t="s">
        <v>1379</v>
      </c>
      <c r="J11" t="s">
        <v>1380</v>
      </c>
      <c r="K11" t="s">
        <v>1381</v>
      </c>
      <c r="L11">
        <v>29.325600999999999</v>
      </c>
      <c r="M11">
        <v>107.760025</v>
      </c>
      <c r="N11">
        <v>11</v>
      </c>
      <c r="O11">
        <v>2008</v>
      </c>
      <c r="P11">
        <v>14</v>
      </c>
      <c r="Q11" t="s">
        <v>1382</v>
      </c>
      <c r="R11">
        <v>6</v>
      </c>
      <c r="S11" t="s">
        <v>43</v>
      </c>
      <c r="T11">
        <v>4</v>
      </c>
      <c r="U11" t="s">
        <v>36</v>
      </c>
      <c r="W11">
        <v>-1.9450019678514501</v>
      </c>
      <c r="X11">
        <v>29.570789243752898</v>
      </c>
      <c r="Y11" t="str">
        <f>_xlfn.CONCAT("RWANDA", " ", H11, " ", I11, " ", J11, " ", K11)</f>
        <v>RWANDA NGORORERO BWIRA BUNGWE KIRWA</v>
      </c>
    </row>
    <row r="12" spans="1:25">
      <c r="A12">
        <v>3</v>
      </c>
      <c r="B12" t="s">
        <v>69</v>
      </c>
      <c r="C12" t="s">
        <v>70</v>
      </c>
      <c r="E12" t="s">
        <v>1017</v>
      </c>
      <c r="F12" t="s">
        <v>2953</v>
      </c>
      <c r="G12" s="28" t="s">
        <v>72</v>
      </c>
      <c r="H12" t="s">
        <v>73</v>
      </c>
      <c r="I12" t="s">
        <v>1385</v>
      </c>
      <c r="J12" t="s">
        <v>1386</v>
      </c>
      <c r="K12" t="s">
        <v>1387</v>
      </c>
      <c r="L12">
        <v>29.325600999999999</v>
      </c>
      <c r="M12">
        <v>107.760025</v>
      </c>
      <c r="N12">
        <v>3</v>
      </c>
      <c r="O12">
        <v>1978</v>
      </c>
      <c r="P12">
        <v>45</v>
      </c>
      <c r="Q12" t="s">
        <v>1382</v>
      </c>
      <c r="R12">
        <v>1</v>
      </c>
      <c r="S12" t="s">
        <v>186</v>
      </c>
      <c r="T12">
        <v>5</v>
      </c>
      <c r="U12" t="s">
        <v>36</v>
      </c>
      <c r="W12">
        <v>-1.9212685643485701</v>
      </c>
      <c r="X12">
        <v>30.157276614849199</v>
      </c>
      <c r="Y12" t="str">
        <f>_xlfn.CONCAT("RWANDA", " ", H12, " ", I12, " ", J12, " ", K12)</f>
        <v>RWANDA GASABO BUMBOGO KINYAGA RUBUNGO</v>
      </c>
    </row>
    <row r="13" spans="1:25">
      <c r="A13">
        <v>4</v>
      </c>
      <c r="B13" t="s">
        <v>74</v>
      </c>
      <c r="C13" t="s">
        <v>75</v>
      </c>
      <c r="E13" t="s">
        <v>76</v>
      </c>
      <c r="F13" t="s">
        <v>3380</v>
      </c>
      <c r="G13" s="28" t="s">
        <v>72</v>
      </c>
      <c r="H13" t="s">
        <v>73</v>
      </c>
      <c r="I13" t="s">
        <v>1385</v>
      </c>
      <c r="J13" t="s">
        <v>1386</v>
      </c>
      <c r="K13" t="s">
        <v>1387</v>
      </c>
      <c r="L13">
        <v>31.920658</v>
      </c>
      <c r="M13">
        <v>120.284938</v>
      </c>
      <c r="N13" t="s">
        <v>2948</v>
      </c>
      <c r="O13" t="s">
        <v>2948</v>
      </c>
      <c r="P13">
        <v>95</v>
      </c>
      <c r="Q13" t="s">
        <v>1388</v>
      </c>
      <c r="R13">
        <v>7</v>
      </c>
      <c r="S13" t="s">
        <v>78</v>
      </c>
      <c r="T13">
        <v>9</v>
      </c>
      <c r="U13" t="s">
        <v>36</v>
      </c>
      <c r="V13">
        <v>4973533427</v>
      </c>
      <c r="W13">
        <v>-1.9212685643485701</v>
      </c>
      <c r="X13">
        <v>30.157276614849199</v>
      </c>
      <c r="Y13" t="str">
        <f>_xlfn.CONCAT("RWANDA", " ", H13, " ", I13, " ", J13, " ", K13)</f>
        <v>RWANDA GASABO BUMBOGO KINYAGA RUBUNGO</v>
      </c>
    </row>
    <row r="14" spans="1:25">
      <c r="A14">
        <v>4</v>
      </c>
      <c r="B14" t="s">
        <v>79</v>
      </c>
      <c r="C14" t="s">
        <v>80</v>
      </c>
      <c r="E14" t="s">
        <v>546</v>
      </c>
      <c r="F14" t="s">
        <v>3381</v>
      </c>
      <c r="G14" s="28" t="s">
        <v>72</v>
      </c>
      <c r="H14" t="s">
        <v>73</v>
      </c>
      <c r="I14" t="s">
        <v>1385</v>
      </c>
      <c r="J14" t="s">
        <v>1386</v>
      </c>
      <c r="K14" t="s">
        <v>1387</v>
      </c>
      <c r="L14">
        <v>31.920658</v>
      </c>
      <c r="M14">
        <v>120.284938</v>
      </c>
      <c r="N14">
        <v>11</v>
      </c>
      <c r="O14">
        <v>1974</v>
      </c>
      <c r="P14">
        <v>49</v>
      </c>
      <c r="Q14" t="s">
        <v>1388</v>
      </c>
      <c r="R14">
        <v>3</v>
      </c>
      <c r="S14" t="s">
        <v>26</v>
      </c>
      <c r="T14">
        <v>3</v>
      </c>
      <c r="U14" t="s">
        <v>36</v>
      </c>
      <c r="V14">
        <v>4973533427</v>
      </c>
      <c r="W14">
        <v>-1.9212685643485701</v>
      </c>
      <c r="X14">
        <v>30.157276614849199</v>
      </c>
      <c r="Y14" t="str">
        <f>_xlfn.CONCAT("RWANDA", " ", H14, " ", I14, " ", J14, " ", K14)</f>
        <v>RWANDA GASABO BUMBOGO KINYAGA RUBUNGO</v>
      </c>
    </row>
    <row r="15" spans="1:25">
      <c r="A15">
        <v>4</v>
      </c>
      <c r="B15" t="s">
        <v>83</v>
      </c>
      <c r="C15" t="s">
        <v>84</v>
      </c>
      <c r="E15" t="s">
        <v>403</v>
      </c>
      <c r="F15" t="s">
        <v>3382</v>
      </c>
      <c r="G15" s="28" t="s">
        <v>72</v>
      </c>
      <c r="H15" t="s">
        <v>73</v>
      </c>
      <c r="I15" t="s">
        <v>1385</v>
      </c>
      <c r="J15" t="s">
        <v>1386</v>
      </c>
      <c r="K15" t="s">
        <v>1387</v>
      </c>
      <c r="L15">
        <v>31.920658</v>
      </c>
      <c r="M15">
        <v>120.284938</v>
      </c>
      <c r="N15" t="s">
        <v>2948</v>
      </c>
      <c r="O15">
        <v>1967</v>
      </c>
      <c r="P15">
        <v>57</v>
      </c>
      <c r="Q15" t="s">
        <v>1388</v>
      </c>
      <c r="R15">
        <v>5</v>
      </c>
      <c r="S15" t="s">
        <v>86</v>
      </c>
      <c r="T15">
        <v>2</v>
      </c>
      <c r="U15" t="s">
        <v>36</v>
      </c>
      <c r="V15">
        <v>4973533427</v>
      </c>
      <c r="W15">
        <v>-1.9212685643485701</v>
      </c>
      <c r="X15">
        <v>30.157276614849199</v>
      </c>
      <c r="Y15" t="str">
        <f>_xlfn.CONCAT("RWANDA", " ", H15, " ", I15, " ", J15, " ", K15)</f>
        <v>RWANDA GASABO BUMBOGO KINYAGA RUBUNGO</v>
      </c>
    </row>
    <row r="16" spans="1:25">
      <c r="A16">
        <v>5</v>
      </c>
      <c r="B16" t="s">
        <v>87</v>
      </c>
      <c r="C16" t="s">
        <v>88</v>
      </c>
      <c r="E16" t="s">
        <v>2316</v>
      </c>
      <c r="F16" t="s">
        <v>2954</v>
      </c>
      <c r="G16" s="28" t="s">
        <v>24</v>
      </c>
      <c r="H16" t="s">
        <v>47</v>
      </c>
      <c r="I16" t="s">
        <v>1373</v>
      </c>
      <c r="J16" t="s">
        <v>1392</v>
      </c>
      <c r="K16" t="s">
        <v>1393</v>
      </c>
      <c r="L16">
        <v>52.731288900000003</v>
      </c>
      <c r="M16">
        <v>27.457205900000002</v>
      </c>
      <c r="N16">
        <v>12</v>
      </c>
      <c r="O16">
        <v>2007</v>
      </c>
      <c r="P16">
        <v>15</v>
      </c>
      <c r="Q16" t="s">
        <v>2318</v>
      </c>
      <c r="R16" t="s">
        <v>2948</v>
      </c>
      <c r="S16" t="s">
        <v>2948</v>
      </c>
      <c r="T16">
        <v>5</v>
      </c>
      <c r="U16" t="s">
        <v>36</v>
      </c>
      <c r="V16" s="17">
        <v>4179948675</v>
      </c>
      <c r="W16">
        <v>-2.76990690620483</v>
      </c>
      <c r="X16">
        <v>29.517387485662798</v>
      </c>
      <c r="Y16" t="str">
        <f>_xlfn.CONCAT("RWANDA", " ", H16, " ", I16, " ", J16, " ", K16)</f>
        <v>RWANDA NYARUGURU BUSANZE RUNYOMBYI BUGINA</v>
      </c>
    </row>
    <row r="17" spans="1:25">
      <c r="A17">
        <v>5</v>
      </c>
      <c r="B17" t="s">
        <v>90</v>
      </c>
      <c r="C17" t="s">
        <v>91</v>
      </c>
      <c r="E17" t="s">
        <v>558</v>
      </c>
      <c r="F17" t="s">
        <v>2955</v>
      </c>
      <c r="G17" s="28" t="s">
        <v>24</v>
      </c>
      <c r="H17" t="s">
        <v>47</v>
      </c>
      <c r="I17" t="s">
        <v>1373</v>
      </c>
      <c r="J17" t="s">
        <v>1392</v>
      </c>
      <c r="K17" t="s">
        <v>1393</v>
      </c>
      <c r="L17">
        <v>52.731288900000003</v>
      </c>
      <c r="M17">
        <v>27.457205900000002</v>
      </c>
      <c r="N17">
        <v>9</v>
      </c>
      <c r="O17" t="s">
        <v>2948</v>
      </c>
      <c r="P17">
        <v>24</v>
      </c>
      <c r="Q17" t="s">
        <v>2318</v>
      </c>
      <c r="R17">
        <v>4</v>
      </c>
      <c r="S17" t="s">
        <v>93</v>
      </c>
      <c r="T17">
        <v>1</v>
      </c>
      <c r="U17" t="s">
        <v>36</v>
      </c>
      <c r="V17" s="17">
        <v>4179948675</v>
      </c>
      <c r="W17">
        <v>-2.76990690620483</v>
      </c>
      <c r="X17">
        <v>29.517387485662798</v>
      </c>
      <c r="Y17" t="str">
        <f>_xlfn.CONCAT("RWANDA", " ", H17, " ", I17, " ", J17, " ", K17)</f>
        <v>RWANDA NYARUGURU BUSANZE RUNYOMBYI BUGINA</v>
      </c>
    </row>
    <row r="18" spans="1:25">
      <c r="A18">
        <v>5</v>
      </c>
      <c r="B18" t="s">
        <v>94</v>
      </c>
      <c r="C18" t="s">
        <v>95</v>
      </c>
      <c r="E18" t="s">
        <v>146</v>
      </c>
      <c r="F18" t="s">
        <v>2956</v>
      </c>
      <c r="G18" s="28" t="s">
        <v>24</v>
      </c>
      <c r="H18" t="s">
        <v>47</v>
      </c>
      <c r="I18" t="s">
        <v>1373</v>
      </c>
      <c r="J18" t="s">
        <v>1392</v>
      </c>
      <c r="K18" t="s">
        <v>1393</v>
      </c>
      <c r="L18">
        <v>52.731288900000003</v>
      </c>
      <c r="M18">
        <v>27.457205900000002</v>
      </c>
      <c r="N18">
        <v>2</v>
      </c>
      <c r="O18">
        <v>1951</v>
      </c>
      <c r="P18">
        <v>52</v>
      </c>
      <c r="Q18" t="s">
        <v>2318</v>
      </c>
      <c r="R18">
        <v>7</v>
      </c>
      <c r="S18" t="s">
        <v>78</v>
      </c>
      <c r="T18" t="s">
        <v>2948</v>
      </c>
      <c r="U18" t="s">
        <v>36</v>
      </c>
      <c r="V18" s="17">
        <v>4179948675</v>
      </c>
      <c r="W18">
        <v>-2.76990690620483</v>
      </c>
      <c r="X18">
        <v>29.517387485662798</v>
      </c>
      <c r="Y18" t="str">
        <f>_xlfn.CONCAT("RWANDA", " ", H18, " ", I18, " ", J18, " ", K18)</f>
        <v>RWANDA NYARUGURU BUSANZE RUNYOMBYI BUGINA</v>
      </c>
    </row>
    <row r="19" spans="1:25">
      <c r="A19">
        <v>6</v>
      </c>
      <c r="B19" t="s">
        <v>99</v>
      </c>
      <c r="C19" t="s">
        <v>100</v>
      </c>
      <c r="D19" t="s">
        <v>101</v>
      </c>
      <c r="E19" t="s">
        <v>2320</v>
      </c>
      <c r="F19" t="s">
        <v>2321</v>
      </c>
      <c r="G19" s="28" t="s">
        <v>24</v>
      </c>
      <c r="H19" t="s">
        <v>25</v>
      </c>
      <c r="I19" t="s">
        <v>1397</v>
      </c>
      <c r="J19" t="s">
        <v>1398</v>
      </c>
      <c r="K19" t="s">
        <v>1399</v>
      </c>
      <c r="L19">
        <v>41.242677299999997</v>
      </c>
      <c r="M19">
        <v>-7.5586321999999999</v>
      </c>
      <c r="N19">
        <v>7</v>
      </c>
      <c r="O19">
        <v>1970</v>
      </c>
      <c r="P19">
        <v>9</v>
      </c>
      <c r="Q19" t="s">
        <v>2322</v>
      </c>
      <c r="R19">
        <v>6</v>
      </c>
      <c r="S19" t="s">
        <v>43</v>
      </c>
      <c r="T19">
        <v>10</v>
      </c>
      <c r="U19" t="s">
        <v>36</v>
      </c>
      <c r="V19" s="17">
        <v>8007099314</v>
      </c>
      <c r="W19">
        <v>-2.5837721036932502</v>
      </c>
      <c r="X19">
        <v>29.837077376247599</v>
      </c>
      <c r="Y19" t="str">
        <f>_xlfn.CONCAT("RWANDA", " ", H19, " ", I19, " ", J19, " ", K19)</f>
        <v>RWANDA GISAGARA GIKONKO GASAGARA REMERA</v>
      </c>
    </row>
    <row r="20" spans="1:25">
      <c r="A20">
        <v>6</v>
      </c>
      <c r="B20" t="s">
        <v>103</v>
      </c>
      <c r="C20" t="s">
        <v>104</v>
      </c>
      <c r="E20" t="s">
        <v>486</v>
      </c>
      <c r="F20" t="s">
        <v>2957</v>
      </c>
      <c r="G20" s="28" t="s">
        <v>24</v>
      </c>
      <c r="H20" t="s">
        <v>25</v>
      </c>
      <c r="I20" t="s">
        <v>1397</v>
      </c>
      <c r="J20" t="s">
        <v>1398</v>
      </c>
      <c r="K20" t="s">
        <v>1399</v>
      </c>
      <c r="L20">
        <v>41.242677299999997</v>
      </c>
      <c r="M20">
        <v>-7.5586321999999999</v>
      </c>
      <c r="N20">
        <v>4</v>
      </c>
      <c r="O20">
        <v>1938</v>
      </c>
      <c r="P20">
        <v>85</v>
      </c>
      <c r="Q20" t="s">
        <v>2322</v>
      </c>
      <c r="R20">
        <v>4</v>
      </c>
      <c r="S20" t="s">
        <v>93</v>
      </c>
      <c r="T20">
        <v>13</v>
      </c>
      <c r="U20" t="s">
        <v>36</v>
      </c>
      <c r="V20" s="17">
        <v>8007099314</v>
      </c>
      <c r="W20">
        <v>-2.5837721036932502</v>
      </c>
      <c r="X20">
        <v>29.837077376247599</v>
      </c>
      <c r="Y20" t="str">
        <f>_xlfn.CONCAT("RWANDA", " ", H20, " ", I20, " ", J20, " ", K20)</f>
        <v>RWANDA GISAGARA GIKONKO GASAGARA REMERA</v>
      </c>
    </row>
    <row r="21" spans="1:25">
      <c r="A21">
        <v>6</v>
      </c>
      <c r="B21" t="s">
        <v>106</v>
      </c>
      <c r="C21" t="s">
        <v>107</v>
      </c>
      <c r="D21" t="s">
        <v>108</v>
      </c>
      <c r="E21" t="s">
        <v>2323</v>
      </c>
      <c r="F21" t="s">
        <v>2324</v>
      </c>
      <c r="G21" s="28" t="s">
        <v>24</v>
      </c>
      <c r="H21" t="s">
        <v>25</v>
      </c>
      <c r="I21" t="s">
        <v>1397</v>
      </c>
      <c r="J21" t="s">
        <v>1398</v>
      </c>
      <c r="K21" t="s">
        <v>1399</v>
      </c>
      <c r="L21">
        <v>41.242677299999997</v>
      </c>
      <c r="M21">
        <v>-7.5586321999999999</v>
      </c>
      <c r="N21">
        <v>10</v>
      </c>
      <c r="O21">
        <v>2004</v>
      </c>
      <c r="P21">
        <v>18</v>
      </c>
      <c r="Q21" t="s">
        <v>2322</v>
      </c>
      <c r="R21">
        <v>4</v>
      </c>
      <c r="S21" t="s">
        <v>93</v>
      </c>
      <c r="T21">
        <v>10</v>
      </c>
      <c r="U21" t="s">
        <v>36</v>
      </c>
      <c r="V21" s="17">
        <v>8007099314</v>
      </c>
      <c r="W21">
        <v>-2.5837721036932502</v>
      </c>
      <c r="X21">
        <v>29.837077376247599</v>
      </c>
      <c r="Y21" t="str">
        <f>_xlfn.CONCAT("RWANDA", " ", H21, " ", I21, " ", J21, " ", K21)</f>
        <v>RWANDA GISAGARA GIKONKO GASAGARA REMERA</v>
      </c>
    </row>
    <row r="22" spans="1:25">
      <c r="A22">
        <v>6</v>
      </c>
      <c r="B22" t="s">
        <v>111</v>
      </c>
      <c r="C22" t="s">
        <v>112</v>
      </c>
      <c r="E22" t="s">
        <v>63</v>
      </c>
      <c r="F22" t="s">
        <v>2958</v>
      </c>
      <c r="G22" s="28" t="s">
        <v>24</v>
      </c>
      <c r="H22" t="s">
        <v>25</v>
      </c>
      <c r="I22" t="s">
        <v>1397</v>
      </c>
      <c r="J22" t="s">
        <v>1398</v>
      </c>
      <c r="K22" t="s">
        <v>1399</v>
      </c>
      <c r="L22">
        <v>41.242677299999997</v>
      </c>
      <c r="M22">
        <v>-7.5586321999999999</v>
      </c>
      <c r="N22">
        <v>3</v>
      </c>
      <c r="O22">
        <v>1930</v>
      </c>
      <c r="P22">
        <v>15</v>
      </c>
      <c r="Q22" t="s">
        <v>2322</v>
      </c>
      <c r="R22">
        <v>6</v>
      </c>
      <c r="S22" t="s">
        <v>43</v>
      </c>
      <c r="T22">
        <v>3</v>
      </c>
      <c r="U22" t="s">
        <v>23</v>
      </c>
      <c r="V22" s="17">
        <v>8007099314</v>
      </c>
      <c r="W22">
        <v>-2.5840351294754602</v>
      </c>
      <c r="X22">
        <v>29.836996362873201</v>
      </c>
      <c r="Y22" t="str">
        <f>_xlfn.CONCAT("RWANDA", " ", H22, " ", I22, " ", J22, " ", K22)</f>
        <v>RWANDA GISAGARA GIKONKO GASAGARA REMERA</v>
      </c>
    </row>
    <row r="23" spans="1:25">
      <c r="A23">
        <v>6</v>
      </c>
      <c r="B23" t="s">
        <v>114</v>
      </c>
      <c r="C23" t="s">
        <v>115</v>
      </c>
      <c r="D23" t="s">
        <v>116</v>
      </c>
      <c r="E23" t="s">
        <v>117</v>
      </c>
      <c r="F23" t="s">
        <v>1403</v>
      </c>
      <c r="G23" s="28" t="s">
        <v>24</v>
      </c>
      <c r="H23" t="s">
        <v>25</v>
      </c>
      <c r="I23" t="s">
        <v>1397</v>
      </c>
      <c r="J23" t="s">
        <v>1398</v>
      </c>
      <c r="K23" t="s">
        <v>1399</v>
      </c>
      <c r="L23">
        <v>41.242677299999997</v>
      </c>
      <c r="M23">
        <v>-7.5586321999999999</v>
      </c>
      <c r="N23">
        <v>9</v>
      </c>
      <c r="O23">
        <v>1962</v>
      </c>
      <c r="P23">
        <v>60</v>
      </c>
      <c r="Q23" t="s">
        <v>2322</v>
      </c>
      <c r="R23">
        <v>6</v>
      </c>
      <c r="S23" t="s">
        <v>43</v>
      </c>
      <c r="T23">
        <v>2</v>
      </c>
      <c r="U23" t="s">
        <v>23</v>
      </c>
      <c r="V23" s="17">
        <v>8007099314</v>
      </c>
      <c r="W23">
        <v>-2.5840351294754602</v>
      </c>
      <c r="X23">
        <v>29.836996362873201</v>
      </c>
      <c r="Y23" t="str">
        <f>_xlfn.CONCAT("RWANDA", " ", H23, " ", I23, " ", J23, " ", K23)</f>
        <v>RWANDA GISAGARA GIKONKO GASAGARA REMERA</v>
      </c>
    </row>
    <row r="24" spans="1:25">
      <c r="A24">
        <v>6</v>
      </c>
      <c r="B24" t="s">
        <v>119</v>
      </c>
      <c r="C24" t="s">
        <v>120</v>
      </c>
      <c r="E24" t="s">
        <v>2948</v>
      </c>
      <c r="F24" t="s">
        <v>3383</v>
      </c>
      <c r="G24" s="28" t="s">
        <v>24</v>
      </c>
      <c r="H24" t="s">
        <v>25</v>
      </c>
      <c r="I24" t="s">
        <v>1397</v>
      </c>
      <c r="J24" t="s">
        <v>1398</v>
      </c>
      <c r="K24" t="s">
        <v>1399</v>
      </c>
      <c r="L24">
        <v>41.242677299999997</v>
      </c>
      <c r="M24">
        <v>-7.5586321999999999</v>
      </c>
      <c r="N24">
        <v>7</v>
      </c>
      <c r="O24">
        <v>2009</v>
      </c>
      <c r="P24">
        <v>13</v>
      </c>
      <c r="Q24" t="s">
        <v>2322</v>
      </c>
      <c r="R24">
        <v>6</v>
      </c>
      <c r="S24" t="s">
        <v>43</v>
      </c>
      <c r="T24">
        <v>3</v>
      </c>
      <c r="U24" t="s">
        <v>36</v>
      </c>
      <c r="V24" s="17">
        <v>8007099314</v>
      </c>
      <c r="W24">
        <v>-2.5840351294754602</v>
      </c>
      <c r="X24">
        <v>29.836996362873201</v>
      </c>
      <c r="Y24" t="str">
        <f>_xlfn.CONCAT("RWANDA", " ", H24, " ", I24, " ", J24, " ", K24)</f>
        <v>RWANDA GISAGARA GIKONKO GASAGARA REMERA</v>
      </c>
    </row>
    <row r="25" spans="1:25">
      <c r="A25">
        <v>7</v>
      </c>
      <c r="B25" t="s">
        <v>122</v>
      </c>
      <c r="C25" t="s">
        <v>123</v>
      </c>
      <c r="E25" t="s">
        <v>124</v>
      </c>
      <c r="F25" t="s">
        <v>2960</v>
      </c>
      <c r="G25" s="28" t="s">
        <v>97</v>
      </c>
      <c r="H25" t="s">
        <v>125</v>
      </c>
      <c r="I25" t="s">
        <v>1406</v>
      </c>
      <c r="J25" t="s">
        <v>1407</v>
      </c>
      <c r="K25" t="s">
        <v>1408</v>
      </c>
      <c r="L25">
        <v>43.444912000000002</v>
      </c>
      <c r="M25">
        <v>3.7587280000000001</v>
      </c>
      <c r="N25">
        <v>12</v>
      </c>
      <c r="O25">
        <v>1938</v>
      </c>
      <c r="P25">
        <v>86</v>
      </c>
      <c r="Q25" t="s">
        <v>2326</v>
      </c>
      <c r="R25">
        <v>7</v>
      </c>
      <c r="S25" t="s">
        <v>78</v>
      </c>
      <c r="T25">
        <v>9</v>
      </c>
      <c r="U25" t="s">
        <v>23</v>
      </c>
      <c r="V25" s="17">
        <v>1579654132</v>
      </c>
      <c r="W25">
        <v>-2.2568370377221099</v>
      </c>
      <c r="X25">
        <v>30.6505458436793</v>
      </c>
      <c r="Y25" t="str">
        <f>_xlfn.CONCAT("RWANDA", " ", H25, " ", I25, " ", J25, " ", K25)</f>
        <v>RWANDA KIREHE GAHARA MUHAMBA CYOBAHARAYE</v>
      </c>
    </row>
    <row r="26" spans="1:25">
      <c r="A26">
        <v>7</v>
      </c>
      <c r="B26" t="s">
        <v>126</v>
      </c>
      <c r="C26" t="s">
        <v>127</v>
      </c>
      <c r="E26" t="s">
        <v>128</v>
      </c>
      <c r="F26" t="s">
        <v>2961</v>
      </c>
      <c r="G26" s="28" t="s">
        <v>97</v>
      </c>
      <c r="H26" t="s">
        <v>125</v>
      </c>
      <c r="I26" t="s">
        <v>1406</v>
      </c>
      <c r="J26" t="s">
        <v>1407</v>
      </c>
      <c r="K26" t="s">
        <v>1408</v>
      </c>
      <c r="L26">
        <v>43.444912000000002</v>
      </c>
      <c r="M26">
        <v>3.7587280000000001</v>
      </c>
      <c r="N26">
        <v>7</v>
      </c>
      <c r="O26">
        <v>1926</v>
      </c>
      <c r="P26">
        <v>96</v>
      </c>
      <c r="Q26" t="s">
        <v>2326</v>
      </c>
      <c r="R26">
        <v>5</v>
      </c>
      <c r="S26" t="s">
        <v>86</v>
      </c>
      <c r="T26">
        <v>11</v>
      </c>
      <c r="U26" t="s">
        <v>36</v>
      </c>
      <c r="V26" s="17">
        <v>1579654132</v>
      </c>
      <c r="W26">
        <v>-2.2568370377221099</v>
      </c>
      <c r="X26">
        <v>30.6505458436793</v>
      </c>
      <c r="Y26" t="str">
        <f>_xlfn.CONCAT("RWANDA", " ", H26, " ", I26, " ", J26, " ", K26)</f>
        <v>RWANDA KIREHE GAHARA MUHAMBA CYOBAHARAYE</v>
      </c>
    </row>
    <row r="27" spans="1:25">
      <c r="A27">
        <v>7</v>
      </c>
      <c r="B27" t="s">
        <v>130</v>
      </c>
      <c r="C27" t="s">
        <v>131</v>
      </c>
      <c r="E27" t="s">
        <v>1250</v>
      </c>
      <c r="F27" t="s">
        <v>2962</v>
      </c>
      <c r="G27" s="28" t="s">
        <v>97</v>
      </c>
      <c r="H27" t="s">
        <v>125</v>
      </c>
      <c r="I27" t="s">
        <v>1406</v>
      </c>
      <c r="J27" t="s">
        <v>1407</v>
      </c>
      <c r="K27" t="s">
        <v>1408</v>
      </c>
      <c r="L27">
        <v>43.444912000000002</v>
      </c>
      <c r="M27">
        <v>3.7587280000000001</v>
      </c>
      <c r="N27" t="s">
        <v>2948</v>
      </c>
      <c r="O27">
        <v>1924</v>
      </c>
      <c r="P27">
        <v>98</v>
      </c>
      <c r="Q27" t="s">
        <v>2326</v>
      </c>
      <c r="R27">
        <v>3</v>
      </c>
      <c r="S27" t="s">
        <v>26</v>
      </c>
      <c r="T27">
        <v>3</v>
      </c>
      <c r="U27" t="s">
        <v>36</v>
      </c>
      <c r="V27" s="17">
        <v>1579654132</v>
      </c>
      <c r="W27">
        <v>-2.2568370377221099</v>
      </c>
      <c r="X27">
        <v>30.6505458436793</v>
      </c>
      <c r="Y27" t="str">
        <f>_xlfn.CONCAT("RWANDA", " ", H27, " ", I27, " ", J27, " ", K27)</f>
        <v>RWANDA KIREHE GAHARA MUHAMBA CYOBAHARAYE</v>
      </c>
    </row>
    <row r="28" spans="1:25">
      <c r="A28">
        <v>7</v>
      </c>
      <c r="B28" t="s">
        <v>133</v>
      </c>
      <c r="C28" t="s">
        <v>134</v>
      </c>
      <c r="D28" t="s">
        <v>135</v>
      </c>
      <c r="E28" t="s">
        <v>2327</v>
      </c>
      <c r="F28" t="s">
        <v>2328</v>
      </c>
      <c r="G28" s="28" t="s">
        <v>97</v>
      </c>
      <c r="H28" t="s">
        <v>125</v>
      </c>
      <c r="I28" t="s">
        <v>1406</v>
      </c>
      <c r="J28" t="s">
        <v>1407</v>
      </c>
      <c r="K28" t="s">
        <v>1408</v>
      </c>
      <c r="L28">
        <v>43.444912000000002</v>
      </c>
      <c r="M28">
        <v>3.7587280000000001</v>
      </c>
      <c r="N28">
        <v>1</v>
      </c>
      <c r="O28">
        <v>1978</v>
      </c>
      <c r="P28">
        <v>45</v>
      </c>
      <c r="Q28" t="s">
        <v>2326</v>
      </c>
      <c r="R28">
        <v>5</v>
      </c>
      <c r="S28" t="s">
        <v>86</v>
      </c>
      <c r="T28">
        <v>4</v>
      </c>
      <c r="U28" t="s">
        <v>36</v>
      </c>
      <c r="V28" s="17">
        <v>1579654132</v>
      </c>
      <c r="W28">
        <v>-2.2568370377221099</v>
      </c>
      <c r="X28">
        <v>30.6505458436793</v>
      </c>
      <c r="Y28" t="str">
        <f>_xlfn.CONCAT("RWANDA", " ", H28, " ", I28, " ", J28, " ", K28)</f>
        <v>RWANDA KIREHE GAHARA MUHAMBA CYOBAHARAYE</v>
      </c>
    </row>
    <row r="29" spans="1:25">
      <c r="A29">
        <v>8</v>
      </c>
      <c r="B29" t="s">
        <v>138</v>
      </c>
      <c r="C29" t="s">
        <v>139</v>
      </c>
      <c r="E29" t="s">
        <v>140</v>
      </c>
      <c r="F29" t="s">
        <v>2964</v>
      </c>
      <c r="G29" s="28" t="s">
        <v>37</v>
      </c>
      <c r="H29" t="s">
        <v>38</v>
      </c>
      <c r="I29" t="s">
        <v>1413</v>
      </c>
      <c r="J29" t="s">
        <v>1414</v>
      </c>
      <c r="K29" t="s">
        <v>1415</v>
      </c>
      <c r="L29">
        <v>25.710001999999999</v>
      </c>
      <c r="M29">
        <v>104.471535</v>
      </c>
      <c r="N29">
        <v>11</v>
      </c>
      <c r="O29">
        <v>1989</v>
      </c>
      <c r="P29">
        <v>33</v>
      </c>
      <c r="Q29" t="s">
        <v>1417</v>
      </c>
      <c r="R29">
        <v>5</v>
      </c>
      <c r="S29" t="s">
        <v>86</v>
      </c>
      <c r="T29">
        <v>10</v>
      </c>
      <c r="U29" t="s">
        <v>23</v>
      </c>
      <c r="V29" s="17">
        <v>6496777626</v>
      </c>
      <c r="W29">
        <v>-2.7048929205108498</v>
      </c>
      <c r="X29">
        <v>29.025964618441499</v>
      </c>
      <c r="Y29" t="str">
        <f>_xlfn.CONCAT("RWANDA", " ", H29, " ", I29, " ", J29, " ", K29)</f>
        <v>RWANDA RUSIZI BUGARAMA NYANGE KAMABUYE</v>
      </c>
    </row>
    <row r="30" spans="1:25">
      <c r="A30">
        <v>8</v>
      </c>
      <c r="B30" t="s">
        <v>141</v>
      </c>
      <c r="C30" t="s">
        <v>115</v>
      </c>
      <c r="E30" t="s">
        <v>331</v>
      </c>
      <c r="F30" t="s">
        <v>2965</v>
      </c>
      <c r="G30" s="28" t="s">
        <v>24</v>
      </c>
      <c r="H30" t="s">
        <v>113</v>
      </c>
      <c r="I30" t="s">
        <v>2804</v>
      </c>
      <c r="J30" t="s">
        <v>2805</v>
      </c>
      <c r="K30" t="s">
        <v>2806</v>
      </c>
      <c r="L30">
        <v>25.710001999999999</v>
      </c>
      <c r="M30">
        <v>104.471535</v>
      </c>
      <c r="N30" t="s">
        <v>2948</v>
      </c>
      <c r="O30">
        <v>1992</v>
      </c>
      <c r="P30">
        <v>30</v>
      </c>
      <c r="Q30" t="s">
        <v>1417</v>
      </c>
      <c r="R30" t="s">
        <v>2948</v>
      </c>
      <c r="S30" t="s">
        <v>2948</v>
      </c>
      <c r="T30">
        <v>11</v>
      </c>
      <c r="U30" t="s">
        <v>23</v>
      </c>
      <c r="V30" s="17">
        <v>6496777626</v>
      </c>
      <c r="W30">
        <v>-2.7048929205108498</v>
      </c>
      <c r="X30">
        <v>29.025964618441499</v>
      </c>
      <c r="Y30" t="str">
        <f>_xlfn.CONCAT("RWANDA", " ", H30, " ", I30, " ", J30, " ", K30)</f>
        <v>RWANDA HUYE KIGOMA KABATWA BUREMERA</v>
      </c>
    </row>
    <row r="31" spans="1:25">
      <c r="A31">
        <v>8</v>
      </c>
      <c r="B31" t="s">
        <v>141</v>
      </c>
      <c r="C31" t="s">
        <v>115</v>
      </c>
      <c r="E31" t="s">
        <v>331</v>
      </c>
      <c r="F31" t="s">
        <v>2965</v>
      </c>
      <c r="G31" s="28" t="s">
        <v>37</v>
      </c>
      <c r="H31" t="s">
        <v>38</v>
      </c>
      <c r="I31" t="s">
        <v>1413</v>
      </c>
      <c r="J31" t="s">
        <v>1414</v>
      </c>
      <c r="K31" t="s">
        <v>1415</v>
      </c>
      <c r="L31">
        <v>25.710001999999999</v>
      </c>
      <c r="M31">
        <v>104.471535</v>
      </c>
      <c r="N31">
        <v>6</v>
      </c>
      <c r="O31">
        <v>1992</v>
      </c>
      <c r="P31">
        <v>30</v>
      </c>
      <c r="Q31" t="s">
        <v>1417</v>
      </c>
      <c r="R31">
        <v>3</v>
      </c>
      <c r="S31" t="s">
        <v>26</v>
      </c>
      <c r="T31">
        <v>11</v>
      </c>
      <c r="U31" t="s">
        <v>23</v>
      </c>
      <c r="V31" s="17">
        <v>6496777626</v>
      </c>
      <c r="W31">
        <v>-2.7048929205108498</v>
      </c>
      <c r="X31">
        <v>29.025964618441499</v>
      </c>
      <c r="Y31" t="str">
        <f>_xlfn.CONCAT("RWANDA", " ", H31, " ", I31, " ", J31, " ", K31)</f>
        <v>RWANDA RUSIZI BUGARAMA NYANGE KAMABUYE</v>
      </c>
    </row>
    <row r="32" spans="1:25">
      <c r="A32">
        <v>8</v>
      </c>
      <c r="B32" t="s">
        <v>144</v>
      </c>
      <c r="C32" t="s">
        <v>145</v>
      </c>
      <c r="E32" t="s">
        <v>146</v>
      </c>
      <c r="F32" t="s">
        <v>2966</v>
      </c>
      <c r="G32" s="28" t="s">
        <v>72</v>
      </c>
      <c r="H32" t="s">
        <v>82</v>
      </c>
      <c r="I32" t="s">
        <v>1934</v>
      </c>
      <c r="J32" t="s">
        <v>2601</v>
      </c>
      <c r="K32" t="s">
        <v>2544</v>
      </c>
      <c r="L32">
        <v>25.710001999999999</v>
      </c>
      <c r="M32">
        <v>104.471535</v>
      </c>
      <c r="N32" t="s">
        <v>2948</v>
      </c>
      <c r="O32">
        <v>1969</v>
      </c>
      <c r="P32">
        <v>53</v>
      </c>
      <c r="Q32" t="s">
        <v>1417</v>
      </c>
      <c r="R32">
        <v>5</v>
      </c>
      <c r="S32" t="s">
        <v>86</v>
      </c>
      <c r="T32" t="s">
        <v>2948</v>
      </c>
      <c r="U32" t="s">
        <v>23</v>
      </c>
      <c r="V32" s="17">
        <v>6496777626</v>
      </c>
      <c r="W32">
        <v>-2.7048929205108498</v>
      </c>
      <c r="X32">
        <v>29.025964618441499</v>
      </c>
      <c r="Y32" t="str">
        <f>_xlfn.CONCAT("RWANDA", " ", H32, " ", I32, " ", J32, " ", K32)</f>
        <v>RWANDA KICUKIRO MASAKA GAKO GIHUKE</v>
      </c>
    </row>
    <row r="33" spans="1:25">
      <c r="A33">
        <v>8</v>
      </c>
      <c r="B33" t="s">
        <v>144</v>
      </c>
      <c r="C33" t="s">
        <v>145</v>
      </c>
      <c r="E33" t="s">
        <v>146</v>
      </c>
      <c r="F33" t="s">
        <v>2966</v>
      </c>
      <c r="G33" s="28" t="s">
        <v>37</v>
      </c>
      <c r="H33" t="s">
        <v>38</v>
      </c>
      <c r="I33" t="s">
        <v>1413</v>
      </c>
      <c r="J33" t="s">
        <v>1414</v>
      </c>
      <c r="K33" t="s">
        <v>1415</v>
      </c>
      <c r="L33">
        <v>25.710001999999999</v>
      </c>
      <c r="M33">
        <v>104.471535</v>
      </c>
      <c r="N33">
        <v>3</v>
      </c>
      <c r="O33">
        <v>1969</v>
      </c>
      <c r="P33">
        <v>54</v>
      </c>
      <c r="Q33" t="s">
        <v>1417</v>
      </c>
      <c r="R33">
        <v>5</v>
      </c>
      <c r="S33" t="s">
        <v>86</v>
      </c>
      <c r="T33">
        <v>13</v>
      </c>
      <c r="U33" t="s">
        <v>23</v>
      </c>
      <c r="V33" s="17"/>
      <c r="W33">
        <v>-2.7048929205108498</v>
      </c>
      <c r="X33">
        <v>29.025964618441499</v>
      </c>
      <c r="Y33" t="str">
        <f>_xlfn.CONCAT("RWANDA", " ", H33, " ", I33, " ", J33, " ", K33)</f>
        <v>RWANDA RUSIZI BUGARAMA NYANGE KAMABUYE</v>
      </c>
    </row>
    <row r="34" spans="1:25">
      <c r="A34">
        <v>9</v>
      </c>
      <c r="B34" t="s">
        <v>147</v>
      </c>
      <c r="C34" t="s">
        <v>148</v>
      </c>
      <c r="E34" t="s">
        <v>149</v>
      </c>
      <c r="F34" t="s">
        <v>3384</v>
      </c>
      <c r="G34" s="28" t="s">
        <v>72</v>
      </c>
      <c r="H34" t="s">
        <v>77</v>
      </c>
      <c r="I34" t="s">
        <v>1419</v>
      </c>
      <c r="J34" t="s">
        <v>1420</v>
      </c>
      <c r="K34" t="s">
        <v>1421</v>
      </c>
      <c r="L34">
        <v>28.650072000000002</v>
      </c>
      <c r="M34">
        <v>121.261886</v>
      </c>
      <c r="N34">
        <v>3</v>
      </c>
      <c r="O34">
        <v>1957</v>
      </c>
      <c r="P34">
        <v>65</v>
      </c>
      <c r="Q34" t="s">
        <v>1418</v>
      </c>
      <c r="R34">
        <v>4</v>
      </c>
      <c r="S34" t="s">
        <v>93</v>
      </c>
      <c r="T34">
        <v>9</v>
      </c>
      <c r="U34" t="s">
        <v>36</v>
      </c>
      <c r="V34">
        <v>1749166998</v>
      </c>
      <c r="W34">
        <v>-1.9566472954799199</v>
      </c>
      <c r="X34">
        <v>30.0553594341646</v>
      </c>
      <c r="Y34" t="str">
        <f>_xlfn.CONCAT("RWANDA", " ", H34, " ", I34, " ", J34, " ", K34)</f>
        <v>RWANDA NYARUGENGE GITEGA AKABAHIZI ITERAMBERE</v>
      </c>
    </row>
    <row r="35" spans="1:25">
      <c r="A35">
        <v>12</v>
      </c>
      <c r="B35" t="s">
        <v>180</v>
      </c>
      <c r="C35" t="s">
        <v>2807</v>
      </c>
      <c r="E35" t="s">
        <v>2340</v>
      </c>
      <c r="F35" t="s">
        <v>3385</v>
      </c>
      <c r="G35" s="28" t="s">
        <v>24</v>
      </c>
      <c r="H35" t="s">
        <v>113</v>
      </c>
      <c r="I35" t="s">
        <v>1436</v>
      </c>
      <c r="J35" t="s">
        <v>1437</v>
      </c>
      <c r="K35" t="s">
        <v>1438</v>
      </c>
      <c r="L35">
        <v>48.970675800000002</v>
      </c>
      <c r="M35">
        <v>89.967838200000003</v>
      </c>
      <c r="N35">
        <v>12</v>
      </c>
      <c r="O35">
        <v>1974</v>
      </c>
      <c r="P35">
        <v>48</v>
      </c>
      <c r="Q35" t="s">
        <v>1441</v>
      </c>
      <c r="R35">
        <v>4</v>
      </c>
      <c r="S35" t="s">
        <v>93</v>
      </c>
      <c r="T35">
        <v>1</v>
      </c>
      <c r="U35" t="s">
        <v>23</v>
      </c>
      <c r="V35" s="17">
        <v>4513594260</v>
      </c>
      <c r="W35">
        <v>-2.65293962991487</v>
      </c>
      <c r="X35">
        <v>29.6922736735416</v>
      </c>
      <c r="Y35" t="str">
        <f>_xlfn.CONCAT("RWANDA", " ", H35, " ", I35, " ", J35, " ", K35)</f>
        <v>RWANDA HUYE GISHAMVU RYAKIBOGO GAKOMBE</v>
      </c>
    </row>
    <row r="36" spans="1:25">
      <c r="A36">
        <v>12</v>
      </c>
      <c r="B36" t="s">
        <v>183</v>
      </c>
      <c r="C36" t="s">
        <v>184</v>
      </c>
      <c r="E36" t="s">
        <v>982</v>
      </c>
      <c r="F36" t="s">
        <v>2975</v>
      </c>
      <c r="G36" s="28" t="s">
        <v>24</v>
      </c>
      <c r="H36" t="s">
        <v>113</v>
      </c>
      <c r="I36" t="s">
        <v>1436</v>
      </c>
      <c r="J36" t="s">
        <v>1437</v>
      </c>
      <c r="K36" t="s">
        <v>1438</v>
      </c>
      <c r="L36">
        <v>48.970675800000002</v>
      </c>
      <c r="M36">
        <v>89.967838200000003</v>
      </c>
      <c r="N36">
        <v>9</v>
      </c>
      <c r="O36" t="s">
        <v>2948</v>
      </c>
      <c r="P36">
        <v>20</v>
      </c>
      <c r="Q36" t="s">
        <v>1441</v>
      </c>
      <c r="R36">
        <v>1</v>
      </c>
      <c r="S36" t="s">
        <v>186</v>
      </c>
      <c r="T36">
        <v>3</v>
      </c>
      <c r="U36" t="s">
        <v>36</v>
      </c>
      <c r="V36" s="17">
        <v>4513594260</v>
      </c>
      <c r="W36">
        <v>-2.65293962991487</v>
      </c>
      <c r="X36">
        <v>29.6922736735416</v>
      </c>
      <c r="Y36" t="str">
        <f>_xlfn.CONCAT("RWANDA", " ", H36, " ", I36, " ", J36, " ", K36)</f>
        <v>RWANDA HUYE GISHAMVU RYAKIBOGO GAKOMBE</v>
      </c>
    </row>
    <row r="37" spans="1:25">
      <c r="A37">
        <v>12</v>
      </c>
      <c r="B37" t="s">
        <v>187</v>
      </c>
      <c r="C37" t="s">
        <v>188</v>
      </c>
      <c r="E37" t="s">
        <v>2343</v>
      </c>
      <c r="F37" t="s">
        <v>2976</v>
      </c>
      <c r="G37" s="28" t="s">
        <v>24</v>
      </c>
      <c r="H37" t="s">
        <v>113</v>
      </c>
      <c r="I37" t="s">
        <v>1436</v>
      </c>
      <c r="J37" t="s">
        <v>1437</v>
      </c>
      <c r="K37" t="s">
        <v>1438</v>
      </c>
      <c r="L37">
        <v>48.970675800000002</v>
      </c>
      <c r="M37">
        <v>89.967838200000003</v>
      </c>
      <c r="N37">
        <v>4</v>
      </c>
      <c r="O37">
        <v>1999</v>
      </c>
      <c r="P37">
        <v>23</v>
      </c>
      <c r="Q37" t="s">
        <v>1441</v>
      </c>
      <c r="R37" t="s">
        <v>2948</v>
      </c>
      <c r="S37" t="s">
        <v>2948</v>
      </c>
      <c r="T37">
        <v>5</v>
      </c>
      <c r="U37" t="s">
        <v>36</v>
      </c>
      <c r="V37" s="17">
        <v>4513594260</v>
      </c>
      <c r="W37">
        <v>-2.65293962991487</v>
      </c>
      <c r="X37">
        <v>29.6922736735416</v>
      </c>
      <c r="Y37" t="str">
        <f>_xlfn.CONCAT("RWANDA", " ", H37, " ", I37, " ", J37, " ", K37)</f>
        <v>RWANDA HUYE GISHAMVU RYAKIBOGO GAKOMBE</v>
      </c>
    </row>
    <row r="38" spans="1:25">
      <c r="A38">
        <v>12</v>
      </c>
      <c r="B38" t="s">
        <v>190</v>
      </c>
      <c r="C38" t="s">
        <v>191</v>
      </c>
      <c r="E38" t="s">
        <v>192</v>
      </c>
      <c r="F38" t="s">
        <v>3386</v>
      </c>
      <c r="G38" s="28" t="s">
        <v>24</v>
      </c>
      <c r="H38" t="s">
        <v>113</v>
      </c>
      <c r="I38" t="s">
        <v>1436</v>
      </c>
      <c r="J38" t="s">
        <v>1437</v>
      </c>
      <c r="K38" t="s">
        <v>1438</v>
      </c>
      <c r="L38">
        <v>48.970675800000002</v>
      </c>
      <c r="M38">
        <v>89.967838200000003</v>
      </c>
      <c r="N38">
        <v>11</v>
      </c>
      <c r="O38">
        <v>1926</v>
      </c>
      <c r="P38">
        <v>99</v>
      </c>
      <c r="Q38" t="s">
        <v>1441</v>
      </c>
      <c r="R38">
        <v>4</v>
      </c>
      <c r="S38" t="s">
        <v>93</v>
      </c>
      <c r="T38">
        <v>10</v>
      </c>
      <c r="U38" t="s">
        <v>36</v>
      </c>
      <c r="V38" s="17">
        <v>4513594260</v>
      </c>
      <c r="W38">
        <v>-2.65293962991487</v>
      </c>
      <c r="X38">
        <v>29.6922736735416</v>
      </c>
      <c r="Y38" t="str">
        <f>_xlfn.CONCAT("RWANDA", " ", H38, " ", I38, " ", J38, " ", K38)</f>
        <v>RWANDA HUYE GISHAMVU RYAKIBOGO GAKOMBE</v>
      </c>
    </row>
    <row r="39" spans="1:25">
      <c r="A39">
        <v>13</v>
      </c>
      <c r="B39" t="s">
        <v>193</v>
      </c>
      <c r="C39" t="s">
        <v>194</v>
      </c>
      <c r="E39" t="s">
        <v>2345</v>
      </c>
      <c r="F39" t="s">
        <v>2978</v>
      </c>
      <c r="G39" s="28" t="s">
        <v>97</v>
      </c>
      <c r="H39" t="s">
        <v>167</v>
      </c>
      <c r="I39" t="s">
        <v>1443</v>
      </c>
      <c r="J39" t="s">
        <v>1444</v>
      </c>
      <c r="K39" t="s">
        <v>1445</v>
      </c>
      <c r="L39">
        <v>50.161731799999998</v>
      </c>
      <c r="M39">
        <v>16.9473457</v>
      </c>
      <c r="N39">
        <v>10</v>
      </c>
      <c r="O39">
        <v>1986</v>
      </c>
      <c r="P39">
        <v>36</v>
      </c>
      <c r="Q39" t="s">
        <v>1448</v>
      </c>
      <c r="R39">
        <v>2</v>
      </c>
      <c r="S39" t="s">
        <v>48</v>
      </c>
      <c r="T39">
        <v>2</v>
      </c>
      <c r="U39" t="s">
        <v>2948</v>
      </c>
      <c r="V39" s="17">
        <v>8737499840</v>
      </c>
      <c r="W39">
        <v>-1.80738530874922</v>
      </c>
      <c r="X39">
        <v>30.296105069911501</v>
      </c>
      <c r="Y39" t="str">
        <f>_xlfn.CONCAT("RWANDA", " ", H39, " ", I39, " ", J39, " ", K39)</f>
        <v>RWANDA GATSIBO GASANGE KIMANA KAGARAMA</v>
      </c>
    </row>
    <row r="40" spans="1:25">
      <c r="A40">
        <v>13</v>
      </c>
      <c r="B40" t="s">
        <v>196</v>
      </c>
      <c r="C40" t="s">
        <v>197</v>
      </c>
      <c r="E40" t="s">
        <v>755</v>
      </c>
      <c r="F40" t="s">
        <v>3387</v>
      </c>
      <c r="G40" s="28" t="s">
        <v>97</v>
      </c>
      <c r="H40" t="s">
        <v>167</v>
      </c>
      <c r="I40" t="s">
        <v>1443</v>
      </c>
      <c r="J40" t="s">
        <v>1444</v>
      </c>
      <c r="K40" t="s">
        <v>1445</v>
      </c>
      <c r="L40">
        <v>50.161731799999998</v>
      </c>
      <c r="M40">
        <v>16.9473457</v>
      </c>
      <c r="N40">
        <v>6</v>
      </c>
      <c r="O40">
        <v>1977</v>
      </c>
      <c r="P40">
        <v>45</v>
      </c>
      <c r="Q40" t="s">
        <v>1448</v>
      </c>
      <c r="R40">
        <v>7</v>
      </c>
      <c r="S40" t="s">
        <v>78</v>
      </c>
      <c r="T40" t="s">
        <v>2948</v>
      </c>
      <c r="U40" t="s">
        <v>36</v>
      </c>
      <c r="V40" s="17">
        <v>8737499840</v>
      </c>
      <c r="W40">
        <v>-1.80738530874922</v>
      </c>
      <c r="X40">
        <v>30.296105069911501</v>
      </c>
      <c r="Y40" t="str">
        <f>_xlfn.CONCAT("RWANDA", " ", H40, " ", I40, " ", J40, " ", K40)</f>
        <v>RWANDA GATSIBO GASANGE KIMANA KAGARAMA</v>
      </c>
    </row>
    <row r="41" spans="1:25">
      <c r="A41">
        <v>13</v>
      </c>
      <c r="B41" t="s">
        <v>199</v>
      </c>
      <c r="C41" t="s">
        <v>200</v>
      </c>
      <c r="E41" t="s">
        <v>135</v>
      </c>
      <c r="F41" t="s">
        <v>2980</v>
      </c>
      <c r="G41" s="28" t="s">
        <v>97</v>
      </c>
      <c r="H41" t="s">
        <v>167</v>
      </c>
      <c r="I41" t="s">
        <v>1443</v>
      </c>
      <c r="J41" t="s">
        <v>1444</v>
      </c>
      <c r="K41" t="s">
        <v>1445</v>
      </c>
      <c r="L41">
        <v>50.161731799999998</v>
      </c>
      <c r="M41">
        <v>16.9473457</v>
      </c>
      <c r="N41" t="s">
        <v>2948</v>
      </c>
      <c r="O41">
        <v>2010</v>
      </c>
      <c r="P41">
        <v>12</v>
      </c>
      <c r="Q41" t="s">
        <v>1448</v>
      </c>
      <c r="R41">
        <v>6</v>
      </c>
      <c r="S41" t="s">
        <v>43</v>
      </c>
      <c r="T41">
        <v>5</v>
      </c>
      <c r="U41" t="s">
        <v>36</v>
      </c>
      <c r="V41" s="17">
        <v>8737499840</v>
      </c>
      <c r="W41">
        <v>-1.80738530874922</v>
      </c>
      <c r="X41">
        <v>30.296105069911501</v>
      </c>
      <c r="Y41" t="str">
        <f>_xlfn.CONCAT("RWANDA", " ", H41, " ", I41, " ", J41, " ", K41)</f>
        <v>RWANDA GATSIBO GASANGE KIMANA KAGARAMA</v>
      </c>
    </row>
    <row r="42" spans="1:25">
      <c r="A42">
        <v>13</v>
      </c>
      <c r="B42" t="s">
        <v>202</v>
      </c>
      <c r="C42" t="s">
        <v>203</v>
      </c>
      <c r="E42" t="s">
        <v>204</v>
      </c>
      <c r="F42" t="s">
        <v>2981</v>
      </c>
      <c r="G42" s="28" t="s">
        <v>97</v>
      </c>
      <c r="H42" t="s">
        <v>167</v>
      </c>
      <c r="I42" t="s">
        <v>1443</v>
      </c>
      <c r="J42" t="s">
        <v>1444</v>
      </c>
      <c r="K42" t="s">
        <v>1445</v>
      </c>
      <c r="L42">
        <v>50.161731799999998</v>
      </c>
      <c r="M42">
        <v>16.9473457</v>
      </c>
      <c r="N42">
        <v>10</v>
      </c>
      <c r="O42">
        <v>1976</v>
      </c>
      <c r="P42">
        <v>46</v>
      </c>
      <c r="Q42" t="s">
        <v>1448</v>
      </c>
      <c r="R42">
        <v>1</v>
      </c>
      <c r="S42" t="s">
        <v>186</v>
      </c>
      <c r="T42">
        <v>3</v>
      </c>
      <c r="U42" t="s">
        <v>36</v>
      </c>
      <c r="V42" s="17">
        <v>8737499840</v>
      </c>
      <c r="W42">
        <v>-1.80738530874922</v>
      </c>
      <c r="X42">
        <v>30.296105069911501</v>
      </c>
      <c r="Y42" t="str">
        <f>_xlfn.CONCAT("RWANDA", " ", H42, " ", I42, " ", J42, " ", K42)</f>
        <v>RWANDA GATSIBO GASANGE KIMANA KAGARAMA</v>
      </c>
    </row>
    <row r="43" spans="1:25">
      <c r="A43">
        <v>15</v>
      </c>
      <c r="B43" t="s">
        <v>217</v>
      </c>
      <c r="C43" t="s">
        <v>218</v>
      </c>
      <c r="E43" t="s">
        <v>219</v>
      </c>
      <c r="F43" t="s">
        <v>2986</v>
      </c>
      <c r="G43" s="28" t="s">
        <v>72</v>
      </c>
      <c r="H43" t="s">
        <v>82</v>
      </c>
      <c r="I43" t="s">
        <v>1429</v>
      </c>
      <c r="J43" t="s">
        <v>1429</v>
      </c>
      <c r="K43" t="s">
        <v>1430</v>
      </c>
      <c r="L43">
        <v>-20.536044100000002</v>
      </c>
      <c r="M43">
        <v>29.281468700000001</v>
      </c>
      <c r="N43">
        <v>12</v>
      </c>
      <c r="O43">
        <v>2009</v>
      </c>
      <c r="P43">
        <v>13</v>
      </c>
      <c r="Q43" t="s">
        <v>2356</v>
      </c>
      <c r="R43">
        <v>6</v>
      </c>
      <c r="S43" t="s">
        <v>43</v>
      </c>
      <c r="T43">
        <v>12</v>
      </c>
      <c r="U43" t="s">
        <v>23</v>
      </c>
      <c r="V43">
        <v>3978297179</v>
      </c>
      <c r="W43">
        <v>-1.5907115955111299</v>
      </c>
      <c r="X43">
        <v>29.557087313034899</v>
      </c>
      <c r="Y43" t="str">
        <f>_xlfn.CONCAT("RWANDA", " ", H43, " ", I43, " ", J43, " ", K43)</f>
        <v>RWANDA KICUKIRO GAHANGA GAHANGA GATOVU</v>
      </c>
    </row>
    <row r="44" spans="1:25">
      <c r="A44">
        <v>15</v>
      </c>
      <c r="B44" t="s">
        <v>220</v>
      </c>
      <c r="C44" t="s">
        <v>221</v>
      </c>
      <c r="E44" t="s">
        <v>300</v>
      </c>
      <c r="F44" t="s">
        <v>2987</v>
      </c>
      <c r="G44" s="28" t="s">
        <v>72</v>
      </c>
      <c r="H44" t="s">
        <v>82</v>
      </c>
      <c r="I44" t="s">
        <v>1429</v>
      </c>
      <c r="J44" t="s">
        <v>1429</v>
      </c>
      <c r="K44" t="s">
        <v>1430</v>
      </c>
      <c r="L44">
        <v>-20.536044100000002</v>
      </c>
      <c r="M44">
        <v>29.281468700000001</v>
      </c>
      <c r="N44" t="s">
        <v>2948</v>
      </c>
      <c r="O44">
        <v>1927</v>
      </c>
      <c r="P44">
        <v>29</v>
      </c>
      <c r="Q44" t="s">
        <v>2356</v>
      </c>
      <c r="R44">
        <v>5</v>
      </c>
      <c r="S44" t="s">
        <v>86</v>
      </c>
      <c r="T44">
        <v>4</v>
      </c>
      <c r="U44" t="s">
        <v>36</v>
      </c>
      <c r="V44">
        <v>3978297179</v>
      </c>
      <c r="W44">
        <v>-1.5907115955111299</v>
      </c>
      <c r="X44">
        <v>29.557087313034899</v>
      </c>
      <c r="Y44" t="str">
        <f>_xlfn.CONCAT("RWANDA", " ", H44, " ", I44, " ", J44, " ", K44)</f>
        <v>RWANDA KICUKIRO GAHANGA GAHANGA GATOVU</v>
      </c>
    </row>
    <row r="45" spans="1:25">
      <c r="A45">
        <v>15</v>
      </c>
      <c r="B45" t="s">
        <v>223</v>
      </c>
      <c r="C45" t="s">
        <v>224</v>
      </c>
      <c r="E45" t="s">
        <v>934</v>
      </c>
      <c r="F45" t="s">
        <v>3388</v>
      </c>
      <c r="G45" s="28" t="s">
        <v>72</v>
      </c>
      <c r="H45" t="s">
        <v>82</v>
      </c>
      <c r="I45" t="s">
        <v>1429</v>
      </c>
      <c r="J45" t="s">
        <v>1429</v>
      </c>
      <c r="K45" t="s">
        <v>1430</v>
      </c>
      <c r="L45">
        <v>-20.536044100000002</v>
      </c>
      <c r="M45">
        <v>29.281468700000001</v>
      </c>
      <c r="N45" t="s">
        <v>2948</v>
      </c>
      <c r="O45">
        <v>1998</v>
      </c>
      <c r="P45">
        <v>26</v>
      </c>
      <c r="Q45" t="s">
        <v>2356</v>
      </c>
      <c r="R45">
        <v>5</v>
      </c>
      <c r="S45" t="s">
        <v>86</v>
      </c>
      <c r="T45">
        <v>6</v>
      </c>
      <c r="U45" t="s">
        <v>36</v>
      </c>
      <c r="V45">
        <v>3978297179</v>
      </c>
      <c r="W45">
        <v>-1.5907115955111299</v>
      </c>
      <c r="X45">
        <v>29.557087313034899</v>
      </c>
      <c r="Y45" t="str">
        <f>_xlfn.CONCAT("RWANDA", " ", H45, " ", I45, " ", J45, " ", K45)</f>
        <v>RWANDA KICUKIRO GAHANGA GAHANGA GATOVU</v>
      </c>
    </row>
    <row r="46" spans="1:25">
      <c r="A46">
        <v>16</v>
      </c>
      <c r="B46" t="s">
        <v>226</v>
      </c>
      <c r="C46" t="s">
        <v>227</v>
      </c>
      <c r="E46" t="s">
        <v>1233</v>
      </c>
      <c r="F46" t="s">
        <v>2989</v>
      </c>
      <c r="G46" s="28" t="s">
        <v>24</v>
      </c>
      <c r="H46" t="s">
        <v>160</v>
      </c>
      <c r="I46" t="s">
        <v>1460</v>
      </c>
      <c r="J46" t="s">
        <v>1461</v>
      </c>
      <c r="K46" t="s">
        <v>1462</v>
      </c>
      <c r="L46">
        <v>42.9203458</v>
      </c>
      <c r="M46">
        <v>21.742191099999999</v>
      </c>
      <c r="N46" t="s">
        <v>2948</v>
      </c>
      <c r="O46">
        <v>2021</v>
      </c>
      <c r="P46">
        <v>4</v>
      </c>
      <c r="Q46" t="s">
        <v>2360</v>
      </c>
      <c r="R46">
        <v>6</v>
      </c>
      <c r="S46" t="s">
        <v>43</v>
      </c>
      <c r="T46">
        <v>5</v>
      </c>
      <c r="U46" t="s">
        <v>36</v>
      </c>
      <c r="V46" s="17">
        <v>5862489732</v>
      </c>
      <c r="W46">
        <v>-2.35913757309025</v>
      </c>
      <c r="X46">
        <v>29.7509131980752</v>
      </c>
      <c r="Y46" t="str">
        <f>_xlfn.CONCAT("RWANDA", " ", H46, " ", I46, " ", J46, " ", K46)</f>
        <v>RWANDA NYANZA BUSASAMANA KAVUMU AKIRABO</v>
      </c>
    </row>
    <row r="47" spans="1:25">
      <c r="A47">
        <v>16</v>
      </c>
      <c r="B47" t="s">
        <v>229</v>
      </c>
      <c r="C47" t="s">
        <v>2948</v>
      </c>
      <c r="E47" t="s">
        <v>616</v>
      </c>
      <c r="F47" t="s">
        <v>3389</v>
      </c>
      <c r="G47" s="28" t="s">
        <v>24</v>
      </c>
      <c r="H47" t="s">
        <v>160</v>
      </c>
      <c r="I47" t="s">
        <v>1460</v>
      </c>
      <c r="J47" t="s">
        <v>1461</v>
      </c>
      <c r="K47" t="s">
        <v>1462</v>
      </c>
      <c r="L47">
        <v>42.9203458</v>
      </c>
      <c r="M47">
        <v>21.742191099999999</v>
      </c>
      <c r="N47" t="s">
        <v>2948</v>
      </c>
      <c r="O47" t="s">
        <v>2948</v>
      </c>
      <c r="P47">
        <v>56</v>
      </c>
      <c r="Q47" t="s">
        <v>2360</v>
      </c>
      <c r="R47">
        <v>7</v>
      </c>
      <c r="S47" t="s">
        <v>78</v>
      </c>
      <c r="T47">
        <v>7</v>
      </c>
      <c r="U47" t="s">
        <v>36</v>
      </c>
      <c r="V47" s="17">
        <v>5862489732</v>
      </c>
      <c r="W47">
        <v>-2.35913757309025</v>
      </c>
      <c r="X47">
        <v>29.7509131980752</v>
      </c>
      <c r="Y47" t="str">
        <f>_xlfn.CONCAT("RWANDA", " ", H47, " ", I47, " ", J47, " ", K47)</f>
        <v>RWANDA NYANZA BUSASAMANA KAVUMU AKIRABO</v>
      </c>
    </row>
    <row r="48" spans="1:25">
      <c r="A48">
        <v>16</v>
      </c>
      <c r="B48" t="s">
        <v>232</v>
      </c>
      <c r="C48" t="s">
        <v>233</v>
      </c>
      <c r="D48" t="s">
        <v>234</v>
      </c>
      <c r="E48" t="s">
        <v>2361</v>
      </c>
      <c r="F48" t="s">
        <v>2362</v>
      </c>
      <c r="G48" s="28" t="s">
        <v>24</v>
      </c>
      <c r="H48" t="s">
        <v>160</v>
      </c>
      <c r="I48" t="s">
        <v>1460</v>
      </c>
      <c r="J48" t="s">
        <v>1461</v>
      </c>
      <c r="K48" t="s">
        <v>1462</v>
      </c>
      <c r="L48">
        <v>42.9203458</v>
      </c>
      <c r="M48">
        <v>21.742191099999999</v>
      </c>
      <c r="N48">
        <v>1</v>
      </c>
      <c r="O48">
        <v>1974</v>
      </c>
      <c r="P48">
        <v>48</v>
      </c>
      <c r="Q48" t="s">
        <v>2360</v>
      </c>
      <c r="R48">
        <v>1</v>
      </c>
      <c r="S48" t="s">
        <v>186</v>
      </c>
      <c r="T48">
        <v>3</v>
      </c>
      <c r="U48" t="s">
        <v>36</v>
      </c>
      <c r="V48" s="17">
        <v>5862489732</v>
      </c>
      <c r="W48">
        <v>-2.35913757309025</v>
      </c>
      <c r="X48">
        <v>29.7509131980752</v>
      </c>
      <c r="Y48" t="str">
        <f>_xlfn.CONCAT("RWANDA", " ", H48, " ", I48, " ", J48, " ", K48)</f>
        <v>RWANDA NYANZA BUSASAMANA KAVUMU AKIRABO</v>
      </c>
    </row>
    <row r="49" spans="1:25">
      <c r="A49">
        <v>16</v>
      </c>
      <c r="B49" t="s">
        <v>236</v>
      </c>
      <c r="C49" t="s">
        <v>237</v>
      </c>
      <c r="E49" t="s">
        <v>2363</v>
      </c>
      <c r="F49" t="s">
        <v>2991</v>
      </c>
      <c r="G49" s="28" t="s">
        <v>24</v>
      </c>
      <c r="H49" t="s">
        <v>160</v>
      </c>
      <c r="I49" t="s">
        <v>1460</v>
      </c>
      <c r="J49" t="s">
        <v>1461</v>
      </c>
      <c r="K49" t="s">
        <v>1462</v>
      </c>
      <c r="L49">
        <v>42.9203458</v>
      </c>
      <c r="M49">
        <v>21.742191099999999</v>
      </c>
      <c r="N49" t="s">
        <v>2948</v>
      </c>
      <c r="O49" t="s">
        <v>2948</v>
      </c>
      <c r="P49">
        <v>15</v>
      </c>
      <c r="Q49" t="s">
        <v>2360</v>
      </c>
      <c r="R49">
        <v>6</v>
      </c>
      <c r="S49" t="s">
        <v>43</v>
      </c>
      <c r="T49">
        <v>4</v>
      </c>
      <c r="U49" t="s">
        <v>36</v>
      </c>
      <c r="V49" s="17">
        <v>5862489732</v>
      </c>
      <c r="W49">
        <v>-2.35913757309025</v>
      </c>
      <c r="X49">
        <v>29.7509131980752</v>
      </c>
      <c r="Y49" t="str">
        <f>_xlfn.CONCAT("RWANDA", " ", H49, " ", I49, " ", J49, " ", K49)</f>
        <v>RWANDA NYANZA BUSASAMANA KAVUMU AKIRABO</v>
      </c>
    </row>
    <row r="50" spans="1:25">
      <c r="A50">
        <v>17</v>
      </c>
      <c r="B50" t="s">
        <v>239</v>
      </c>
      <c r="C50" t="s">
        <v>240</v>
      </c>
      <c r="D50" t="s">
        <v>241</v>
      </c>
      <c r="E50" t="s">
        <v>242</v>
      </c>
      <c r="F50" t="s">
        <v>1466</v>
      </c>
      <c r="G50" s="28" t="s">
        <v>72</v>
      </c>
      <c r="H50" t="s">
        <v>77</v>
      </c>
      <c r="I50" t="s">
        <v>1419</v>
      </c>
      <c r="J50" t="s">
        <v>1420</v>
      </c>
      <c r="K50" t="s">
        <v>1421</v>
      </c>
      <c r="L50">
        <v>0.54718109999999998</v>
      </c>
      <c r="M50">
        <v>-76.1319953</v>
      </c>
      <c r="N50">
        <v>8</v>
      </c>
      <c r="O50">
        <v>1961</v>
      </c>
      <c r="P50">
        <v>61</v>
      </c>
      <c r="Q50" t="s">
        <v>1468</v>
      </c>
      <c r="R50">
        <v>3</v>
      </c>
      <c r="S50" t="s">
        <v>26</v>
      </c>
      <c r="T50">
        <v>2</v>
      </c>
      <c r="U50" t="s">
        <v>36</v>
      </c>
      <c r="W50">
        <v>-1.9550658290948499</v>
      </c>
      <c r="X50">
        <v>30.054692782809401</v>
      </c>
      <c r="Y50" t="str">
        <f>_xlfn.CONCAT("RWANDA", " ", H50, " ", I50, " ", J50, " ", K50)</f>
        <v>RWANDA NYARUGENGE GITEGA AKABAHIZI ITERAMBERE</v>
      </c>
    </row>
    <row r="51" spans="1:25">
      <c r="A51">
        <v>17</v>
      </c>
      <c r="B51" t="s">
        <v>243</v>
      </c>
      <c r="C51" t="s">
        <v>244</v>
      </c>
      <c r="E51" t="s">
        <v>245</v>
      </c>
      <c r="F51" t="s">
        <v>2993</v>
      </c>
      <c r="G51" s="28" t="s">
        <v>72</v>
      </c>
      <c r="H51" t="s">
        <v>77</v>
      </c>
      <c r="I51" t="s">
        <v>1419</v>
      </c>
      <c r="J51" t="s">
        <v>1420</v>
      </c>
      <c r="K51" t="s">
        <v>1421</v>
      </c>
      <c r="L51">
        <v>0.54718109999999998</v>
      </c>
      <c r="M51">
        <v>-76.1319953</v>
      </c>
      <c r="N51">
        <v>5</v>
      </c>
      <c r="O51">
        <v>1968</v>
      </c>
      <c r="P51">
        <v>54</v>
      </c>
      <c r="Q51" t="s">
        <v>1468</v>
      </c>
      <c r="R51">
        <v>4</v>
      </c>
      <c r="S51" t="s">
        <v>93</v>
      </c>
      <c r="T51" t="s">
        <v>2948</v>
      </c>
      <c r="U51" t="s">
        <v>36</v>
      </c>
      <c r="W51">
        <v>-1.9550658290948499</v>
      </c>
      <c r="X51">
        <v>30.054692782809401</v>
      </c>
      <c r="Y51" t="str">
        <f>_xlfn.CONCAT("RWANDA", " ", H51, " ", I51, " ", J51, " ", K51)</f>
        <v>RWANDA NYARUGENGE GITEGA AKABAHIZI ITERAMBERE</v>
      </c>
    </row>
    <row r="52" spans="1:25">
      <c r="A52">
        <v>17</v>
      </c>
      <c r="B52" t="s">
        <v>246</v>
      </c>
      <c r="C52" t="s">
        <v>247</v>
      </c>
      <c r="E52" t="s">
        <v>248</v>
      </c>
      <c r="F52" t="s">
        <v>2994</v>
      </c>
      <c r="G52" s="28" t="s">
        <v>72</v>
      </c>
      <c r="H52" t="s">
        <v>77</v>
      </c>
      <c r="I52" t="s">
        <v>1419</v>
      </c>
      <c r="J52" t="s">
        <v>1420</v>
      </c>
      <c r="K52" t="s">
        <v>1421</v>
      </c>
      <c r="L52">
        <v>0.54718109999999998</v>
      </c>
      <c r="M52">
        <v>-76.1319953</v>
      </c>
      <c r="N52">
        <v>5</v>
      </c>
      <c r="O52">
        <v>2020</v>
      </c>
      <c r="P52">
        <v>88</v>
      </c>
      <c r="Q52" t="s">
        <v>1468</v>
      </c>
      <c r="R52">
        <v>1</v>
      </c>
      <c r="S52" t="s">
        <v>186</v>
      </c>
      <c r="T52">
        <v>4</v>
      </c>
      <c r="U52" t="s">
        <v>23</v>
      </c>
      <c r="W52">
        <v>-1.9550658290948499</v>
      </c>
      <c r="X52">
        <v>30.054692782809401</v>
      </c>
      <c r="Y52" t="str">
        <f>_xlfn.CONCAT("RWANDA", " ", H52, " ", I52, " ", J52, " ", K52)</f>
        <v>RWANDA NYARUGENGE GITEGA AKABAHIZI ITERAMBERE</v>
      </c>
    </row>
    <row r="53" spans="1:25">
      <c r="A53">
        <v>18</v>
      </c>
      <c r="B53" t="s">
        <v>249</v>
      </c>
      <c r="C53" t="s">
        <v>250</v>
      </c>
      <c r="E53" t="s">
        <v>2366</v>
      </c>
      <c r="F53" t="s">
        <v>2995</v>
      </c>
      <c r="G53" s="28" t="s">
        <v>24</v>
      </c>
      <c r="H53" t="s">
        <v>47</v>
      </c>
      <c r="I53" t="s">
        <v>1470</v>
      </c>
      <c r="J53" t="s">
        <v>1471</v>
      </c>
      <c r="K53" t="s">
        <v>1472</v>
      </c>
      <c r="L53">
        <v>-8.5437712999999995</v>
      </c>
      <c r="M53">
        <v>120.6749301</v>
      </c>
      <c r="N53">
        <v>9</v>
      </c>
      <c r="O53" t="s">
        <v>2948</v>
      </c>
      <c r="P53">
        <v>60</v>
      </c>
      <c r="Q53" t="s">
        <v>2368</v>
      </c>
      <c r="R53">
        <v>2</v>
      </c>
      <c r="S53" t="s">
        <v>48</v>
      </c>
      <c r="T53">
        <v>13</v>
      </c>
      <c r="U53" t="s">
        <v>36</v>
      </c>
      <c r="V53" s="17">
        <v>8547963669</v>
      </c>
      <c r="W53">
        <v>-2.16958555284684</v>
      </c>
      <c r="X53">
        <v>30.067111309428</v>
      </c>
      <c r="Y53" t="str">
        <f>_xlfn.CONCAT("RWANDA", " ", H53, " ", I53, " ", J53, " ", K53)</f>
        <v>RWANDA NYARUGURU MUGANZA RUKORE KANAZI</v>
      </c>
    </row>
    <row r="54" spans="1:25">
      <c r="A54">
        <v>18</v>
      </c>
      <c r="B54" t="s">
        <v>252</v>
      </c>
      <c r="C54" t="s">
        <v>253</v>
      </c>
      <c r="E54" t="s">
        <v>2369</v>
      </c>
      <c r="F54" t="s">
        <v>2996</v>
      </c>
      <c r="G54" s="28" t="s">
        <v>24</v>
      </c>
      <c r="H54" t="s">
        <v>47</v>
      </c>
      <c r="I54" t="s">
        <v>1470</v>
      </c>
      <c r="J54" t="s">
        <v>1471</v>
      </c>
      <c r="K54" t="s">
        <v>1472</v>
      </c>
      <c r="L54">
        <v>-8.5437712999999995</v>
      </c>
      <c r="M54">
        <v>120.6749301</v>
      </c>
      <c r="N54">
        <v>8</v>
      </c>
      <c r="O54">
        <v>1929</v>
      </c>
      <c r="P54">
        <v>64</v>
      </c>
      <c r="Q54" t="s">
        <v>2368</v>
      </c>
      <c r="R54">
        <v>2</v>
      </c>
      <c r="S54" t="s">
        <v>48</v>
      </c>
      <c r="T54">
        <v>12</v>
      </c>
      <c r="U54" t="s">
        <v>23</v>
      </c>
      <c r="V54" s="17">
        <v>8547963669</v>
      </c>
      <c r="W54">
        <v>-2.16958555284684</v>
      </c>
      <c r="X54">
        <v>30.067111309428</v>
      </c>
      <c r="Y54" t="str">
        <f>_xlfn.CONCAT("RWANDA", " ", H54, " ", I54, " ", J54, " ", K54)</f>
        <v>RWANDA NYARUGURU MUGANZA RUKORE KANAZI</v>
      </c>
    </row>
    <row r="55" spans="1:25">
      <c r="A55">
        <v>18</v>
      </c>
      <c r="B55" t="s">
        <v>256</v>
      </c>
      <c r="C55" t="s">
        <v>257</v>
      </c>
      <c r="E55" t="s">
        <v>2948</v>
      </c>
      <c r="F55" t="s">
        <v>3390</v>
      </c>
      <c r="G55" s="28" t="s">
        <v>24</v>
      </c>
      <c r="H55" t="s">
        <v>47</v>
      </c>
      <c r="I55" t="s">
        <v>1470</v>
      </c>
      <c r="J55" t="s">
        <v>1471</v>
      </c>
      <c r="K55" t="s">
        <v>1472</v>
      </c>
      <c r="L55">
        <v>-8.5437712999999995</v>
      </c>
      <c r="M55">
        <v>120.6749301</v>
      </c>
      <c r="N55" t="s">
        <v>2948</v>
      </c>
      <c r="O55">
        <v>1999</v>
      </c>
      <c r="P55">
        <v>53</v>
      </c>
      <c r="Q55" t="s">
        <v>2368</v>
      </c>
      <c r="R55">
        <v>6</v>
      </c>
      <c r="S55" t="s">
        <v>43</v>
      </c>
      <c r="T55">
        <v>12</v>
      </c>
      <c r="U55" t="s">
        <v>36</v>
      </c>
      <c r="V55" s="17">
        <v>8547963669</v>
      </c>
      <c r="W55">
        <v>-2.16958555284684</v>
      </c>
      <c r="X55">
        <v>30.067111309428</v>
      </c>
      <c r="Y55" t="str">
        <f>_xlfn.CONCAT("RWANDA", " ", H55, " ", I55, " ", J55, " ", K55)</f>
        <v>RWANDA NYARUGURU MUGANZA RUKORE KANAZI</v>
      </c>
    </row>
    <row r="56" spans="1:25">
      <c r="A56">
        <v>18</v>
      </c>
      <c r="B56" t="s">
        <v>259</v>
      </c>
      <c r="C56" t="s">
        <v>260</v>
      </c>
      <c r="E56" t="s">
        <v>209</v>
      </c>
      <c r="F56" t="s">
        <v>3391</v>
      </c>
      <c r="G56" s="28" t="s">
        <v>37</v>
      </c>
      <c r="H56" t="s">
        <v>321</v>
      </c>
      <c r="I56" t="s">
        <v>1745</v>
      </c>
      <c r="J56" t="s">
        <v>1367</v>
      </c>
      <c r="K56" t="s">
        <v>2719</v>
      </c>
      <c r="L56">
        <v>-8.5437712999999995</v>
      </c>
      <c r="M56">
        <v>120.6749301</v>
      </c>
      <c r="N56" t="s">
        <v>2948</v>
      </c>
      <c r="O56" t="s">
        <v>2948</v>
      </c>
      <c r="P56">
        <v>16</v>
      </c>
      <c r="Q56" t="s">
        <v>2368</v>
      </c>
      <c r="R56">
        <v>6</v>
      </c>
      <c r="S56" t="s">
        <v>43</v>
      </c>
      <c r="T56">
        <v>8</v>
      </c>
      <c r="U56" t="s">
        <v>23</v>
      </c>
      <c r="V56" s="17">
        <v>8547963669</v>
      </c>
      <c r="W56">
        <v>-2.16958555284684</v>
      </c>
      <c r="X56">
        <v>30.067111309428</v>
      </c>
      <c r="Y56" t="str">
        <f>_xlfn.CONCAT("RWANDA", " ", H56, " ", I56, " ", J56, " ", K56)</f>
        <v>RWANDA KARONGI GASHARI BIRAMBO NYABIKENKE</v>
      </c>
    </row>
    <row r="57" spans="1:25">
      <c r="A57">
        <v>18</v>
      </c>
      <c r="B57" t="s">
        <v>259</v>
      </c>
      <c r="C57" t="s">
        <v>260</v>
      </c>
      <c r="E57" t="s">
        <v>2948</v>
      </c>
      <c r="F57" t="s">
        <v>3392</v>
      </c>
      <c r="G57" s="28" t="s">
        <v>24</v>
      </c>
      <c r="H57" t="s">
        <v>47</v>
      </c>
      <c r="I57" t="s">
        <v>1470</v>
      </c>
      <c r="J57" t="s">
        <v>1471</v>
      </c>
      <c r="K57" t="s">
        <v>1472</v>
      </c>
      <c r="L57">
        <v>-8.5437712999999995</v>
      </c>
      <c r="M57">
        <v>120.6749301</v>
      </c>
      <c r="N57" t="s">
        <v>2948</v>
      </c>
      <c r="O57">
        <v>2006</v>
      </c>
      <c r="P57">
        <v>16</v>
      </c>
      <c r="Q57" t="s">
        <v>2368</v>
      </c>
      <c r="R57">
        <v>6</v>
      </c>
      <c r="S57" t="s">
        <v>43</v>
      </c>
      <c r="T57">
        <v>8</v>
      </c>
      <c r="U57" t="s">
        <v>23</v>
      </c>
      <c r="V57" s="17">
        <v>8547963669</v>
      </c>
      <c r="W57">
        <v>-2.16958555284684</v>
      </c>
      <c r="X57">
        <v>30.067111309428</v>
      </c>
      <c r="Y57" t="str">
        <f>_xlfn.CONCAT("RWANDA", " ", H57, " ", I57, " ", J57, " ", K57)</f>
        <v>RWANDA NYARUGURU MUGANZA RUKORE KANAZI</v>
      </c>
    </row>
    <row r="58" spans="1:25">
      <c r="A58">
        <v>19</v>
      </c>
      <c r="B58" t="s">
        <v>261</v>
      </c>
      <c r="C58" t="s">
        <v>151</v>
      </c>
      <c r="E58" t="s">
        <v>2373</v>
      </c>
      <c r="F58" t="s">
        <v>2999</v>
      </c>
      <c r="G58" s="28" t="s">
        <v>97</v>
      </c>
      <c r="H58" t="s">
        <v>176</v>
      </c>
      <c r="I58" t="s">
        <v>1477</v>
      </c>
      <c r="J58" t="s">
        <v>1478</v>
      </c>
      <c r="K58" t="s">
        <v>1479</v>
      </c>
      <c r="L58">
        <v>61.750154000000002</v>
      </c>
      <c r="M58">
        <v>30.667695599999998</v>
      </c>
      <c r="N58" t="s">
        <v>2948</v>
      </c>
      <c r="O58">
        <v>1941</v>
      </c>
      <c r="P58">
        <v>82</v>
      </c>
      <c r="Q58" t="s">
        <v>1481</v>
      </c>
      <c r="R58">
        <v>7</v>
      </c>
      <c r="S58" t="s">
        <v>78</v>
      </c>
      <c r="T58">
        <v>3</v>
      </c>
      <c r="U58" t="s">
        <v>23</v>
      </c>
      <c r="V58" s="17">
        <v>1316636107</v>
      </c>
      <c r="W58">
        <v>-2.2167825780611801</v>
      </c>
      <c r="X58">
        <v>30.035887235315499</v>
      </c>
      <c r="Y58" t="str">
        <f>_xlfn.CONCAT("RWANDA", " ", H58, " ", I58, " ", J58, " ", K58)</f>
        <v>RWANDA BUGESERA GASHORA KAGOMASI KIRUHURA</v>
      </c>
    </row>
    <row r="59" spans="1:25">
      <c r="A59">
        <v>19</v>
      </c>
      <c r="B59" t="s">
        <v>263</v>
      </c>
      <c r="C59" t="s">
        <v>2375</v>
      </c>
      <c r="D59" t="s">
        <v>265</v>
      </c>
      <c r="E59" t="s">
        <v>146</v>
      </c>
      <c r="F59" t="s">
        <v>2376</v>
      </c>
      <c r="G59" s="28" t="s">
        <v>97</v>
      </c>
      <c r="H59" t="s">
        <v>176</v>
      </c>
      <c r="I59" t="s">
        <v>1477</v>
      </c>
      <c r="J59" t="s">
        <v>1478</v>
      </c>
      <c r="K59" t="s">
        <v>1479</v>
      </c>
      <c r="L59">
        <v>61.750154000000002</v>
      </c>
      <c r="M59">
        <v>30.667695599999998</v>
      </c>
      <c r="N59">
        <v>3</v>
      </c>
      <c r="O59">
        <v>2020</v>
      </c>
      <c r="P59">
        <v>2</v>
      </c>
      <c r="Q59" t="s">
        <v>1481</v>
      </c>
      <c r="R59">
        <v>6</v>
      </c>
      <c r="S59" t="s">
        <v>43</v>
      </c>
      <c r="T59">
        <v>5</v>
      </c>
      <c r="U59" t="s">
        <v>36</v>
      </c>
      <c r="V59" s="17">
        <v>1316636107</v>
      </c>
      <c r="W59">
        <v>-2.2167825780611801</v>
      </c>
      <c r="X59">
        <v>30.035887235315499</v>
      </c>
      <c r="Y59" t="str">
        <f>_xlfn.CONCAT("RWANDA", " ", H59, " ", I59, " ", J59, " ", K59)</f>
        <v>RWANDA BUGESERA GASHORA KAGOMASI KIRUHURA</v>
      </c>
    </row>
    <row r="60" spans="1:25">
      <c r="A60">
        <v>19</v>
      </c>
      <c r="B60" t="s">
        <v>266</v>
      </c>
      <c r="C60" t="s">
        <v>267</v>
      </c>
      <c r="E60" t="s">
        <v>268</v>
      </c>
      <c r="F60" t="s">
        <v>3000</v>
      </c>
      <c r="G60" s="28" t="s">
        <v>97</v>
      </c>
      <c r="H60" t="s">
        <v>176</v>
      </c>
      <c r="I60" t="s">
        <v>1477</v>
      </c>
      <c r="J60" t="s">
        <v>1478</v>
      </c>
      <c r="K60" t="s">
        <v>1479</v>
      </c>
      <c r="L60">
        <v>61.750154000000002</v>
      </c>
      <c r="M60">
        <v>30.667695599999998</v>
      </c>
      <c r="N60">
        <v>6</v>
      </c>
      <c r="O60">
        <v>1923</v>
      </c>
      <c r="P60">
        <v>99</v>
      </c>
      <c r="Q60" t="s">
        <v>1481</v>
      </c>
      <c r="R60" t="s">
        <v>2948</v>
      </c>
      <c r="S60" t="s">
        <v>2948</v>
      </c>
      <c r="T60" t="s">
        <v>2948</v>
      </c>
      <c r="U60" t="s">
        <v>23</v>
      </c>
      <c r="V60" s="17">
        <v>1316636107</v>
      </c>
      <c r="W60">
        <v>-2.2167825780611801</v>
      </c>
      <c r="X60">
        <v>30.035887235315499</v>
      </c>
      <c r="Y60" t="str">
        <f>_xlfn.CONCAT("RWANDA", " ", H60, " ", I60, " ", J60, " ", K60)</f>
        <v>RWANDA BUGESERA GASHORA KAGOMASI KIRUHURA</v>
      </c>
    </row>
    <row r="61" spans="1:25">
      <c r="A61">
        <v>19</v>
      </c>
      <c r="B61" t="s">
        <v>269</v>
      </c>
      <c r="C61" t="s">
        <v>270</v>
      </c>
      <c r="D61" t="s">
        <v>271</v>
      </c>
      <c r="E61" t="s">
        <v>331</v>
      </c>
      <c r="F61" t="s">
        <v>2377</v>
      </c>
      <c r="G61" s="28" t="s">
        <v>97</v>
      </c>
      <c r="H61" t="s">
        <v>176</v>
      </c>
      <c r="I61" t="s">
        <v>1477</v>
      </c>
      <c r="J61" t="s">
        <v>1478</v>
      </c>
      <c r="K61" t="s">
        <v>1479</v>
      </c>
      <c r="L61">
        <v>61.750154000000002</v>
      </c>
      <c r="M61">
        <v>30.667695599999998</v>
      </c>
      <c r="N61" t="s">
        <v>2948</v>
      </c>
      <c r="O61" t="s">
        <v>2948</v>
      </c>
      <c r="P61">
        <v>79</v>
      </c>
      <c r="Q61" t="s">
        <v>1481</v>
      </c>
      <c r="R61">
        <v>7</v>
      </c>
      <c r="S61" t="s">
        <v>78</v>
      </c>
      <c r="T61">
        <v>6</v>
      </c>
      <c r="U61" t="s">
        <v>36</v>
      </c>
      <c r="V61" s="17">
        <v>1316636107</v>
      </c>
      <c r="W61">
        <v>-2.2167825780611801</v>
      </c>
      <c r="X61">
        <v>30.035887235315499</v>
      </c>
      <c r="Y61" t="str">
        <f>_xlfn.CONCAT("RWANDA", " ", H61, " ", I61, " ", J61, " ", K61)</f>
        <v>RWANDA BUGESERA GASHORA KAGOMASI KIRUHURA</v>
      </c>
    </row>
    <row r="62" spans="1:25">
      <c r="A62">
        <v>20</v>
      </c>
      <c r="B62" t="s">
        <v>272</v>
      </c>
      <c r="C62" t="s">
        <v>2809</v>
      </c>
      <c r="E62" t="s">
        <v>245</v>
      </c>
      <c r="F62" t="s">
        <v>3393</v>
      </c>
      <c r="G62" s="28" t="s">
        <v>72</v>
      </c>
      <c r="H62" t="s">
        <v>82</v>
      </c>
      <c r="I62" t="s">
        <v>1429</v>
      </c>
      <c r="J62" t="s">
        <v>1484</v>
      </c>
      <c r="K62" t="s">
        <v>1485</v>
      </c>
      <c r="L62">
        <v>21.303985900000001</v>
      </c>
      <c r="M62">
        <v>-157.86256739999999</v>
      </c>
      <c r="N62" t="s">
        <v>2948</v>
      </c>
      <c r="O62">
        <v>1993</v>
      </c>
      <c r="P62">
        <v>29</v>
      </c>
      <c r="Q62" t="s">
        <v>1487</v>
      </c>
      <c r="R62">
        <v>1</v>
      </c>
      <c r="S62" t="s">
        <v>186</v>
      </c>
      <c r="T62">
        <v>11</v>
      </c>
      <c r="U62" t="s">
        <v>36</v>
      </c>
      <c r="V62">
        <v>8082130004</v>
      </c>
      <c r="W62">
        <v>-2.0281410506494</v>
      </c>
      <c r="X62">
        <v>30.1042901957513</v>
      </c>
      <c r="Y62" t="str">
        <f>_xlfn.CONCAT("RWANDA", " ", H62, " ", I62, " ", J62, " ", K62)</f>
        <v>RWANDA KICUKIRO GAHANGA MURINJA KAMPURO</v>
      </c>
    </row>
    <row r="63" spans="1:25">
      <c r="A63">
        <v>20</v>
      </c>
      <c r="B63" t="s">
        <v>275</v>
      </c>
      <c r="C63" t="s">
        <v>276</v>
      </c>
      <c r="E63" t="s">
        <v>174</v>
      </c>
      <c r="F63" t="s">
        <v>3002</v>
      </c>
      <c r="G63" s="28" t="s">
        <v>72</v>
      </c>
      <c r="H63" t="s">
        <v>82</v>
      </c>
      <c r="I63" t="s">
        <v>1429</v>
      </c>
      <c r="J63" t="s">
        <v>1484</v>
      </c>
      <c r="K63" t="s">
        <v>1485</v>
      </c>
      <c r="L63">
        <v>21.303985900000001</v>
      </c>
      <c r="M63">
        <v>-157.86256739999999</v>
      </c>
      <c r="N63" t="s">
        <v>2948</v>
      </c>
      <c r="O63">
        <v>2010</v>
      </c>
      <c r="P63">
        <v>12</v>
      </c>
      <c r="Q63" t="s">
        <v>1487</v>
      </c>
      <c r="R63">
        <v>6</v>
      </c>
      <c r="S63" t="s">
        <v>43</v>
      </c>
      <c r="T63">
        <v>10</v>
      </c>
      <c r="U63" t="s">
        <v>36</v>
      </c>
      <c r="V63">
        <v>8082130004</v>
      </c>
      <c r="W63">
        <v>-2.0281410506494</v>
      </c>
      <c r="X63">
        <v>30.1042901957513</v>
      </c>
      <c r="Y63" t="str">
        <f>_xlfn.CONCAT("RWANDA", " ", H63, " ", I63, " ", J63, " ", K63)</f>
        <v>RWANDA KICUKIRO GAHANGA MURINJA KAMPURO</v>
      </c>
    </row>
    <row r="64" spans="1:25">
      <c r="A64">
        <v>20</v>
      </c>
      <c r="B64" t="s">
        <v>278</v>
      </c>
      <c r="C64" t="s">
        <v>279</v>
      </c>
      <c r="E64" t="s">
        <v>280</v>
      </c>
      <c r="F64" t="s">
        <v>3003</v>
      </c>
      <c r="G64" s="28" t="s">
        <v>72</v>
      </c>
      <c r="H64" t="s">
        <v>82</v>
      </c>
      <c r="I64" t="s">
        <v>1429</v>
      </c>
      <c r="J64" t="s">
        <v>1484</v>
      </c>
      <c r="K64" t="s">
        <v>1485</v>
      </c>
      <c r="L64">
        <v>21.303985900000001</v>
      </c>
      <c r="M64">
        <v>-157.86256739999999</v>
      </c>
      <c r="N64">
        <v>11</v>
      </c>
      <c r="O64">
        <v>2006</v>
      </c>
      <c r="P64">
        <v>54</v>
      </c>
      <c r="Q64" t="s">
        <v>1487</v>
      </c>
      <c r="R64">
        <v>3</v>
      </c>
      <c r="S64" t="s">
        <v>26</v>
      </c>
      <c r="T64">
        <v>9</v>
      </c>
      <c r="U64" t="s">
        <v>23</v>
      </c>
      <c r="V64">
        <v>8082130004</v>
      </c>
      <c r="W64">
        <v>-2.0281410506494</v>
      </c>
      <c r="X64">
        <v>30.1042901957513</v>
      </c>
      <c r="Y64" t="str">
        <f>_xlfn.CONCAT("RWANDA", " ", H64, " ", I64, " ", J64, " ", K64)</f>
        <v>RWANDA KICUKIRO GAHANGA MURINJA KAMPURO</v>
      </c>
    </row>
    <row r="65" spans="1:25">
      <c r="A65">
        <v>20</v>
      </c>
      <c r="B65" t="s">
        <v>281</v>
      </c>
      <c r="C65" t="s">
        <v>230</v>
      </c>
      <c r="E65" t="s">
        <v>117</v>
      </c>
      <c r="F65" t="s">
        <v>3394</v>
      </c>
      <c r="G65" s="28" t="s">
        <v>72</v>
      </c>
      <c r="H65" t="s">
        <v>82</v>
      </c>
      <c r="I65" t="s">
        <v>1429</v>
      </c>
      <c r="J65" t="s">
        <v>1484</v>
      </c>
      <c r="K65" t="s">
        <v>1485</v>
      </c>
      <c r="L65">
        <v>21.303985900000001</v>
      </c>
      <c r="M65">
        <v>-157.86256739999999</v>
      </c>
      <c r="N65" t="s">
        <v>2948</v>
      </c>
      <c r="O65">
        <v>2007</v>
      </c>
      <c r="P65">
        <v>25</v>
      </c>
      <c r="Q65" t="s">
        <v>1487</v>
      </c>
      <c r="R65">
        <v>7</v>
      </c>
      <c r="S65" t="s">
        <v>78</v>
      </c>
      <c r="T65">
        <v>6</v>
      </c>
      <c r="U65" t="s">
        <v>36</v>
      </c>
      <c r="V65">
        <v>8082130004</v>
      </c>
      <c r="W65">
        <v>-2.0281410506494</v>
      </c>
      <c r="X65">
        <v>30.1042901957513</v>
      </c>
      <c r="Y65" t="str">
        <f>_xlfn.CONCAT("RWANDA", " ", H65, " ", I65, " ", J65, " ", K65)</f>
        <v>RWANDA KICUKIRO GAHANGA MURINJA KAMPURO</v>
      </c>
    </row>
    <row r="66" spans="1:25">
      <c r="A66">
        <v>21</v>
      </c>
      <c r="B66" t="s">
        <v>283</v>
      </c>
      <c r="C66" t="s">
        <v>284</v>
      </c>
      <c r="E66" t="s">
        <v>926</v>
      </c>
      <c r="F66" t="s">
        <v>3395</v>
      </c>
      <c r="G66" s="28" t="s">
        <v>31</v>
      </c>
      <c r="H66" t="s">
        <v>52</v>
      </c>
      <c r="I66" t="s">
        <v>1490</v>
      </c>
      <c r="J66" t="s">
        <v>1491</v>
      </c>
      <c r="K66" t="s">
        <v>1492</v>
      </c>
      <c r="L66">
        <v>44.812910000000002</v>
      </c>
      <c r="M66">
        <v>123.088238</v>
      </c>
      <c r="N66" t="s">
        <v>2948</v>
      </c>
      <c r="O66">
        <v>2003</v>
      </c>
      <c r="P66">
        <v>19</v>
      </c>
      <c r="Q66" t="s">
        <v>1494</v>
      </c>
      <c r="R66">
        <v>3</v>
      </c>
      <c r="S66" t="s">
        <v>26</v>
      </c>
      <c r="T66">
        <v>3</v>
      </c>
      <c r="U66" t="s">
        <v>36</v>
      </c>
      <c r="V66" s="17">
        <v>9199909382</v>
      </c>
      <c r="W66">
        <v>-1.4045428783212399</v>
      </c>
      <c r="X66">
        <v>29.840825364928001</v>
      </c>
      <c r="Y66" t="str">
        <f>_xlfn.CONCAT("RWANDA", " ", H66, " ", I66, " ", J66, " ", K66)</f>
        <v>RWANDA BURERA BUTARO MUHOTORA GAHUNGE</v>
      </c>
    </row>
    <row r="67" spans="1:25">
      <c r="A67">
        <v>21</v>
      </c>
      <c r="B67" t="s">
        <v>286</v>
      </c>
      <c r="C67" t="s">
        <v>287</v>
      </c>
      <c r="E67" t="s">
        <v>288</v>
      </c>
      <c r="F67" t="s">
        <v>3396</v>
      </c>
      <c r="G67" s="28" t="s">
        <v>31</v>
      </c>
      <c r="H67" t="s">
        <v>52</v>
      </c>
      <c r="I67" t="s">
        <v>1490</v>
      </c>
      <c r="J67" t="s">
        <v>1491</v>
      </c>
      <c r="K67" t="s">
        <v>1492</v>
      </c>
      <c r="L67">
        <v>44.812910000000002</v>
      </c>
      <c r="M67">
        <v>123.088238</v>
      </c>
      <c r="N67">
        <v>7</v>
      </c>
      <c r="O67">
        <v>2015</v>
      </c>
      <c r="P67">
        <v>10</v>
      </c>
      <c r="Q67" t="s">
        <v>1494</v>
      </c>
      <c r="R67">
        <v>6</v>
      </c>
      <c r="S67" t="s">
        <v>43</v>
      </c>
      <c r="T67">
        <v>5</v>
      </c>
      <c r="U67" t="s">
        <v>23</v>
      </c>
      <c r="V67" s="17">
        <v>9199909382</v>
      </c>
      <c r="W67">
        <v>-1.4045428783212399</v>
      </c>
      <c r="X67">
        <v>29.840825364928001</v>
      </c>
      <c r="Y67" t="str">
        <f>_xlfn.CONCAT("RWANDA", " ", H67, " ", I67, " ", J67, " ", K67)</f>
        <v>RWANDA BURERA BUTARO MUHOTORA GAHUNGE</v>
      </c>
    </row>
    <row r="68" spans="1:25">
      <c r="A68">
        <v>21</v>
      </c>
      <c r="B68" t="s">
        <v>290</v>
      </c>
      <c r="C68" t="s">
        <v>291</v>
      </c>
      <c r="E68" t="s">
        <v>292</v>
      </c>
      <c r="F68" t="s">
        <v>3397</v>
      </c>
      <c r="G68" s="28" t="s">
        <v>31</v>
      </c>
      <c r="H68" t="s">
        <v>52</v>
      </c>
      <c r="I68" t="s">
        <v>1490</v>
      </c>
      <c r="J68" t="s">
        <v>1491</v>
      </c>
      <c r="K68" t="s">
        <v>1492</v>
      </c>
      <c r="L68">
        <v>44.812910000000002</v>
      </c>
      <c r="M68">
        <v>123.088238</v>
      </c>
      <c r="N68">
        <v>6</v>
      </c>
      <c r="O68" t="s">
        <v>2948</v>
      </c>
      <c r="P68">
        <v>47</v>
      </c>
      <c r="Q68" t="s">
        <v>1494</v>
      </c>
      <c r="R68" t="s">
        <v>2948</v>
      </c>
      <c r="S68" t="s">
        <v>2948</v>
      </c>
      <c r="T68" t="s">
        <v>2948</v>
      </c>
      <c r="U68" t="s">
        <v>36</v>
      </c>
      <c r="V68" s="17">
        <v>9199909382</v>
      </c>
      <c r="W68">
        <v>-1.4045428783212399</v>
      </c>
      <c r="X68">
        <v>29.840825364928001</v>
      </c>
      <c r="Y68" t="str">
        <f>_xlfn.CONCAT("RWANDA", " ", H68, " ", I68, " ", J68, " ", K68)</f>
        <v>RWANDA BURERA BUTARO MUHOTORA GAHUNGE</v>
      </c>
    </row>
    <row r="69" spans="1:25">
      <c r="A69">
        <v>22</v>
      </c>
      <c r="B69" t="s">
        <v>293</v>
      </c>
      <c r="C69" t="s">
        <v>294</v>
      </c>
      <c r="E69" t="s">
        <v>295</v>
      </c>
      <c r="F69" t="s">
        <v>3005</v>
      </c>
      <c r="G69" s="28" t="s">
        <v>72</v>
      </c>
      <c r="H69" t="s">
        <v>82</v>
      </c>
      <c r="I69" t="s">
        <v>1429</v>
      </c>
      <c r="J69" t="s">
        <v>1484</v>
      </c>
      <c r="K69" t="s">
        <v>1496</v>
      </c>
      <c r="L69">
        <v>47.016830900000002</v>
      </c>
      <c r="M69">
        <v>-68.143016799999998</v>
      </c>
      <c r="N69" t="s">
        <v>2948</v>
      </c>
      <c r="O69">
        <v>1973</v>
      </c>
      <c r="P69">
        <v>49</v>
      </c>
      <c r="Q69" t="s">
        <v>1499</v>
      </c>
      <c r="R69">
        <v>2</v>
      </c>
      <c r="S69" t="s">
        <v>48</v>
      </c>
      <c r="T69">
        <v>5</v>
      </c>
      <c r="U69" t="s">
        <v>23</v>
      </c>
      <c r="V69">
        <v>1781879139</v>
      </c>
      <c r="W69">
        <v>-2.0445467743297101</v>
      </c>
      <c r="X69">
        <v>30.1062837824159</v>
      </c>
      <c r="Y69" t="str">
        <f>_xlfn.CONCAT("RWANDA", " ", H69, " ", I69, " ", J69, " ", K69)</f>
        <v>RWANDA KICUKIRO GAHANGA MURINJA NYAMUHARAZA</v>
      </c>
    </row>
    <row r="70" spans="1:25">
      <c r="A70">
        <v>22</v>
      </c>
      <c r="B70" t="s">
        <v>296</v>
      </c>
      <c r="C70" t="s">
        <v>297</v>
      </c>
      <c r="E70" t="s">
        <v>298</v>
      </c>
      <c r="F70" t="s">
        <v>3398</v>
      </c>
      <c r="G70" s="28" t="s">
        <v>72</v>
      </c>
      <c r="H70" t="s">
        <v>82</v>
      </c>
      <c r="I70" t="s">
        <v>1429</v>
      </c>
      <c r="J70" t="s">
        <v>1484</v>
      </c>
      <c r="K70" t="s">
        <v>1496</v>
      </c>
      <c r="L70">
        <v>47.016830900000002</v>
      </c>
      <c r="M70">
        <v>-68.143016799999998</v>
      </c>
      <c r="N70">
        <v>11</v>
      </c>
      <c r="O70" t="s">
        <v>2948</v>
      </c>
      <c r="P70">
        <v>21</v>
      </c>
      <c r="Q70" t="s">
        <v>1499</v>
      </c>
      <c r="R70">
        <v>2</v>
      </c>
      <c r="S70" t="s">
        <v>48</v>
      </c>
      <c r="T70">
        <v>11</v>
      </c>
      <c r="U70" t="s">
        <v>23</v>
      </c>
      <c r="V70">
        <v>1781879139</v>
      </c>
      <c r="W70">
        <v>-2.0445467743297101</v>
      </c>
      <c r="X70">
        <v>30.1062837824159</v>
      </c>
      <c r="Y70" t="str">
        <f>_xlfn.CONCAT("RWANDA", " ", H70, " ", I70, " ", J70, " ", K70)</f>
        <v>RWANDA KICUKIRO GAHANGA MURINJA NYAMUHARAZA</v>
      </c>
    </row>
    <row r="71" spans="1:25">
      <c r="A71">
        <v>22</v>
      </c>
      <c r="B71" t="s">
        <v>299</v>
      </c>
      <c r="C71" t="s">
        <v>300</v>
      </c>
      <c r="E71" t="s">
        <v>301</v>
      </c>
      <c r="F71" t="s">
        <v>3399</v>
      </c>
      <c r="G71" s="28" t="s">
        <v>72</v>
      </c>
      <c r="H71" t="s">
        <v>82</v>
      </c>
      <c r="I71" t="s">
        <v>1429</v>
      </c>
      <c r="J71" t="s">
        <v>1484</v>
      </c>
      <c r="K71" t="s">
        <v>1496</v>
      </c>
      <c r="L71">
        <v>47.016830900000002</v>
      </c>
      <c r="M71">
        <v>-68.143016799999998</v>
      </c>
      <c r="N71">
        <v>2</v>
      </c>
      <c r="O71">
        <v>2019</v>
      </c>
      <c r="P71">
        <v>3</v>
      </c>
      <c r="Q71" t="s">
        <v>1499</v>
      </c>
      <c r="R71">
        <v>6</v>
      </c>
      <c r="S71" t="s">
        <v>43</v>
      </c>
      <c r="T71" t="s">
        <v>2948</v>
      </c>
      <c r="U71" t="s">
        <v>23</v>
      </c>
      <c r="V71">
        <v>1781879139</v>
      </c>
      <c r="W71">
        <v>-2.0445467743297101</v>
      </c>
      <c r="X71">
        <v>30.1062837824159</v>
      </c>
      <c r="Y71" t="str">
        <f>_xlfn.CONCAT("RWANDA", " ", H71, " ", I71, " ", J71, " ", K71)</f>
        <v>RWANDA KICUKIRO GAHANGA MURINJA NYAMUHARAZA</v>
      </c>
    </row>
    <row r="72" spans="1:25">
      <c r="A72">
        <v>22</v>
      </c>
      <c r="B72" t="s">
        <v>302</v>
      </c>
      <c r="C72" t="s">
        <v>303</v>
      </c>
      <c r="E72" t="s">
        <v>304</v>
      </c>
      <c r="F72" t="s">
        <v>3008</v>
      </c>
      <c r="G72" s="28" t="s">
        <v>72</v>
      </c>
      <c r="H72" t="s">
        <v>82</v>
      </c>
      <c r="I72" t="s">
        <v>1429</v>
      </c>
      <c r="J72" t="s">
        <v>1484</v>
      </c>
      <c r="K72" t="s">
        <v>1496</v>
      </c>
      <c r="L72">
        <v>47.016830900000002</v>
      </c>
      <c r="M72">
        <v>-68.143016799999998</v>
      </c>
      <c r="N72">
        <v>7</v>
      </c>
      <c r="O72">
        <v>1925</v>
      </c>
      <c r="P72">
        <v>97</v>
      </c>
      <c r="Q72" t="s">
        <v>1499</v>
      </c>
      <c r="R72">
        <v>7</v>
      </c>
      <c r="S72" t="s">
        <v>78</v>
      </c>
      <c r="T72">
        <v>8</v>
      </c>
      <c r="U72" t="s">
        <v>36</v>
      </c>
      <c r="V72">
        <v>1781879139</v>
      </c>
      <c r="W72">
        <v>-2.0445467743297101</v>
      </c>
      <c r="X72">
        <v>30.1062837824159</v>
      </c>
      <c r="Y72" t="str">
        <f>_xlfn.CONCAT("RWANDA", " ", H72, " ", I72, " ", J72, " ", K72)</f>
        <v>RWANDA KICUKIRO GAHANGA MURINJA NYAMUHARAZA</v>
      </c>
    </row>
    <row r="73" spans="1:25">
      <c r="A73">
        <v>23</v>
      </c>
      <c r="B73" t="s">
        <v>305</v>
      </c>
      <c r="C73" t="s">
        <v>306</v>
      </c>
      <c r="E73" t="s">
        <v>307</v>
      </c>
      <c r="F73" t="s">
        <v>3009</v>
      </c>
      <c r="G73" s="28" t="s">
        <v>31</v>
      </c>
      <c r="H73" t="s">
        <v>110</v>
      </c>
      <c r="I73" t="s">
        <v>1501</v>
      </c>
      <c r="J73" t="s">
        <v>1501</v>
      </c>
      <c r="K73" t="s">
        <v>1502</v>
      </c>
      <c r="L73">
        <v>41.260992700000003</v>
      </c>
      <c r="M73">
        <v>-8.3135858000000002</v>
      </c>
      <c r="N73">
        <v>7</v>
      </c>
      <c r="O73" t="s">
        <v>2948</v>
      </c>
      <c r="P73">
        <v>44</v>
      </c>
      <c r="Q73" t="s">
        <v>2383</v>
      </c>
      <c r="R73">
        <v>6</v>
      </c>
      <c r="S73" t="s">
        <v>43</v>
      </c>
      <c r="T73">
        <v>8</v>
      </c>
      <c r="U73" t="s">
        <v>23</v>
      </c>
      <c r="V73" s="17">
        <v>8502045069</v>
      </c>
      <c r="W73">
        <v>-1.5278106745864399</v>
      </c>
      <c r="X73">
        <v>30.060666462816201</v>
      </c>
      <c r="Y73" t="str">
        <f>_xlfn.CONCAT("RWANDA", " ", H73, " ", I73, " ", J73, " ", K73)</f>
        <v>RWANDA GICUMBI SHANGASHA SHANGASHA KAJYANJYALI</v>
      </c>
    </row>
    <row r="74" spans="1:25">
      <c r="A74">
        <v>23</v>
      </c>
      <c r="B74" t="s">
        <v>308</v>
      </c>
      <c r="C74" t="s">
        <v>2384</v>
      </c>
      <c r="D74" t="s">
        <v>230</v>
      </c>
      <c r="E74" t="s">
        <v>2385</v>
      </c>
      <c r="F74" t="s">
        <v>2386</v>
      </c>
      <c r="G74" s="28" t="s">
        <v>31</v>
      </c>
      <c r="H74" t="s">
        <v>110</v>
      </c>
      <c r="I74" t="s">
        <v>1501</v>
      </c>
      <c r="J74" t="s">
        <v>1501</v>
      </c>
      <c r="K74" t="s">
        <v>1502</v>
      </c>
      <c r="L74">
        <v>41.260992700000003</v>
      </c>
      <c r="M74">
        <v>-8.3135858000000002</v>
      </c>
      <c r="N74">
        <v>9</v>
      </c>
      <c r="O74">
        <v>2002</v>
      </c>
      <c r="P74">
        <v>21</v>
      </c>
      <c r="Q74" t="s">
        <v>2383</v>
      </c>
      <c r="R74">
        <v>5</v>
      </c>
      <c r="S74" t="s">
        <v>86</v>
      </c>
      <c r="T74">
        <v>5</v>
      </c>
      <c r="U74" t="s">
        <v>36</v>
      </c>
      <c r="V74" s="17">
        <v>8502045069</v>
      </c>
      <c r="W74">
        <v>-1.5278106745864399</v>
      </c>
      <c r="X74">
        <v>30.060666462816201</v>
      </c>
      <c r="Y74" t="str">
        <f>_xlfn.CONCAT("RWANDA", " ", H74, " ", I74, " ", J74, " ", K74)</f>
        <v>RWANDA GICUMBI SHANGASHA SHANGASHA KAJYANJYALI</v>
      </c>
    </row>
    <row r="75" spans="1:25">
      <c r="A75">
        <v>23</v>
      </c>
      <c r="B75" t="s">
        <v>311</v>
      </c>
      <c r="C75" t="s">
        <v>312</v>
      </c>
      <c r="E75" t="s">
        <v>909</v>
      </c>
      <c r="F75" t="s">
        <v>3010</v>
      </c>
      <c r="G75" s="28" t="s">
        <v>31</v>
      </c>
      <c r="H75" t="s">
        <v>110</v>
      </c>
      <c r="I75" t="s">
        <v>1501</v>
      </c>
      <c r="J75" t="s">
        <v>1501</v>
      </c>
      <c r="K75" t="s">
        <v>1502</v>
      </c>
      <c r="L75">
        <v>41.260992700000003</v>
      </c>
      <c r="M75">
        <v>-8.3135858000000002</v>
      </c>
      <c r="N75" t="s">
        <v>2948</v>
      </c>
      <c r="O75">
        <v>1974</v>
      </c>
      <c r="P75">
        <v>76</v>
      </c>
      <c r="Q75" t="s">
        <v>2383</v>
      </c>
      <c r="R75">
        <v>5</v>
      </c>
      <c r="S75" t="s">
        <v>86</v>
      </c>
      <c r="T75">
        <v>11</v>
      </c>
      <c r="U75" t="s">
        <v>36</v>
      </c>
      <c r="V75" s="17">
        <v>8502045069</v>
      </c>
      <c r="W75">
        <v>-1.5278106745864399</v>
      </c>
      <c r="X75">
        <v>30.060666462816201</v>
      </c>
      <c r="Y75" t="str">
        <f>_xlfn.CONCAT("RWANDA", " ", H75, " ", I75, " ", J75, " ", K75)</f>
        <v>RWANDA GICUMBI SHANGASHA SHANGASHA KAJYANJYALI</v>
      </c>
    </row>
    <row r="76" spans="1:25">
      <c r="A76">
        <v>24</v>
      </c>
      <c r="B76" t="s">
        <v>315</v>
      </c>
      <c r="C76" t="s">
        <v>316</v>
      </c>
      <c r="E76" t="s">
        <v>317</v>
      </c>
      <c r="F76" t="s">
        <v>3011</v>
      </c>
      <c r="G76" s="28" t="s">
        <v>37</v>
      </c>
      <c r="H76" t="s">
        <v>38</v>
      </c>
      <c r="I76" t="s">
        <v>1413</v>
      </c>
      <c r="J76" t="s">
        <v>1506</v>
      </c>
      <c r="K76" t="s">
        <v>1507</v>
      </c>
      <c r="L76">
        <v>10.142761999999999</v>
      </c>
      <c r="M76">
        <v>-85.454982999999999</v>
      </c>
      <c r="N76">
        <v>4</v>
      </c>
      <c r="O76">
        <v>1956</v>
      </c>
      <c r="P76">
        <v>66</v>
      </c>
      <c r="Q76" t="s">
        <v>1509</v>
      </c>
      <c r="R76">
        <v>1</v>
      </c>
      <c r="S76" t="s">
        <v>186</v>
      </c>
      <c r="T76">
        <v>7</v>
      </c>
      <c r="U76" t="s">
        <v>23</v>
      </c>
      <c r="V76" s="17">
        <v>5982579619</v>
      </c>
      <c r="W76">
        <v>-2.7037783642392701</v>
      </c>
      <c r="X76">
        <v>29.008026005771601</v>
      </c>
      <c r="Y76" t="str">
        <f>_xlfn.CONCAT("RWANDA", " ", H76, " ", I76, " ", J76, " ", K76)</f>
        <v>RWANDA RUSIZI BUGARAMA RYANKANA KAYENZI</v>
      </c>
    </row>
    <row r="77" spans="1:25">
      <c r="A77">
        <v>24</v>
      </c>
      <c r="B77" t="s">
        <v>318</v>
      </c>
      <c r="C77" t="s">
        <v>319</v>
      </c>
      <c r="E77" t="s">
        <v>139</v>
      </c>
      <c r="F77" t="s">
        <v>3012</v>
      </c>
      <c r="G77" s="28" t="s">
        <v>24</v>
      </c>
      <c r="H77" t="s">
        <v>113</v>
      </c>
      <c r="I77" t="s">
        <v>129</v>
      </c>
      <c r="J77" t="s">
        <v>1755</v>
      </c>
      <c r="K77" t="s">
        <v>1375</v>
      </c>
      <c r="L77">
        <v>10.142761999999999</v>
      </c>
      <c r="M77">
        <v>-85.454982999999999</v>
      </c>
      <c r="N77">
        <v>6</v>
      </c>
      <c r="O77">
        <v>1947</v>
      </c>
      <c r="P77">
        <v>75</v>
      </c>
      <c r="Q77" t="s">
        <v>1509</v>
      </c>
      <c r="R77">
        <v>3</v>
      </c>
      <c r="S77" t="s">
        <v>26</v>
      </c>
      <c r="T77" t="s">
        <v>2948</v>
      </c>
      <c r="U77" t="s">
        <v>36</v>
      </c>
      <c r="V77" s="17">
        <v>5982579619</v>
      </c>
      <c r="W77">
        <v>-2.7048929205108498</v>
      </c>
      <c r="X77">
        <v>29.025964618441499</v>
      </c>
      <c r="Y77" t="str">
        <f>_xlfn.CONCAT("RWANDA", " ", H77, " ", I77, " ", J77, " ", K77)</f>
        <v>RWANDA HUYE NGOMA BUTARE BUKINANYANA</v>
      </c>
    </row>
    <row r="78" spans="1:25">
      <c r="A78">
        <v>24</v>
      </c>
      <c r="B78" t="s">
        <v>318</v>
      </c>
      <c r="C78" t="s">
        <v>319</v>
      </c>
      <c r="E78" t="s">
        <v>139</v>
      </c>
      <c r="F78" t="s">
        <v>3012</v>
      </c>
      <c r="G78" s="28" t="s">
        <v>37</v>
      </c>
      <c r="H78" t="s">
        <v>38</v>
      </c>
      <c r="I78" t="s">
        <v>1413</v>
      </c>
      <c r="J78" t="s">
        <v>1506</v>
      </c>
      <c r="K78" t="s">
        <v>1507</v>
      </c>
      <c r="L78">
        <v>10.142761999999999</v>
      </c>
      <c r="M78">
        <v>-85.454982999999999</v>
      </c>
      <c r="N78">
        <v>6</v>
      </c>
      <c r="O78">
        <v>1996</v>
      </c>
      <c r="P78">
        <v>77</v>
      </c>
      <c r="Q78" t="s">
        <v>1509</v>
      </c>
      <c r="R78">
        <v>3</v>
      </c>
      <c r="S78" t="s">
        <v>26</v>
      </c>
      <c r="T78">
        <v>1</v>
      </c>
      <c r="U78" t="s">
        <v>36</v>
      </c>
      <c r="V78" s="17">
        <v>5982579619</v>
      </c>
      <c r="W78">
        <v>-2.7037783642392701</v>
      </c>
      <c r="X78">
        <v>29.008026005771601</v>
      </c>
      <c r="Y78" t="str">
        <f>_xlfn.CONCAT("RWANDA", " ", H78, " ", I78, " ", J78, " ", K78)</f>
        <v>RWANDA RUSIZI BUGARAMA RYANKANA KAYENZI</v>
      </c>
    </row>
    <row r="79" spans="1:25">
      <c r="A79">
        <v>24</v>
      </c>
      <c r="B79" t="s">
        <v>322</v>
      </c>
      <c r="C79" t="s">
        <v>323</v>
      </c>
      <c r="E79" t="s">
        <v>324</v>
      </c>
      <c r="F79" t="s">
        <v>3013</v>
      </c>
      <c r="G79" s="28" t="s">
        <v>37</v>
      </c>
      <c r="H79" t="s">
        <v>38</v>
      </c>
      <c r="I79" t="s">
        <v>1413</v>
      </c>
      <c r="J79" t="s">
        <v>1506</v>
      </c>
      <c r="K79" t="s">
        <v>1507</v>
      </c>
      <c r="L79">
        <v>10.142761999999999</v>
      </c>
      <c r="M79">
        <v>-85.454982999999999</v>
      </c>
      <c r="N79" t="s">
        <v>2948</v>
      </c>
      <c r="O79">
        <v>1945</v>
      </c>
      <c r="P79">
        <v>77</v>
      </c>
      <c r="Q79" t="s">
        <v>1509</v>
      </c>
      <c r="R79">
        <v>6</v>
      </c>
      <c r="S79" t="s">
        <v>43</v>
      </c>
      <c r="T79">
        <v>8</v>
      </c>
      <c r="U79" t="s">
        <v>23</v>
      </c>
      <c r="V79" s="17">
        <v>5982579619</v>
      </c>
      <c r="W79">
        <v>-2.7037783642392701</v>
      </c>
      <c r="X79">
        <v>29.008026005771601</v>
      </c>
      <c r="Y79" t="str">
        <f>_xlfn.CONCAT("RWANDA", " ", H79, " ", I79, " ", J79, " ", K79)</f>
        <v>RWANDA RUSIZI BUGARAMA RYANKANA KAYENZI</v>
      </c>
    </row>
    <row r="80" spans="1:25">
      <c r="A80">
        <v>24</v>
      </c>
      <c r="B80" t="s">
        <v>325</v>
      </c>
      <c r="C80" t="s">
        <v>326</v>
      </c>
      <c r="E80" t="s">
        <v>2561</v>
      </c>
      <c r="F80" t="s">
        <v>3014</v>
      </c>
      <c r="G80" s="28" t="s">
        <v>37</v>
      </c>
      <c r="H80" t="s">
        <v>38</v>
      </c>
      <c r="I80" t="s">
        <v>1413</v>
      </c>
      <c r="J80" t="s">
        <v>1506</v>
      </c>
      <c r="K80" t="s">
        <v>1507</v>
      </c>
      <c r="L80">
        <v>10.142761999999999</v>
      </c>
      <c r="M80">
        <v>-85.454982999999999</v>
      </c>
      <c r="N80">
        <v>10</v>
      </c>
      <c r="O80">
        <v>1979</v>
      </c>
      <c r="P80">
        <v>43</v>
      </c>
      <c r="Q80" t="s">
        <v>1509</v>
      </c>
      <c r="R80">
        <v>6</v>
      </c>
      <c r="S80" t="s">
        <v>43</v>
      </c>
      <c r="T80">
        <v>7</v>
      </c>
      <c r="U80" t="s">
        <v>36</v>
      </c>
      <c r="V80" s="17">
        <v>5982579619</v>
      </c>
      <c r="W80">
        <v>-2.7037783642392701</v>
      </c>
      <c r="X80">
        <v>29.008026005771601</v>
      </c>
      <c r="Y80" t="str">
        <f>_xlfn.CONCAT("RWANDA", " ", H80, " ", I80, " ", J80, " ", K80)</f>
        <v>RWANDA RUSIZI BUGARAMA RYANKANA KAYENZI</v>
      </c>
    </row>
    <row r="81" spans="1:25">
      <c r="A81">
        <v>26</v>
      </c>
      <c r="B81" t="s">
        <v>342</v>
      </c>
      <c r="C81" t="s">
        <v>343</v>
      </c>
      <c r="E81" t="s">
        <v>2340</v>
      </c>
      <c r="F81" t="s">
        <v>3400</v>
      </c>
      <c r="G81" s="28" t="s">
        <v>31</v>
      </c>
      <c r="H81" t="s">
        <v>52</v>
      </c>
      <c r="I81" t="s">
        <v>1519</v>
      </c>
      <c r="J81" t="s">
        <v>1520</v>
      </c>
      <c r="K81" t="s">
        <v>1521</v>
      </c>
      <c r="L81">
        <v>53.678516899999998</v>
      </c>
      <c r="M81">
        <v>-7.2979911</v>
      </c>
      <c r="N81">
        <v>3</v>
      </c>
      <c r="O81">
        <v>1922</v>
      </c>
      <c r="P81">
        <v>100</v>
      </c>
      <c r="Q81" t="s">
        <v>2811</v>
      </c>
      <c r="R81">
        <v>2</v>
      </c>
      <c r="S81" t="s">
        <v>48</v>
      </c>
      <c r="T81">
        <v>7</v>
      </c>
      <c r="U81" t="s">
        <v>36</v>
      </c>
      <c r="V81" s="17">
        <v>2199052804</v>
      </c>
      <c r="W81">
        <v>-1.3806234217497</v>
      </c>
      <c r="X81">
        <v>29.7132492774927</v>
      </c>
      <c r="Y81" t="str">
        <f>_xlfn.CONCAT("RWANDA", " ", H81, " ", I81, " ", J81, " ", K81)</f>
        <v>RWANDA BURERA RWERERE RUGARI MUSHUBI</v>
      </c>
    </row>
    <row r="82" spans="1:25">
      <c r="A82">
        <v>26</v>
      </c>
      <c r="B82" t="s">
        <v>342</v>
      </c>
      <c r="C82" t="s">
        <v>343</v>
      </c>
      <c r="E82" t="s">
        <v>2340</v>
      </c>
      <c r="F82" t="s">
        <v>3400</v>
      </c>
      <c r="G82" s="28" t="s">
        <v>31</v>
      </c>
      <c r="H82" t="s">
        <v>52</v>
      </c>
      <c r="I82" t="s">
        <v>1519</v>
      </c>
      <c r="J82" t="s">
        <v>1520</v>
      </c>
      <c r="K82" t="s">
        <v>1521</v>
      </c>
      <c r="L82">
        <v>53.678516899999998</v>
      </c>
      <c r="M82">
        <v>-7.2979911</v>
      </c>
      <c r="N82">
        <v>12</v>
      </c>
      <c r="O82" t="s">
        <v>2948</v>
      </c>
      <c r="P82">
        <v>100</v>
      </c>
      <c r="Q82" t="s">
        <v>2811</v>
      </c>
      <c r="R82" t="s">
        <v>2948</v>
      </c>
      <c r="S82" t="s">
        <v>2948</v>
      </c>
      <c r="T82" t="s">
        <v>2948</v>
      </c>
      <c r="U82" t="s">
        <v>36</v>
      </c>
      <c r="V82" s="17">
        <v>2199052704</v>
      </c>
      <c r="W82">
        <v>-1.3806234217497</v>
      </c>
      <c r="X82">
        <v>29.7132492774927</v>
      </c>
      <c r="Y82" t="str">
        <f>_xlfn.CONCAT("RWANDA", " ", H82, " ", I82, " ", J82, " ", K82)</f>
        <v>RWANDA BURERA RWERERE RUGARI MUSHUBI</v>
      </c>
    </row>
    <row r="83" spans="1:25">
      <c r="A83">
        <v>26</v>
      </c>
      <c r="B83" t="s">
        <v>344</v>
      </c>
      <c r="C83" t="s">
        <v>345</v>
      </c>
      <c r="E83" t="s">
        <v>2812</v>
      </c>
      <c r="F83" t="s">
        <v>3401</v>
      </c>
      <c r="G83" s="28" t="s">
        <v>31</v>
      </c>
      <c r="H83" t="s">
        <v>52</v>
      </c>
      <c r="I83" t="s">
        <v>1519</v>
      </c>
      <c r="J83" t="s">
        <v>1520</v>
      </c>
      <c r="K83" t="s">
        <v>1521</v>
      </c>
      <c r="L83">
        <v>53.678516899999998</v>
      </c>
      <c r="M83">
        <v>-7.2979911</v>
      </c>
      <c r="N83">
        <v>11</v>
      </c>
      <c r="O83">
        <v>1962</v>
      </c>
      <c r="P83">
        <v>60</v>
      </c>
      <c r="Q83" t="s">
        <v>2811</v>
      </c>
      <c r="R83">
        <v>4</v>
      </c>
      <c r="S83" t="s">
        <v>93</v>
      </c>
      <c r="T83">
        <v>8</v>
      </c>
      <c r="U83" t="s">
        <v>23</v>
      </c>
      <c r="V83" s="17">
        <v>2199052704</v>
      </c>
      <c r="W83">
        <v>-1.3806234217497</v>
      </c>
      <c r="X83">
        <v>29.7132492774927</v>
      </c>
      <c r="Y83" t="str">
        <f>_xlfn.CONCAT("RWANDA", " ", H83, " ", I83, " ", J83, " ", K83)</f>
        <v>RWANDA BURERA RWERERE RUGARI MUSHUBI</v>
      </c>
    </row>
    <row r="84" spans="1:25">
      <c r="A84">
        <v>26</v>
      </c>
      <c r="B84" t="s">
        <v>347</v>
      </c>
      <c r="C84" t="s">
        <v>348</v>
      </c>
      <c r="E84" t="s">
        <v>30</v>
      </c>
      <c r="F84" t="s">
        <v>3402</v>
      </c>
      <c r="G84" s="28" t="s">
        <v>31</v>
      </c>
      <c r="H84" t="s">
        <v>52</v>
      </c>
      <c r="I84" t="s">
        <v>1519</v>
      </c>
      <c r="J84" t="s">
        <v>1520</v>
      </c>
      <c r="K84" t="s">
        <v>1521</v>
      </c>
      <c r="L84">
        <v>53.678516899999998</v>
      </c>
      <c r="M84">
        <v>-7.2979911</v>
      </c>
      <c r="N84">
        <v>10</v>
      </c>
      <c r="O84">
        <v>2003</v>
      </c>
      <c r="P84">
        <v>19</v>
      </c>
      <c r="Q84" t="s">
        <v>2811</v>
      </c>
      <c r="R84">
        <v>3</v>
      </c>
      <c r="S84" t="s">
        <v>26</v>
      </c>
      <c r="T84">
        <v>4</v>
      </c>
      <c r="U84" t="s">
        <v>36</v>
      </c>
      <c r="V84" s="17">
        <v>2199052704</v>
      </c>
      <c r="W84">
        <v>-1.3806234217497</v>
      </c>
      <c r="X84">
        <v>29.7132492774927</v>
      </c>
      <c r="Y84" t="str">
        <f>_xlfn.CONCAT("RWANDA", " ", H84, " ", I84, " ", J84, " ", K84)</f>
        <v>RWANDA BURERA RWERERE RUGARI MUSHUBI</v>
      </c>
    </row>
    <row r="85" spans="1:25">
      <c r="A85">
        <v>26</v>
      </c>
      <c r="B85" t="s">
        <v>350</v>
      </c>
      <c r="C85" t="s">
        <v>2815</v>
      </c>
      <c r="E85" t="s">
        <v>352</v>
      </c>
      <c r="F85" t="s">
        <v>3403</v>
      </c>
      <c r="G85" s="28" t="s">
        <v>31</v>
      </c>
      <c r="H85" t="s">
        <v>52</v>
      </c>
      <c r="I85" t="s">
        <v>1519</v>
      </c>
      <c r="J85" t="s">
        <v>1520</v>
      </c>
      <c r="K85" t="s">
        <v>1521</v>
      </c>
      <c r="L85">
        <v>53.678516899999998</v>
      </c>
      <c r="M85">
        <v>-7.2979911</v>
      </c>
      <c r="N85" t="s">
        <v>2948</v>
      </c>
      <c r="O85" t="s">
        <v>2948</v>
      </c>
      <c r="P85">
        <v>95</v>
      </c>
      <c r="Q85" t="s">
        <v>2811</v>
      </c>
      <c r="R85">
        <v>6</v>
      </c>
      <c r="S85" t="s">
        <v>43</v>
      </c>
      <c r="T85">
        <v>13</v>
      </c>
      <c r="U85" t="s">
        <v>36</v>
      </c>
      <c r="V85" s="17">
        <v>2199052704</v>
      </c>
      <c r="W85">
        <v>-1.3806234217497</v>
      </c>
      <c r="X85">
        <v>29.7132492774927</v>
      </c>
      <c r="Y85" t="str">
        <f>_xlfn.CONCAT("RWANDA", " ", H85, " ", I85, " ", J85, " ", K85)</f>
        <v>RWANDA BURERA RWERERE RUGARI MUSHUBI</v>
      </c>
    </row>
    <row r="86" spans="1:25">
      <c r="A86">
        <v>27</v>
      </c>
      <c r="B86" t="s">
        <v>353</v>
      </c>
      <c r="C86" t="s">
        <v>2817</v>
      </c>
      <c r="E86" t="s">
        <v>355</v>
      </c>
      <c r="F86" t="s">
        <v>3404</v>
      </c>
      <c r="G86" s="28" t="s">
        <v>97</v>
      </c>
      <c r="H86" t="s">
        <v>98</v>
      </c>
      <c r="I86" t="s">
        <v>1526</v>
      </c>
      <c r="J86" t="s">
        <v>1527</v>
      </c>
      <c r="K86" t="s">
        <v>1528</v>
      </c>
      <c r="L86">
        <v>14.565668000000001</v>
      </c>
      <c r="M86">
        <v>121.0317737</v>
      </c>
      <c r="N86">
        <v>2</v>
      </c>
      <c r="O86">
        <v>2009</v>
      </c>
      <c r="P86">
        <v>14</v>
      </c>
      <c r="Q86" t="s">
        <v>2818</v>
      </c>
      <c r="R86">
        <v>6</v>
      </c>
      <c r="S86" t="s">
        <v>43</v>
      </c>
      <c r="T86">
        <v>7</v>
      </c>
      <c r="U86" t="s">
        <v>23</v>
      </c>
      <c r="W86">
        <v>-1.96623468902715</v>
      </c>
      <c r="X86">
        <v>30.320428413661201</v>
      </c>
      <c r="Y86" t="str">
        <f>_xlfn.CONCAT("RWANDA", " ", H86, " ", I86, " ", J86, " ", K86)</f>
        <v>RWANDA RWAMAGANA GAHENGERI KAGEZI SAMATARE</v>
      </c>
    </row>
    <row r="87" spans="1:25">
      <c r="A87">
        <v>27</v>
      </c>
      <c r="B87" t="s">
        <v>356</v>
      </c>
      <c r="C87" t="s">
        <v>357</v>
      </c>
      <c r="E87" t="s">
        <v>307</v>
      </c>
      <c r="F87" t="s">
        <v>3405</v>
      </c>
      <c r="G87" s="28" t="s">
        <v>97</v>
      </c>
      <c r="H87" t="s">
        <v>98</v>
      </c>
      <c r="I87" t="s">
        <v>1526</v>
      </c>
      <c r="J87" t="s">
        <v>1527</v>
      </c>
      <c r="K87" t="s">
        <v>1528</v>
      </c>
      <c r="L87">
        <v>14.565668000000001</v>
      </c>
      <c r="M87">
        <v>121.0317737</v>
      </c>
      <c r="N87">
        <v>10</v>
      </c>
      <c r="O87" t="s">
        <v>2948</v>
      </c>
      <c r="Q87" t="s">
        <v>2818</v>
      </c>
      <c r="R87">
        <v>1</v>
      </c>
      <c r="S87" t="s">
        <v>186</v>
      </c>
      <c r="T87">
        <v>6</v>
      </c>
      <c r="U87" t="s">
        <v>23</v>
      </c>
      <c r="W87">
        <v>-1.96623468902715</v>
      </c>
      <c r="X87">
        <v>30.320428413661201</v>
      </c>
      <c r="Y87" t="str">
        <f>_xlfn.CONCAT("RWANDA", " ", H87, " ", I87, " ", J87, " ", K87)</f>
        <v>RWANDA RWAMAGANA GAHENGERI KAGEZI SAMATARE</v>
      </c>
    </row>
    <row r="88" spans="1:25">
      <c r="A88">
        <v>27</v>
      </c>
      <c r="B88" t="s">
        <v>358</v>
      </c>
      <c r="C88" t="s">
        <v>2948</v>
      </c>
      <c r="E88" t="s">
        <v>557</v>
      </c>
      <c r="F88" t="s">
        <v>3406</v>
      </c>
      <c r="G88" s="28" t="s">
        <v>97</v>
      </c>
      <c r="H88" t="s">
        <v>98</v>
      </c>
      <c r="I88" t="s">
        <v>1526</v>
      </c>
      <c r="J88" t="s">
        <v>1527</v>
      </c>
      <c r="K88" t="s">
        <v>1528</v>
      </c>
      <c r="L88">
        <v>14.565668000000001</v>
      </c>
      <c r="M88">
        <v>121.0317737</v>
      </c>
      <c r="N88">
        <v>11</v>
      </c>
      <c r="O88" t="s">
        <v>2948</v>
      </c>
      <c r="P88">
        <v>80</v>
      </c>
      <c r="Q88" t="s">
        <v>2818</v>
      </c>
      <c r="R88" t="s">
        <v>2948</v>
      </c>
      <c r="S88" t="s">
        <v>2948</v>
      </c>
      <c r="T88">
        <v>13</v>
      </c>
      <c r="U88" t="s">
        <v>23</v>
      </c>
      <c r="V88" s="17"/>
      <c r="W88">
        <v>-1.96623468902715</v>
      </c>
      <c r="X88">
        <v>30.320428413661201</v>
      </c>
      <c r="Y88" t="str">
        <f>_xlfn.CONCAT("RWANDA", " ", H88, " ", I88, " ", J88, " ", K88)</f>
        <v>RWANDA RWAMAGANA GAHENGERI KAGEZI SAMATARE</v>
      </c>
    </row>
    <row r="89" spans="1:25">
      <c r="A89">
        <v>29</v>
      </c>
      <c r="B89" t="s">
        <v>369</v>
      </c>
      <c r="C89" t="s">
        <v>370</v>
      </c>
      <c r="E89" t="s">
        <v>371</v>
      </c>
      <c r="F89" t="s">
        <v>3407</v>
      </c>
      <c r="G89" s="28" t="s">
        <v>24</v>
      </c>
      <c r="H89" t="s">
        <v>143</v>
      </c>
      <c r="I89" t="s">
        <v>2161</v>
      </c>
      <c r="J89" t="s">
        <v>1399</v>
      </c>
      <c r="K89" t="s">
        <v>1368</v>
      </c>
      <c r="L89">
        <v>37.742306800000001</v>
      </c>
      <c r="M89">
        <v>-25.6594762</v>
      </c>
      <c r="N89" t="s">
        <v>2948</v>
      </c>
      <c r="O89">
        <v>1967</v>
      </c>
      <c r="P89">
        <v>55</v>
      </c>
      <c r="Q89" t="s">
        <v>1537</v>
      </c>
      <c r="R89">
        <v>4</v>
      </c>
      <c r="S89" t="s">
        <v>93</v>
      </c>
      <c r="T89">
        <v>9</v>
      </c>
      <c r="U89" t="s">
        <v>23</v>
      </c>
      <c r="V89" s="17">
        <v>8535658894</v>
      </c>
      <c r="W89">
        <v>-2.46848394074628</v>
      </c>
      <c r="X89">
        <v>29.5841805162312</v>
      </c>
      <c r="Y89" t="str">
        <f>_xlfn.CONCAT("RWANDA", " ", H89, " ", I89, " ", J89, " ", K89)</f>
        <v>RWANDA NYAMAGABE GASAKA REMERA GITWA</v>
      </c>
    </row>
    <row r="90" spans="1:25">
      <c r="A90">
        <v>29</v>
      </c>
      <c r="B90" t="s">
        <v>372</v>
      </c>
      <c r="C90" t="s">
        <v>134</v>
      </c>
      <c r="E90" t="s">
        <v>373</v>
      </c>
      <c r="F90" t="s">
        <v>3021</v>
      </c>
      <c r="G90" s="28" t="s">
        <v>24</v>
      </c>
      <c r="H90" t="s">
        <v>143</v>
      </c>
      <c r="I90" t="s">
        <v>2161</v>
      </c>
      <c r="J90" t="s">
        <v>1399</v>
      </c>
      <c r="K90" t="s">
        <v>1368</v>
      </c>
      <c r="L90">
        <v>37.742306800000001</v>
      </c>
      <c r="M90">
        <v>-25.6594762</v>
      </c>
      <c r="N90" t="s">
        <v>2948</v>
      </c>
      <c r="O90">
        <v>1975</v>
      </c>
      <c r="P90">
        <v>47</v>
      </c>
      <c r="Q90" t="s">
        <v>1537</v>
      </c>
      <c r="R90">
        <v>4</v>
      </c>
      <c r="S90" t="s">
        <v>93</v>
      </c>
      <c r="T90">
        <v>9</v>
      </c>
      <c r="U90" t="s">
        <v>36</v>
      </c>
      <c r="V90" s="17">
        <v>8535658894</v>
      </c>
      <c r="W90">
        <v>-2.46848394074628</v>
      </c>
      <c r="X90">
        <v>29.5841805162312</v>
      </c>
      <c r="Y90" t="str">
        <f>_xlfn.CONCAT("RWANDA", " ", H90, " ", I90, " ", J90, " ", K90)</f>
        <v>RWANDA NYAMAGABE GASAKA REMERA GITWA</v>
      </c>
    </row>
    <row r="91" spans="1:25">
      <c r="A91">
        <v>29</v>
      </c>
      <c r="B91" t="s">
        <v>374</v>
      </c>
      <c r="C91" t="s">
        <v>375</v>
      </c>
      <c r="E91" t="s">
        <v>2396</v>
      </c>
      <c r="F91" t="s">
        <v>3022</v>
      </c>
      <c r="G91" s="28" t="s">
        <v>24</v>
      </c>
      <c r="H91" t="s">
        <v>143</v>
      </c>
      <c r="I91" t="s">
        <v>2161</v>
      </c>
      <c r="J91" t="s">
        <v>1399</v>
      </c>
      <c r="K91" t="s">
        <v>1368</v>
      </c>
      <c r="L91">
        <v>37.742306800000001</v>
      </c>
      <c r="M91">
        <v>-25.6594762</v>
      </c>
      <c r="N91" t="s">
        <v>2948</v>
      </c>
      <c r="O91">
        <v>1989</v>
      </c>
      <c r="P91">
        <v>33</v>
      </c>
      <c r="Q91" t="s">
        <v>1537</v>
      </c>
      <c r="R91">
        <v>7</v>
      </c>
      <c r="S91" t="s">
        <v>78</v>
      </c>
      <c r="T91">
        <v>13</v>
      </c>
      <c r="U91" t="s">
        <v>36</v>
      </c>
      <c r="V91" s="17">
        <v>8535658894</v>
      </c>
      <c r="W91">
        <v>-2.46848394074628</v>
      </c>
      <c r="X91">
        <v>29.5841805162312</v>
      </c>
      <c r="Y91" t="str">
        <f>_xlfn.CONCAT("RWANDA", " ", H91, " ", I91, " ", J91, " ", K91)</f>
        <v>RWANDA NYAMAGABE GASAKA REMERA GITWA</v>
      </c>
    </row>
    <row r="92" spans="1:25">
      <c r="A92">
        <v>29</v>
      </c>
      <c r="B92" t="s">
        <v>377</v>
      </c>
      <c r="C92" t="s">
        <v>378</v>
      </c>
      <c r="E92" t="s">
        <v>2398</v>
      </c>
      <c r="F92" t="s">
        <v>3023</v>
      </c>
      <c r="G92" s="28" t="s">
        <v>24</v>
      </c>
      <c r="H92" t="s">
        <v>143</v>
      </c>
      <c r="I92" t="s">
        <v>2161</v>
      </c>
      <c r="J92" t="s">
        <v>1399</v>
      </c>
      <c r="K92" t="s">
        <v>1368</v>
      </c>
      <c r="L92">
        <v>37.742306800000001</v>
      </c>
      <c r="M92">
        <v>-25.6594762</v>
      </c>
      <c r="N92">
        <v>1</v>
      </c>
      <c r="O92" t="s">
        <v>2948</v>
      </c>
      <c r="P92">
        <v>25</v>
      </c>
      <c r="Q92" t="s">
        <v>1537</v>
      </c>
      <c r="R92">
        <v>7</v>
      </c>
      <c r="S92" t="s">
        <v>78</v>
      </c>
      <c r="T92">
        <v>5</v>
      </c>
      <c r="U92" t="s">
        <v>36</v>
      </c>
      <c r="V92" s="17">
        <v>8535658894</v>
      </c>
      <c r="W92">
        <v>-2.46848394074628</v>
      </c>
      <c r="X92">
        <v>29.5841805162312</v>
      </c>
      <c r="Y92" t="str">
        <f>_xlfn.CONCAT("RWANDA", " ", H92, " ", I92, " ", J92, " ", K92)</f>
        <v>RWANDA NYAMAGABE GASAKA REMERA GITWA</v>
      </c>
    </row>
    <row r="93" spans="1:25">
      <c r="A93">
        <v>30</v>
      </c>
      <c r="B93" t="s">
        <v>380</v>
      </c>
      <c r="C93" t="s">
        <v>381</v>
      </c>
      <c r="E93" t="s">
        <v>382</v>
      </c>
      <c r="F93" t="s">
        <v>3408</v>
      </c>
      <c r="G93" s="28" t="s">
        <v>72</v>
      </c>
      <c r="H93" t="s">
        <v>82</v>
      </c>
      <c r="I93" t="s">
        <v>1545</v>
      </c>
      <c r="J93" t="s">
        <v>1546</v>
      </c>
      <c r="K93" t="s">
        <v>1415</v>
      </c>
      <c r="L93">
        <v>-7.9908055999999998</v>
      </c>
      <c r="M93">
        <v>-34.841628999999998</v>
      </c>
      <c r="N93">
        <v>8</v>
      </c>
      <c r="O93">
        <v>1999</v>
      </c>
      <c r="P93">
        <v>23</v>
      </c>
      <c r="Q93" t="s">
        <v>1547</v>
      </c>
      <c r="R93">
        <v>6</v>
      </c>
      <c r="S93" t="s">
        <v>43</v>
      </c>
      <c r="T93">
        <v>7</v>
      </c>
      <c r="U93" t="s">
        <v>36</v>
      </c>
      <c r="V93">
        <v>7244018688</v>
      </c>
      <c r="W93">
        <v>-1.9854596314574999</v>
      </c>
      <c r="X93">
        <v>30.057189287236199</v>
      </c>
      <c r="Y93" t="str">
        <f>_xlfn.CONCAT("RWANDA", " ", H93, " ", I93, " ", J93, " ", K93)</f>
        <v>RWANDA KICUKIRO GATENGA KARAMBO KAMABUYE</v>
      </c>
    </row>
    <row r="94" spans="1:25">
      <c r="A94">
        <v>30</v>
      </c>
      <c r="B94" t="s">
        <v>383</v>
      </c>
      <c r="C94" t="s">
        <v>384</v>
      </c>
      <c r="E94" t="s">
        <v>385</v>
      </c>
      <c r="F94" t="s">
        <v>3025</v>
      </c>
      <c r="G94" s="28" t="s">
        <v>72</v>
      </c>
      <c r="H94" t="s">
        <v>82</v>
      </c>
      <c r="I94" t="s">
        <v>1545</v>
      </c>
      <c r="J94" t="s">
        <v>1546</v>
      </c>
      <c r="K94" t="s">
        <v>1415</v>
      </c>
      <c r="L94">
        <v>-7.9908055999999998</v>
      </c>
      <c r="M94">
        <v>-34.841628999999998</v>
      </c>
      <c r="N94" t="s">
        <v>2948</v>
      </c>
      <c r="O94">
        <v>1938</v>
      </c>
      <c r="P94">
        <v>77</v>
      </c>
      <c r="Q94" t="s">
        <v>1547</v>
      </c>
      <c r="R94">
        <v>4</v>
      </c>
      <c r="S94" t="s">
        <v>93</v>
      </c>
      <c r="T94">
        <v>3</v>
      </c>
      <c r="U94" t="s">
        <v>36</v>
      </c>
      <c r="V94">
        <v>7244018688</v>
      </c>
      <c r="W94">
        <v>-1.9854596314574999</v>
      </c>
      <c r="X94">
        <v>30.057189287236199</v>
      </c>
      <c r="Y94" t="str">
        <f>_xlfn.CONCAT("RWANDA", " ", H94, " ", I94, " ", J94, " ", K94)</f>
        <v>RWANDA KICUKIRO GATENGA KARAMBO KAMABUYE</v>
      </c>
    </row>
    <row r="95" spans="1:25">
      <c r="A95">
        <v>30</v>
      </c>
      <c r="B95" t="s">
        <v>386</v>
      </c>
      <c r="C95" t="s">
        <v>387</v>
      </c>
      <c r="E95" t="s">
        <v>1090</v>
      </c>
      <c r="F95" t="s">
        <v>3409</v>
      </c>
      <c r="G95" s="28" t="s">
        <v>72</v>
      </c>
      <c r="H95" t="s">
        <v>82</v>
      </c>
      <c r="I95" t="s">
        <v>1545</v>
      </c>
      <c r="J95" t="s">
        <v>1546</v>
      </c>
      <c r="K95" t="s">
        <v>1415</v>
      </c>
      <c r="L95">
        <v>-7.9908055999999998</v>
      </c>
      <c r="M95">
        <v>-34.841628999999998</v>
      </c>
      <c r="N95">
        <v>2</v>
      </c>
      <c r="O95">
        <v>2021</v>
      </c>
      <c r="P95">
        <v>1</v>
      </c>
      <c r="Q95" t="s">
        <v>1547</v>
      </c>
      <c r="R95">
        <v>6</v>
      </c>
      <c r="S95" t="s">
        <v>43</v>
      </c>
      <c r="T95">
        <v>7</v>
      </c>
      <c r="U95" t="s">
        <v>36</v>
      </c>
      <c r="V95">
        <v>7244018688</v>
      </c>
      <c r="W95">
        <v>-1.9854596314574999</v>
      </c>
      <c r="X95">
        <v>30.057189287236199</v>
      </c>
      <c r="Y95" t="str">
        <f>_xlfn.CONCAT("RWANDA", " ", H95, " ", I95, " ", J95, " ", K95)</f>
        <v>RWANDA KICUKIRO GATENGA KARAMBO KAMABUYE</v>
      </c>
    </row>
    <row r="96" spans="1:25">
      <c r="A96">
        <v>31</v>
      </c>
      <c r="B96" t="s">
        <v>389</v>
      </c>
      <c r="C96" t="s">
        <v>390</v>
      </c>
      <c r="E96" t="s">
        <v>29</v>
      </c>
      <c r="F96" t="s">
        <v>3410</v>
      </c>
      <c r="G96" s="28" t="s">
        <v>37</v>
      </c>
      <c r="H96" t="s">
        <v>38</v>
      </c>
      <c r="I96" t="s">
        <v>1413</v>
      </c>
      <c r="J96" t="s">
        <v>1506</v>
      </c>
      <c r="K96" t="s">
        <v>1507</v>
      </c>
      <c r="L96">
        <v>10.3826543</v>
      </c>
      <c r="M96">
        <v>-61.298422100000003</v>
      </c>
      <c r="N96">
        <v>3</v>
      </c>
      <c r="O96" t="s">
        <v>2948</v>
      </c>
      <c r="P96">
        <v>85</v>
      </c>
      <c r="Q96" t="s">
        <v>2401</v>
      </c>
      <c r="R96">
        <v>7</v>
      </c>
      <c r="S96" t="s">
        <v>78</v>
      </c>
      <c r="T96">
        <v>11</v>
      </c>
      <c r="U96" t="s">
        <v>23</v>
      </c>
      <c r="V96" s="17"/>
      <c r="W96">
        <v>-2.6942188588252201</v>
      </c>
      <c r="X96">
        <v>29.0147637143581</v>
      </c>
      <c r="Y96" t="str">
        <f>_xlfn.CONCAT("RWANDA", " ", H96, " ", I96, " ", J96, " ", K96)</f>
        <v>RWANDA RUSIZI BUGARAMA RYANKANA KAYENZI</v>
      </c>
    </row>
    <row r="97" spans="1:25">
      <c r="A97">
        <v>31</v>
      </c>
      <c r="B97" t="s">
        <v>392</v>
      </c>
      <c r="C97" t="s">
        <v>393</v>
      </c>
      <c r="E97" t="s">
        <v>498</v>
      </c>
      <c r="F97" t="s">
        <v>3411</v>
      </c>
      <c r="G97" s="28" t="s">
        <v>37</v>
      </c>
      <c r="H97" t="s">
        <v>38</v>
      </c>
      <c r="I97" t="s">
        <v>1413</v>
      </c>
      <c r="J97" t="s">
        <v>1506</v>
      </c>
      <c r="K97" t="s">
        <v>1507</v>
      </c>
      <c r="L97">
        <v>10.3826543</v>
      </c>
      <c r="M97">
        <v>-61.298422100000003</v>
      </c>
      <c r="N97">
        <v>2</v>
      </c>
      <c r="O97" t="s">
        <v>2948</v>
      </c>
      <c r="P97">
        <v>40</v>
      </c>
      <c r="Q97" t="s">
        <v>2401</v>
      </c>
      <c r="R97">
        <v>5</v>
      </c>
      <c r="S97" t="s">
        <v>86</v>
      </c>
      <c r="T97">
        <v>8</v>
      </c>
      <c r="U97" t="s">
        <v>2948</v>
      </c>
      <c r="W97">
        <v>-2.6942188588252201</v>
      </c>
      <c r="X97">
        <v>29.0147637143581</v>
      </c>
      <c r="Y97" t="str">
        <f>_xlfn.CONCAT("RWANDA", " ", H97, " ", I97, " ", J97, " ", K97)</f>
        <v>RWANDA RUSIZI BUGARAMA RYANKANA KAYENZI</v>
      </c>
    </row>
    <row r="98" spans="1:25">
      <c r="A98">
        <v>31</v>
      </c>
      <c r="B98" t="s">
        <v>395</v>
      </c>
      <c r="C98" t="s">
        <v>396</v>
      </c>
      <c r="E98" t="s">
        <v>2819</v>
      </c>
      <c r="F98" t="s">
        <v>3412</v>
      </c>
      <c r="G98" s="28" t="s">
        <v>37</v>
      </c>
      <c r="H98" t="s">
        <v>38</v>
      </c>
      <c r="I98" t="s">
        <v>1413</v>
      </c>
      <c r="J98" t="s">
        <v>1506</v>
      </c>
      <c r="K98" t="s">
        <v>1507</v>
      </c>
      <c r="L98">
        <v>10.3826543</v>
      </c>
      <c r="M98">
        <v>-61.298422100000003</v>
      </c>
      <c r="N98" t="s">
        <v>2948</v>
      </c>
      <c r="O98">
        <v>2005</v>
      </c>
      <c r="P98">
        <v>17</v>
      </c>
      <c r="Q98" t="s">
        <v>2401</v>
      </c>
      <c r="R98">
        <v>6</v>
      </c>
      <c r="S98" t="s">
        <v>43</v>
      </c>
      <c r="T98">
        <v>13</v>
      </c>
      <c r="U98" t="s">
        <v>36</v>
      </c>
      <c r="W98">
        <v>-2.6942188588252201</v>
      </c>
      <c r="X98">
        <v>29.0147637143581</v>
      </c>
      <c r="Y98" t="str">
        <f>_xlfn.CONCAT("RWANDA", " ", H98, " ", I98, " ", J98, " ", K98)</f>
        <v>RWANDA RUSIZI BUGARAMA RYANKANA KAYENZI</v>
      </c>
    </row>
    <row r="99" spans="1:25">
      <c r="A99">
        <v>31</v>
      </c>
      <c r="B99" t="s">
        <v>398</v>
      </c>
      <c r="C99" t="s">
        <v>399</v>
      </c>
      <c r="D99" t="s">
        <v>400</v>
      </c>
      <c r="E99" t="s">
        <v>2948</v>
      </c>
      <c r="F99" t="s">
        <v>3413</v>
      </c>
      <c r="G99" s="28" t="s">
        <v>37</v>
      </c>
      <c r="H99" t="s">
        <v>38</v>
      </c>
      <c r="I99" t="s">
        <v>1413</v>
      </c>
      <c r="J99" t="s">
        <v>1506</v>
      </c>
      <c r="K99" t="s">
        <v>1507</v>
      </c>
      <c r="L99">
        <v>10.3826543</v>
      </c>
      <c r="M99">
        <v>-61.298422100000003</v>
      </c>
      <c r="N99">
        <v>1</v>
      </c>
      <c r="O99">
        <v>1972</v>
      </c>
      <c r="P99">
        <v>50</v>
      </c>
      <c r="Q99" t="s">
        <v>2401</v>
      </c>
      <c r="R99">
        <v>1</v>
      </c>
      <c r="S99" t="s">
        <v>186</v>
      </c>
      <c r="T99" t="s">
        <v>2948</v>
      </c>
      <c r="U99" t="s">
        <v>23</v>
      </c>
      <c r="W99">
        <v>-2.6942188588252201</v>
      </c>
      <c r="X99">
        <v>29.0147637143581</v>
      </c>
      <c r="Y99" t="str">
        <f>_xlfn.CONCAT("RWANDA", " ", H99, " ", I99, " ", J99, " ", K99)</f>
        <v>RWANDA RUSIZI BUGARAMA RYANKANA KAYENZI</v>
      </c>
    </row>
    <row r="100" spans="1:25">
      <c r="A100">
        <v>33</v>
      </c>
      <c r="B100" t="s">
        <v>410</v>
      </c>
      <c r="C100" t="s">
        <v>411</v>
      </c>
      <c r="D100" t="s">
        <v>412</v>
      </c>
      <c r="E100" t="s">
        <v>2408</v>
      </c>
      <c r="F100" t="s">
        <v>2409</v>
      </c>
      <c r="G100" s="28" t="s">
        <v>72</v>
      </c>
      <c r="H100" t="s">
        <v>82</v>
      </c>
      <c r="I100" t="s">
        <v>1545</v>
      </c>
      <c r="J100" t="s">
        <v>160</v>
      </c>
      <c r="K100" t="s">
        <v>1562</v>
      </c>
      <c r="L100">
        <v>45.193485699999997</v>
      </c>
      <c r="M100">
        <v>5.7218985</v>
      </c>
      <c r="N100">
        <v>6</v>
      </c>
      <c r="O100">
        <v>1952</v>
      </c>
      <c r="P100">
        <v>70</v>
      </c>
      <c r="Q100" t="s">
        <v>2409</v>
      </c>
      <c r="R100">
        <v>2</v>
      </c>
      <c r="S100" t="s">
        <v>48</v>
      </c>
      <c r="T100">
        <v>5</v>
      </c>
      <c r="U100" t="s">
        <v>36</v>
      </c>
      <c r="V100">
        <v>9215743537</v>
      </c>
      <c r="W100">
        <v>-1.98907299418817</v>
      </c>
      <c r="X100">
        <v>30.089782976574</v>
      </c>
      <c r="Y100" t="str">
        <f>_xlfn.CONCAT("RWANDA", " ", H100, " ", I100, " ", J100, " ", K100)</f>
        <v>RWANDA KICUKIRO GATENGA NYANZA TABA</v>
      </c>
    </row>
    <row r="101" spans="1:25">
      <c r="A101">
        <v>33</v>
      </c>
      <c r="B101" t="s">
        <v>414</v>
      </c>
      <c r="C101" t="s">
        <v>2948</v>
      </c>
      <c r="E101" t="s">
        <v>416</v>
      </c>
      <c r="F101" t="s">
        <v>3414</v>
      </c>
      <c r="G101" s="28" t="s">
        <v>72</v>
      </c>
      <c r="H101" t="s">
        <v>82</v>
      </c>
      <c r="I101" t="s">
        <v>1545</v>
      </c>
      <c r="J101" t="s">
        <v>160</v>
      </c>
      <c r="K101" t="s">
        <v>1562</v>
      </c>
      <c r="L101">
        <v>45.193485699999997</v>
      </c>
      <c r="M101">
        <v>5.7218985</v>
      </c>
      <c r="N101">
        <v>8</v>
      </c>
      <c r="O101">
        <v>1986</v>
      </c>
      <c r="P101">
        <v>67</v>
      </c>
      <c r="Q101" t="s">
        <v>2409</v>
      </c>
      <c r="R101">
        <v>3</v>
      </c>
      <c r="S101" t="s">
        <v>26</v>
      </c>
      <c r="T101">
        <v>5</v>
      </c>
      <c r="U101" t="s">
        <v>23</v>
      </c>
      <c r="V101">
        <v>9215743537</v>
      </c>
      <c r="W101">
        <v>-1.98907299418817</v>
      </c>
      <c r="X101">
        <v>30.089782976574</v>
      </c>
      <c r="Y101" t="str">
        <f>_xlfn.CONCAT("RWANDA", " ", H101, " ", I101, " ", J101, " ", K101)</f>
        <v>RWANDA KICUKIRO GATENGA NYANZA TABA</v>
      </c>
    </row>
    <row r="102" spans="1:25">
      <c r="A102">
        <v>34</v>
      </c>
      <c r="B102" t="s">
        <v>417</v>
      </c>
      <c r="C102" t="s">
        <v>2508</v>
      </c>
      <c r="E102" t="s">
        <v>192</v>
      </c>
      <c r="F102" t="s">
        <v>3415</v>
      </c>
      <c r="G102" s="28" t="s">
        <v>72</v>
      </c>
      <c r="H102" t="s">
        <v>77</v>
      </c>
      <c r="I102" t="s">
        <v>1419</v>
      </c>
      <c r="J102" t="s">
        <v>1565</v>
      </c>
      <c r="K102" t="s">
        <v>1566</v>
      </c>
      <c r="L102">
        <v>38.020809100000001</v>
      </c>
      <c r="M102">
        <v>-7.8554287</v>
      </c>
      <c r="N102">
        <v>8</v>
      </c>
      <c r="O102">
        <v>2021</v>
      </c>
      <c r="P102">
        <v>4</v>
      </c>
      <c r="Q102" t="s">
        <v>2410</v>
      </c>
      <c r="R102">
        <v>6</v>
      </c>
      <c r="S102" t="s">
        <v>43</v>
      </c>
      <c r="T102">
        <v>3</v>
      </c>
      <c r="U102" t="s">
        <v>23</v>
      </c>
      <c r="V102">
        <v>1004279617</v>
      </c>
      <c r="W102">
        <v>-1.9565379342787601</v>
      </c>
      <c r="X102">
        <v>30.055012996191302</v>
      </c>
      <c r="Y102" t="str">
        <f>_xlfn.CONCAT("RWANDA", " ", H102, " ", I102, " ", J102, " ", K102)</f>
        <v>RWANDA NYARUGENGE GITEGA KIGARAMA INGENZI</v>
      </c>
    </row>
    <row r="103" spans="1:25">
      <c r="A103">
        <v>34</v>
      </c>
      <c r="B103" t="s">
        <v>419</v>
      </c>
      <c r="C103" t="s">
        <v>420</v>
      </c>
      <c r="E103" t="s">
        <v>2821</v>
      </c>
      <c r="F103" t="s">
        <v>3416</v>
      </c>
      <c r="G103" s="28" t="s">
        <v>72</v>
      </c>
      <c r="H103" t="s">
        <v>77</v>
      </c>
      <c r="I103" t="s">
        <v>1419</v>
      </c>
      <c r="J103" t="s">
        <v>1565</v>
      </c>
      <c r="K103" t="s">
        <v>1566</v>
      </c>
      <c r="L103">
        <v>38.020809100000001</v>
      </c>
      <c r="M103">
        <v>-7.8554287</v>
      </c>
      <c r="N103">
        <v>7</v>
      </c>
      <c r="O103" t="s">
        <v>2948</v>
      </c>
      <c r="P103">
        <v>47</v>
      </c>
      <c r="Q103" t="s">
        <v>2410</v>
      </c>
      <c r="R103">
        <v>1</v>
      </c>
      <c r="S103" t="s">
        <v>186</v>
      </c>
      <c r="T103">
        <v>10</v>
      </c>
      <c r="U103" t="s">
        <v>36</v>
      </c>
      <c r="V103">
        <v>1004279617</v>
      </c>
      <c r="W103">
        <v>-1.9565379342787601</v>
      </c>
      <c r="X103">
        <v>30.055012996191302</v>
      </c>
      <c r="Y103" t="str">
        <f>_xlfn.CONCAT("RWANDA", " ", H103, " ", I103, " ", J103, " ", K103)</f>
        <v>RWANDA NYARUGENGE GITEGA KIGARAMA INGENZI</v>
      </c>
    </row>
    <row r="104" spans="1:25">
      <c r="A104">
        <v>34</v>
      </c>
      <c r="B104" t="s">
        <v>422</v>
      </c>
      <c r="C104" t="s">
        <v>423</v>
      </c>
      <c r="E104" t="s">
        <v>945</v>
      </c>
      <c r="F104" t="s">
        <v>3035</v>
      </c>
      <c r="G104" s="28" t="s">
        <v>72</v>
      </c>
      <c r="H104" t="s">
        <v>77</v>
      </c>
      <c r="I104" t="s">
        <v>1419</v>
      </c>
      <c r="J104" t="s">
        <v>1565</v>
      </c>
      <c r="K104" t="s">
        <v>1566</v>
      </c>
      <c r="L104">
        <v>38.020809100000001</v>
      </c>
      <c r="M104">
        <v>-7.8554287</v>
      </c>
      <c r="N104" t="s">
        <v>2948</v>
      </c>
      <c r="O104">
        <v>1984</v>
      </c>
      <c r="P104">
        <v>9</v>
      </c>
      <c r="Q104" t="s">
        <v>2410</v>
      </c>
      <c r="R104">
        <v>6</v>
      </c>
      <c r="S104" t="s">
        <v>43</v>
      </c>
      <c r="T104">
        <v>12</v>
      </c>
      <c r="U104" t="s">
        <v>36</v>
      </c>
      <c r="V104">
        <v>1004279617</v>
      </c>
      <c r="W104">
        <v>-1.9565379342787601</v>
      </c>
      <c r="X104">
        <v>30.055012996191302</v>
      </c>
      <c r="Y104" t="str">
        <f>_xlfn.CONCAT("RWANDA", " ", H104, " ", I104, " ", J104, " ", K104)</f>
        <v>RWANDA NYARUGENGE GITEGA KIGARAMA INGENZI</v>
      </c>
    </row>
    <row r="105" spans="1:25">
      <c r="A105">
        <v>35</v>
      </c>
      <c r="B105" t="s">
        <v>425</v>
      </c>
      <c r="C105" t="s">
        <v>426</v>
      </c>
      <c r="E105" t="s">
        <v>2412</v>
      </c>
      <c r="F105" t="s">
        <v>3036</v>
      </c>
      <c r="G105" s="28" t="s">
        <v>97</v>
      </c>
      <c r="H105" t="s">
        <v>125</v>
      </c>
      <c r="I105" t="s">
        <v>1406</v>
      </c>
      <c r="J105" t="s">
        <v>1407</v>
      </c>
      <c r="K105" t="s">
        <v>1408</v>
      </c>
      <c r="L105">
        <v>24.546876000000001</v>
      </c>
      <c r="M105">
        <v>107.04219000000001</v>
      </c>
      <c r="N105">
        <v>5</v>
      </c>
      <c r="O105" t="s">
        <v>2948</v>
      </c>
      <c r="P105">
        <v>61</v>
      </c>
      <c r="Q105" t="s">
        <v>2413</v>
      </c>
      <c r="R105">
        <v>1</v>
      </c>
      <c r="S105" t="s">
        <v>186</v>
      </c>
      <c r="T105">
        <v>5</v>
      </c>
      <c r="U105" t="s">
        <v>23</v>
      </c>
      <c r="V105" s="17">
        <v>4246322811</v>
      </c>
      <c r="W105">
        <v>-2.2568370377221099</v>
      </c>
      <c r="X105">
        <v>30.6505458436793</v>
      </c>
      <c r="Y105" t="str">
        <f>_xlfn.CONCAT("RWANDA", " ", H105, " ", I105, " ", J105, " ", K105)</f>
        <v>RWANDA KIREHE GAHARA MUHAMBA CYOBAHARAYE</v>
      </c>
    </row>
    <row r="106" spans="1:25">
      <c r="A106">
        <v>35</v>
      </c>
      <c r="B106" t="s">
        <v>428</v>
      </c>
      <c r="C106" t="s">
        <v>429</v>
      </c>
      <c r="E106" t="s">
        <v>304</v>
      </c>
      <c r="F106" t="s">
        <v>3037</v>
      </c>
      <c r="G106" s="28" t="s">
        <v>97</v>
      </c>
      <c r="H106" t="s">
        <v>125</v>
      </c>
      <c r="I106" t="s">
        <v>1406</v>
      </c>
      <c r="J106" t="s">
        <v>1407</v>
      </c>
      <c r="K106" t="s">
        <v>1408</v>
      </c>
      <c r="L106">
        <v>24.546876000000001</v>
      </c>
      <c r="M106">
        <v>107.04219000000001</v>
      </c>
      <c r="N106">
        <v>11</v>
      </c>
      <c r="O106">
        <v>1974</v>
      </c>
      <c r="P106">
        <v>48</v>
      </c>
      <c r="Q106" t="s">
        <v>2413</v>
      </c>
      <c r="R106">
        <v>4</v>
      </c>
      <c r="S106" t="s">
        <v>93</v>
      </c>
      <c r="T106">
        <v>8</v>
      </c>
      <c r="U106" t="s">
        <v>23</v>
      </c>
      <c r="V106" s="17">
        <v>4246322811</v>
      </c>
      <c r="W106">
        <v>-2.2568370377221099</v>
      </c>
      <c r="X106">
        <v>30.6505458436793</v>
      </c>
      <c r="Y106" t="str">
        <f>_xlfn.CONCAT("RWANDA", " ", H106, " ", I106, " ", J106, " ", K106)</f>
        <v>RWANDA KIREHE GAHARA MUHAMBA CYOBAHARAYE</v>
      </c>
    </row>
    <row r="107" spans="1:25">
      <c r="A107">
        <v>36</v>
      </c>
      <c r="B107" t="s">
        <v>430</v>
      </c>
      <c r="C107" t="s">
        <v>431</v>
      </c>
      <c r="E107" t="s">
        <v>865</v>
      </c>
      <c r="F107" t="s">
        <v>3417</v>
      </c>
      <c r="G107" s="28" t="s">
        <v>24</v>
      </c>
      <c r="H107" t="s">
        <v>255</v>
      </c>
      <c r="I107" t="s">
        <v>2117</v>
      </c>
      <c r="J107" t="s">
        <v>2118</v>
      </c>
      <c r="K107" t="s">
        <v>2119</v>
      </c>
      <c r="L107">
        <v>-33.151914499999997</v>
      </c>
      <c r="M107">
        <v>18.664208800000001</v>
      </c>
      <c r="N107">
        <v>2</v>
      </c>
      <c r="O107">
        <v>1924</v>
      </c>
      <c r="P107">
        <v>98</v>
      </c>
      <c r="Q107" t="s">
        <v>2414</v>
      </c>
      <c r="R107">
        <v>2</v>
      </c>
      <c r="S107" t="s">
        <v>48</v>
      </c>
      <c r="T107">
        <v>13</v>
      </c>
      <c r="U107" t="s">
        <v>36</v>
      </c>
      <c r="V107" s="17">
        <v>9721083915</v>
      </c>
      <c r="W107">
        <v>-2.18982561588862</v>
      </c>
      <c r="X107">
        <v>29.900989836875901</v>
      </c>
      <c r="Y107" t="str">
        <f>_xlfn.CONCAT("RWANDA", " ", H107, " ", I107, " ", J107, " ", K107)</f>
        <v>RWANDA RUHANGO KINAZI BURIMA MIRAMBI</v>
      </c>
    </row>
    <row r="108" spans="1:25">
      <c r="A108">
        <v>36</v>
      </c>
      <c r="B108" t="s">
        <v>433</v>
      </c>
      <c r="C108" t="s">
        <v>434</v>
      </c>
      <c r="E108" t="s">
        <v>435</v>
      </c>
      <c r="F108" t="s">
        <v>3418</v>
      </c>
      <c r="G108" s="28" t="s">
        <v>24</v>
      </c>
      <c r="H108" t="s">
        <v>255</v>
      </c>
      <c r="I108" t="s">
        <v>2117</v>
      </c>
      <c r="J108" t="s">
        <v>2118</v>
      </c>
      <c r="K108" t="s">
        <v>2119</v>
      </c>
      <c r="L108">
        <v>-33.151914499999997</v>
      </c>
      <c r="M108">
        <v>18.664208800000001</v>
      </c>
      <c r="N108">
        <v>5</v>
      </c>
      <c r="O108">
        <v>1966</v>
      </c>
      <c r="P108">
        <v>56</v>
      </c>
      <c r="Q108" t="s">
        <v>2414</v>
      </c>
      <c r="R108">
        <v>1</v>
      </c>
      <c r="S108" t="s">
        <v>186</v>
      </c>
      <c r="T108" t="s">
        <v>2948</v>
      </c>
      <c r="U108" t="s">
        <v>36</v>
      </c>
      <c r="V108" s="17">
        <v>9721083915</v>
      </c>
      <c r="W108">
        <v>-2.18982561588862</v>
      </c>
      <c r="X108">
        <v>29.900989836875901</v>
      </c>
      <c r="Y108" t="str">
        <f>_xlfn.CONCAT("RWANDA", " ", H108, " ", I108, " ", J108, " ", K108)</f>
        <v>RWANDA RUHANGO KINAZI BURIMA MIRAMBI</v>
      </c>
    </row>
    <row r="109" spans="1:25">
      <c r="A109">
        <v>36</v>
      </c>
      <c r="B109" t="s">
        <v>436</v>
      </c>
      <c r="C109" t="s">
        <v>437</v>
      </c>
      <c r="E109" t="s">
        <v>438</v>
      </c>
      <c r="F109" t="s">
        <v>3040</v>
      </c>
      <c r="G109" s="28" t="s">
        <v>24</v>
      </c>
      <c r="H109" t="s">
        <v>255</v>
      </c>
      <c r="I109" t="s">
        <v>2117</v>
      </c>
      <c r="J109" t="s">
        <v>2118</v>
      </c>
      <c r="K109" t="s">
        <v>2119</v>
      </c>
      <c r="L109">
        <v>-33.151914499999997</v>
      </c>
      <c r="M109">
        <v>18.664208800000001</v>
      </c>
      <c r="N109">
        <v>9</v>
      </c>
      <c r="O109">
        <v>1943</v>
      </c>
      <c r="P109">
        <v>5</v>
      </c>
      <c r="Q109" t="s">
        <v>2414</v>
      </c>
      <c r="R109">
        <v>6</v>
      </c>
      <c r="S109" t="s">
        <v>43</v>
      </c>
      <c r="T109">
        <v>8</v>
      </c>
      <c r="U109" t="s">
        <v>36</v>
      </c>
      <c r="V109" s="17">
        <v>9721083915</v>
      </c>
      <c r="W109">
        <v>-2.18982561588862</v>
      </c>
      <c r="X109">
        <v>29.900989836875901</v>
      </c>
      <c r="Y109" t="str">
        <f>_xlfn.CONCAT("RWANDA", " ", H109, " ", I109, " ", J109, " ", K109)</f>
        <v>RWANDA RUHANGO KINAZI BURIMA MIRAMBI</v>
      </c>
    </row>
    <row r="110" spans="1:25">
      <c r="A110">
        <v>37</v>
      </c>
      <c r="B110" t="s">
        <v>439</v>
      </c>
      <c r="C110" t="s">
        <v>2948</v>
      </c>
      <c r="E110" t="s">
        <v>2396</v>
      </c>
      <c r="F110" t="s">
        <v>3419</v>
      </c>
      <c r="G110" s="28" t="s">
        <v>97</v>
      </c>
      <c r="H110" t="s">
        <v>314</v>
      </c>
      <c r="I110" t="s">
        <v>1578</v>
      </c>
      <c r="J110" t="s">
        <v>1579</v>
      </c>
      <c r="K110" t="s">
        <v>1580</v>
      </c>
      <c r="L110">
        <v>9.7913370000000004</v>
      </c>
      <c r="M110">
        <v>-74.797524899999999</v>
      </c>
      <c r="N110">
        <v>11</v>
      </c>
      <c r="O110">
        <v>2014</v>
      </c>
      <c r="P110">
        <v>8</v>
      </c>
      <c r="Q110" t="s">
        <v>1582</v>
      </c>
      <c r="R110" t="s">
        <v>2948</v>
      </c>
      <c r="S110" t="s">
        <v>2948</v>
      </c>
      <c r="T110">
        <v>6</v>
      </c>
      <c r="U110" t="s">
        <v>36</v>
      </c>
      <c r="V110" s="17">
        <v>9898482048</v>
      </c>
      <c r="W110">
        <v>-1.8471235333368601</v>
      </c>
      <c r="X110">
        <v>30.505353897035299</v>
      </c>
      <c r="Y110" t="str">
        <f>_xlfn.CONCAT("RWANDA", " ", H110, " ", I110, " ", J110, " ", K110)</f>
        <v>RWANDA KAYONZA GAHINI JURU MIKINGA</v>
      </c>
    </row>
    <row r="111" spans="1:25">
      <c r="A111">
        <v>37</v>
      </c>
      <c r="B111" t="s">
        <v>441</v>
      </c>
      <c r="C111" t="s">
        <v>399</v>
      </c>
      <c r="D111" t="s">
        <v>442</v>
      </c>
      <c r="E111" t="s">
        <v>276</v>
      </c>
      <c r="F111" t="s">
        <v>1581</v>
      </c>
      <c r="G111" s="28" t="s">
        <v>97</v>
      </c>
      <c r="H111" t="s">
        <v>314</v>
      </c>
      <c r="I111" t="s">
        <v>1578</v>
      </c>
      <c r="J111" t="s">
        <v>1579</v>
      </c>
      <c r="K111" t="s">
        <v>1580</v>
      </c>
      <c r="L111">
        <v>9.7913370000000004</v>
      </c>
      <c r="M111">
        <v>-74.797524899999999</v>
      </c>
      <c r="N111" t="s">
        <v>2948</v>
      </c>
      <c r="O111">
        <v>1980</v>
      </c>
      <c r="P111">
        <v>42</v>
      </c>
      <c r="Q111" t="s">
        <v>1582</v>
      </c>
      <c r="R111">
        <v>5</v>
      </c>
      <c r="S111" t="s">
        <v>86</v>
      </c>
      <c r="T111">
        <v>3</v>
      </c>
      <c r="U111" t="s">
        <v>23</v>
      </c>
      <c r="V111" s="17">
        <v>9898482048</v>
      </c>
      <c r="W111">
        <v>-1.8471235333368601</v>
      </c>
      <c r="X111">
        <v>30.505353897035299</v>
      </c>
      <c r="Y111" t="str">
        <f>_xlfn.CONCAT("RWANDA", " ", H111, " ", I111, " ", J111, " ", K111)</f>
        <v>RWANDA KAYONZA GAHINI JURU MIKINGA</v>
      </c>
    </row>
    <row r="112" spans="1:25">
      <c r="A112">
        <v>37</v>
      </c>
      <c r="B112" t="s">
        <v>443</v>
      </c>
      <c r="C112" t="s">
        <v>444</v>
      </c>
      <c r="E112" t="s">
        <v>445</v>
      </c>
      <c r="F112" t="s">
        <v>3042</v>
      </c>
      <c r="G112" s="28" t="s">
        <v>97</v>
      </c>
      <c r="H112" t="s">
        <v>314</v>
      </c>
      <c r="I112" t="s">
        <v>1578</v>
      </c>
      <c r="J112" t="s">
        <v>1579</v>
      </c>
      <c r="K112" t="s">
        <v>1580</v>
      </c>
      <c r="L112">
        <v>9.7913370000000004</v>
      </c>
      <c r="M112">
        <v>-74.797524899999999</v>
      </c>
      <c r="N112">
        <v>10</v>
      </c>
      <c r="O112" t="s">
        <v>2948</v>
      </c>
      <c r="P112">
        <v>60</v>
      </c>
      <c r="Q112" t="s">
        <v>1582</v>
      </c>
      <c r="R112">
        <v>7</v>
      </c>
      <c r="S112" t="s">
        <v>78</v>
      </c>
      <c r="T112">
        <v>7</v>
      </c>
      <c r="U112" t="s">
        <v>36</v>
      </c>
      <c r="V112" s="17">
        <v>9898482048</v>
      </c>
      <c r="W112">
        <v>-1.8471235333368601</v>
      </c>
      <c r="X112">
        <v>30.505353897035299</v>
      </c>
      <c r="Y112" t="str">
        <f>_xlfn.CONCAT("RWANDA", " ", H112, " ", I112, " ", J112, " ", K112)</f>
        <v>RWANDA KAYONZA GAHINI JURU MIKINGA</v>
      </c>
    </row>
    <row r="113" spans="1:25">
      <c r="A113">
        <v>38</v>
      </c>
      <c r="B113" t="s">
        <v>446</v>
      </c>
      <c r="C113" t="s">
        <v>145</v>
      </c>
      <c r="D113" t="s">
        <v>447</v>
      </c>
      <c r="E113" t="s">
        <v>448</v>
      </c>
      <c r="F113" t="s">
        <v>1583</v>
      </c>
      <c r="G113" s="28" t="s">
        <v>97</v>
      </c>
      <c r="H113" t="s">
        <v>314</v>
      </c>
      <c r="I113" t="s">
        <v>1578</v>
      </c>
      <c r="J113" t="s">
        <v>1579</v>
      </c>
      <c r="K113" t="s">
        <v>1584</v>
      </c>
      <c r="L113">
        <v>45.350079999999998</v>
      </c>
      <c r="M113">
        <v>-72.515820000000005</v>
      </c>
      <c r="N113">
        <v>5</v>
      </c>
      <c r="O113" t="s">
        <v>2948</v>
      </c>
      <c r="P113">
        <v>61</v>
      </c>
      <c r="Q113" t="s">
        <v>2420</v>
      </c>
      <c r="R113">
        <v>2</v>
      </c>
      <c r="S113" t="s">
        <v>48</v>
      </c>
      <c r="T113" t="s">
        <v>2948</v>
      </c>
      <c r="U113" t="s">
        <v>23</v>
      </c>
      <c r="V113" s="17">
        <v>1038636624</v>
      </c>
      <c r="W113">
        <v>-1.8471235333368601</v>
      </c>
      <c r="X113">
        <v>30.505353897035299</v>
      </c>
      <c r="Y113" t="str">
        <f>_xlfn.CONCAT("RWANDA", " ", H113, " ", I113, " ", J113, " ", K113)</f>
        <v>RWANDA KAYONZA GAHINI JURU NYABUGOGO</v>
      </c>
    </row>
    <row r="114" spans="1:25">
      <c r="A114">
        <v>38</v>
      </c>
      <c r="B114" t="s">
        <v>449</v>
      </c>
      <c r="C114" t="s">
        <v>450</v>
      </c>
      <c r="E114" t="s">
        <v>2421</v>
      </c>
      <c r="F114" t="s">
        <v>3044</v>
      </c>
      <c r="G114" s="28" t="s">
        <v>97</v>
      </c>
      <c r="H114" t="s">
        <v>314</v>
      </c>
      <c r="I114" t="s">
        <v>1578</v>
      </c>
      <c r="J114" t="s">
        <v>1579</v>
      </c>
      <c r="K114" t="s">
        <v>1584</v>
      </c>
      <c r="L114">
        <v>45.350079999999998</v>
      </c>
      <c r="M114">
        <v>-72.515820000000005</v>
      </c>
      <c r="N114">
        <v>2</v>
      </c>
      <c r="O114">
        <v>1929</v>
      </c>
      <c r="P114">
        <v>93</v>
      </c>
      <c r="Q114" t="s">
        <v>2420</v>
      </c>
      <c r="R114">
        <v>4</v>
      </c>
      <c r="S114" t="s">
        <v>93</v>
      </c>
      <c r="T114">
        <v>7</v>
      </c>
      <c r="U114" t="s">
        <v>36</v>
      </c>
      <c r="V114" s="17">
        <v>1038636624</v>
      </c>
      <c r="W114">
        <v>-1.8471235333368601</v>
      </c>
      <c r="X114">
        <v>30.505353897035299</v>
      </c>
      <c r="Y114" t="str">
        <f>_xlfn.CONCAT("RWANDA", " ", H114, " ", I114, " ", J114, " ", K114)</f>
        <v>RWANDA KAYONZA GAHINI JURU NYABUGOGO</v>
      </c>
    </row>
    <row r="115" spans="1:25">
      <c r="A115">
        <v>38</v>
      </c>
      <c r="B115" t="s">
        <v>452</v>
      </c>
      <c r="C115" t="s">
        <v>453</v>
      </c>
      <c r="E115" t="s">
        <v>454</v>
      </c>
      <c r="F115" t="s">
        <v>3045</v>
      </c>
      <c r="G115" s="28" t="s">
        <v>97</v>
      </c>
      <c r="H115" t="s">
        <v>314</v>
      </c>
      <c r="I115" t="s">
        <v>1578</v>
      </c>
      <c r="J115" t="s">
        <v>1579</v>
      </c>
      <c r="K115" t="s">
        <v>1584</v>
      </c>
      <c r="L115">
        <v>45.350079999999998</v>
      </c>
      <c r="M115">
        <v>-72.515820000000005</v>
      </c>
      <c r="N115" t="s">
        <v>2948</v>
      </c>
      <c r="O115">
        <v>1949</v>
      </c>
      <c r="P115">
        <v>74</v>
      </c>
      <c r="Q115" t="s">
        <v>2420</v>
      </c>
      <c r="R115">
        <v>1</v>
      </c>
      <c r="S115" t="s">
        <v>186</v>
      </c>
      <c r="T115">
        <v>11</v>
      </c>
      <c r="U115" t="s">
        <v>36</v>
      </c>
      <c r="V115" s="17">
        <v>1038636624</v>
      </c>
      <c r="W115">
        <v>-1.8471235333368601</v>
      </c>
      <c r="X115">
        <v>30.505353897035299</v>
      </c>
      <c r="Y115" t="str">
        <f>_xlfn.CONCAT("RWANDA", " ", H115, " ", I115, " ", J115, " ", K115)</f>
        <v>RWANDA KAYONZA GAHINI JURU NYABUGOGO</v>
      </c>
    </row>
    <row r="116" spans="1:25">
      <c r="A116">
        <v>39</v>
      </c>
      <c r="B116" t="s">
        <v>455</v>
      </c>
      <c r="C116" t="s">
        <v>456</v>
      </c>
      <c r="E116" t="s">
        <v>1213</v>
      </c>
      <c r="F116" t="s">
        <v>3046</v>
      </c>
      <c r="G116" s="28" t="s">
        <v>24</v>
      </c>
      <c r="H116" t="s">
        <v>160</v>
      </c>
      <c r="I116" t="s">
        <v>1588</v>
      </c>
      <c r="J116" t="s">
        <v>1589</v>
      </c>
      <c r="K116" t="s">
        <v>1419</v>
      </c>
      <c r="L116">
        <v>32.270460700000001</v>
      </c>
      <c r="M116">
        <v>50.981037700000002</v>
      </c>
      <c r="N116">
        <v>8</v>
      </c>
      <c r="O116">
        <v>2019</v>
      </c>
      <c r="P116">
        <v>3</v>
      </c>
      <c r="Q116" t="s">
        <v>1591</v>
      </c>
      <c r="R116">
        <v>6</v>
      </c>
      <c r="S116" t="s">
        <v>43</v>
      </c>
      <c r="T116">
        <v>9</v>
      </c>
      <c r="U116" t="s">
        <v>36</v>
      </c>
      <c r="V116" s="17">
        <v>3181567578</v>
      </c>
      <c r="W116">
        <v>-2.28302837231589</v>
      </c>
      <c r="X116">
        <v>29.953294073206798</v>
      </c>
      <c r="Y116" t="str">
        <f>_xlfn.CONCAT("RWANDA", " ", H116, " ", I116, " ", J116, " ", K116)</f>
        <v>RWANDA NYANZA BUSORO GITOVU GITEGA</v>
      </c>
    </row>
    <row r="117" spans="1:25">
      <c r="A117">
        <v>39</v>
      </c>
      <c r="B117" t="s">
        <v>458</v>
      </c>
      <c r="C117" t="s">
        <v>134</v>
      </c>
      <c r="D117" t="s">
        <v>459</v>
      </c>
      <c r="E117" t="s">
        <v>2423</v>
      </c>
      <c r="F117" t="s">
        <v>2424</v>
      </c>
      <c r="G117" s="28" t="s">
        <v>24</v>
      </c>
      <c r="H117" t="s">
        <v>160</v>
      </c>
      <c r="I117" t="s">
        <v>1588</v>
      </c>
      <c r="J117" t="s">
        <v>1589</v>
      </c>
      <c r="K117" t="s">
        <v>1419</v>
      </c>
      <c r="L117">
        <v>32.270460700000001</v>
      </c>
      <c r="M117">
        <v>50.981037700000002</v>
      </c>
      <c r="N117">
        <v>5</v>
      </c>
      <c r="O117">
        <v>1982</v>
      </c>
      <c r="P117">
        <v>40</v>
      </c>
      <c r="Q117" t="s">
        <v>1591</v>
      </c>
      <c r="R117">
        <v>3</v>
      </c>
      <c r="S117" t="s">
        <v>26</v>
      </c>
      <c r="T117">
        <v>6</v>
      </c>
      <c r="U117" t="s">
        <v>36</v>
      </c>
      <c r="V117" s="17">
        <v>3181567578</v>
      </c>
      <c r="W117">
        <v>-2.28302837231589</v>
      </c>
      <c r="X117">
        <v>29.953294073206798</v>
      </c>
      <c r="Y117" t="str">
        <f>_xlfn.CONCAT("RWANDA", " ", H117, " ", I117, " ", J117, " ", K117)</f>
        <v>RWANDA NYANZA BUSORO GITOVU GITEGA</v>
      </c>
    </row>
    <row r="118" spans="1:25">
      <c r="A118">
        <v>39</v>
      </c>
      <c r="B118" t="s">
        <v>461</v>
      </c>
      <c r="C118" t="s">
        <v>462</v>
      </c>
      <c r="D118" t="s">
        <v>134</v>
      </c>
      <c r="E118" t="s">
        <v>463</v>
      </c>
      <c r="F118" t="s">
        <v>1591</v>
      </c>
      <c r="G118" s="28" t="s">
        <v>24</v>
      </c>
      <c r="H118" t="s">
        <v>160</v>
      </c>
      <c r="I118" t="s">
        <v>1588</v>
      </c>
      <c r="J118" t="s">
        <v>1589</v>
      </c>
      <c r="K118" t="s">
        <v>1419</v>
      </c>
      <c r="L118">
        <v>32.270460700000001</v>
      </c>
      <c r="M118">
        <v>50.981037700000002</v>
      </c>
      <c r="N118">
        <v>12</v>
      </c>
      <c r="O118">
        <v>1948</v>
      </c>
      <c r="P118">
        <v>74</v>
      </c>
      <c r="Q118" t="s">
        <v>1591</v>
      </c>
      <c r="R118">
        <v>6</v>
      </c>
      <c r="S118" t="s">
        <v>43</v>
      </c>
      <c r="T118">
        <v>6</v>
      </c>
      <c r="U118" t="s">
        <v>36</v>
      </c>
      <c r="V118" s="17">
        <v>3181567578</v>
      </c>
      <c r="W118">
        <v>-2.28302837231589</v>
      </c>
      <c r="X118">
        <v>29.953294073206798</v>
      </c>
      <c r="Y118" t="str">
        <f>_xlfn.CONCAT("RWANDA", " ", H118, " ", I118, " ", J118, " ", K118)</f>
        <v>RWANDA NYANZA BUSORO GITOVU GITEGA</v>
      </c>
    </row>
    <row r="119" spans="1:25">
      <c r="A119">
        <v>39</v>
      </c>
      <c r="B119" t="s">
        <v>464</v>
      </c>
      <c r="C119" t="s">
        <v>2822</v>
      </c>
      <c r="E119" t="s">
        <v>2948</v>
      </c>
      <c r="F119" t="s">
        <v>3420</v>
      </c>
      <c r="G119" s="28" t="s">
        <v>24</v>
      </c>
      <c r="H119" t="s">
        <v>160</v>
      </c>
      <c r="I119" t="s">
        <v>1588</v>
      </c>
      <c r="J119" t="s">
        <v>1589</v>
      </c>
      <c r="K119" t="s">
        <v>1419</v>
      </c>
      <c r="L119">
        <v>32.270460700000001</v>
      </c>
      <c r="M119">
        <v>50.981037700000002</v>
      </c>
      <c r="N119" t="s">
        <v>2948</v>
      </c>
      <c r="O119">
        <v>1961</v>
      </c>
      <c r="P119">
        <v>61</v>
      </c>
      <c r="Q119" t="s">
        <v>1591</v>
      </c>
      <c r="R119">
        <v>7</v>
      </c>
      <c r="S119" t="s">
        <v>78</v>
      </c>
      <c r="T119">
        <v>5</v>
      </c>
      <c r="U119" t="s">
        <v>36</v>
      </c>
      <c r="V119" s="17">
        <v>3181567578</v>
      </c>
      <c r="W119">
        <v>-2.28302837231589</v>
      </c>
      <c r="X119">
        <v>29.953294073206798</v>
      </c>
      <c r="Y119" t="str">
        <f>_xlfn.CONCAT("RWANDA", " ", H119, " ", I119, " ", J119, " ", K119)</f>
        <v>RWANDA NYANZA BUSORO GITOVU GITEGA</v>
      </c>
    </row>
    <row r="120" spans="1:25">
      <c r="A120">
        <v>40</v>
      </c>
      <c r="B120" t="s">
        <v>467</v>
      </c>
      <c r="C120" t="s">
        <v>403</v>
      </c>
      <c r="D120" t="s">
        <v>468</v>
      </c>
      <c r="E120" t="s">
        <v>2428</v>
      </c>
      <c r="F120" t="s">
        <v>2429</v>
      </c>
      <c r="G120" s="28" t="s">
        <v>24</v>
      </c>
      <c r="H120" t="s">
        <v>143</v>
      </c>
      <c r="I120" t="s">
        <v>2161</v>
      </c>
      <c r="J120" t="s">
        <v>1399</v>
      </c>
      <c r="K120" t="s">
        <v>1368</v>
      </c>
      <c r="L120">
        <v>49.792329899999999</v>
      </c>
      <c r="M120">
        <v>13.491532400000001</v>
      </c>
      <c r="N120" t="s">
        <v>2948</v>
      </c>
      <c r="O120" t="s">
        <v>2948</v>
      </c>
      <c r="P120">
        <v>85</v>
      </c>
      <c r="Q120" t="s">
        <v>2430</v>
      </c>
      <c r="R120">
        <v>3</v>
      </c>
      <c r="S120" t="s">
        <v>26</v>
      </c>
      <c r="T120">
        <v>5</v>
      </c>
      <c r="U120" t="s">
        <v>36</v>
      </c>
      <c r="V120" s="17">
        <v>7432145448</v>
      </c>
      <c r="W120">
        <v>-2.4699095510447502</v>
      </c>
      <c r="X120">
        <v>29.5833865824168</v>
      </c>
      <c r="Y120" t="str">
        <f>_xlfn.CONCAT("RWANDA", " ", H120, " ", I120, " ", J120, " ", K120)</f>
        <v>RWANDA NYAMAGABE GASAKA REMERA GITWA</v>
      </c>
    </row>
    <row r="121" spans="1:25">
      <c r="A121">
        <v>40</v>
      </c>
      <c r="B121" t="s">
        <v>470</v>
      </c>
      <c r="C121" t="s">
        <v>471</v>
      </c>
      <c r="E121" t="s">
        <v>2431</v>
      </c>
      <c r="F121" t="s">
        <v>3050</v>
      </c>
      <c r="G121" s="28" t="s">
        <v>24</v>
      </c>
      <c r="H121" t="s">
        <v>143</v>
      </c>
      <c r="I121" t="s">
        <v>2161</v>
      </c>
      <c r="J121" t="s">
        <v>1399</v>
      </c>
      <c r="K121" t="s">
        <v>1368</v>
      </c>
      <c r="L121">
        <v>49.792329899999999</v>
      </c>
      <c r="M121">
        <v>13.491532400000001</v>
      </c>
      <c r="N121">
        <v>11</v>
      </c>
      <c r="O121" t="s">
        <v>2948</v>
      </c>
      <c r="P121">
        <v>63</v>
      </c>
      <c r="Q121" t="s">
        <v>2430</v>
      </c>
      <c r="R121">
        <v>2</v>
      </c>
      <c r="S121" t="s">
        <v>48</v>
      </c>
      <c r="T121" t="s">
        <v>2948</v>
      </c>
      <c r="U121" t="s">
        <v>36</v>
      </c>
      <c r="V121" s="17">
        <v>7432145448</v>
      </c>
      <c r="W121">
        <v>-2.4699095510447502</v>
      </c>
      <c r="X121">
        <v>29.5833865824168</v>
      </c>
      <c r="Y121" t="str">
        <f>_xlfn.CONCAT("RWANDA", " ", H121, " ", I121, " ", J121, " ", K121)</f>
        <v>RWANDA NYAMAGABE GASAKA REMERA GITWA</v>
      </c>
    </row>
    <row r="122" spans="1:25">
      <c r="A122">
        <v>40</v>
      </c>
      <c r="B122" t="s">
        <v>473</v>
      </c>
      <c r="C122" t="s">
        <v>474</v>
      </c>
      <c r="E122" t="s">
        <v>2433</v>
      </c>
      <c r="F122" t="s">
        <v>3051</v>
      </c>
      <c r="G122" s="28" t="s">
        <v>24</v>
      </c>
      <c r="H122" t="s">
        <v>143</v>
      </c>
      <c r="I122" t="s">
        <v>2161</v>
      </c>
      <c r="J122" t="s">
        <v>1399</v>
      </c>
      <c r="K122" t="s">
        <v>1368</v>
      </c>
      <c r="L122">
        <v>49.792329899999999</v>
      </c>
      <c r="M122">
        <v>13.491532400000001</v>
      </c>
      <c r="N122">
        <v>8</v>
      </c>
      <c r="O122">
        <v>1932</v>
      </c>
      <c r="P122">
        <v>91</v>
      </c>
      <c r="Q122" t="s">
        <v>2430</v>
      </c>
      <c r="R122">
        <v>5</v>
      </c>
      <c r="S122" t="s">
        <v>86</v>
      </c>
      <c r="T122">
        <v>9</v>
      </c>
      <c r="U122" t="s">
        <v>36</v>
      </c>
      <c r="V122" s="17">
        <v>7432145448</v>
      </c>
      <c r="W122">
        <v>-2.4699095510447502</v>
      </c>
      <c r="X122">
        <v>29.5833865824168</v>
      </c>
      <c r="Y122" t="str">
        <f>_xlfn.CONCAT("RWANDA", " ", H122, " ", I122, " ", J122, " ", K122)</f>
        <v>RWANDA NYAMAGABE GASAKA REMERA GITWA</v>
      </c>
    </row>
    <row r="123" spans="1:25">
      <c r="A123">
        <v>40</v>
      </c>
      <c r="B123" t="s">
        <v>476</v>
      </c>
      <c r="C123" t="s">
        <v>477</v>
      </c>
      <c r="E123" t="s">
        <v>2434</v>
      </c>
      <c r="F123" t="s">
        <v>3052</v>
      </c>
      <c r="G123" s="28" t="s">
        <v>24</v>
      </c>
      <c r="H123" t="s">
        <v>143</v>
      </c>
      <c r="I123" t="s">
        <v>2161</v>
      </c>
      <c r="J123" t="s">
        <v>1399</v>
      </c>
      <c r="K123" t="s">
        <v>1368</v>
      </c>
      <c r="L123">
        <v>49.792329899999999</v>
      </c>
      <c r="M123">
        <v>13.491532400000001</v>
      </c>
      <c r="N123">
        <v>3</v>
      </c>
      <c r="O123">
        <v>1991</v>
      </c>
      <c r="P123">
        <v>15</v>
      </c>
      <c r="Q123" t="s">
        <v>2430</v>
      </c>
      <c r="R123">
        <v>6</v>
      </c>
      <c r="S123" t="s">
        <v>43</v>
      </c>
      <c r="T123">
        <v>10</v>
      </c>
      <c r="U123" t="s">
        <v>36</v>
      </c>
      <c r="V123" s="17">
        <v>7432145448</v>
      </c>
      <c r="W123">
        <v>-2.4699095510447502</v>
      </c>
      <c r="X123">
        <v>29.5833865824168</v>
      </c>
      <c r="Y123" t="str">
        <f>_xlfn.CONCAT("RWANDA", " ", H123, " ", I123, " ", J123, " ", K123)</f>
        <v>RWANDA NYAMAGABE GASAKA REMERA GITWA</v>
      </c>
    </row>
    <row r="124" spans="1:25">
      <c r="A124">
        <v>41</v>
      </c>
      <c r="B124" t="s">
        <v>479</v>
      </c>
      <c r="C124" t="s">
        <v>480</v>
      </c>
      <c r="E124" t="s">
        <v>481</v>
      </c>
      <c r="F124" t="s">
        <v>3053</v>
      </c>
      <c r="G124" s="28" t="s">
        <v>37</v>
      </c>
      <c r="H124" t="s">
        <v>68</v>
      </c>
      <c r="I124" t="s">
        <v>1414</v>
      </c>
      <c r="J124" t="s">
        <v>1452</v>
      </c>
      <c r="K124" t="s">
        <v>2124</v>
      </c>
      <c r="L124">
        <v>29.866085900000002</v>
      </c>
      <c r="M124">
        <v>121.5935283</v>
      </c>
      <c r="N124">
        <v>10</v>
      </c>
      <c r="O124">
        <v>1947</v>
      </c>
      <c r="P124">
        <v>75</v>
      </c>
      <c r="Q124" t="s">
        <v>1604</v>
      </c>
      <c r="R124">
        <v>5</v>
      </c>
      <c r="S124" t="s">
        <v>86</v>
      </c>
      <c r="T124">
        <v>2</v>
      </c>
      <c r="U124" t="s">
        <v>23</v>
      </c>
      <c r="V124" s="17">
        <v>5144563102</v>
      </c>
      <c r="W124">
        <v>-2.0534522319075399</v>
      </c>
      <c r="X124">
        <v>29.5986509579967</v>
      </c>
      <c r="Y124" t="str">
        <f>_xlfn.CONCAT("RWANDA", " ", H124, " ", I124, " ", J124, " ", K124)</f>
        <v>RWANDA NGORORERO NYANGE GASEKE DUTWE</v>
      </c>
    </row>
    <row r="125" spans="1:25">
      <c r="A125">
        <v>41</v>
      </c>
      <c r="B125" t="s">
        <v>482</v>
      </c>
      <c r="C125" t="s">
        <v>483</v>
      </c>
      <c r="E125" t="s">
        <v>2823</v>
      </c>
      <c r="F125" t="s">
        <v>3421</v>
      </c>
      <c r="G125" s="28" t="s">
        <v>37</v>
      </c>
      <c r="H125" t="s">
        <v>68</v>
      </c>
      <c r="I125" t="s">
        <v>1414</v>
      </c>
      <c r="J125" t="s">
        <v>1452</v>
      </c>
      <c r="K125" t="s">
        <v>2124</v>
      </c>
      <c r="L125">
        <v>29.866085900000002</v>
      </c>
      <c r="M125">
        <v>121.5935283</v>
      </c>
      <c r="N125" t="s">
        <v>2948</v>
      </c>
      <c r="O125">
        <v>2010</v>
      </c>
      <c r="P125">
        <v>12</v>
      </c>
      <c r="Q125" t="s">
        <v>1604</v>
      </c>
      <c r="R125">
        <v>6</v>
      </c>
      <c r="S125" t="s">
        <v>43</v>
      </c>
      <c r="T125">
        <v>12</v>
      </c>
      <c r="U125" t="s">
        <v>23</v>
      </c>
      <c r="V125" s="17">
        <v>5144563102</v>
      </c>
      <c r="W125">
        <v>-2.0534522319075399</v>
      </c>
      <c r="X125">
        <v>29.5986509579967</v>
      </c>
      <c r="Y125" t="str">
        <f>_xlfn.CONCAT("RWANDA", " ", H125, " ", I125, " ", J125, " ", K125)</f>
        <v>RWANDA NGORORERO NYANGE GASEKE DUTWE</v>
      </c>
    </row>
    <row r="126" spans="1:25">
      <c r="A126">
        <v>41</v>
      </c>
      <c r="B126" t="s">
        <v>485</v>
      </c>
      <c r="C126" t="s">
        <v>399</v>
      </c>
      <c r="D126" t="s">
        <v>486</v>
      </c>
      <c r="E126" t="s">
        <v>454</v>
      </c>
      <c r="F126" t="s">
        <v>1604</v>
      </c>
      <c r="G126" s="28" t="s">
        <v>37</v>
      </c>
      <c r="H126" t="s">
        <v>68</v>
      </c>
      <c r="I126" t="s">
        <v>1414</v>
      </c>
      <c r="J126" t="s">
        <v>1452</v>
      </c>
      <c r="K126" t="s">
        <v>2124</v>
      </c>
      <c r="L126">
        <v>29.866085900000002</v>
      </c>
      <c r="M126">
        <v>121.5935283</v>
      </c>
      <c r="N126">
        <v>7</v>
      </c>
      <c r="O126" t="s">
        <v>2948</v>
      </c>
      <c r="P126">
        <v>89</v>
      </c>
      <c r="Q126" t="s">
        <v>1604</v>
      </c>
      <c r="R126">
        <v>4</v>
      </c>
      <c r="S126" t="s">
        <v>93</v>
      </c>
      <c r="T126">
        <v>3</v>
      </c>
      <c r="U126" t="s">
        <v>23</v>
      </c>
      <c r="V126" s="17">
        <v>5144563102</v>
      </c>
      <c r="W126">
        <v>-2.0534522319075399</v>
      </c>
      <c r="X126">
        <v>29.5986509579967</v>
      </c>
      <c r="Y126" t="str">
        <f>_xlfn.CONCAT("RWANDA", " ", H126, " ", I126, " ", J126, " ", K126)</f>
        <v>RWANDA NGORORERO NYANGE GASEKE DUTWE</v>
      </c>
    </row>
    <row r="127" spans="1:25">
      <c r="A127">
        <v>41</v>
      </c>
      <c r="B127" t="s">
        <v>487</v>
      </c>
      <c r="C127" t="s">
        <v>488</v>
      </c>
      <c r="D127" t="s">
        <v>489</v>
      </c>
      <c r="E127" t="s">
        <v>381</v>
      </c>
      <c r="F127" t="s">
        <v>1605</v>
      </c>
      <c r="G127" s="28" t="s">
        <v>37</v>
      </c>
      <c r="H127" t="s">
        <v>68</v>
      </c>
      <c r="I127" t="s">
        <v>1414</v>
      </c>
      <c r="J127" t="s">
        <v>1452</v>
      </c>
      <c r="K127" t="s">
        <v>2124</v>
      </c>
      <c r="L127">
        <v>29.866085900000002</v>
      </c>
      <c r="M127">
        <v>121.5935283</v>
      </c>
      <c r="N127">
        <v>10</v>
      </c>
      <c r="O127" t="s">
        <v>2948</v>
      </c>
      <c r="P127">
        <v>11</v>
      </c>
      <c r="Q127" t="s">
        <v>1604</v>
      </c>
      <c r="R127">
        <v>6</v>
      </c>
      <c r="S127" t="s">
        <v>43</v>
      </c>
      <c r="T127">
        <v>3</v>
      </c>
      <c r="U127" t="s">
        <v>36</v>
      </c>
      <c r="V127" s="17">
        <v>5144563102</v>
      </c>
      <c r="W127">
        <v>-2.0534522319075399</v>
      </c>
      <c r="X127">
        <v>29.5986509579967</v>
      </c>
      <c r="Y127" t="str">
        <f>_xlfn.CONCAT("RWANDA", " ", H127, " ", I127, " ", J127, " ", K127)</f>
        <v>RWANDA NGORORERO NYANGE GASEKE DUTWE</v>
      </c>
    </row>
    <row r="128" spans="1:25">
      <c r="A128">
        <v>42</v>
      </c>
      <c r="B128" t="s">
        <v>490</v>
      </c>
      <c r="C128" t="s">
        <v>491</v>
      </c>
      <c r="E128" t="s">
        <v>2732</v>
      </c>
      <c r="F128" t="s">
        <v>3055</v>
      </c>
      <c r="G128" s="28" t="s">
        <v>31</v>
      </c>
      <c r="H128" t="s">
        <v>110</v>
      </c>
      <c r="I128" t="s">
        <v>1607</v>
      </c>
      <c r="J128" t="s">
        <v>1608</v>
      </c>
      <c r="K128" t="s">
        <v>1609</v>
      </c>
      <c r="L128">
        <v>40.864317999999997</v>
      </c>
      <c r="M128">
        <v>-73.797792799999996</v>
      </c>
      <c r="N128">
        <v>12</v>
      </c>
      <c r="O128">
        <v>1992</v>
      </c>
      <c r="P128">
        <v>30</v>
      </c>
      <c r="Q128" t="s">
        <v>2438</v>
      </c>
      <c r="R128">
        <v>5</v>
      </c>
      <c r="S128" t="s">
        <v>86</v>
      </c>
      <c r="T128">
        <v>3</v>
      </c>
      <c r="U128" t="s">
        <v>23</v>
      </c>
      <c r="W128">
        <v>-1.56845703849615</v>
      </c>
      <c r="X128">
        <v>30.110083886416302</v>
      </c>
      <c r="Y128" t="str">
        <f>_xlfn.CONCAT("RWANDA", " ", H128, " ", I128, " ", J128, " ", K128)</f>
        <v>RWANDA GICUMBI RWAMIKO NYAGAHINGA KIGAGA</v>
      </c>
    </row>
    <row r="129" spans="1:25">
      <c r="A129">
        <v>42</v>
      </c>
      <c r="B129" t="s">
        <v>493</v>
      </c>
      <c r="C129" t="s">
        <v>494</v>
      </c>
      <c r="E129" t="s">
        <v>480</v>
      </c>
      <c r="F129" t="s">
        <v>3056</v>
      </c>
      <c r="G129" s="28" t="s">
        <v>31</v>
      </c>
      <c r="H129" t="s">
        <v>110</v>
      </c>
      <c r="I129" t="s">
        <v>1607</v>
      </c>
      <c r="J129" t="s">
        <v>1608</v>
      </c>
      <c r="K129" t="s">
        <v>1609</v>
      </c>
      <c r="L129">
        <v>40.864317999999997</v>
      </c>
      <c r="M129">
        <v>-73.797792799999996</v>
      </c>
      <c r="N129" t="s">
        <v>2948</v>
      </c>
      <c r="O129" t="s">
        <v>2948</v>
      </c>
      <c r="P129">
        <v>99</v>
      </c>
      <c r="Q129" t="s">
        <v>2438</v>
      </c>
      <c r="R129">
        <v>2</v>
      </c>
      <c r="S129" t="s">
        <v>48</v>
      </c>
      <c r="T129">
        <v>8</v>
      </c>
      <c r="U129" t="s">
        <v>36</v>
      </c>
      <c r="V129" s="17"/>
      <c r="W129">
        <v>-1.56845703849615</v>
      </c>
      <c r="X129">
        <v>30.110083886416302</v>
      </c>
      <c r="Y129" t="str">
        <f>_xlfn.CONCAT("RWANDA", " ", H129, " ", I129, " ", J129, " ", K129)</f>
        <v>RWANDA GICUMBI RWAMIKO NYAGAHINGA KIGAGA</v>
      </c>
    </row>
    <row r="130" spans="1:25">
      <c r="A130">
        <v>42</v>
      </c>
      <c r="B130" t="s">
        <v>496</v>
      </c>
      <c r="C130" t="s">
        <v>497</v>
      </c>
      <c r="D130" t="s">
        <v>34</v>
      </c>
      <c r="E130" t="s">
        <v>498</v>
      </c>
      <c r="F130" t="s">
        <v>1611</v>
      </c>
      <c r="G130" s="28" t="s">
        <v>31</v>
      </c>
      <c r="H130" t="s">
        <v>110</v>
      </c>
      <c r="I130" t="s">
        <v>1607</v>
      </c>
      <c r="J130" t="s">
        <v>1608</v>
      </c>
      <c r="K130" t="s">
        <v>1609</v>
      </c>
      <c r="L130">
        <v>40.864317999999997</v>
      </c>
      <c r="M130">
        <v>-73.797792799999996</v>
      </c>
      <c r="N130">
        <v>9</v>
      </c>
      <c r="O130">
        <v>1963</v>
      </c>
      <c r="P130">
        <v>52</v>
      </c>
      <c r="Q130" t="s">
        <v>2438</v>
      </c>
      <c r="R130" t="s">
        <v>2948</v>
      </c>
      <c r="S130" t="s">
        <v>2948</v>
      </c>
      <c r="T130" t="s">
        <v>2948</v>
      </c>
      <c r="U130" t="s">
        <v>36</v>
      </c>
      <c r="W130">
        <v>-1.56845703849615</v>
      </c>
      <c r="X130">
        <v>30.110083886416302</v>
      </c>
      <c r="Y130" t="str">
        <f>_xlfn.CONCAT("RWANDA", " ", H130, " ", I130, " ", J130, " ", K130)</f>
        <v>RWANDA GICUMBI RWAMIKO NYAGAHINGA KIGAGA</v>
      </c>
    </row>
    <row r="131" spans="1:25">
      <c r="A131">
        <v>43</v>
      </c>
      <c r="B131" t="s">
        <v>499</v>
      </c>
      <c r="C131" t="s">
        <v>2948</v>
      </c>
      <c r="E131" t="s">
        <v>563</v>
      </c>
      <c r="F131" t="s">
        <v>3422</v>
      </c>
      <c r="G131" s="28" t="s">
        <v>37</v>
      </c>
      <c r="H131" t="s">
        <v>68</v>
      </c>
      <c r="I131" t="s">
        <v>1379</v>
      </c>
      <c r="J131" t="s">
        <v>1613</v>
      </c>
      <c r="K131" t="s">
        <v>1614</v>
      </c>
      <c r="L131">
        <v>8.9909733999999997</v>
      </c>
      <c r="M131">
        <v>16.316947899999999</v>
      </c>
      <c r="N131">
        <v>12</v>
      </c>
      <c r="O131" t="s">
        <v>2948</v>
      </c>
      <c r="P131">
        <v>32</v>
      </c>
      <c r="Q131" t="s">
        <v>2442</v>
      </c>
      <c r="R131" t="s">
        <v>2948</v>
      </c>
      <c r="S131" t="s">
        <v>2948</v>
      </c>
      <c r="T131">
        <v>6</v>
      </c>
      <c r="U131" t="s">
        <v>36</v>
      </c>
      <c r="V131" s="17">
        <v>7621647104</v>
      </c>
      <c r="W131">
        <v>-1.86138900071369</v>
      </c>
      <c r="X131">
        <v>29.624152363710401</v>
      </c>
      <c r="Y131" t="str">
        <f>_xlfn.CONCAT("RWANDA", " ", H131, " ", I131, " ", J131, " ", K131)</f>
        <v>RWANDA NGORORERO BWIRA KABARONDO NYAKARAMBI</v>
      </c>
    </row>
    <row r="132" spans="1:25">
      <c r="A132">
        <v>43</v>
      </c>
      <c r="B132" t="s">
        <v>502</v>
      </c>
      <c r="C132" t="s">
        <v>76</v>
      </c>
      <c r="E132" t="s">
        <v>481</v>
      </c>
      <c r="F132" t="s">
        <v>3058</v>
      </c>
      <c r="G132" s="28" t="s">
        <v>37</v>
      </c>
      <c r="H132" t="s">
        <v>68</v>
      </c>
      <c r="I132" t="s">
        <v>1379</v>
      </c>
      <c r="J132" t="s">
        <v>1613</v>
      </c>
      <c r="K132" t="s">
        <v>1614</v>
      </c>
      <c r="L132">
        <v>8.9909733999999997</v>
      </c>
      <c r="M132">
        <v>16.316947899999999</v>
      </c>
      <c r="N132">
        <v>6</v>
      </c>
      <c r="O132">
        <v>2002</v>
      </c>
      <c r="P132">
        <v>22</v>
      </c>
      <c r="Q132" t="s">
        <v>2442</v>
      </c>
      <c r="R132">
        <v>6</v>
      </c>
      <c r="S132" t="s">
        <v>43</v>
      </c>
      <c r="T132">
        <v>7</v>
      </c>
      <c r="U132" t="s">
        <v>36</v>
      </c>
      <c r="V132" s="17">
        <v>7621647104</v>
      </c>
      <c r="W132">
        <v>-1.86138900071369</v>
      </c>
      <c r="X132">
        <v>29.624152363710401</v>
      </c>
      <c r="Y132" t="str">
        <f>_xlfn.CONCAT("RWANDA", " ", H132, " ", I132, " ", J132, " ", K132)</f>
        <v>RWANDA NGORORERO BWIRA KABARONDO NYAKARAMBI</v>
      </c>
    </row>
    <row r="133" spans="1:25">
      <c r="A133">
        <v>43</v>
      </c>
      <c r="B133" t="s">
        <v>504</v>
      </c>
      <c r="C133" t="s">
        <v>505</v>
      </c>
      <c r="E133" t="s">
        <v>506</v>
      </c>
      <c r="F133" t="s">
        <v>3059</v>
      </c>
      <c r="G133" s="28" t="s">
        <v>37</v>
      </c>
      <c r="H133" t="s">
        <v>68</v>
      </c>
      <c r="I133" t="s">
        <v>1379</v>
      </c>
      <c r="J133" t="s">
        <v>1613</v>
      </c>
      <c r="K133" t="s">
        <v>1614</v>
      </c>
      <c r="L133">
        <v>8.9909733999999997</v>
      </c>
      <c r="M133">
        <v>16.316947899999999</v>
      </c>
      <c r="N133">
        <v>10</v>
      </c>
      <c r="O133">
        <v>1973</v>
      </c>
      <c r="P133">
        <v>49</v>
      </c>
      <c r="Q133" t="s">
        <v>2442</v>
      </c>
      <c r="R133">
        <v>7</v>
      </c>
      <c r="S133" t="s">
        <v>78</v>
      </c>
      <c r="T133">
        <v>10</v>
      </c>
      <c r="U133" t="s">
        <v>36</v>
      </c>
      <c r="V133" s="17">
        <v>7621647104</v>
      </c>
      <c r="W133">
        <v>-1.86138900071369</v>
      </c>
      <c r="X133">
        <v>29.624152363710401</v>
      </c>
      <c r="Y133" t="str">
        <f>_xlfn.CONCAT("RWANDA", " ", H133, " ", I133, " ", J133, " ", K133)</f>
        <v>RWANDA NGORORERO BWIRA KABARONDO NYAKARAMBI</v>
      </c>
    </row>
    <row r="134" spans="1:25">
      <c r="A134">
        <v>43</v>
      </c>
      <c r="B134" t="s">
        <v>507</v>
      </c>
      <c r="C134" t="s">
        <v>508</v>
      </c>
      <c r="E134" t="s">
        <v>385</v>
      </c>
      <c r="F134" t="s">
        <v>3060</v>
      </c>
      <c r="G134" s="28" t="s">
        <v>72</v>
      </c>
      <c r="H134" t="s">
        <v>73</v>
      </c>
      <c r="I134" t="s">
        <v>2824</v>
      </c>
      <c r="J134" t="s">
        <v>2825</v>
      </c>
      <c r="K134" t="s">
        <v>1460</v>
      </c>
      <c r="L134">
        <v>8.9909733999999997</v>
      </c>
      <c r="M134">
        <v>16.316947899999999</v>
      </c>
      <c r="N134">
        <v>6</v>
      </c>
      <c r="O134">
        <v>1932</v>
      </c>
      <c r="P134">
        <v>90</v>
      </c>
      <c r="Q134" t="s">
        <v>2442</v>
      </c>
      <c r="R134">
        <v>6</v>
      </c>
      <c r="S134" t="s">
        <v>43</v>
      </c>
      <c r="T134">
        <v>1</v>
      </c>
      <c r="U134" t="s">
        <v>36</v>
      </c>
      <c r="V134" s="17">
        <v>7621647104</v>
      </c>
      <c r="W134">
        <v>-1.9101128326261301</v>
      </c>
      <c r="X134">
        <v>30.046650162254</v>
      </c>
      <c r="Y134" t="str">
        <f>_xlfn.CONCAT("RWANDA", " ", H134, " ", I134, " ", J134, " ", K134)</f>
        <v>RWANDA GASABO GATSATA KARURUMA BUSASAMANA</v>
      </c>
    </row>
    <row r="135" spans="1:25">
      <c r="A135">
        <v>43</v>
      </c>
      <c r="B135" t="s">
        <v>507</v>
      </c>
      <c r="C135" t="s">
        <v>508</v>
      </c>
      <c r="E135" t="s">
        <v>385</v>
      </c>
      <c r="F135" t="s">
        <v>3060</v>
      </c>
      <c r="G135" s="28" t="s">
        <v>37</v>
      </c>
      <c r="H135" t="s">
        <v>68</v>
      </c>
      <c r="I135" t="s">
        <v>1379</v>
      </c>
      <c r="J135" t="s">
        <v>1613</v>
      </c>
      <c r="K135" t="s">
        <v>1614</v>
      </c>
      <c r="L135">
        <v>8.9909733999999997</v>
      </c>
      <c r="M135">
        <v>16.316947899999999</v>
      </c>
      <c r="N135">
        <v>6</v>
      </c>
      <c r="O135">
        <v>2001</v>
      </c>
      <c r="P135">
        <v>90</v>
      </c>
      <c r="Q135" t="s">
        <v>2442</v>
      </c>
      <c r="R135">
        <v>6</v>
      </c>
      <c r="S135" t="s">
        <v>43</v>
      </c>
      <c r="T135">
        <v>1</v>
      </c>
      <c r="U135" t="s">
        <v>36</v>
      </c>
      <c r="V135" s="17">
        <v>7621647104</v>
      </c>
      <c r="W135">
        <v>-1.86138900071369</v>
      </c>
      <c r="X135">
        <v>29.624152363710401</v>
      </c>
      <c r="Y135" t="str">
        <f>_xlfn.CONCAT("RWANDA", " ", H135, " ", I135, " ", J135, " ", K135)</f>
        <v>RWANDA NGORORERO BWIRA KABARONDO NYAKARAMBI</v>
      </c>
    </row>
    <row r="136" spans="1:25">
      <c r="A136">
        <v>45</v>
      </c>
      <c r="B136" t="s">
        <v>525</v>
      </c>
      <c r="C136" t="s">
        <v>526</v>
      </c>
      <c r="E136" t="s">
        <v>2447</v>
      </c>
      <c r="F136" t="s">
        <v>3066</v>
      </c>
      <c r="G136" s="28" t="s">
        <v>37</v>
      </c>
      <c r="H136" t="s">
        <v>42</v>
      </c>
      <c r="I136" t="s">
        <v>1627</v>
      </c>
      <c r="J136" t="s">
        <v>1628</v>
      </c>
      <c r="K136" t="s">
        <v>1629</v>
      </c>
      <c r="L136">
        <v>-17.692994500000001</v>
      </c>
      <c r="M136">
        <v>-42.5172107</v>
      </c>
      <c r="N136">
        <v>6</v>
      </c>
      <c r="O136">
        <v>1971</v>
      </c>
      <c r="P136">
        <v>21</v>
      </c>
      <c r="Q136" t="s">
        <v>2452</v>
      </c>
      <c r="R136">
        <v>2</v>
      </c>
      <c r="S136" t="s">
        <v>48</v>
      </c>
      <c r="T136">
        <v>8</v>
      </c>
      <c r="U136" t="s">
        <v>36</v>
      </c>
      <c r="V136" s="17">
        <v>6099637466</v>
      </c>
      <c r="W136">
        <v>-1.5815233696831299</v>
      </c>
      <c r="X136">
        <v>29.475685908840202</v>
      </c>
      <c r="Y136" t="str">
        <f>_xlfn.CONCAT("RWANDA", " ", H136, " ", I136, " ", J136, " ", K136)</f>
        <v>RWANDA NYABIHU JENDA KAREBA RUBARE</v>
      </c>
    </row>
    <row r="137" spans="1:25">
      <c r="A137">
        <v>45</v>
      </c>
      <c r="B137" t="s">
        <v>527</v>
      </c>
      <c r="C137" t="s">
        <v>528</v>
      </c>
      <c r="E137" t="s">
        <v>529</v>
      </c>
      <c r="F137" t="s">
        <v>3067</v>
      </c>
      <c r="G137" s="28" t="s">
        <v>37</v>
      </c>
      <c r="H137" t="s">
        <v>42</v>
      </c>
      <c r="I137" t="s">
        <v>1627</v>
      </c>
      <c r="J137" t="s">
        <v>1628</v>
      </c>
      <c r="K137" t="s">
        <v>1629</v>
      </c>
      <c r="L137">
        <v>-17.692994500000001</v>
      </c>
      <c r="M137">
        <v>-42.5172107</v>
      </c>
      <c r="N137">
        <v>8</v>
      </c>
      <c r="O137" t="s">
        <v>2948</v>
      </c>
      <c r="P137">
        <v>85</v>
      </c>
      <c r="Q137" t="s">
        <v>2452</v>
      </c>
      <c r="R137">
        <v>3</v>
      </c>
      <c r="S137" t="s">
        <v>26</v>
      </c>
      <c r="T137">
        <v>5</v>
      </c>
      <c r="U137" t="s">
        <v>36</v>
      </c>
      <c r="V137" s="17">
        <v>6099637466</v>
      </c>
      <c r="W137">
        <v>-1.5815233696831299</v>
      </c>
      <c r="X137">
        <v>29.475685908840202</v>
      </c>
      <c r="Y137" t="str">
        <f>_xlfn.CONCAT("RWANDA", " ", H137, " ", I137, " ", J137, " ", K137)</f>
        <v>RWANDA NYABIHU JENDA KAREBA RUBARE</v>
      </c>
    </row>
    <row r="138" spans="1:25">
      <c r="A138">
        <v>45</v>
      </c>
      <c r="B138" t="s">
        <v>530</v>
      </c>
      <c r="C138" t="s">
        <v>370</v>
      </c>
      <c r="E138" t="s">
        <v>394</v>
      </c>
      <c r="F138" t="s">
        <v>3423</v>
      </c>
      <c r="G138" s="28" t="s">
        <v>37</v>
      </c>
      <c r="H138" t="s">
        <v>42</v>
      </c>
      <c r="I138" t="s">
        <v>1627</v>
      </c>
      <c r="J138" t="s">
        <v>1628</v>
      </c>
      <c r="K138" t="s">
        <v>1629</v>
      </c>
      <c r="L138">
        <v>-17.692994500000001</v>
      </c>
      <c r="M138">
        <v>-42.5172107</v>
      </c>
      <c r="N138">
        <v>4</v>
      </c>
      <c r="O138">
        <v>1944</v>
      </c>
      <c r="P138">
        <v>81</v>
      </c>
      <c r="Q138" t="s">
        <v>2452</v>
      </c>
      <c r="R138">
        <v>7</v>
      </c>
      <c r="S138" t="s">
        <v>78</v>
      </c>
      <c r="T138">
        <v>9</v>
      </c>
      <c r="U138" t="s">
        <v>23</v>
      </c>
      <c r="V138" s="17">
        <v>6099637466</v>
      </c>
      <c r="W138">
        <v>-1.5815233696831299</v>
      </c>
      <c r="X138">
        <v>29.475685908840202</v>
      </c>
      <c r="Y138" t="str">
        <f>_xlfn.CONCAT("RWANDA", " ", H138, " ", I138, " ", J138, " ", K138)</f>
        <v>RWANDA NYABIHU JENDA KAREBA RUBARE</v>
      </c>
    </row>
    <row r="139" spans="1:25">
      <c r="A139">
        <v>45</v>
      </c>
      <c r="B139" t="s">
        <v>532</v>
      </c>
      <c r="C139" t="s">
        <v>497</v>
      </c>
      <c r="E139" t="s">
        <v>2826</v>
      </c>
      <c r="F139" t="s">
        <v>3424</v>
      </c>
      <c r="G139" s="28" t="s">
        <v>37</v>
      </c>
      <c r="H139" t="s">
        <v>42</v>
      </c>
      <c r="I139" t="s">
        <v>1627</v>
      </c>
      <c r="J139" t="s">
        <v>1628</v>
      </c>
      <c r="K139" t="s">
        <v>1629</v>
      </c>
      <c r="L139">
        <v>-17.692994500000001</v>
      </c>
      <c r="M139">
        <v>-42.5172107</v>
      </c>
      <c r="N139" t="s">
        <v>2948</v>
      </c>
      <c r="O139">
        <v>1935</v>
      </c>
      <c r="P139">
        <v>88</v>
      </c>
      <c r="Q139" t="s">
        <v>2452</v>
      </c>
      <c r="R139">
        <v>3</v>
      </c>
      <c r="S139" t="s">
        <v>26</v>
      </c>
      <c r="T139">
        <v>12</v>
      </c>
      <c r="U139" t="s">
        <v>2948</v>
      </c>
      <c r="V139" s="17">
        <v>6099637466</v>
      </c>
      <c r="W139">
        <v>-1.5815233696831299</v>
      </c>
      <c r="X139">
        <v>29.475685908840202</v>
      </c>
      <c r="Y139" t="str">
        <f>_xlfn.CONCAT("RWANDA", " ", H139, " ", I139, " ", J139, " ", K139)</f>
        <v>RWANDA NYABIHU JENDA KAREBA RUBARE</v>
      </c>
    </row>
    <row r="140" spans="1:25">
      <c r="A140">
        <v>45</v>
      </c>
      <c r="B140" t="s">
        <v>533</v>
      </c>
      <c r="C140" t="s">
        <v>534</v>
      </c>
      <c r="E140" t="s">
        <v>535</v>
      </c>
      <c r="F140" t="s">
        <v>3070</v>
      </c>
      <c r="G140" s="28" t="s">
        <v>37</v>
      </c>
      <c r="H140" t="s">
        <v>42</v>
      </c>
      <c r="I140" t="s">
        <v>1627</v>
      </c>
      <c r="J140" t="s">
        <v>1628</v>
      </c>
      <c r="K140" t="s">
        <v>1629</v>
      </c>
      <c r="L140">
        <v>-17.692994500000001</v>
      </c>
      <c r="M140">
        <v>-42.5172107</v>
      </c>
      <c r="N140" t="s">
        <v>2948</v>
      </c>
      <c r="O140" t="s">
        <v>2948</v>
      </c>
      <c r="P140">
        <v>13</v>
      </c>
      <c r="Q140" t="s">
        <v>2452</v>
      </c>
      <c r="R140">
        <v>6</v>
      </c>
      <c r="S140" t="s">
        <v>43</v>
      </c>
      <c r="T140">
        <v>1</v>
      </c>
      <c r="U140" t="s">
        <v>36</v>
      </c>
      <c r="V140" s="17">
        <v>6099637466</v>
      </c>
      <c r="W140">
        <v>-1.5815233696831299</v>
      </c>
      <c r="X140">
        <v>29.475685908840202</v>
      </c>
      <c r="Y140" t="str">
        <f>_xlfn.CONCAT("RWANDA", " ", H140, " ", I140, " ", J140, " ", K140)</f>
        <v>RWANDA NYABIHU JENDA KAREBA RUBARE</v>
      </c>
    </row>
    <row r="141" spans="1:25">
      <c r="A141">
        <v>46</v>
      </c>
      <c r="B141" t="s">
        <v>536</v>
      </c>
      <c r="C141" t="s">
        <v>537</v>
      </c>
      <c r="E141" t="s">
        <v>538</v>
      </c>
      <c r="F141" t="s">
        <v>3071</v>
      </c>
      <c r="G141" s="28" t="s">
        <v>97</v>
      </c>
      <c r="H141" t="s">
        <v>289</v>
      </c>
      <c r="I141" t="s">
        <v>1635</v>
      </c>
      <c r="J141" t="s">
        <v>1636</v>
      </c>
      <c r="K141" t="s">
        <v>1637</v>
      </c>
      <c r="L141">
        <v>33.307473399999999</v>
      </c>
      <c r="M141">
        <v>130.37455439999999</v>
      </c>
      <c r="N141" t="s">
        <v>2948</v>
      </c>
      <c r="O141">
        <v>1963</v>
      </c>
      <c r="P141">
        <v>59</v>
      </c>
      <c r="Q141" t="s">
        <v>1640</v>
      </c>
      <c r="R141">
        <v>1</v>
      </c>
      <c r="S141" t="s">
        <v>186</v>
      </c>
      <c r="T141">
        <v>10</v>
      </c>
      <c r="U141" t="s">
        <v>36</v>
      </c>
      <c r="V141" s="17">
        <v>2141447854</v>
      </c>
      <c r="W141">
        <v>-1.37439293710676</v>
      </c>
      <c r="X141">
        <v>30.198218813523901</v>
      </c>
      <c r="Y141" t="str">
        <f>_xlfn.CONCAT("RWANDA", " ", H141, " ", I141, " ", J141, " ", K141)</f>
        <v>RWANDA NYAGATARE KARAMA CYENKWANZI RUREMBO</v>
      </c>
    </row>
    <row r="142" spans="1:25">
      <c r="A142">
        <v>46</v>
      </c>
      <c r="B142" t="s">
        <v>539</v>
      </c>
      <c r="C142" t="s">
        <v>2948</v>
      </c>
      <c r="E142" t="s">
        <v>538</v>
      </c>
      <c r="F142" t="s">
        <v>3249</v>
      </c>
      <c r="G142" s="28" t="s">
        <v>97</v>
      </c>
      <c r="H142" t="s">
        <v>289</v>
      </c>
      <c r="I142" t="s">
        <v>1635</v>
      </c>
      <c r="J142" t="s">
        <v>1636</v>
      </c>
      <c r="K142" t="s">
        <v>1637</v>
      </c>
      <c r="L142">
        <v>33.307473399999999</v>
      </c>
      <c r="M142">
        <v>130.37455439999999</v>
      </c>
      <c r="N142">
        <v>9</v>
      </c>
      <c r="O142" t="s">
        <v>2948</v>
      </c>
      <c r="P142">
        <v>6</v>
      </c>
      <c r="Q142" t="s">
        <v>1640</v>
      </c>
      <c r="R142">
        <v>6</v>
      </c>
      <c r="S142" t="s">
        <v>43</v>
      </c>
      <c r="T142">
        <v>6</v>
      </c>
      <c r="U142" t="s">
        <v>36</v>
      </c>
      <c r="V142" s="17">
        <v>2141447854</v>
      </c>
      <c r="W142">
        <v>-1.37439293710676</v>
      </c>
      <c r="X142">
        <v>30.198218813523901</v>
      </c>
      <c r="Y142" t="str">
        <f>_xlfn.CONCAT("RWANDA", " ", H142, " ", I142, " ", J142, " ", K142)</f>
        <v>RWANDA NYAGATARE KARAMA CYENKWANZI RUREMBO</v>
      </c>
    </row>
    <row r="143" spans="1:25">
      <c r="A143">
        <v>46</v>
      </c>
      <c r="B143" t="s">
        <v>542</v>
      </c>
      <c r="C143" t="s">
        <v>134</v>
      </c>
      <c r="D143" t="s">
        <v>543</v>
      </c>
      <c r="E143" t="s">
        <v>2456</v>
      </c>
      <c r="F143" t="s">
        <v>2457</v>
      </c>
      <c r="G143" s="28" t="s">
        <v>97</v>
      </c>
      <c r="H143" t="s">
        <v>289</v>
      </c>
      <c r="I143" t="s">
        <v>1635</v>
      </c>
      <c r="J143" t="s">
        <v>1636</v>
      </c>
      <c r="K143" t="s">
        <v>1637</v>
      </c>
      <c r="L143">
        <v>33.307473399999999</v>
      </c>
      <c r="M143">
        <v>130.37455439999999</v>
      </c>
      <c r="N143">
        <v>1</v>
      </c>
      <c r="O143">
        <v>1956</v>
      </c>
      <c r="P143">
        <v>45</v>
      </c>
      <c r="Q143" t="s">
        <v>1640</v>
      </c>
      <c r="R143">
        <v>3</v>
      </c>
      <c r="S143" t="s">
        <v>26</v>
      </c>
      <c r="T143">
        <v>12</v>
      </c>
      <c r="U143" t="s">
        <v>36</v>
      </c>
      <c r="V143" s="17">
        <v>2141447854</v>
      </c>
      <c r="W143">
        <v>-1.37439293710676</v>
      </c>
      <c r="X143">
        <v>30.198218813523901</v>
      </c>
      <c r="Y143" t="str">
        <f>_xlfn.CONCAT("RWANDA", " ", H143, " ", I143, " ", J143, " ", K143)</f>
        <v>RWANDA NYAGATARE KARAMA CYENKWANZI RUREMBO</v>
      </c>
    </row>
    <row r="144" spans="1:25">
      <c r="A144">
        <v>46</v>
      </c>
      <c r="B144" t="s">
        <v>545</v>
      </c>
      <c r="C144" t="s">
        <v>546</v>
      </c>
      <c r="D144" t="s">
        <v>547</v>
      </c>
      <c r="E144" t="s">
        <v>248</v>
      </c>
      <c r="F144" t="s">
        <v>1640</v>
      </c>
      <c r="G144" s="28" t="s">
        <v>97</v>
      </c>
      <c r="H144" t="s">
        <v>289</v>
      </c>
      <c r="I144" t="s">
        <v>1635</v>
      </c>
      <c r="J144" t="s">
        <v>1636</v>
      </c>
      <c r="K144" t="s">
        <v>1637</v>
      </c>
      <c r="L144">
        <v>33.307473399999999</v>
      </c>
      <c r="M144">
        <v>130.37455439999999</v>
      </c>
      <c r="N144" t="s">
        <v>2948</v>
      </c>
      <c r="O144" t="s">
        <v>2948</v>
      </c>
      <c r="P144">
        <v>70</v>
      </c>
      <c r="Q144" t="s">
        <v>1640</v>
      </c>
      <c r="R144">
        <v>4</v>
      </c>
      <c r="S144" t="s">
        <v>93</v>
      </c>
      <c r="T144">
        <v>9</v>
      </c>
      <c r="U144" t="s">
        <v>36</v>
      </c>
      <c r="V144" s="17">
        <v>2141447854</v>
      </c>
      <c r="W144">
        <v>-1.37439293710676</v>
      </c>
      <c r="X144">
        <v>30.198218813523901</v>
      </c>
      <c r="Y144" t="str">
        <f>_xlfn.CONCAT("RWANDA", " ", H144, " ", I144, " ", J144, " ", K144)</f>
        <v>RWANDA NYAGATARE KARAMA CYENKWANZI RUREMBO</v>
      </c>
    </row>
    <row r="145" spans="1:25">
      <c r="A145">
        <v>47</v>
      </c>
      <c r="B145" t="s">
        <v>548</v>
      </c>
      <c r="C145" t="s">
        <v>549</v>
      </c>
      <c r="E145" t="s">
        <v>149</v>
      </c>
      <c r="F145" t="s">
        <v>3073</v>
      </c>
      <c r="G145" s="28" t="s">
        <v>72</v>
      </c>
      <c r="H145" t="s">
        <v>77</v>
      </c>
      <c r="I145" t="s">
        <v>1642</v>
      </c>
      <c r="J145" t="s">
        <v>1643</v>
      </c>
      <c r="K145" t="s">
        <v>1644</v>
      </c>
      <c r="L145">
        <v>15.6756662</v>
      </c>
      <c r="M145">
        <v>121.1303669</v>
      </c>
      <c r="N145">
        <v>11</v>
      </c>
      <c r="O145">
        <v>1985</v>
      </c>
      <c r="P145">
        <v>37</v>
      </c>
      <c r="Q145" t="s">
        <v>2458</v>
      </c>
      <c r="R145">
        <v>5</v>
      </c>
      <c r="S145" t="s">
        <v>86</v>
      </c>
      <c r="T145">
        <v>8</v>
      </c>
      <c r="U145" t="s">
        <v>23</v>
      </c>
      <c r="V145">
        <v>2136858194</v>
      </c>
      <c r="W145">
        <v>-1.93670102090249</v>
      </c>
      <c r="X145">
        <v>30.026321379283999</v>
      </c>
      <c r="Y145" t="str">
        <f>_xlfn.CONCAT("RWANDA", " ", H145, " ", I145, " ", J145, " ", K145)</f>
        <v>RWANDA NYARUGENGE KANYINYA NYAMWERU RUHENGERI</v>
      </c>
    </row>
    <row r="146" spans="1:25">
      <c r="A146">
        <v>47</v>
      </c>
      <c r="B146" t="s">
        <v>550</v>
      </c>
      <c r="C146" t="s">
        <v>551</v>
      </c>
      <c r="E146" t="s">
        <v>2459</v>
      </c>
      <c r="F146" t="s">
        <v>3074</v>
      </c>
      <c r="G146" s="28" t="s">
        <v>72</v>
      </c>
      <c r="H146" t="s">
        <v>77</v>
      </c>
      <c r="I146" t="s">
        <v>1642</v>
      </c>
      <c r="J146" t="s">
        <v>1643</v>
      </c>
      <c r="K146" t="s">
        <v>1644</v>
      </c>
      <c r="L146">
        <v>15.6756662</v>
      </c>
      <c r="M146">
        <v>121.1303669</v>
      </c>
      <c r="N146">
        <v>5</v>
      </c>
      <c r="O146">
        <v>1925</v>
      </c>
      <c r="P146">
        <v>97</v>
      </c>
      <c r="Q146" t="s">
        <v>2458</v>
      </c>
      <c r="R146">
        <v>4</v>
      </c>
      <c r="S146" t="s">
        <v>93</v>
      </c>
      <c r="T146">
        <v>13</v>
      </c>
      <c r="U146" t="s">
        <v>36</v>
      </c>
      <c r="V146">
        <v>2136858194</v>
      </c>
      <c r="W146">
        <v>-1.93670102090249</v>
      </c>
      <c r="X146">
        <v>30.026321379283999</v>
      </c>
      <c r="Y146" t="str">
        <f>_xlfn.CONCAT("RWANDA", " ", H146, " ", I146, " ", J146, " ", K146)</f>
        <v>RWANDA NYARUGENGE KANYINYA NYAMWERU RUHENGERI</v>
      </c>
    </row>
    <row r="147" spans="1:25">
      <c r="A147">
        <v>47</v>
      </c>
      <c r="B147" t="s">
        <v>553</v>
      </c>
      <c r="C147" t="s">
        <v>554</v>
      </c>
      <c r="E147" t="s">
        <v>2460</v>
      </c>
      <c r="F147" t="s">
        <v>3075</v>
      </c>
      <c r="G147" s="28" t="s">
        <v>97</v>
      </c>
      <c r="H147" t="s">
        <v>167</v>
      </c>
      <c r="I147" t="s">
        <v>1399</v>
      </c>
      <c r="J147" t="s">
        <v>2827</v>
      </c>
      <c r="K147" t="s">
        <v>2828</v>
      </c>
      <c r="L147">
        <v>15.6756662</v>
      </c>
      <c r="M147">
        <v>121.1303669</v>
      </c>
      <c r="N147" t="s">
        <v>2948</v>
      </c>
      <c r="O147">
        <v>2011</v>
      </c>
      <c r="P147">
        <v>11</v>
      </c>
      <c r="Q147" t="s">
        <v>2458</v>
      </c>
      <c r="R147">
        <v>6</v>
      </c>
      <c r="S147" t="s">
        <v>43</v>
      </c>
      <c r="T147" t="s">
        <v>2948</v>
      </c>
      <c r="U147" t="s">
        <v>23</v>
      </c>
      <c r="V147">
        <v>2136858194</v>
      </c>
      <c r="W147">
        <v>-1.6997512975881399</v>
      </c>
      <c r="X147">
        <v>30.310872586491101</v>
      </c>
      <c r="Y147" t="str">
        <f>_xlfn.CONCAT("RWANDA", " ", H147, " ", I147, " ", J147, " ", K147)</f>
        <v>RWANDA GATSIBO REMERA RWARENGA NYARUBUYE</v>
      </c>
    </row>
    <row r="148" spans="1:25">
      <c r="A148">
        <v>47</v>
      </c>
      <c r="B148" t="s">
        <v>553</v>
      </c>
      <c r="C148" t="s">
        <v>554</v>
      </c>
      <c r="E148" t="s">
        <v>2460</v>
      </c>
      <c r="F148" t="s">
        <v>3075</v>
      </c>
      <c r="G148" s="28" t="s">
        <v>72</v>
      </c>
      <c r="H148" t="s">
        <v>77</v>
      </c>
      <c r="I148" t="s">
        <v>1642</v>
      </c>
      <c r="J148" t="s">
        <v>1643</v>
      </c>
      <c r="K148" t="s">
        <v>1644</v>
      </c>
      <c r="L148">
        <v>15.6756662</v>
      </c>
      <c r="M148">
        <v>121.1303669</v>
      </c>
      <c r="N148" t="s">
        <v>2948</v>
      </c>
      <c r="O148">
        <v>2011</v>
      </c>
      <c r="P148">
        <v>11</v>
      </c>
      <c r="Q148" t="s">
        <v>2458</v>
      </c>
      <c r="R148">
        <v>6</v>
      </c>
      <c r="S148" t="s">
        <v>43</v>
      </c>
      <c r="T148">
        <v>3</v>
      </c>
      <c r="U148" t="s">
        <v>23</v>
      </c>
      <c r="V148">
        <v>2136858194</v>
      </c>
      <c r="W148">
        <v>-1.93670102090249</v>
      </c>
      <c r="X148">
        <v>30.026321379283999</v>
      </c>
      <c r="Y148" t="str">
        <f>_xlfn.CONCAT("RWANDA", " ", H148, " ", I148, " ", J148, " ", K148)</f>
        <v>RWANDA NYARUGENGE KANYINYA NYAMWERU RUHENGERI</v>
      </c>
    </row>
    <row r="149" spans="1:25">
      <c r="A149">
        <v>48</v>
      </c>
      <c r="B149" t="s">
        <v>556</v>
      </c>
      <c r="C149" t="s">
        <v>557</v>
      </c>
      <c r="E149" t="s">
        <v>558</v>
      </c>
      <c r="F149" t="s">
        <v>3076</v>
      </c>
      <c r="G149" s="28" t="s">
        <v>37</v>
      </c>
      <c r="H149" t="s">
        <v>42</v>
      </c>
      <c r="I149" t="s">
        <v>1648</v>
      </c>
      <c r="J149" t="s">
        <v>1649</v>
      </c>
      <c r="K149" t="s">
        <v>1650</v>
      </c>
      <c r="L149">
        <v>63.738839499999997</v>
      </c>
      <c r="M149">
        <v>34.309751900000002</v>
      </c>
      <c r="N149" t="s">
        <v>2948</v>
      </c>
      <c r="O149">
        <v>2000</v>
      </c>
      <c r="P149">
        <v>22</v>
      </c>
      <c r="Q149" t="s">
        <v>1651</v>
      </c>
      <c r="R149">
        <v>1</v>
      </c>
      <c r="S149" t="s">
        <v>186</v>
      </c>
      <c r="T149">
        <v>8</v>
      </c>
      <c r="U149" t="s">
        <v>23</v>
      </c>
      <c r="W149">
        <v>-1.60484138058047</v>
      </c>
      <c r="X149">
        <v>29.503724117465399</v>
      </c>
      <c r="Y149" t="str">
        <f>_xlfn.CONCAT("RWANDA", " ", H149, " ", I149, " ", J149, " ", K149)</f>
        <v>RWANDA NYABIHU MUKAMIRA JABA HESHA</v>
      </c>
    </row>
    <row r="150" spans="1:25">
      <c r="A150">
        <v>48</v>
      </c>
      <c r="B150" t="s">
        <v>559</v>
      </c>
      <c r="C150" t="s">
        <v>560</v>
      </c>
      <c r="E150" t="s">
        <v>352</v>
      </c>
      <c r="F150" t="s">
        <v>3077</v>
      </c>
      <c r="G150" s="28" t="s">
        <v>37</v>
      </c>
      <c r="H150" t="s">
        <v>42</v>
      </c>
      <c r="I150" t="s">
        <v>1648</v>
      </c>
      <c r="J150" t="s">
        <v>1649</v>
      </c>
      <c r="K150" t="s">
        <v>1650</v>
      </c>
      <c r="L150">
        <v>63.738839499999997</v>
      </c>
      <c r="M150">
        <v>34.309751900000002</v>
      </c>
      <c r="N150">
        <v>9</v>
      </c>
      <c r="O150" t="s">
        <v>2948</v>
      </c>
      <c r="Q150" t="s">
        <v>1651</v>
      </c>
      <c r="R150">
        <v>3</v>
      </c>
      <c r="S150" t="s">
        <v>26</v>
      </c>
      <c r="T150">
        <v>8</v>
      </c>
      <c r="U150" t="s">
        <v>23</v>
      </c>
      <c r="V150" s="17"/>
      <c r="W150">
        <v>-1.60484138058047</v>
      </c>
      <c r="X150">
        <v>29.503724117465399</v>
      </c>
      <c r="Y150" t="str">
        <f>_xlfn.CONCAT("RWANDA", " ", H150, " ", I150, " ", J150, " ", K150)</f>
        <v>RWANDA NYABIHU MUKAMIRA JABA HESHA</v>
      </c>
    </row>
    <row r="151" spans="1:25">
      <c r="A151">
        <v>48</v>
      </c>
      <c r="B151" t="s">
        <v>561</v>
      </c>
      <c r="C151" t="s">
        <v>562</v>
      </c>
      <c r="E151" t="s">
        <v>563</v>
      </c>
      <c r="F151" t="s">
        <v>3078</v>
      </c>
      <c r="G151" s="28" t="s">
        <v>37</v>
      </c>
      <c r="H151" t="s">
        <v>42</v>
      </c>
      <c r="I151" t="s">
        <v>1648</v>
      </c>
      <c r="J151" t="s">
        <v>1649</v>
      </c>
      <c r="K151" t="s">
        <v>1650</v>
      </c>
      <c r="L151">
        <v>63.738839499999997</v>
      </c>
      <c r="M151">
        <v>34.309751900000002</v>
      </c>
      <c r="N151" t="s">
        <v>2948</v>
      </c>
      <c r="O151">
        <v>1966</v>
      </c>
      <c r="P151">
        <v>57</v>
      </c>
      <c r="Q151" t="s">
        <v>1651</v>
      </c>
      <c r="R151">
        <v>2</v>
      </c>
      <c r="S151" t="s">
        <v>48</v>
      </c>
      <c r="T151">
        <v>2</v>
      </c>
      <c r="U151" t="s">
        <v>23</v>
      </c>
      <c r="W151">
        <v>-1.60484138058047</v>
      </c>
      <c r="X151">
        <v>29.503724117465399</v>
      </c>
      <c r="Y151" t="str">
        <f>_xlfn.CONCAT("RWANDA", " ", H151, " ", I151, " ", J151, " ", K151)</f>
        <v>RWANDA NYABIHU MUKAMIRA JABA HESHA</v>
      </c>
    </row>
    <row r="152" spans="1:25">
      <c r="A152">
        <v>49</v>
      </c>
      <c r="B152" t="s">
        <v>564</v>
      </c>
      <c r="C152" t="s">
        <v>2829</v>
      </c>
      <c r="D152" t="s">
        <v>566</v>
      </c>
      <c r="E152" t="s">
        <v>2830</v>
      </c>
      <c r="F152" t="s">
        <v>3425</v>
      </c>
      <c r="G152" s="28" t="s">
        <v>72</v>
      </c>
      <c r="H152" t="s">
        <v>82</v>
      </c>
      <c r="I152" t="s">
        <v>1445</v>
      </c>
      <c r="J152" t="s">
        <v>1654</v>
      </c>
      <c r="K152" t="s">
        <v>1654</v>
      </c>
      <c r="L152">
        <v>43.005221599999999</v>
      </c>
      <c r="M152">
        <v>71.513917000000006</v>
      </c>
      <c r="N152">
        <v>1</v>
      </c>
      <c r="O152">
        <v>1928</v>
      </c>
      <c r="P152">
        <v>32</v>
      </c>
      <c r="Q152" t="s">
        <v>2463</v>
      </c>
      <c r="R152" t="s">
        <v>2948</v>
      </c>
      <c r="S152" t="s">
        <v>2948</v>
      </c>
      <c r="T152">
        <v>2</v>
      </c>
      <c r="U152" t="s">
        <v>36</v>
      </c>
      <c r="V152">
        <v>7205463613</v>
      </c>
      <c r="W152">
        <v>-1.9999100656244699</v>
      </c>
      <c r="X152">
        <v>30.125241205254401</v>
      </c>
      <c r="Y152" t="str">
        <f>_xlfn.CONCAT("RWANDA", " ", H152, " ", I152, " ", J152, " ", K152)</f>
        <v>RWANDA KICUKIRO KAGARAMA MUYANGE MUYANGE</v>
      </c>
    </row>
    <row r="153" spans="1:25">
      <c r="A153">
        <v>49</v>
      </c>
      <c r="B153" t="s">
        <v>568</v>
      </c>
      <c r="C153" t="s">
        <v>569</v>
      </c>
      <c r="E153" t="s">
        <v>1145</v>
      </c>
      <c r="F153" t="s">
        <v>3079</v>
      </c>
      <c r="G153" s="28" t="s">
        <v>72</v>
      </c>
      <c r="H153" t="s">
        <v>82</v>
      </c>
      <c r="I153" t="s">
        <v>1445</v>
      </c>
      <c r="J153" t="s">
        <v>1654</v>
      </c>
      <c r="K153" t="s">
        <v>1654</v>
      </c>
      <c r="L153">
        <v>43.005221599999999</v>
      </c>
      <c r="M153">
        <v>71.513917000000006</v>
      </c>
      <c r="N153" t="s">
        <v>2948</v>
      </c>
      <c r="O153">
        <v>2007</v>
      </c>
      <c r="P153">
        <v>15</v>
      </c>
      <c r="Q153" t="s">
        <v>2463</v>
      </c>
      <c r="R153">
        <v>6</v>
      </c>
      <c r="S153" t="s">
        <v>43</v>
      </c>
      <c r="T153">
        <v>7</v>
      </c>
      <c r="U153" t="s">
        <v>23</v>
      </c>
      <c r="V153">
        <v>7205463613</v>
      </c>
      <c r="W153">
        <v>-1.9999100656244699</v>
      </c>
      <c r="X153">
        <v>30.125241205254401</v>
      </c>
      <c r="Y153" t="str">
        <f>_xlfn.CONCAT("RWANDA", " ", H153, " ", I153, " ", J153, " ", K153)</f>
        <v>RWANDA KICUKIRO KAGARAMA MUYANGE MUYANGE</v>
      </c>
    </row>
    <row r="154" spans="1:25">
      <c r="A154">
        <v>49</v>
      </c>
      <c r="B154" t="s">
        <v>571</v>
      </c>
      <c r="C154" t="s">
        <v>75</v>
      </c>
      <c r="E154" t="s">
        <v>2831</v>
      </c>
      <c r="F154" t="s">
        <v>3426</v>
      </c>
      <c r="G154" s="28" t="s">
        <v>72</v>
      </c>
      <c r="H154" t="s">
        <v>82</v>
      </c>
      <c r="I154" t="s">
        <v>1445</v>
      </c>
      <c r="J154" t="s">
        <v>1654</v>
      </c>
      <c r="K154" t="s">
        <v>1654</v>
      </c>
      <c r="L154">
        <v>43.005221599999999</v>
      </c>
      <c r="M154">
        <v>71.513917000000006</v>
      </c>
      <c r="N154">
        <v>1</v>
      </c>
      <c r="O154">
        <v>1962</v>
      </c>
      <c r="P154">
        <v>60</v>
      </c>
      <c r="Q154" t="s">
        <v>2463</v>
      </c>
      <c r="R154">
        <v>1</v>
      </c>
      <c r="S154" t="s">
        <v>186</v>
      </c>
      <c r="T154">
        <v>1</v>
      </c>
      <c r="U154" t="s">
        <v>36</v>
      </c>
      <c r="V154">
        <v>7205463613</v>
      </c>
      <c r="W154">
        <v>-1.9999100656244699</v>
      </c>
      <c r="X154">
        <v>30.125241205254401</v>
      </c>
      <c r="Y154" t="str">
        <f>_xlfn.CONCAT("RWANDA", " ", H154, " ", I154, " ", J154, " ", K154)</f>
        <v>RWANDA KICUKIRO KAGARAMA MUYANGE MUYANGE</v>
      </c>
    </row>
    <row r="155" spans="1:25">
      <c r="A155">
        <v>51</v>
      </c>
      <c r="B155" t="s">
        <v>584</v>
      </c>
      <c r="C155" t="s">
        <v>497</v>
      </c>
      <c r="D155" t="s">
        <v>585</v>
      </c>
      <c r="E155" t="s">
        <v>2948</v>
      </c>
      <c r="F155" t="s">
        <v>3427</v>
      </c>
      <c r="G155" s="28" t="s">
        <v>97</v>
      </c>
      <c r="H155" t="s">
        <v>125</v>
      </c>
      <c r="I155" t="s">
        <v>1665</v>
      </c>
      <c r="J155" t="s">
        <v>1470</v>
      </c>
      <c r="K155" t="s">
        <v>1666</v>
      </c>
      <c r="L155">
        <v>-0.63498929999999998</v>
      </c>
      <c r="M155">
        <v>117.40864879999999</v>
      </c>
      <c r="N155" t="s">
        <v>2948</v>
      </c>
      <c r="O155" t="s">
        <v>2948</v>
      </c>
      <c r="P155">
        <v>83</v>
      </c>
      <c r="Q155" t="s">
        <v>2468</v>
      </c>
      <c r="R155">
        <v>5</v>
      </c>
      <c r="S155" t="s">
        <v>86</v>
      </c>
      <c r="T155">
        <v>8</v>
      </c>
      <c r="U155" t="s">
        <v>36</v>
      </c>
      <c r="V155" s="17">
        <v>1488624879</v>
      </c>
      <c r="W155">
        <v>-2.2642749153340098</v>
      </c>
      <c r="X155">
        <v>30.594879501922101</v>
      </c>
      <c r="Y155" t="str">
        <f>_xlfn.CONCAT("RWANDA", " ", H155, " ", I155, " ", J155, " ", K155)</f>
        <v>RWANDA KIREHE GATORE MUGANZA KARENGE</v>
      </c>
    </row>
    <row r="156" spans="1:25">
      <c r="A156">
        <v>51</v>
      </c>
      <c r="B156" t="s">
        <v>587</v>
      </c>
      <c r="C156" t="s">
        <v>588</v>
      </c>
      <c r="E156" t="s">
        <v>2948</v>
      </c>
      <c r="F156" t="s">
        <v>3428</v>
      </c>
      <c r="G156" s="28" t="s">
        <v>97</v>
      </c>
      <c r="H156" t="s">
        <v>125</v>
      </c>
      <c r="I156" t="s">
        <v>1665</v>
      </c>
      <c r="J156" t="s">
        <v>1470</v>
      </c>
      <c r="K156" t="s">
        <v>1666</v>
      </c>
      <c r="L156">
        <v>-0.63498929999999998</v>
      </c>
      <c r="M156">
        <v>117.40864879999999</v>
      </c>
      <c r="N156">
        <v>12</v>
      </c>
      <c r="O156">
        <v>2000</v>
      </c>
      <c r="P156">
        <v>22</v>
      </c>
      <c r="Q156" t="s">
        <v>2468</v>
      </c>
      <c r="R156">
        <v>4</v>
      </c>
      <c r="S156" t="s">
        <v>93</v>
      </c>
      <c r="T156">
        <v>5</v>
      </c>
      <c r="U156" t="s">
        <v>36</v>
      </c>
      <c r="V156" s="17">
        <v>1488624879</v>
      </c>
      <c r="W156">
        <v>-2.2642749153340098</v>
      </c>
      <c r="X156">
        <v>30.594879501922101</v>
      </c>
      <c r="Y156" t="str">
        <f>_xlfn.CONCAT("RWANDA", " ", H156, " ", I156, " ", J156, " ", K156)</f>
        <v>RWANDA KIREHE GATORE MUGANZA KARENGE</v>
      </c>
    </row>
    <row r="157" spans="1:25">
      <c r="A157">
        <v>51</v>
      </c>
      <c r="B157" t="s">
        <v>589</v>
      </c>
      <c r="C157" t="s">
        <v>497</v>
      </c>
      <c r="D157" t="s">
        <v>34</v>
      </c>
      <c r="E157" t="s">
        <v>590</v>
      </c>
      <c r="F157" t="s">
        <v>1668</v>
      </c>
      <c r="G157" s="28" t="s">
        <v>97</v>
      </c>
      <c r="H157" t="s">
        <v>125</v>
      </c>
      <c r="I157" t="s">
        <v>1665</v>
      </c>
      <c r="J157" t="s">
        <v>1470</v>
      </c>
      <c r="K157" t="s">
        <v>1666</v>
      </c>
      <c r="L157">
        <v>-0.63498929999999998</v>
      </c>
      <c r="M157">
        <v>117.40864879999999</v>
      </c>
      <c r="N157" t="s">
        <v>2948</v>
      </c>
      <c r="O157">
        <v>1994</v>
      </c>
      <c r="P157">
        <v>28</v>
      </c>
      <c r="Q157" t="s">
        <v>2468</v>
      </c>
      <c r="R157">
        <v>5</v>
      </c>
      <c r="S157" t="s">
        <v>86</v>
      </c>
      <c r="T157">
        <v>11</v>
      </c>
      <c r="U157" t="s">
        <v>36</v>
      </c>
      <c r="V157" s="17">
        <v>1488624879</v>
      </c>
      <c r="W157">
        <v>-2.2642749153340098</v>
      </c>
      <c r="X157">
        <v>30.594879501922101</v>
      </c>
      <c r="Y157" t="str">
        <f>_xlfn.CONCAT("RWANDA", " ", H157, " ", I157, " ", J157, " ", K157)</f>
        <v>RWANDA KIREHE GATORE MUGANZA KARENGE</v>
      </c>
    </row>
    <row r="158" spans="1:25">
      <c r="A158">
        <v>51</v>
      </c>
      <c r="B158" t="s">
        <v>591</v>
      </c>
      <c r="C158" t="s">
        <v>592</v>
      </c>
      <c r="E158" t="s">
        <v>2833</v>
      </c>
      <c r="F158" t="s">
        <v>3429</v>
      </c>
      <c r="G158" s="28" t="s">
        <v>97</v>
      </c>
      <c r="H158" t="s">
        <v>125</v>
      </c>
      <c r="I158" t="s">
        <v>1665</v>
      </c>
      <c r="J158" t="s">
        <v>1470</v>
      </c>
      <c r="K158" t="s">
        <v>1666</v>
      </c>
      <c r="L158">
        <v>-0.63498929999999998</v>
      </c>
      <c r="M158">
        <v>117.40864879999999</v>
      </c>
      <c r="N158" t="s">
        <v>2948</v>
      </c>
      <c r="O158">
        <v>1958</v>
      </c>
      <c r="P158">
        <v>43</v>
      </c>
      <c r="Q158" t="s">
        <v>2468</v>
      </c>
      <c r="R158" t="s">
        <v>2948</v>
      </c>
      <c r="S158" t="s">
        <v>2948</v>
      </c>
      <c r="T158">
        <v>10</v>
      </c>
      <c r="U158" t="s">
        <v>36</v>
      </c>
      <c r="V158" s="17">
        <v>1488624879</v>
      </c>
      <c r="W158">
        <v>-2.2642749153340098</v>
      </c>
      <c r="X158">
        <v>30.594879501922101</v>
      </c>
      <c r="Y158" t="str">
        <f>_xlfn.CONCAT("RWANDA", " ", H158, " ", I158, " ", J158, " ", K158)</f>
        <v>RWANDA KIREHE GATORE MUGANZA KARENGE</v>
      </c>
    </row>
    <row r="159" spans="1:25">
      <c r="A159">
        <v>52</v>
      </c>
      <c r="B159" t="s">
        <v>594</v>
      </c>
      <c r="C159" t="s">
        <v>595</v>
      </c>
      <c r="E159" t="s">
        <v>514</v>
      </c>
      <c r="F159" t="s">
        <v>3087</v>
      </c>
      <c r="G159" s="28" t="s">
        <v>72</v>
      </c>
      <c r="H159" t="s">
        <v>77</v>
      </c>
      <c r="I159" t="s">
        <v>1642</v>
      </c>
      <c r="J159" t="s">
        <v>1562</v>
      </c>
      <c r="K159" t="s">
        <v>1671</v>
      </c>
      <c r="L159">
        <v>49.6302491</v>
      </c>
      <c r="M159">
        <v>20.6635214</v>
      </c>
      <c r="N159">
        <v>11</v>
      </c>
      <c r="O159" t="s">
        <v>2948</v>
      </c>
      <c r="P159">
        <v>18</v>
      </c>
      <c r="Q159" t="s">
        <v>2471</v>
      </c>
      <c r="R159">
        <v>6</v>
      </c>
      <c r="S159" t="s">
        <v>43</v>
      </c>
      <c r="T159">
        <v>9</v>
      </c>
      <c r="U159" t="s">
        <v>23</v>
      </c>
      <c r="V159">
        <v>5832224487</v>
      </c>
      <c r="W159">
        <v>-1.9347493408597201</v>
      </c>
      <c r="X159">
        <v>30.015696139206302</v>
      </c>
      <c r="Y159" t="str">
        <f>_xlfn.CONCAT("RWANDA", " ", H159, " ", I159, " ", J159, " ", K159)</f>
        <v>RWANDA NYARUGENGE KANYINYA TABA NGENDO</v>
      </c>
    </row>
    <row r="160" spans="1:25">
      <c r="A160">
        <v>52</v>
      </c>
      <c r="B160" t="s">
        <v>596</v>
      </c>
      <c r="C160" t="s">
        <v>597</v>
      </c>
      <c r="E160" t="s">
        <v>2472</v>
      </c>
      <c r="F160" t="s">
        <v>3430</v>
      </c>
      <c r="G160" s="28" t="s">
        <v>72</v>
      </c>
      <c r="H160" t="s">
        <v>77</v>
      </c>
      <c r="I160" t="s">
        <v>1642</v>
      </c>
      <c r="J160" t="s">
        <v>1562</v>
      </c>
      <c r="K160" t="s">
        <v>1671</v>
      </c>
      <c r="L160">
        <v>49.6302491</v>
      </c>
      <c r="M160">
        <v>20.6635214</v>
      </c>
      <c r="N160" t="s">
        <v>2948</v>
      </c>
      <c r="O160">
        <v>1963</v>
      </c>
      <c r="P160">
        <v>59</v>
      </c>
      <c r="Q160" t="s">
        <v>2471</v>
      </c>
      <c r="R160">
        <v>1</v>
      </c>
      <c r="S160" t="s">
        <v>186</v>
      </c>
      <c r="T160" t="s">
        <v>2948</v>
      </c>
      <c r="U160" t="s">
        <v>36</v>
      </c>
      <c r="V160">
        <v>5832224487</v>
      </c>
      <c r="W160">
        <v>-1.9347493408597201</v>
      </c>
      <c r="X160">
        <v>30.015696139206302</v>
      </c>
      <c r="Y160" t="str">
        <f>_xlfn.CONCAT("RWANDA", " ", H160, " ", I160, " ", J160, " ", K160)</f>
        <v>RWANDA NYARUGENGE KANYINYA TABA NGENDO</v>
      </c>
    </row>
    <row r="161" spans="1:25">
      <c r="A161">
        <v>52</v>
      </c>
      <c r="B161" t="s">
        <v>599</v>
      </c>
      <c r="C161" t="s">
        <v>600</v>
      </c>
      <c r="D161" t="s">
        <v>601</v>
      </c>
      <c r="E161" t="s">
        <v>104</v>
      </c>
      <c r="F161" t="s">
        <v>2473</v>
      </c>
      <c r="G161" s="28" t="s">
        <v>72</v>
      </c>
      <c r="H161" t="s">
        <v>77</v>
      </c>
      <c r="I161" t="s">
        <v>1642</v>
      </c>
      <c r="J161" t="s">
        <v>1562</v>
      </c>
      <c r="K161" t="s">
        <v>1671</v>
      </c>
      <c r="L161">
        <v>49.6302491</v>
      </c>
      <c r="M161">
        <v>20.6635214</v>
      </c>
      <c r="N161" t="s">
        <v>2948</v>
      </c>
      <c r="O161">
        <v>1938</v>
      </c>
      <c r="P161">
        <v>50</v>
      </c>
      <c r="Q161" t="s">
        <v>2471</v>
      </c>
      <c r="R161">
        <v>5</v>
      </c>
      <c r="S161" t="s">
        <v>86</v>
      </c>
      <c r="T161">
        <v>7</v>
      </c>
      <c r="U161" t="s">
        <v>36</v>
      </c>
      <c r="V161">
        <v>5832224487</v>
      </c>
      <c r="W161">
        <v>-1.9347493408597201</v>
      </c>
      <c r="X161">
        <v>30.015696139206302</v>
      </c>
      <c r="Y161" t="str">
        <f>_xlfn.CONCAT("RWANDA", " ", H161, " ", I161, " ", J161, " ", K161)</f>
        <v>RWANDA NYARUGENGE KANYINYA TABA NGENDO</v>
      </c>
    </row>
    <row r="162" spans="1:25">
      <c r="A162">
        <v>53</v>
      </c>
      <c r="B162" t="s">
        <v>603</v>
      </c>
      <c r="C162" t="s">
        <v>2834</v>
      </c>
      <c r="E162" t="s">
        <v>317</v>
      </c>
      <c r="F162" t="s">
        <v>3431</v>
      </c>
      <c r="G162" s="28" t="s">
        <v>24</v>
      </c>
      <c r="H162" t="s">
        <v>255</v>
      </c>
      <c r="I162" t="s">
        <v>2117</v>
      </c>
      <c r="J162" t="s">
        <v>2118</v>
      </c>
      <c r="K162" t="s">
        <v>2119</v>
      </c>
      <c r="L162">
        <v>13.621663099999999</v>
      </c>
      <c r="M162">
        <v>-87.899151399999994</v>
      </c>
      <c r="N162">
        <v>3</v>
      </c>
      <c r="O162">
        <v>2011</v>
      </c>
      <c r="P162">
        <v>11</v>
      </c>
      <c r="Q162" t="s">
        <v>2836</v>
      </c>
      <c r="R162">
        <v>6</v>
      </c>
      <c r="S162" t="s">
        <v>43</v>
      </c>
      <c r="T162">
        <v>1</v>
      </c>
      <c r="U162" t="s">
        <v>36</v>
      </c>
      <c r="V162" s="17">
        <v>3159707306</v>
      </c>
      <c r="W162">
        <v>-2.1897800516346502</v>
      </c>
      <c r="X162">
        <v>29.902773505749298</v>
      </c>
      <c r="Y162" t="str">
        <f>_xlfn.CONCAT("RWANDA", " ", H162, " ", I162, " ", J162, " ", K162)</f>
        <v>RWANDA RUHANGO KINAZI BURIMA MIRAMBI</v>
      </c>
    </row>
    <row r="163" spans="1:25">
      <c r="A163">
        <v>53</v>
      </c>
      <c r="B163" t="s">
        <v>606</v>
      </c>
      <c r="C163" t="s">
        <v>607</v>
      </c>
      <c r="E163" t="s">
        <v>2837</v>
      </c>
      <c r="F163" t="s">
        <v>3432</v>
      </c>
      <c r="G163" s="28" t="s">
        <v>24</v>
      </c>
      <c r="H163" t="s">
        <v>255</v>
      </c>
      <c r="I163" t="s">
        <v>2117</v>
      </c>
      <c r="J163" t="s">
        <v>2118</v>
      </c>
      <c r="K163" t="s">
        <v>2119</v>
      </c>
      <c r="L163">
        <v>13.621663099999999</v>
      </c>
      <c r="M163">
        <v>-87.899151399999994</v>
      </c>
      <c r="N163">
        <v>10</v>
      </c>
      <c r="O163">
        <v>1931</v>
      </c>
      <c r="P163">
        <v>99</v>
      </c>
      <c r="Q163" t="s">
        <v>2836</v>
      </c>
      <c r="R163">
        <v>6</v>
      </c>
      <c r="S163" t="s">
        <v>43</v>
      </c>
      <c r="T163">
        <v>6</v>
      </c>
      <c r="U163" t="s">
        <v>36</v>
      </c>
      <c r="V163" s="17">
        <v>3159707306</v>
      </c>
      <c r="W163">
        <v>-2.1897800516346502</v>
      </c>
      <c r="X163">
        <v>29.902773505749298</v>
      </c>
      <c r="Y163" t="str">
        <f>_xlfn.CONCAT("RWANDA", " ", H163, " ", I163, " ", J163, " ", K163)</f>
        <v>RWANDA RUHANGO KINAZI BURIMA MIRAMBI</v>
      </c>
    </row>
    <row r="164" spans="1:25">
      <c r="A164">
        <v>53</v>
      </c>
      <c r="B164" t="s">
        <v>609</v>
      </c>
      <c r="C164" t="s">
        <v>134</v>
      </c>
      <c r="D164" t="s">
        <v>403</v>
      </c>
      <c r="E164" t="s">
        <v>968</v>
      </c>
      <c r="F164" t="s">
        <v>2838</v>
      </c>
      <c r="G164" s="28" t="s">
        <v>24</v>
      </c>
      <c r="H164" t="s">
        <v>255</v>
      </c>
      <c r="I164" t="s">
        <v>2117</v>
      </c>
      <c r="J164" t="s">
        <v>2118</v>
      </c>
      <c r="K164" t="s">
        <v>2119</v>
      </c>
      <c r="L164">
        <v>13.621663099999999</v>
      </c>
      <c r="M164">
        <v>-87.899151399999994</v>
      </c>
      <c r="N164">
        <v>7</v>
      </c>
      <c r="O164">
        <v>1952</v>
      </c>
      <c r="P164">
        <v>70</v>
      </c>
      <c r="Q164" t="s">
        <v>2836</v>
      </c>
      <c r="R164">
        <v>7</v>
      </c>
      <c r="S164" t="s">
        <v>78</v>
      </c>
      <c r="T164">
        <v>9</v>
      </c>
      <c r="U164" t="s">
        <v>36</v>
      </c>
      <c r="V164" s="17">
        <v>3159707306</v>
      </c>
      <c r="W164">
        <v>-2.1897800516346502</v>
      </c>
      <c r="X164">
        <v>29.902773505749298</v>
      </c>
      <c r="Y164" t="str">
        <f>_xlfn.CONCAT("RWANDA", " ", H164, " ", I164, " ", J164, " ", K164)</f>
        <v>RWANDA RUHANGO KINAZI BURIMA MIRAMBI</v>
      </c>
    </row>
    <row r="165" spans="1:25">
      <c r="A165">
        <v>53</v>
      </c>
      <c r="B165" t="s">
        <v>611</v>
      </c>
      <c r="C165" t="s">
        <v>612</v>
      </c>
      <c r="E165" t="s">
        <v>2839</v>
      </c>
      <c r="F165" t="s">
        <v>3433</v>
      </c>
      <c r="G165" s="28" t="s">
        <v>24</v>
      </c>
      <c r="H165" t="s">
        <v>255</v>
      </c>
      <c r="I165" t="s">
        <v>2117</v>
      </c>
      <c r="J165" t="s">
        <v>2118</v>
      </c>
      <c r="K165" t="s">
        <v>2119</v>
      </c>
      <c r="L165">
        <v>13.621663099999999</v>
      </c>
      <c r="M165">
        <v>-87.899151399999994</v>
      </c>
      <c r="N165" t="s">
        <v>2948</v>
      </c>
      <c r="O165">
        <v>2015</v>
      </c>
      <c r="P165">
        <v>10</v>
      </c>
      <c r="Q165" t="s">
        <v>2836</v>
      </c>
      <c r="R165">
        <v>6</v>
      </c>
      <c r="S165" t="s">
        <v>43</v>
      </c>
      <c r="T165">
        <v>9</v>
      </c>
      <c r="U165" t="s">
        <v>36</v>
      </c>
      <c r="V165" s="17">
        <v>3159707306</v>
      </c>
      <c r="W165">
        <v>-2.1897800516346502</v>
      </c>
      <c r="X165">
        <v>29.902773505749298</v>
      </c>
      <c r="Y165" t="str">
        <f>_xlfn.CONCAT("RWANDA", " ", H165, " ", I165, " ", J165, " ", K165)</f>
        <v>RWANDA RUHANGO KINAZI BURIMA MIRAMBI</v>
      </c>
    </row>
    <row r="166" spans="1:25">
      <c r="A166">
        <v>55</v>
      </c>
      <c r="B166" t="s">
        <v>620</v>
      </c>
      <c r="C166" t="s">
        <v>621</v>
      </c>
      <c r="E166" t="s">
        <v>134</v>
      </c>
      <c r="F166" t="s">
        <v>3091</v>
      </c>
      <c r="G166" s="28" t="s">
        <v>72</v>
      </c>
      <c r="H166" t="s">
        <v>77</v>
      </c>
      <c r="I166" t="s">
        <v>1642</v>
      </c>
      <c r="J166" t="s">
        <v>1562</v>
      </c>
      <c r="K166" t="s">
        <v>1671</v>
      </c>
      <c r="L166">
        <v>50.625079999999997</v>
      </c>
      <c r="M166">
        <v>19.363320099999999</v>
      </c>
      <c r="N166" t="s">
        <v>2948</v>
      </c>
      <c r="O166">
        <v>1981</v>
      </c>
      <c r="P166">
        <v>41</v>
      </c>
      <c r="Q166" t="s">
        <v>2476</v>
      </c>
      <c r="R166">
        <v>6</v>
      </c>
      <c r="S166" t="s">
        <v>43</v>
      </c>
      <c r="T166">
        <v>5</v>
      </c>
      <c r="U166" t="s">
        <v>23</v>
      </c>
      <c r="V166">
        <v>2102073197</v>
      </c>
      <c r="W166">
        <v>-1.9333017730965101</v>
      </c>
      <c r="X166">
        <v>30.016726107397801</v>
      </c>
      <c r="Y166" t="str">
        <f>_xlfn.CONCAT("RWANDA", " ", H166, " ", I166, " ", J166, " ", K166)</f>
        <v>RWANDA NYARUGENGE KANYINYA TABA NGENDO</v>
      </c>
    </row>
    <row r="167" spans="1:25">
      <c r="A167">
        <v>55</v>
      </c>
      <c r="B167" t="s">
        <v>622</v>
      </c>
      <c r="C167" t="s">
        <v>623</v>
      </c>
      <c r="E167" t="s">
        <v>438</v>
      </c>
      <c r="F167" t="s">
        <v>3434</v>
      </c>
      <c r="G167" s="28" t="s">
        <v>72</v>
      </c>
      <c r="H167" t="s">
        <v>77</v>
      </c>
      <c r="I167" t="s">
        <v>1642</v>
      </c>
      <c r="J167" t="s">
        <v>1562</v>
      </c>
      <c r="K167" t="s">
        <v>1671</v>
      </c>
      <c r="L167">
        <v>50.625079999999997</v>
      </c>
      <c r="M167">
        <v>19.363320099999999</v>
      </c>
      <c r="N167">
        <v>2</v>
      </c>
      <c r="O167" t="s">
        <v>2948</v>
      </c>
      <c r="Q167" t="s">
        <v>2476</v>
      </c>
      <c r="R167">
        <v>5</v>
      </c>
      <c r="S167" t="s">
        <v>86</v>
      </c>
      <c r="T167">
        <v>1</v>
      </c>
      <c r="U167" t="s">
        <v>36</v>
      </c>
      <c r="V167">
        <v>2102073197</v>
      </c>
      <c r="W167">
        <v>-1.9333017730965101</v>
      </c>
      <c r="X167">
        <v>30.016726107397801</v>
      </c>
      <c r="Y167" t="str">
        <f>_xlfn.CONCAT("RWANDA", " ", H167, " ", I167, " ", J167, " ", K167)</f>
        <v>RWANDA NYARUGENGE KANYINYA TABA NGENDO</v>
      </c>
    </row>
    <row r="168" spans="1:25">
      <c r="A168">
        <v>55</v>
      </c>
      <c r="B168" t="s">
        <v>625</v>
      </c>
      <c r="C168" t="s">
        <v>626</v>
      </c>
      <c r="E168" t="s">
        <v>1029</v>
      </c>
      <c r="F168" t="s">
        <v>3435</v>
      </c>
      <c r="G168" s="28" t="s">
        <v>72</v>
      </c>
      <c r="H168" t="s">
        <v>77</v>
      </c>
      <c r="I168" t="s">
        <v>1642</v>
      </c>
      <c r="J168" t="s">
        <v>1562</v>
      </c>
      <c r="K168" t="s">
        <v>1671</v>
      </c>
      <c r="L168">
        <v>50.625079999999997</v>
      </c>
      <c r="M168">
        <v>19.363320099999999</v>
      </c>
      <c r="N168">
        <v>11</v>
      </c>
      <c r="O168">
        <v>2012</v>
      </c>
      <c r="P168">
        <v>10</v>
      </c>
      <c r="Q168" t="s">
        <v>2476</v>
      </c>
      <c r="R168">
        <v>6</v>
      </c>
      <c r="S168" t="s">
        <v>43</v>
      </c>
      <c r="T168">
        <v>9</v>
      </c>
      <c r="U168" t="s">
        <v>36</v>
      </c>
      <c r="V168">
        <v>2102073197</v>
      </c>
      <c r="W168">
        <v>-1.9333017730965101</v>
      </c>
      <c r="X168">
        <v>30.016726107397801</v>
      </c>
      <c r="Y168" t="str">
        <f>_xlfn.CONCAT("RWANDA", " ", H168, " ", I168, " ", J168, " ", K168)</f>
        <v>RWANDA NYARUGENGE KANYINYA TABA NGENDO</v>
      </c>
    </row>
    <row r="169" spans="1:25">
      <c r="A169">
        <v>56</v>
      </c>
      <c r="B169" t="s">
        <v>628</v>
      </c>
      <c r="C169" t="s">
        <v>649</v>
      </c>
      <c r="E169" t="s">
        <v>2841</v>
      </c>
      <c r="F169" t="s">
        <v>3436</v>
      </c>
      <c r="G169" s="28" t="s">
        <v>37</v>
      </c>
      <c r="H169" t="s">
        <v>38</v>
      </c>
      <c r="I169" t="s">
        <v>1690</v>
      </c>
      <c r="J169" t="s">
        <v>1691</v>
      </c>
      <c r="K169" t="s">
        <v>1692</v>
      </c>
      <c r="L169">
        <v>52.492738099999997</v>
      </c>
      <c r="M169">
        <v>4.6490302999999997</v>
      </c>
      <c r="N169">
        <v>10</v>
      </c>
      <c r="O169">
        <v>2009</v>
      </c>
      <c r="P169">
        <v>13</v>
      </c>
      <c r="Q169" t="s">
        <v>1694</v>
      </c>
      <c r="R169">
        <v>6</v>
      </c>
      <c r="S169" t="s">
        <v>43</v>
      </c>
      <c r="T169">
        <v>10</v>
      </c>
      <c r="U169" t="s">
        <v>36</v>
      </c>
      <c r="V169" s="17">
        <v>1951892852</v>
      </c>
      <c r="W169">
        <v>-2.4758641918205102</v>
      </c>
      <c r="X169">
        <v>28.926606204988801</v>
      </c>
      <c r="Y169" t="str">
        <f>_xlfn.CONCAT("RWANDA", " ", H169, " ", I169, " ", J169, " ", K169)</f>
        <v>RWANDA RUSIZI GIHEKE KAMASHANGI KAMUHOZI</v>
      </c>
    </row>
    <row r="170" spans="1:25">
      <c r="A170">
        <v>56</v>
      </c>
      <c r="B170" t="s">
        <v>631</v>
      </c>
      <c r="C170" t="s">
        <v>968</v>
      </c>
      <c r="E170" t="s">
        <v>2479</v>
      </c>
      <c r="F170" t="s">
        <v>3437</v>
      </c>
      <c r="G170" s="28" t="s">
        <v>37</v>
      </c>
      <c r="H170" t="s">
        <v>38</v>
      </c>
      <c r="I170" t="s">
        <v>1690</v>
      </c>
      <c r="J170" t="s">
        <v>1691</v>
      </c>
      <c r="K170" t="s">
        <v>1692</v>
      </c>
      <c r="L170">
        <v>52.492738099999997</v>
      </c>
      <c r="M170">
        <v>4.6490302999999997</v>
      </c>
      <c r="N170">
        <v>9</v>
      </c>
      <c r="O170">
        <v>1983</v>
      </c>
      <c r="P170">
        <v>39</v>
      </c>
      <c r="Q170" t="s">
        <v>1694</v>
      </c>
      <c r="R170">
        <v>7</v>
      </c>
      <c r="S170" t="s">
        <v>78</v>
      </c>
      <c r="T170">
        <v>10</v>
      </c>
      <c r="U170" t="s">
        <v>36</v>
      </c>
      <c r="V170" s="17">
        <v>1951892852</v>
      </c>
      <c r="W170">
        <v>-2.4758641918205102</v>
      </c>
      <c r="X170">
        <v>28.926606204988801</v>
      </c>
      <c r="Y170" t="str">
        <f>_xlfn.CONCAT("RWANDA", " ", H170, " ", I170, " ", J170, " ", K170)</f>
        <v>RWANDA RUSIZI GIHEKE KAMASHANGI KAMUHOZI</v>
      </c>
    </row>
    <row r="171" spans="1:25">
      <c r="A171">
        <v>56</v>
      </c>
      <c r="B171" t="s">
        <v>634</v>
      </c>
      <c r="C171" t="s">
        <v>2948</v>
      </c>
      <c r="E171" t="s">
        <v>636</v>
      </c>
      <c r="F171" t="s">
        <v>3034</v>
      </c>
      <c r="G171" s="28" t="s">
        <v>37</v>
      </c>
      <c r="H171" t="s">
        <v>38</v>
      </c>
      <c r="I171" t="s">
        <v>1690</v>
      </c>
      <c r="J171" t="s">
        <v>1691</v>
      </c>
      <c r="K171" t="s">
        <v>1692</v>
      </c>
      <c r="L171">
        <v>52.492738099999997</v>
      </c>
      <c r="M171">
        <v>4.6490302999999997</v>
      </c>
      <c r="N171" t="s">
        <v>2948</v>
      </c>
      <c r="O171" t="s">
        <v>2948</v>
      </c>
      <c r="P171">
        <v>73</v>
      </c>
      <c r="Q171" t="s">
        <v>1694</v>
      </c>
      <c r="R171">
        <v>5</v>
      </c>
      <c r="S171" t="s">
        <v>86</v>
      </c>
      <c r="T171">
        <v>6</v>
      </c>
      <c r="U171" t="s">
        <v>36</v>
      </c>
      <c r="V171" s="17">
        <v>1951892852</v>
      </c>
      <c r="W171">
        <v>-2.4758641918205102</v>
      </c>
      <c r="X171">
        <v>28.926606204988801</v>
      </c>
      <c r="Y171" t="str">
        <f>_xlfn.CONCAT("RWANDA", " ", H171, " ", I171, " ", J171, " ", K171)</f>
        <v>RWANDA RUSIZI GIHEKE KAMASHANGI KAMUHOZI</v>
      </c>
    </row>
    <row r="172" spans="1:25">
      <c r="A172">
        <v>57</v>
      </c>
      <c r="B172" t="s">
        <v>637</v>
      </c>
      <c r="C172" t="s">
        <v>638</v>
      </c>
      <c r="E172" t="s">
        <v>2483</v>
      </c>
      <c r="F172" t="s">
        <v>3097</v>
      </c>
      <c r="G172" s="28" t="s">
        <v>24</v>
      </c>
      <c r="H172" t="s">
        <v>60</v>
      </c>
      <c r="I172" t="s">
        <v>1635</v>
      </c>
      <c r="J172" t="s">
        <v>1470</v>
      </c>
      <c r="K172" t="s">
        <v>1696</v>
      </c>
      <c r="L172">
        <v>44.188445399999999</v>
      </c>
      <c r="M172">
        <v>19.377674299999999</v>
      </c>
      <c r="N172">
        <v>5</v>
      </c>
      <c r="O172">
        <v>1955</v>
      </c>
      <c r="P172">
        <v>67</v>
      </c>
      <c r="Q172" t="s">
        <v>2485</v>
      </c>
      <c r="R172">
        <v>2</v>
      </c>
      <c r="S172" t="s">
        <v>48</v>
      </c>
      <c r="T172">
        <v>9</v>
      </c>
      <c r="U172" t="s">
        <v>36</v>
      </c>
      <c r="V172" s="17">
        <v>9451375765</v>
      </c>
      <c r="W172">
        <v>-1.9406961813074399</v>
      </c>
      <c r="X172">
        <v>30.0536934839458</v>
      </c>
      <c r="Y172" t="str">
        <f>_xlfn.CONCAT("RWANDA", " ", H172, " ", I172, " ", J172, " ", K172)</f>
        <v>RWANDA KAMONYI KARAMA MUGANZA NYARUTEJA</v>
      </c>
    </row>
    <row r="173" spans="1:25">
      <c r="A173">
        <v>57</v>
      </c>
      <c r="B173" t="s">
        <v>640</v>
      </c>
      <c r="C173" t="s">
        <v>641</v>
      </c>
      <c r="D173" t="s">
        <v>566</v>
      </c>
      <c r="E173" t="s">
        <v>41</v>
      </c>
      <c r="F173" t="s">
        <v>2486</v>
      </c>
      <c r="G173" s="28" t="s">
        <v>24</v>
      </c>
      <c r="H173" t="s">
        <v>60</v>
      </c>
      <c r="I173" t="s">
        <v>1635</v>
      </c>
      <c r="J173" t="s">
        <v>1470</v>
      </c>
      <c r="K173" t="s">
        <v>1696</v>
      </c>
      <c r="L173">
        <v>44.188445399999999</v>
      </c>
      <c r="M173">
        <v>19.377674299999999</v>
      </c>
      <c r="N173">
        <v>8</v>
      </c>
      <c r="O173">
        <v>1996</v>
      </c>
      <c r="P173">
        <v>26</v>
      </c>
      <c r="Q173" t="s">
        <v>2485</v>
      </c>
      <c r="R173">
        <v>1</v>
      </c>
      <c r="S173" t="s">
        <v>186</v>
      </c>
      <c r="T173">
        <v>10</v>
      </c>
      <c r="U173" t="s">
        <v>36</v>
      </c>
      <c r="V173" s="17">
        <v>9451375765</v>
      </c>
      <c r="W173">
        <v>-1.9406961813074399</v>
      </c>
      <c r="X173">
        <v>30.0536934839458</v>
      </c>
      <c r="Y173" t="str">
        <f>_xlfn.CONCAT("RWANDA", " ", H173, " ", I173, " ", J173, " ", K173)</f>
        <v>RWANDA KAMONYI KARAMA MUGANZA NYARUTEJA</v>
      </c>
    </row>
    <row r="174" spans="1:25">
      <c r="A174">
        <v>57</v>
      </c>
      <c r="B174" t="s">
        <v>643</v>
      </c>
      <c r="C174" t="s">
        <v>644</v>
      </c>
      <c r="E174" t="s">
        <v>964</v>
      </c>
      <c r="F174" t="s">
        <v>3098</v>
      </c>
      <c r="G174" s="28" t="s">
        <v>24</v>
      </c>
      <c r="H174" t="s">
        <v>60</v>
      </c>
      <c r="I174" t="s">
        <v>1635</v>
      </c>
      <c r="J174" t="s">
        <v>1470</v>
      </c>
      <c r="K174" t="s">
        <v>1696</v>
      </c>
      <c r="L174">
        <v>44.188445399999999</v>
      </c>
      <c r="M174">
        <v>19.377674299999999</v>
      </c>
      <c r="N174">
        <v>7</v>
      </c>
      <c r="O174" t="s">
        <v>2948</v>
      </c>
      <c r="P174">
        <v>61</v>
      </c>
      <c r="Q174" t="s">
        <v>2485</v>
      </c>
      <c r="R174" t="s">
        <v>2948</v>
      </c>
      <c r="S174" t="s">
        <v>2948</v>
      </c>
      <c r="T174">
        <v>4</v>
      </c>
      <c r="U174" t="s">
        <v>2948</v>
      </c>
      <c r="V174" s="17">
        <v>9451375765</v>
      </c>
      <c r="W174">
        <v>-1.9406961813074399</v>
      </c>
      <c r="X174">
        <v>30.0536934839458</v>
      </c>
      <c r="Y174" t="str">
        <f>_xlfn.CONCAT("RWANDA", " ", H174, " ", I174, " ", J174, " ", K174)</f>
        <v>RWANDA KAMONYI KARAMA MUGANZA NYARUTEJA</v>
      </c>
    </row>
    <row r="175" spans="1:25">
      <c r="A175">
        <v>57</v>
      </c>
      <c r="B175" t="s">
        <v>646</v>
      </c>
      <c r="C175" t="s">
        <v>203</v>
      </c>
      <c r="E175" t="s">
        <v>2488</v>
      </c>
      <c r="F175" t="s">
        <v>3099</v>
      </c>
      <c r="G175" s="28" t="s">
        <v>24</v>
      </c>
      <c r="H175" t="s">
        <v>60</v>
      </c>
      <c r="I175" t="s">
        <v>1635</v>
      </c>
      <c r="J175" t="s">
        <v>1470</v>
      </c>
      <c r="K175" t="s">
        <v>1696</v>
      </c>
      <c r="L175">
        <v>44.188445399999999</v>
      </c>
      <c r="M175">
        <v>19.377674299999999</v>
      </c>
      <c r="N175">
        <v>3</v>
      </c>
      <c r="O175">
        <v>1931</v>
      </c>
      <c r="P175">
        <v>91</v>
      </c>
      <c r="Q175" t="s">
        <v>2485</v>
      </c>
      <c r="R175">
        <v>4</v>
      </c>
      <c r="S175" t="s">
        <v>93</v>
      </c>
      <c r="T175">
        <v>2</v>
      </c>
      <c r="U175" t="s">
        <v>36</v>
      </c>
      <c r="V175" s="17">
        <v>9451375765</v>
      </c>
      <c r="W175">
        <v>-1.9406961813074399</v>
      </c>
      <c r="X175">
        <v>30.0536934839458</v>
      </c>
      <c r="Y175" t="str">
        <f>_xlfn.CONCAT("RWANDA", " ", H175, " ", I175, " ", J175, " ", K175)</f>
        <v>RWANDA KAMONYI KARAMA MUGANZA NYARUTEJA</v>
      </c>
    </row>
    <row r="176" spans="1:25">
      <c r="A176">
        <v>58</v>
      </c>
      <c r="B176" t="s">
        <v>648</v>
      </c>
      <c r="C176" t="s">
        <v>2948</v>
      </c>
      <c r="D176" t="s">
        <v>650</v>
      </c>
      <c r="E176" t="s">
        <v>2489</v>
      </c>
      <c r="F176" t="s">
        <v>3438</v>
      </c>
      <c r="G176" s="28" t="s">
        <v>24</v>
      </c>
      <c r="H176" t="s">
        <v>113</v>
      </c>
      <c r="I176" t="s">
        <v>113</v>
      </c>
      <c r="J176" t="s">
        <v>1701</v>
      </c>
      <c r="K176" t="s">
        <v>1702</v>
      </c>
      <c r="L176">
        <v>-6.2074293000000003</v>
      </c>
      <c r="M176">
        <v>106.89159479999999</v>
      </c>
      <c r="N176">
        <v>8</v>
      </c>
      <c r="O176">
        <v>1967</v>
      </c>
      <c r="P176">
        <v>55</v>
      </c>
      <c r="Q176" t="s">
        <v>2491</v>
      </c>
      <c r="R176">
        <v>7</v>
      </c>
      <c r="S176" t="s">
        <v>78</v>
      </c>
      <c r="T176">
        <v>2</v>
      </c>
      <c r="U176" t="s">
        <v>36</v>
      </c>
      <c r="V176" s="17">
        <v>1655870020</v>
      </c>
      <c r="W176">
        <v>-2.5967236125549502</v>
      </c>
      <c r="X176">
        <v>29.7268754599197</v>
      </c>
      <c r="Y176" t="str">
        <f>_xlfn.CONCAT("RWANDA", " ", H176, " ", I176, " ", J176, " ", K176)</f>
        <v>RWANDA HUYE HUYE NYAKAGEZI MBUBA</v>
      </c>
    </row>
    <row r="177" spans="1:25">
      <c r="A177">
        <v>58</v>
      </c>
      <c r="B177" t="s">
        <v>652</v>
      </c>
      <c r="C177" t="s">
        <v>653</v>
      </c>
      <c r="E177" t="s">
        <v>50</v>
      </c>
      <c r="F177" t="s">
        <v>3100</v>
      </c>
      <c r="G177" s="28" t="s">
        <v>24</v>
      </c>
      <c r="H177" t="s">
        <v>113</v>
      </c>
      <c r="I177" t="s">
        <v>113</v>
      </c>
      <c r="J177" t="s">
        <v>1701</v>
      </c>
      <c r="K177" t="s">
        <v>1702</v>
      </c>
      <c r="L177">
        <v>-6.2074293000000003</v>
      </c>
      <c r="M177">
        <v>106.89159479999999</v>
      </c>
      <c r="N177">
        <v>4</v>
      </c>
      <c r="O177">
        <v>1942</v>
      </c>
      <c r="P177">
        <v>80</v>
      </c>
      <c r="Q177" t="s">
        <v>2491</v>
      </c>
      <c r="R177">
        <v>4</v>
      </c>
      <c r="S177" t="s">
        <v>93</v>
      </c>
      <c r="T177">
        <v>12</v>
      </c>
      <c r="U177" t="s">
        <v>23</v>
      </c>
      <c r="V177" s="17">
        <v>1655870020</v>
      </c>
      <c r="W177">
        <v>-2.5967236125549502</v>
      </c>
      <c r="X177">
        <v>29.7268754599197</v>
      </c>
      <c r="Y177" t="str">
        <f>_xlfn.CONCAT("RWANDA", " ", H177, " ", I177, " ", J177, " ", K177)</f>
        <v>RWANDA HUYE HUYE NYAKAGEZI MBUBA</v>
      </c>
    </row>
    <row r="178" spans="1:25">
      <c r="A178">
        <v>58</v>
      </c>
      <c r="B178" t="s">
        <v>654</v>
      </c>
      <c r="C178" t="s">
        <v>655</v>
      </c>
      <c r="D178" t="s">
        <v>288</v>
      </c>
      <c r="E178" t="s">
        <v>878</v>
      </c>
      <c r="F178" t="s">
        <v>2491</v>
      </c>
      <c r="G178" s="28" t="s">
        <v>24</v>
      </c>
      <c r="H178" t="s">
        <v>113</v>
      </c>
      <c r="I178" t="s">
        <v>113</v>
      </c>
      <c r="J178" t="s">
        <v>1701</v>
      </c>
      <c r="K178" t="s">
        <v>1702</v>
      </c>
      <c r="L178">
        <v>-6.2074293000000003</v>
      </c>
      <c r="M178">
        <v>106.89159479999999</v>
      </c>
      <c r="N178">
        <v>12</v>
      </c>
      <c r="O178">
        <v>2009</v>
      </c>
      <c r="P178">
        <v>96</v>
      </c>
      <c r="Q178" t="s">
        <v>2491</v>
      </c>
      <c r="R178" t="s">
        <v>2948</v>
      </c>
      <c r="S178" t="s">
        <v>2948</v>
      </c>
      <c r="T178">
        <v>10</v>
      </c>
      <c r="U178" t="s">
        <v>36</v>
      </c>
      <c r="V178" s="17">
        <v>1655870020</v>
      </c>
      <c r="W178">
        <v>-2.5967236125549502</v>
      </c>
      <c r="X178">
        <v>29.7268754599197</v>
      </c>
      <c r="Y178" t="str">
        <f>_xlfn.CONCAT("RWANDA", " ", H178, " ", I178, " ", J178, " ", K178)</f>
        <v>RWANDA HUYE HUYE NYAKAGEZI MBUBA</v>
      </c>
    </row>
    <row r="179" spans="1:25">
      <c r="A179">
        <v>58</v>
      </c>
      <c r="B179" t="s">
        <v>657</v>
      </c>
      <c r="C179" t="s">
        <v>354</v>
      </c>
      <c r="D179" t="s">
        <v>658</v>
      </c>
      <c r="E179" t="s">
        <v>659</v>
      </c>
      <c r="F179" t="s">
        <v>1705</v>
      </c>
      <c r="G179" s="28" t="s">
        <v>24</v>
      </c>
      <c r="H179" t="s">
        <v>113</v>
      </c>
      <c r="I179" t="s">
        <v>113</v>
      </c>
      <c r="J179" t="s">
        <v>1701</v>
      </c>
      <c r="K179" t="s">
        <v>1702</v>
      </c>
      <c r="L179">
        <v>-6.2074293000000003</v>
      </c>
      <c r="M179">
        <v>106.89159479999999</v>
      </c>
      <c r="N179" t="s">
        <v>2948</v>
      </c>
      <c r="O179">
        <v>1943</v>
      </c>
      <c r="P179">
        <v>79</v>
      </c>
      <c r="Q179" t="s">
        <v>2491</v>
      </c>
      <c r="R179">
        <v>4</v>
      </c>
      <c r="S179" t="s">
        <v>93</v>
      </c>
      <c r="T179">
        <v>9</v>
      </c>
      <c r="U179" t="s">
        <v>36</v>
      </c>
      <c r="V179" s="17">
        <v>1655870020</v>
      </c>
      <c r="W179">
        <v>-2.5967236125549502</v>
      </c>
      <c r="X179">
        <v>29.7268754599197</v>
      </c>
      <c r="Y179" t="str">
        <f>_xlfn.CONCAT("RWANDA", " ", H179, " ", I179, " ", J179, " ", K179)</f>
        <v>RWANDA HUYE HUYE NYAKAGEZI MBUBA</v>
      </c>
    </row>
    <row r="180" spans="1:25">
      <c r="A180">
        <v>59</v>
      </c>
      <c r="B180" t="s">
        <v>660</v>
      </c>
      <c r="C180" t="s">
        <v>661</v>
      </c>
      <c r="E180" t="s">
        <v>434</v>
      </c>
      <c r="F180" t="s">
        <v>3101</v>
      </c>
      <c r="G180" s="28" t="s">
        <v>97</v>
      </c>
      <c r="H180" t="s">
        <v>98</v>
      </c>
      <c r="I180" t="s">
        <v>1707</v>
      </c>
      <c r="J180" t="s">
        <v>1708</v>
      </c>
      <c r="K180" t="s">
        <v>1709</v>
      </c>
      <c r="L180">
        <v>13.554324899999999</v>
      </c>
      <c r="M180">
        <v>-7.4435441000000004</v>
      </c>
      <c r="N180">
        <v>3</v>
      </c>
      <c r="O180">
        <v>1921</v>
      </c>
      <c r="P180">
        <v>101</v>
      </c>
      <c r="Q180" t="s">
        <v>2492</v>
      </c>
      <c r="R180">
        <v>4</v>
      </c>
      <c r="S180" t="s">
        <v>93</v>
      </c>
      <c r="T180" t="s">
        <v>2948</v>
      </c>
      <c r="U180" t="s">
        <v>36</v>
      </c>
      <c r="V180" s="17"/>
      <c r="W180">
        <v>-1.85347276679019</v>
      </c>
      <c r="X180">
        <v>30.203400890363</v>
      </c>
      <c r="Y180" t="str">
        <f>_xlfn.CONCAT("RWANDA", " ", H180, " ", I180, " ", J180, " ", K180)</f>
        <v>RWANDA RWAMAGANA KIGABIRO NYAGASENYI RAMBA</v>
      </c>
    </row>
    <row r="181" spans="1:25">
      <c r="A181">
        <v>59</v>
      </c>
      <c r="B181" t="s">
        <v>663</v>
      </c>
      <c r="C181" t="s">
        <v>664</v>
      </c>
      <c r="E181" t="s">
        <v>665</v>
      </c>
      <c r="F181" t="s">
        <v>3102</v>
      </c>
      <c r="G181" s="28" t="s">
        <v>97</v>
      </c>
      <c r="H181" t="s">
        <v>98</v>
      </c>
      <c r="I181" t="s">
        <v>1707</v>
      </c>
      <c r="J181" t="s">
        <v>1708</v>
      </c>
      <c r="K181" t="s">
        <v>1709</v>
      </c>
      <c r="L181">
        <v>13.554324899999999</v>
      </c>
      <c r="M181">
        <v>-7.4435441000000004</v>
      </c>
      <c r="N181" t="s">
        <v>2948</v>
      </c>
      <c r="O181" t="s">
        <v>2948</v>
      </c>
      <c r="P181">
        <v>40</v>
      </c>
      <c r="Q181" t="s">
        <v>2492</v>
      </c>
      <c r="R181">
        <v>2</v>
      </c>
      <c r="S181" t="s">
        <v>48</v>
      </c>
      <c r="T181">
        <v>4</v>
      </c>
      <c r="U181" t="s">
        <v>36</v>
      </c>
      <c r="W181">
        <v>-1.85347276679019</v>
      </c>
      <c r="X181">
        <v>30.203400890363</v>
      </c>
      <c r="Y181" t="str">
        <f>_xlfn.CONCAT("RWANDA", " ", H181, " ", I181, " ", J181, " ", K181)</f>
        <v>RWANDA RWAMAGANA KIGABIRO NYAGASENYI RAMBA</v>
      </c>
    </row>
    <row r="182" spans="1:25">
      <c r="A182">
        <v>59</v>
      </c>
      <c r="B182" t="s">
        <v>666</v>
      </c>
      <c r="C182" t="s">
        <v>667</v>
      </c>
      <c r="E182" t="s">
        <v>590</v>
      </c>
      <c r="F182" t="s">
        <v>3103</v>
      </c>
      <c r="G182" s="28" t="s">
        <v>97</v>
      </c>
      <c r="H182" t="s">
        <v>98</v>
      </c>
      <c r="I182" t="s">
        <v>1707</v>
      </c>
      <c r="J182" t="s">
        <v>1708</v>
      </c>
      <c r="K182" t="s">
        <v>1709</v>
      </c>
      <c r="L182">
        <v>13.554324899999999</v>
      </c>
      <c r="M182">
        <v>-7.4435441000000004</v>
      </c>
      <c r="N182">
        <v>12</v>
      </c>
      <c r="O182">
        <v>1961</v>
      </c>
      <c r="P182">
        <v>61</v>
      </c>
      <c r="Q182" t="s">
        <v>2492</v>
      </c>
      <c r="R182">
        <v>3</v>
      </c>
      <c r="S182" t="s">
        <v>26</v>
      </c>
      <c r="T182">
        <v>9</v>
      </c>
      <c r="U182" t="s">
        <v>23</v>
      </c>
      <c r="W182">
        <v>-1.85347276679019</v>
      </c>
      <c r="X182">
        <v>30.203400890363</v>
      </c>
      <c r="Y182" t="str">
        <f>_xlfn.CONCAT("RWANDA", " ", H182, " ", I182, " ", J182, " ", K182)</f>
        <v>RWANDA RWAMAGANA KIGABIRO NYAGASENYI RAMBA</v>
      </c>
    </row>
    <row r="183" spans="1:25">
      <c r="A183">
        <v>60</v>
      </c>
      <c r="B183" t="s">
        <v>668</v>
      </c>
      <c r="C183" t="s">
        <v>669</v>
      </c>
      <c r="E183" t="s">
        <v>117</v>
      </c>
      <c r="F183" t="s">
        <v>3104</v>
      </c>
      <c r="G183" s="28" t="s">
        <v>97</v>
      </c>
      <c r="H183" t="s">
        <v>176</v>
      </c>
      <c r="I183" t="s">
        <v>1579</v>
      </c>
      <c r="J183" t="s">
        <v>1713</v>
      </c>
      <c r="K183" t="s">
        <v>1714</v>
      </c>
      <c r="L183">
        <v>58.222051</v>
      </c>
      <c r="M183">
        <v>11.918290300000001</v>
      </c>
      <c r="N183" t="s">
        <v>2948</v>
      </c>
      <c r="O183">
        <v>1978</v>
      </c>
      <c r="P183">
        <v>44</v>
      </c>
      <c r="Q183" t="s">
        <v>1715</v>
      </c>
      <c r="R183">
        <v>1</v>
      </c>
      <c r="S183" t="s">
        <v>186</v>
      </c>
      <c r="T183">
        <v>13</v>
      </c>
      <c r="U183" t="s">
        <v>36</v>
      </c>
      <c r="V183" s="17">
        <v>5442447073</v>
      </c>
      <c r="W183">
        <v>-2.1138527339348401</v>
      </c>
      <c r="X183">
        <v>30.2419422839682</v>
      </c>
      <c r="Y183" t="str">
        <f>_xlfn.CONCAT("RWANDA", " ", H183, " ", I183, " ", J183, " ", K183)</f>
        <v>RWANDA BUGESERA JURU MUSOVU CYABASONGA</v>
      </c>
    </row>
    <row r="184" spans="1:25">
      <c r="A184">
        <v>60</v>
      </c>
      <c r="B184" t="s">
        <v>670</v>
      </c>
      <c r="C184" t="s">
        <v>671</v>
      </c>
      <c r="E184" t="s">
        <v>672</v>
      </c>
      <c r="F184" t="s">
        <v>3105</v>
      </c>
      <c r="G184" s="28" t="s">
        <v>97</v>
      </c>
      <c r="H184" t="s">
        <v>176</v>
      </c>
      <c r="I184" t="s">
        <v>1579</v>
      </c>
      <c r="J184" t="s">
        <v>1713</v>
      </c>
      <c r="K184" t="s">
        <v>1714</v>
      </c>
      <c r="L184">
        <v>58.222051</v>
      </c>
      <c r="M184">
        <v>11.918290300000001</v>
      </c>
      <c r="N184" t="s">
        <v>2948</v>
      </c>
      <c r="O184">
        <v>1957</v>
      </c>
      <c r="P184">
        <v>65</v>
      </c>
      <c r="Q184" t="s">
        <v>1715</v>
      </c>
      <c r="R184">
        <v>2</v>
      </c>
      <c r="S184" t="s">
        <v>48</v>
      </c>
      <c r="T184">
        <v>10</v>
      </c>
      <c r="U184" t="s">
        <v>23</v>
      </c>
      <c r="V184" s="17">
        <v>5442447073</v>
      </c>
      <c r="W184">
        <v>-2.1138527339348401</v>
      </c>
      <c r="X184">
        <v>30.2419422839682</v>
      </c>
      <c r="Y184" t="str">
        <f>_xlfn.CONCAT("RWANDA", " ", H184, " ", I184, " ", J184, " ", K184)</f>
        <v>RWANDA BUGESERA JURU MUSOVU CYABASONGA</v>
      </c>
    </row>
    <row r="185" spans="1:25">
      <c r="A185">
        <v>60</v>
      </c>
      <c r="B185" t="s">
        <v>673</v>
      </c>
      <c r="C185" t="s">
        <v>674</v>
      </c>
      <c r="D185" t="s">
        <v>2496</v>
      </c>
      <c r="E185" t="s">
        <v>2948</v>
      </c>
      <c r="F185" t="s">
        <v>3439</v>
      </c>
      <c r="G185" s="28" t="s">
        <v>97</v>
      </c>
      <c r="H185" t="s">
        <v>176</v>
      </c>
      <c r="I185" t="s">
        <v>1579</v>
      </c>
      <c r="J185" t="s">
        <v>1713</v>
      </c>
      <c r="K185" t="s">
        <v>1714</v>
      </c>
      <c r="L185">
        <v>58.222051</v>
      </c>
      <c r="M185">
        <v>11.918290300000001</v>
      </c>
      <c r="N185">
        <v>8</v>
      </c>
      <c r="O185">
        <v>1949</v>
      </c>
      <c r="P185">
        <v>59</v>
      </c>
      <c r="Q185" t="s">
        <v>1715</v>
      </c>
      <c r="R185">
        <v>5</v>
      </c>
      <c r="S185" t="s">
        <v>86</v>
      </c>
      <c r="T185">
        <v>13</v>
      </c>
      <c r="U185" t="s">
        <v>36</v>
      </c>
      <c r="V185" s="17">
        <v>5442447073</v>
      </c>
      <c r="W185">
        <v>-2.1138527339348401</v>
      </c>
      <c r="X185">
        <v>30.2419422839682</v>
      </c>
      <c r="Y185" t="str">
        <f>_xlfn.CONCAT("RWANDA", " ", H185, " ", I185, " ", J185, " ", K185)</f>
        <v>RWANDA BUGESERA JURU MUSOVU CYABASONGA</v>
      </c>
    </row>
    <row r="186" spans="1:25">
      <c r="A186">
        <v>60</v>
      </c>
      <c r="B186" t="s">
        <v>675</v>
      </c>
      <c r="C186" t="s">
        <v>676</v>
      </c>
      <c r="D186" t="s">
        <v>677</v>
      </c>
      <c r="E186" t="s">
        <v>435</v>
      </c>
      <c r="F186" t="s">
        <v>1717</v>
      </c>
      <c r="G186" s="28" t="s">
        <v>97</v>
      </c>
      <c r="H186" t="s">
        <v>176</v>
      </c>
      <c r="I186" t="s">
        <v>1579</v>
      </c>
      <c r="J186" t="s">
        <v>1713</v>
      </c>
      <c r="K186" t="s">
        <v>1714</v>
      </c>
      <c r="L186">
        <v>58.222051</v>
      </c>
      <c r="M186">
        <v>11.918290300000001</v>
      </c>
      <c r="N186">
        <v>12</v>
      </c>
      <c r="O186">
        <v>2004</v>
      </c>
      <c r="P186">
        <v>18</v>
      </c>
      <c r="Q186" t="s">
        <v>1715</v>
      </c>
      <c r="R186">
        <v>4</v>
      </c>
      <c r="S186" t="s">
        <v>93</v>
      </c>
      <c r="T186">
        <v>1</v>
      </c>
      <c r="U186" t="s">
        <v>23</v>
      </c>
      <c r="V186" s="17">
        <v>5442447073</v>
      </c>
      <c r="W186">
        <v>-2.1138527339348401</v>
      </c>
      <c r="X186">
        <v>30.2419422839682</v>
      </c>
      <c r="Y186" t="str">
        <f>_xlfn.CONCAT("RWANDA", " ", H186, " ", I186, " ", J186, " ", K186)</f>
        <v>RWANDA BUGESERA JURU MUSOVU CYABASONGA</v>
      </c>
    </row>
    <row r="187" spans="1:25">
      <c r="A187">
        <v>61</v>
      </c>
      <c r="B187" t="s">
        <v>678</v>
      </c>
      <c r="C187" t="s">
        <v>679</v>
      </c>
      <c r="E187" t="s">
        <v>341</v>
      </c>
      <c r="F187" t="s">
        <v>3107</v>
      </c>
      <c r="G187" s="28" t="s">
        <v>24</v>
      </c>
      <c r="H187" t="s">
        <v>25</v>
      </c>
      <c r="I187" t="s">
        <v>1719</v>
      </c>
      <c r="J187" t="s">
        <v>1720</v>
      </c>
      <c r="K187" t="s">
        <v>1721</v>
      </c>
      <c r="L187">
        <v>53.437550000000002</v>
      </c>
      <c r="M187">
        <v>55.257800000000003</v>
      </c>
      <c r="N187">
        <v>5</v>
      </c>
      <c r="O187">
        <v>1993</v>
      </c>
      <c r="P187">
        <v>29</v>
      </c>
      <c r="Q187" t="s">
        <v>2497</v>
      </c>
      <c r="R187">
        <v>6</v>
      </c>
      <c r="S187" t="s">
        <v>43</v>
      </c>
      <c r="T187" t="s">
        <v>2948</v>
      </c>
      <c r="U187" t="s">
        <v>36</v>
      </c>
      <c r="V187" s="17">
        <v>7457912412</v>
      </c>
      <c r="W187">
        <v>-2.7013707811185799</v>
      </c>
      <c r="X187">
        <v>29.750109866513299</v>
      </c>
      <c r="Y187" t="str">
        <f>_xlfn.CONCAT("RWANDA", " ", H187, " ", I187, " ", J187, " ", K187)</f>
        <v>RWANDA GISAGARA KANSI AKABOTI AKAYENZI</v>
      </c>
    </row>
    <row r="188" spans="1:25">
      <c r="A188">
        <v>61</v>
      </c>
      <c r="B188" t="s">
        <v>680</v>
      </c>
      <c r="C188" t="s">
        <v>2498</v>
      </c>
      <c r="E188" t="s">
        <v>682</v>
      </c>
      <c r="F188" t="s">
        <v>3108</v>
      </c>
      <c r="G188" s="28" t="s">
        <v>24</v>
      </c>
      <c r="H188" t="s">
        <v>25</v>
      </c>
      <c r="I188" t="s">
        <v>1719</v>
      </c>
      <c r="J188" t="s">
        <v>1720</v>
      </c>
      <c r="K188" t="s">
        <v>1721</v>
      </c>
      <c r="L188">
        <v>53.437550000000002</v>
      </c>
      <c r="M188">
        <v>55.257800000000003</v>
      </c>
      <c r="N188" t="s">
        <v>2948</v>
      </c>
      <c r="O188">
        <v>2020</v>
      </c>
      <c r="P188">
        <v>2</v>
      </c>
      <c r="Q188" t="s">
        <v>2497</v>
      </c>
      <c r="R188">
        <v>6</v>
      </c>
      <c r="S188" t="s">
        <v>43</v>
      </c>
      <c r="T188">
        <v>13</v>
      </c>
      <c r="U188" t="s">
        <v>23</v>
      </c>
      <c r="V188" s="17">
        <v>7457912412</v>
      </c>
      <c r="W188">
        <v>-2.7013707811185799</v>
      </c>
      <c r="X188">
        <v>29.750109866513299</v>
      </c>
      <c r="Y188" t="str">
        <f>_xlfn.CONCAT("RWANDA", " ", H188, " ", I188, " ", J188, " ", K188)</f>
        <v>RWANDA GISAGARA KANSI AKABOTI AKAYENZI</v>
      </c>
    </row>
    <row r="189" spans="1:25">
      <c r="A189">
        <v>61</v>
      </c>
      <c r="B189" t="s">
        <v>683</v>
      </c>
      <c r="C189" t="s">
        <v>165</v>
      </c>
      <c r="E189" t="s">
        <v>390</v>
      </c>
      <c r="F189" t="s">
        <v>3109</v>
      </c>
      <c r="G189" s="28" t="s">
        <v>24</v>
      </c>
      <c r="H189" t="s">
        <v>25</v>
      </c>
      <c r="I189" t="s">
        <v>1719</v>
      </c>
      <c r="J189" t="s">
        <v>1720</v>
      </c>
      <c r="K189" t="s">
        <v>1721</v>
      </c>
      <c r="L189">
        <v>53.437550000000002</v>
      </c>
      <c r="M189">
        <v>55.257800000000003</v>
      </c>
      <c r="N189">
        <v>10</v>
      </c>
      <c r="O189" t="s">
        <v>2948</v>
      </c>
      <c r="P189">
        <v>9</v>
      </c>
      <c r="Q189" t="s">
        <v>2497</v>
      </c>
      <c r="R189">
        <v>6</v>
      </c>
      <c r="S189" t="s">
        <v>43</v>
      </c>
      <c r="T189">
        <v>3</v>
      </c>
      <c r="U189" t="s">
        <v>23</v>
      </c>
      <c r="V189" s="17">
        <v>7457912412</v>
      </c>
      <c r="W189">
        <v>-2.7013707811185799</v>
      </c>
      <c r="X189">
        <v>29.750109866513299</v>
      </c>
      <c r="Y189" t="str">
        <f>_xlfn.CONCAT("RWANDA", " ", H189, " ", I189, " ", J189, " ", K189)</f>
        <v>RWANDA GISAGARA KANSI AKABOTI AKAYENZI</v>
      </c>
    </row>
    <row r="190" spans="1:25">
      <c r="A190">
        <v>61</v>
      </c>
      <c r="B190" t="s">
        <v>684</v>
      </c>
      <c r="C190" t="s">
        <v>685</v>
      </c>
      <c r="E190" t="s">
        <v>209</v>
      </c>
      <c r="F190" t="s">
        <v>3110</v>
      </c>
      <c r="G190" s="28" t="s">
        <v>24</v>
      </c>
      <c r="H190" t="s">
        <v>25</v>
      </c>
      <c r="I190" t="s">
        <v>1719</v>
      </c>
      <c r="J190" t="s">
        <v>1720</v>
      </c>
      <c r="K190" t="s">
        <v>1721</v>
      </c>
      <c r="L190">
        <v>53.437550000000002</v>
      </c>
      <c r="M190">
        <v>55.257800000000003</v>
      </c>
      <c r="N190">
        <v>5</v>
      </c>
      <c r="O190">
        <v>1943</v>
      </c>
      <c r="P190">
        <v>84</v>
      </c>
      <c r="Q190" t="s">
        <v>2497</v>
      </c>
      <c r="R190">
        <v>2</v>
      </c>
      <c r="S190" t="s">
        <v>48</v>
      </c>
      <c r="T190">
        <v>5</v>
      </c>
      <c r="U190" t="s">
        <v>36</v>
      </c>
      <c r="V190" s="17">
        <v>7457912412</v>
      </c>
      <c r="W190">
        <v>-2.7013707811185799</v>
      </c>
      <c r="X190">
        <v>29.750109866513299</v>
      </c>
      <c r="Y190" t="str">
        <f>_xlfn.CONCAT("RWANDA", " ", H190, " ", I190, " ", J190, " ", K190)</f>
        <v>RWANDA GISAGARA KANSI AKABOTI AKAYENZI</v>
      </c>
    </row>
    <row r="191" spans="1:25">
      <c r="A191">
        <v>62</v>
      </c>
      <c r="B191" t="s">
        <v>687</v>
      </c>
      <c r="C191" t="s">
        <v>688</v>
      </c>
      <c r="E191" t="s">
        <v>442</v>
      </c>
      <c r="F191" t="s">
        <v>3111</v>
      </c>
      <c r="G191" s="28" t="s">
        <v>24</v>
      </c>
      <c r="H191" t="s">
        <v>255</v>
      </c>
      <c r="I191" t="s">
        <v>1726</v>
      </c>
      <c r="J191" t="s">
        <v>1727</v>
      </c>
      <c r="K191" t="s">
        <v>1728</v>
      </c>
      <c r="L191">
        <v>38.126124599999997</v>
      </c>
      <c r="M191">
        <v>23.870778300000001</v>
      </c>
      <c r="N191">
        <v>1</v>
      </c>
      <c r="O191">
        <v>1932</v>
      </c>
      <c r="P191">
        <v>91</v>
      </c>
      <c r="Q191" t="s">
        <v>2501</v>
      </c>
      <c r="R191">
        <v>2</v>
      </c>
      <c r="S191" t="s">
        <v>48</v>
      </c>
      <c r="T191">
        <v>2</v>
      </c>
      <c r="U191" t="s">
        <v>36</v>
      </c>
      <c r="V191" s="17">
        <v>5166489363</v>
      </c>
      <c r="W191">
        <v>-2.2318691359537701</v>
      </c>
      <c r="X191">
        <v>29.757813743940201</v>
      </c>
      <c r="Y191" t="str">
        <f>_xlfn.CONCAT("RWANDA", " ", H191, " ", I191, " ", J191, " ", K191)</f>
        <v>RWANDA RUHANGO BWERAMANA GITISI KABUGUSU</v>
      </c>
    </row>
    <row r="192" spans="1:25">
      <c r="A192">
        <v>62</v>
      </c>
      <c r="B192" t="s">
        <v>690</v>
      </c>
      <c r="C192" t="s">
        <v>691</v>
      </c>
      <c r="E192" t="s">
        <v>692</v>
      </c>
      <c r="F192" t="s">
        <v>3112</v>
      </c>
      <c r="G192" s="28" t="s">
        <v>24</v>
      </c>
      <c r="H192" t="s">
        <v>255</v>
      </c>
      <c r="I192" t="s">
        <v>1726</v>
      </c>
      <c r="J192" t="s">
        <v>1727</v>
      </c>
      <c r="K192" t="s">
        <v>1728</v>
      </c>
      <c r="L192">
        <v>38.126124599999997</v>
      </c>
      <c r="M192">
        <v>23.870778300000001</v>
      </c>
      <c r="N192">
        <v>12</v>
      </c>
      <c r="O192">
        <v>1985</v>
      </c>
      <c r="P192">
        <v>37</v>
      </c>
      <c r="Q192" t="s">
        <v>2501</v>
      </c>
      <c r="R192">
        <v>7</v>
      </c>
      <c r="S192" t="s">
        <v>78</v>
      </c>
      <c r="T192">
        <v>4</v>
      </c>
      <c r="U192" t="s">
        <v>23</v>
      </c>
      <c r="V192" s="17">
        <v>5166489363</v>
      </c>
      <c r="W192">
        <v>-2.2318691359537701</v>
      </c>
      <c r="X192">
        <v>29.757813743940201</v>
      </c>
      <c r="Y192" t="str">
        <f>_xlfn.CONCAT("RWANDA", " ", H192, " ", I192, " ", J192, " ", K192)</f>
        <v>RWANDA RUHANGO BWERAMANA GITISI KABUGUSU</v>
      </c>
    </row>
    <row r="193" spans="1:25">
      <c r="A193">
        <v>62</v>
      </c>
      <c r="B193" t="s">
        <v>693</v>
      </c>
      <c r="C193" t="s">
        <v>411</v>
      </c>
      <c r="E193" t="s">
        <v>2502</v>
      </c>
      <c r="F193" t="s">
        <v>3113</v>
      </c>
      <c r="G193" s="28" t="s">
        <v>24</v>
      </c>
      <c r="H193" t="s">
        <v>255</v>
      </c>
      <c r="I193" t="s">
        <v>1726</v>
      </c>
      <c r="J193" t="s">
        <v>1727</v>
      </c>
      <c r="K193" t="s">
        <v>1728</v>
      </c>
      <c r="L193">
        <v>38.126124599999997</v>
      </c>
      <c r="M193">
        <v>23.870778300000001</v>
      </c>
      <c r="N193">
        <v>3</v>
      </c>
      <c r="O193">
        <v>1985</v>
      </c>
      <c r="P193">
        <v>92</v>
      </c>
      <c r="Q193" t="s">
        <v>2501</v>
      </c>
      <c r="R193">
        <v>1</v>
      </c>
      <c r="S193" t="s">
        <v>186</v>
      </c>
      <c r="T193">
        <v>2</v>
      </c>
      <c r="U193" t="s">
        <v>36</v>
      </c>
      <c r="V193" s="17">
        <v>5166489363</v>
      </c>
      <c r="W193">
        <v>-2.2318691359537701</v>
      </c>
      <c r="X193">
        <v>29.757813743940201</v>
      </c>
      <c r="Y193" t="str">
        <f>_xlfn.CONCAT("RWANDA", " ", H193, " ", I193, " ", J193, " ", K193)</f>
        <v>RWANDA RUHANGO BWERAMANA GITISI KABUGUSU</v>
      </c>
    </row>
    <row r="194" spans="1:25">
      <c r="A194">
        <v>63</v>
      </c>
      <c r="B194" t="s">
        <v>695</v>
      </c>
      <c r="C194" t="s">
        <v>696</v>
      </c>
      <c r="E194" t="s">
        <v>2948</v>
      </c>
      <c r="F194" t="s">
        <v>3440</v>
      </c>
      <c r="G194" s="28" t="s">
        <v>37</v>
      </c>
      <c r="H194" t="s">
        <v>42</v>
      </c>
      <c r="I194" t="s">
        <v>1732</v>
      </c>
      <c r="J194" t="s">
        <v>1733</v>
      </c>
      <c r="K194" t="s">
        <v>1514</v>
      </c>
      <c r="L194">
        <v>34.242622400000002</v>
      </c>
      <c r="M194">
        <v>-77.825292300000001</v>
      </c>
      <c r="N194">
        <v>8</v>
      </c>
      <c r="O194">
        <v>1982</v>
      </c>
      <c r="P194">
        <v>40</v>
      </c>
      <c r="Q194" t="s">
        <v>2504</v>
      </c>
      <c r="R194">
        <v>2</v>
      </c>
      <c r="S194" t="s">
        <v>48</v>
      </c>
      <c r="T194">
        <v>7</v>
      </c>
      <c r="U194" t="s">
        <v>23</v>
      </c>
      <c r="V194" s="17">
        <v>9101466357</v>
      </c>
      <c r="W194">
        <v>-1.3854619960165899</v>
      </c>
      <c r="X194">
        <v>30.230641354705298</v>
      </c>
      <c r="Y194" t="str">
        <f>_xlfn.CONCAT("RWANDA", " ", H194, " ", I194, " ", J194, " ", K194)</f>
        <v>RWANDA NYABIHU JOMBA GASIZA ISANGANO</v>
      </c>
    </row>
    <row r="195" spans="1:25">
      <c r="A195">
        <v>63</v>
      </c>
      <c r="B195" t="s">
        <v>698</v>
      </c>
      <c r="C195" t="s">
        <v>54</v>
      </c>
      <c r="E195" t="s">
        <v>401</v>
      </c>
      <c r="F195" t="s">
        <v>3115</v>
      </c>
      <c r="G195" s="28" t="s">
        <v>37</v>
      </c>
      <c r="H195" t="s">
        <v>42</v>
      </c>
      <c r="I195" t="s">
        <v>1732</v>
      </c>
      <c r="J195" t="s">
        <v>1733</v>
      </c>
      <c r="K195" t="s">
        <v>1514</v>
      </c>
      <c r="L195">
        <v>34.242622400000002</v>
      </c>
      <c r="M195">
        <v>-77.825292300000001</v>
      </c>
      <c r="N195">
        <v>2</v>
      </c>
      <c r="O195">
        <v>1932</v>
      </c>
      <c r="P195">
        <v>93</v>
      </c>
      <c r="Q195" t="s">
        <v>2504</v>
      </c>
      <c r="R195">
        <v>6</v>
      </c>
      <c r="S195" t="s">
        <v>43</v>
      </c>
      <c r="T195" t="s">
        <v>2948</v>
      </c>
      <c r="U195" t="s">
        <v>23</v>
      </c>
      <c r="V195" s="17">
        <v>9101466357</v>
      </c>
      <c r="W195">
        <v>-1.3854619960165899</v>
      </c>
      <c r="X195">
        <v>30.230641354705298</v>
      </c>
      <c r="Y195" t="str">
        <f>_xlfn.CONCAT("RWANDA", " ", H195, " ", I195, " ", J195, " ", K195)</f>
        <v>RWANDA NYABIHU JOMBA GASIZA ISANGANO</v>
      </c>
    </row>
    <row r="196" spans="1:25">
      <c r="A196">
        <v>64</v>
      </c>
      <c r="B196" t="s">
        <v>699</v>
      </c>
      <c r="C196" t="s">
        <v>371</v>
      </c>
      <c r="E196" t="s">
        <v>2842</v>
      </c>
      <c r="F196" t="s">
        <v>3441</v>
      </c>
      <c r="G196" s="28" t="s">
        <v>97</v>
      </c>
      <c r="H196" t="s">
        <v>167</v>
      </c>
      <c r="I196" t="s">
        <v>1443</v>
      </c>
      <c r="J196" t="s">
        <v>1736</v>
      </c>
      <c r="K196" t="s">
        <v>1736</v>
      </c>
      <c r="L196">
        <v>31.558356</v>
      </c>
      <c r="M196">
        <v>106.00504599999999</v>
      </c>
      <c r="N196">
        <v>12</v>
      </c>
      <c r="O196">
        <v>1935</v>
      </c>
      <c r="P196">
        <v>90</v>
      </c>
      <c r="Q196" t="s">
        <v>2506</v>
      </c>
      <c r="R196">
        <v>2</v>
      </c>
      <c r="S196" t="s">
        <v>48</v>
      </c>
      <c r="T196">
        <v>2</v>
      </c>
      <c r="U196" t="s">
        <v>36</v>
      </c>
      <c r="V196" s="17">
        <v>1548903440</v>
      </c>
      <c r="W196">
        <v>-1.80210472971905</v>
      </c>
      <c r="X196">
        <v>30.295983068127601</v>
      </c>
      <c r="Y196" t="str">
        <f>_xlfn.CONCAT("RWANDA", " ", H196, " ", I196, " ", J196, " ", K196)</f>
        <v>RWANDA GATSIBO GASANGE VIRO VIRO</v>
      </c>
    </row>
    <row r="197" spans="1:25">
      <c r="A197">
        <v>64</v>
      </c>
      <c r="B197" t="s">
        <v>701</v>
      </c>
      <c r="C197" t="s">
        <v>702</v>
      </c>
      <c r="E197" t="s">
        <v>1470</v>
      </c>
      <c r="F197" t="s">
        <v>3117</v>
      </c>
      <c r="G197" s="28" t="s">
        <v>97</v>
      </c>
      <c r="H197" t="s">
        <v>167</v>
      </c>
      <c r="I197" t="s">
        <v>1443</v>
      </c>
      <c r="J197" t="s">
        <v>1736</v>
      </c>
      <c r="K197" t="s">
        <v>1736</v>
      </c>
      <c r="L197">
        <v>31.558356</v>
      </c>
      <c r="M197">
        <v>106.00504599999999</v>
      </c>
      <c r="N197" t="s">
        <v>2948</v>
      </c>
      <c r="O197">
        <v>2010</v>
      </c>
      <c r="P197">
        <v>9</v>
      </c>
      <c r="Q197" t="s">
        <v>2506</v>
      </c>
      <c r="R197">
        <v>6</v>
      </c>
      <c r="S197" t="s">
        <v>43</v>
      </c>
      <c r="T197">
        <v>1</v>
      </c>
      <c r="U197" t="s">
        <v>23</v>
      </c>
      <c r="V197" s="17">
        <v>1548903440</v>
      </c>
      <c r="W197">
        <v>-1.80210472971905</v>
      </c>
      <c r="X197">
        <v>30.295983068127601</v>
      </c>
      <c r="Y197" t="str">
        <f>_xlfn.CONCAT("RWANDA", " ", H197, " ", I197, " ", J197, " ", K197)</f>
        <v>RWANDA GATSIBO GASANGE VIRO VIRO</v>
      </c>
    </row>
    <row r="198" spans="1:25">
      <c r="A198">
        <v>64</v>
      </c>
      <c r="B198" t="s">
        <v>704</v>
      </c>
      <c r="C198" t="s">
        <v>705</v>
      </c>
      <c r="E198" t="s">
        <v>2509</v>
      </c>
      <c r="F198" t="s">
        <v>3442</v>
      </c>
      <c r="G198" s="28" t="s">
        <v>97</v>
      </c>
      <c r="H198" t="s">
        <v>167</v>
      </c>
      <c r="I198" t="s">
        <v>1443</v>
      </c>
      <c r="J198" t="s">
        <v>1736</v>
      </c>
      <c r="K198" t="s">
        <v>1736</v>
      </c>
      <c r="L198">
        <v>31.558356</v>
      </c>
      <c r="M198">
        <v>106.00504599999999</v>
      </c>
      <c r="N198" t="s">
        <v>2948</v>
      </c>
      <c r="O198">
        <v>2008</v>
      </c>
      <c r="P198">
        <v>23</v>
      </c>
      <c r="Q198" t="s">
        <v>2506</v>
      </c>
      <c r="R198">
        <v>4</v>
      </c>
      <c r="S198" t="s">
        <v>93</v>
      </c>
      <c r="T198">
        <v>1</v>
      </c>
      <c r="U198" t="s">
        <v>36</v>
      </c>
      <c r="V198" s="17">
        <v>1548903440</v>
      </c>
      <c r="W198">
        <v>-1.80210472971905</v>
      </c>
      <c r="X198">
        <v>30.295983068127601</v>
      </c>
      <c r="Y198" t="str">
        <f>_xlfn.CONCAT("RWANDA", " ", H198, " ", I198, " ", J198, " ", K198)</f>
        <v>RWANDA GATSIBO GASANGE VIRO VIRO</v>
      </c>
    </row>
    <row r="199" spans="1:25">
      <c r="A199">
        <v>64</v>
      </c>
      <c r="B199" t="s">
        <v>707</v>
      </c>
      <c r="C199" t="s">
        <v>708</v>
      </c>
      <c r="E199" t="s">
        <v>2948</v>
      </c>
      <c r="F199" t="s">
        <v>3443</v>
      </c>
      <c r="G199" s="28" t="s">
        <v>97</v>
      </c>
      <c r="H199" t="s">
        <v>167</v>
      </c>
      <c r="I199" t="s">
        <v>1443</v>
      </c>
      <c r="J199" t="s">
        <v>1736</v>
      </c>
      <c r="K199" t="s">
        <v>1736</v>
      </c>
      <c r="L199">
        <v>31.558356</v>
      </c>
      <c r="M199">
        <v>106.00504599999999</v>
      </c>
      <c r="N199">
        <v>1</v>
      </c>
      <c r="O199">
        <v>1994</v>
      </c>
      <c r="P199">
        <v>28</v>
      </c>
      <c r="Q199" t="s">
        <v>2506</v>
      </c>
      <c r="R199">
        <v>2</v>
      </c>
      <c r="S199" t="s">
        <v>48</v>
      </c>
      <c r="T199">
        <v>13</v>
      </c>
      <c r="U199" t="s">
        <v>36</v>
      </c>
      <c r="V199" s="17">
        <v>1548903440</v>
      </c>
      <c r="W199">
        <v>-1.80210472971905</v>
      </c>
      <c r="X199">
        <v>30.295983068127601</v>
      </c>
      <c r="Y199" t="str">
        <f>_xlfn.CONCAT("RWANDA", " ", H199, " ", I199, " ", J199, " ", K199)</f>
        <v>RWANDA GATSIBO GASANGE VIRO VIRO</v>
      </c>
    </row>
    <row r="200" spans="1:25">
      <c r="A200">
        <v>64</v>
      </c>
      <c r="B200" t="s">
        <v>710</v>
      </c>
      <c r="C200" t="s">
        <v>711</v>
      </c>
      <c r="E200" t="s">
        <v>529</v>
      </c>
      <c r="F200" t="s">
        <v>3120</v>
      </c>
      <c r="G200" s="28" t="s">
        <v>97</v>
      </c>
      <c r="H200" t="s">
        <v>167</v>
      </c>
      <c r="I200" t="s">
        <v>1443</v>
      </c>
      <c r="J200" t="s">
        <v>1736</v>
      </c>
      <c r="K200" t="s">
        <v>1736</v>
      </c>
      <c r="L200">
        <v>31.558356</v>
      </c>
      <c r="M200">
        <v>106.00504599999999</v>
      </c>
      <c r="N200">
        <v>3</v>
      </c>
      <c r="O200">
        <v>1982</v>
      </c>
      <c r="P200">
        <v>40</v>
      </c>
      <c r="Q200" t="s">
        <v>2506</v>
      </c>
      <c r="R200" t="s">
        <v>2948</v>
      </c>
      <c r="S200" t="s">
        <v>2948</v>
      </c>
      <c r="T200">
        <v>4</v>
      </c>
      <c r="U200" t="s">
        <v>23</v>
      </c>
      <c r="V200" s="17">
        <v>1548903440</v>
      </c>
      <c r="W200">
        <v>-1.80210472971905</v>
      </c>
      <c r="X200">
        <v>30.295983068127601</v>
      </c>
      <c r="Y200" t="str">
        <f>_xlfn.CONCAT("RWANDA", " ", H200, " ", I200, " ", J200, " ", K200)</f>
        <v>RWANDA GATSIBO GASANGE VIRO VIRO</v>
      </c>
    </row>
    <row r="201" spans="1:25">
      <c r="A201">
        <v>65</v>
      </c>
      <c r="B201" t="s">
        <v>712</v>
      </c>
      <c r="C201" t="s">
        <v>713</v>
      </c>
      <c r="E201" t="s">
        <v>324</v>
      </c>
      <c r="F201" t="s">
        <v>3121</v>
      </c>
      <c r="G201" s="28" t="s">
        <v>24</v>
      </c>
      <c r="H201" t="s">
        <v>60</v>
      </c>
      <c r="I201" t="s">
        <v>1742</v>
      </c>
      <c r="J201" t="s">
        <v>1627</v>
      </c>
      <c r="K201" t="s">
        <v>1565</v>
      </c>
      <c r="L201">
        <v>47.931807399999997</v>
      </c>
      <c r="M201">
        <v>5.2893597000000003</v>
      </c>
      <c r="N201">
        <v>9</v>
      </c>
      <c r="O201">
        <v>1977</v>
      </c>
      <c r="P201">
        <v>45</v>
      </c>
      <c r="Q201" t="s">
        <v>2511</v>
      </c>
      <c r="R201">
        <v>6</v>
      </c>
      <c r="S201" t="s">
        <v>43</v>
      </c>
      <c r="T201">
        <v>12</v>
      </c>
      <c r="U201" t="s">
        <v>36</v>
      </c>
      <c r="V201" s="17">
        <v>6897481326</v>
      </c>
      <c r="W201">
        <v>-1.9877217736175601</v>
      </c>
      <c r="X201">
        <v>30.0638880027523</v>
      </c>
      <c r="Y201" t="str">
        <f>_xlfn.CONCAT("RWANDA", " ", H201, " ", I201, " ", J201, " ", K201)</f>
        <v>RWANDA KAMONYI MUGINA JENDA KIGARAMA</v>
      </c>
    </row>
    <row r="202" spans="1:25">
      <c r="A202">
        <v>65</v>
      </c>
      <c r="B202" t="s">
        <v>715</v>
      </c>
      <c r="C202" t="s">
        <v>716</v>
      </c>
      <c r="E202" t="s">
        <v>191</v>
      </c>
      <c r="F202" t="s">
        <v>3122</v>
      </c>
      <c r="G202" s="28" t="s">
        <v>24</v>
      </c>
      <c r="H202" t="s">
        <v>60</v>
      </c>
      <c r="I202" t="s">
        <v>1742</v>
      </c>
      <c r="J202" t="s">
        <v>1627</v>
      </c>
      <c r="K202" t="s">
        <v>1565</v>
      </c>
      <c r="L202">
        <v>47.931807399999997</v>
      </c>
      <c r="M202">
        <v>5.2893597000000003</v>
      </c>
      <c r="N202">
        <v>5</v>
      </c>
      <c r="O202">
        <v>1978</v>
      </c>
      <c r="P202">
        <v>44</v>
      </c>
      <c r="Q202" t="s">
        <v>2511</v>
      </c>
      <c r="R202">
        <v>6</v>
      </c>
      <c r="S202" t="s">
        <v>43</v>
      </c>
      <c r="T202">
        <v>7</v>
      </c>
      <c r="U202" t="s">
        <v>23</v>
      </c>
      <c r="V202" s="17">
        <v>6897481326</v>
      </c>
      <c r="W202">
        <v>-1.9877217736175601</v>
      </c>
      <c r="X202">
        <v>30.0638880027523</v>
      </c>
      <c r="Y202" t="str">
        <f>_xlfn.CONCAT("RWANDA", " ", H202, " ", I202, " ", J202, " ", K202)</f>
        <v>RWANDA KAMONYI MUGINA JENDA KIGARAMA</v>
      </c>
    </row>
    <row r="203" spans="1:25">
      <c r="A203">
        <v>66</v>
      </c>
      <c r="B203" t="s">
        <v>717</v>
      </c>
      <c r="C203" t="s">
        <v>718</v>
      </c>
      <c r="E203" t="s">
        <v>248</v>
      </c>
      <c r="F203" t="s">
        <v>3123</v>
      </c>
      <c r="G203" s="28" t="s">
        <v>37</v>
      </c>
      <c r="H203" t="s">
        <v>321</v>
      </c>
      <c r="I203" t="s">
        <v>1745</v>
      </c>
      <c r="J203" t="s">
        <v>1746</v>
      </c>
      <c r="K203" t="s">
        <v>1595</v>
      </c>
      <c r="L203">
        <v>41.278154299999997</v>
      </c>
      <c r="M203">
        <v>-8.7181709999999999</v>
      </c>
      <c r="N203" t="s">
        <v>2948</v>
      </c>
      <c r="O203">
        <v>1941</v>
      </c>
      <c r="P203">
        <v>84</v>
      </c>
      <c r="Q203" t="s">
        <v>1744</v>
      </c>
      <c r="R203">
        <v>4</v>
      </c>
      <c r="S203" t="s">
        <v>93</v>
      </c>
      <c r="T203">
        <v>6</v>
      </c>
      <c r="U203" t="s">
        <v>36</v>
      </c>
      <c r="V203" s="17">
        <v>3931816407</v>
      </c>
      <c r="W203">
        <v>-2.1456393662225501</v>
      </c>
      <c r="X203">
        <v>29.522414886515001</v>
      </c>
      <c r="Y203" t="str">
        <f>_xlfn.CONCAT("RWANDA", " ", H203, " ", I203, " ", J203, " ", K203)</f>
        <v>RWANDA KARONGI GASHARI RUGOBAGOBA KIBINGO</v>
      </c>
    </row>
    <row r="204" spans="1:25">
      <c r="A204">
        <v>66</v>
      </c>
      <c r="B204" t="s">
        <v>719</v>
      </c>
      <c r="C204" t="s">
        <v>720</v>
      </c>
      <c r="E204" t="s">
        <v>2512</v>
      </c>
      <c r="F204" t="s">
        <v>3124</v>
      </c>
      <c r="G204" s="28" t="s">
        <v>37</v>
      </c>
      <c r="H204" t="s">
        <v>321</v>
      </c>
      <c r="I204" t="s">
        <v>1745</v>
      </c>
      <c r="J204" t="s">
        <v>1746</v>
      </c>
      <c r="K204" t="s">
        <v>1595</v>
      </c>
      <c r="L204">
        <v>41.278154299999997</v>
      </c>
      <c r="M204">
        <v>-8.7181709999999999</v>
      </c>
      <c r="N204" t="s">
        <v>2948</v>
      </c>
      <c r="O204">
        <v>1981</v>
      </c>
      <c r="P204">
        <v>41</v>
      </c>
      <c r="Q204" t="s">
        <v>1744</v>
      </c>
      <c r="R204">
        <v>4</v>
      </c>
      <c r="S204" t="s">
        <v>93</v>
      </c>
      <c r="T204" t="s">
        <v>2948</v>
      </c>
      <c r="U204" t="s">
        <v>36</v>
      </c>
      <c r="V204" s="17">
        <v>3931816407</v>
      </c>
      <c r="W204">
        <v>-2.1456393662225501</v>
      </c>
      <c r="X204">
        <v>29.522414886515001</v>
      </c>
      <c r="Y204" t="str">
        <f>_xlfn.CONCAT("RWANDA", " ", H204, " ", I204, " ", J204, " ", K204)</f>
        <v>RWANDA KARONGI GASHARI RUGOBAGOBA KIBINGO</v>
      </c>
    </row>
    <row r="205" spans="1:25">
      <c r="A205">
        <v>66</v>
      </c>
      <c r="B205" t="s">
        <v>722</v>
      </c>
      <c r="C205" t="s">
        <v>307</v>
      </c>
      <c r="E205" t="s">
        <v>723</v>
      </c>
      <c r="F205" t="s">
        <v>3125</v>
      </c>
      <c r="G205" s="28" t="s">
        <v>37</v>
      </c>
      <c r="H205" t="s">
        <v>321</v>
      </c>
      <c r="I205" t="s">
        <v>1745</v>
      </c>
      <c r="J205" t="s">
        <v>1746</v>
      </c>
      <c r="K205" t="s">
        <v>1595</v>
      </c>
      <c r="L205">
        <v>41.278154299999997</v>
      </c>
      <c r="M205">
        <v>-8.7181709999999999</v>
      </c>
      <c r="N205">
        <v>8</v>
      </c>
      <c r="O205">
        <v>1957</v>
      </c>
      <c r="P205">
        <v>68</v>
      </c>
      <c r="Q205" t="s">
        <v>1744</v>
      </c>
      <c r="R205">
        <v>4</v>
      </c>
      <c r="S205" t="s">
        <v>93</v>
      </c>
      <c r="T205">
        <v>5</v>
      </c>
      <c r="U205" t="s">
        <v>23</v>
      </c>
      <c r="V205" s="17">
        <v>3931816407</v>
      </c>
      <c r="W205">
        <v>-2.1456393662225501</v>
      </c>
      <c r="X205">
        <v>29.522414886515001</v>
      </c>
      <c r="Y205" t="str">
        <f>_xlfn.CONCAT("RWANDA", " ", H205, " ", I205, " ", J205, " ", K205)</f>
        <v>RWANDA KARONGI GASHARI RUGOBAGOBA KIBINGO</v>
      </c>
    </row>
    <row r="206" spans="1:25">
      <c r="A206">
        <v>67</v>
      </c>
      <c r="B206" t="s">
        <v>724</v>
      </c>
      <c r="C206" t="s">
        <v>725</v>
      </c>
      <c r="E206" t="s">
        <v>365</v>
      </c>
      <c r="F206" t="s">
        <v>3126</v>
      </c>
      <c r="G206" s="28" t="s">
        <v>97</v>
      </c>
      <c r="H206" t="s">
        <v>98</v>
      </c>
      <c r="I206" t="s">
        <v>1707</v>
      </c>
      <c r="J206" t="s">
        <v>1708</v>
      </c>
      <c r="K206" t="s">
        <v>1709</v>
      </c>
      <c r="L206">
        <v>25.656484299999999</v>
      </c>
      <c r="M206">
        <v>-100.36944010000001</v>
      </c>
      <c r="N206">
        <v>6</v>
      </c>
      <c r="O206">
        <v>1961</v>
      </c>
      <c r="P206">
        <v>61</v>
      </c>
      <c r="Q206" t="s">
        <v>2514</v>
      </c>
      <c r="R206">
        <v>2</v>
      </c>
      <c r="S206" t="s">
        <v>48</v>
      </c>
      <c r="T206">
        <v>11</v>
      </c>
      <c r="U206" t="s">
        <v>23</v>
      </c>
      <c r="V206" s="17">
        <v>3931816407</v>
      </c>
      <c r="W206">
        <v>-1.85063682145275</v>
      </c>
      <c r="X206">
        <v>30.2109385983556</v>
      </c>
      <c r="Y206" t="str">
        <f>_xlfn.CONCAT("RWANDA", " ", H206, " ", I206, " ", J206, " ", K206)</f>
        <v>RWANDA RWAMAGANA KIGABIRO NYAGASENYI RAMBA</v>
      </c>
    </row>
    <row r="207" spans="1:25">
      <c r="A207">
        <v>67</v>
      </c>
      <c r="B207" t="s">
        <v>726</v>
      </c>
      <c r="C207" t="s">
        <v>727</v>
      </c>
      <c r="E207" t="s">
        <v>2843</v>
      </c>
      <c r="F207" t="s">
        <v>3444</v>
      </c>
      <c r="G207" s="28" t="s">
        <v>97</v>
      </c>
      <c r="H207" t="s">
        <v>98</v>
      </c>
      <c r="I207" t="s">
        <v>1707</v>
      </c>
      <c r="J207" t="s">
        <v>1708</v>
      </c>
      <c r="K207" t="s">
        <v>1709</v>
      </c>
      <c r="L207">
        <v>25.656484299999999</v>
      </c>
      <c r="M207">
        <v>-100.36944010000001</v>
      </c>
      <c r="N207">
        <v>11</v>
      </c>
      <c r="O207">
        <v>2003</v>
      </c>
      <c r="P207">
        <v>19</v>
      </c>
      <c r="Q207" t="s">
        <v>2514</v>
      </c>
      <c r="R207">
        <v>4</v>
      </c>
      <c r="S207" t="s">
        <v>93</v>
      </c>
      <c r="T207">
        <v>11</v>
      </c>
      <c r="U207" t="s">
        <v>23</v>
      </c>
      <c r="V207" s="17">
        <v>3931816407</v>
      </c>
      <c r="W207">
        <v>-1.85063682145275</v>
      </c>
      <c r="X207">
        <v>30.2109385983556</v>
      </c>
      <c r="Y207" t="str">
        <f>_xlfn.CONCAT("RWANDA", " ", H207, " ", I207, " ", J207, " ", K207)</f>
        <v>RWANDA RWAMAGANA KIGABIRO NYAGASENYI RAMBA</v>
      </c>
    </row>
    <row r="208" spans="1:25">
      <c r="A208">
        <v>67</v>
      </c>
      <c r="B208" t="s">
        <v>729</v>
      </c>
      <c r="C208" t="s">
        <v>329</v>
      </c>
      <c r="E208" t="s">
        <v>669</v>
      </c>
      <c r="F208" t="s">
        <v>3128</v>
      </c>
      <c r="G208" s="28" t="s">
        <v>97</v>
      </c>
      <c r="H208" t="s">
        <v>98</v>
      </c>
      <c r="I208" t="s">
        <v>1707</v>
      </c>
      <c r="J208" t="s">
        <v>1708</v>
      </c>
      <c r="K208" t="s">
        <v>1709</v>
      </c>
      <c r="L208">
        <v>25.656484299999999</v>
      </c>
      <c r="M208">
        <v>-100.36944010000001</v>
      </c>
      <c r="N208">
        <v>2</v>
      </c>
      <c r="O208" t="s">
        <v>2948</v>
      </c>
      <c r="P208">
        <v>88</v>
      </c>
      <c r="Q208" t="s">
        <v>2514</v>
      </c>
      <c r="R208" t="s">
        <v>2948</v>
      </c>
      <c r="S208" t="s">
        <v>2948</v>
      </c>
      <c r="T208">
        <v>11</v>
      </c>
      <c r="U208" t="s">
        <v>23</v>
      </c>
      <c r="V208" s="17">
        <v>2253636460</v>
      </c>
      <c r="W208">
        <v>-1.85063682145275</v>
      </c>
      <c r="X208">
        <v>30.2109385983556</v>
      </c>
      <c r="Y208" t="str">
        <f>_xlfn.CONCAT("RWANDA", " ", H208, " ", I208, " ", J208, " ", K208)</f>
        <v>RWANDA RWAMAGANA KIGABIRO NYAGASENYI RAMBA</v>
      </c>
    </row>
    <row r="209" spans="1:25">
      <c r="A209">
        <v>67</v>
      </c>
      <c r="B209" t="s">
        <v>731</v>
      </c>
      <c r="C209" t="s">
        <v>2948</v>
      </c>
      <c r="D209" t="s">
        <v>732</v>
      </c>
      <c r="E209" t="s">
        <v>2515</v>
      </c>
      <c r="F209" t="s">
        <v>3445</v>
      </c>
      <c r="G209" s="28" t="s">
        <v>97</v>
      </c>
      <c r="H209" t="s">
        <v>98</v>
      </c>
      <c r="I209" t="s">
        <v>1707</v>
      </c>
      <c r="J209" t="s">
        <v>1708</v>
      </c>
      <c r="K209" t="s">
        <v>1709</v>
      </c>
      <c r="L209">
        <v>25.656484299999999</v>
      </c>
      <c r="M209">
        <v>-100.36944010000001</v>
      </c>
      <c r="N209">
        <v>4</v>
      </c>
      <c r="O209">
        <v>2005</v>
      </c>
      <c r="P209">
        <v>17</v>
      </c>
      <c r="Q209" t="s">
        <v>2514</v>
      </c>
      <c r="R209">
        <v>6</v>
      </c>
      <c r="S209" t="s">
        <v>43</v>
      </c>
      <c r="T209">
        <v>2</v>
      </c>
      <c r="U209" t="s">
        <v>36</v>
      </c>
      <c r="V209" s="17">
        <v>2253636460</v>
      </c>
      <c r="W209">
        <v>-1.85063682145275</v>
      </c>
      <c r="X209">
        <v>30.2109385983556</v>
      </c>
      <c r="Y209" t="str">
        <f>_xlfn.CONCAT("RWANDA", " ", H209, " ", I209, " ", J209, " ", K209)</f>
        <v>RWANDA RWAMAGANA KIGABIRO NYAGASENYI RAMBA</v>
      </c>
    </row>
    <row r="210" spans="1:25">
      <c r="A210">
        <v>68</v>
      </c>
      <c r="B210" t="s">
        <v>734</v>
      </c>
      <c r="C210" t="s">
        <v>735</v>
      </c>
      <c r="E210" t="s">
        <v>301</v>
      </c>
      <c r="F210" t="s">
        <v>3129</v>
      </c>
      <c r="G210" s="28" t="s">
        <v>24</v>
      </c>
      <c r="H210" t="s">
        <v>255</v>
      </c>
      <c r="I210" t="s">
        <v>2117</v>
      </c>
      <c r="J210" t="s">
        <v>2118</v>
      </c>
      <c r="K210" t="s">
        <v>2119</v>
      </c>
      <c r="L210">
        <v>-4.6210966999999998</v>
      </c>
      <c r="M210">
        <v>55.427780200000001</v>
      </c>
      <c r="N210">
        <v>9</v>
      </c>
      <c r="O210">
        <v>1990</v>
      </c>
      <c r="P210">
        <v>32</v>
      </c>
      <c r="Q210" t="s">
        <v>1753</v>
      </c>
      <c r="R210">
        <v>6</v>
      </c>
      <c r="S210" t="s">
        <v>43</v>
      </c>
      <c r="T210">
        <v>5</v>
      </c>
      <c r="U210" t="s">
        <v>36</v>
      </c>
      <c r="V210" s="17"/>
      <c r="W210">
        <v>-2.1903831078248901</v>
      </c>
      <c r="X210">
        <v>29.902402019825999</v>
      </c>
      <c r="Y210" t="str">
        <f>_xlfn.CONCAT("RWANDA", " ", H210, " ", I210, " ", J210, " ", K210)</f>
        <v>RWANDA RUHANGO KINAZI BURIMA MIRAMBI</v>
      </c>
    </row>
    <row r="211" spans="1:25">
      <c r="A211">
        <v>68</v>
      </c>
      <c r="B211" t="s">
        <v>736</v>
      </c>
      <c r="C211" t="s">
        <v>737</v>
      </c>
      <c r="D211" t="s">
        <v>738</v>
      </c>
      <c r="E211" t="s">
        <v>2517</v>
      </c>
      <c r="F211" t="s">
        <v>2518</v>
      </c>
      <c r="G211" s="28" t="s">
        <v>24</v>
      </c>
      <c r="H211" t="s">
        <v>255</v>
      </c>
      <c r="I211" t="s">
        <v>2117</v>
      </c>
      <c r="J211" t="s">
        <v>2118</v>
      </c>
      <c r="K211" t="s">
        <v>2119</v>
      </c>
      <c r="L211">
        <v>-4.6210966999999998</v>
      </c>
      <c r="M211">
        <v>55.427780200000001</v>
      </c>
      <c r="N211">
        <v>5</v>
      </c>
      <c r="O211" t="s">
        <v>2948</v>
      </c>
      <c r="P211">
        <v>8</v>
      </c>
      <c r="Q211" t="s">
        <v>1753</v>
      </c>
      <c r="R211">
        <v>6</v>
      </c>
      <c r="S211" t="s">
        <v>43</v>
      </c>
      <c r="T211">
        <v>7</v>
      </c>
      <c r="U211" t="s">
        <v>36</v>
      </c>
      <c r="W211">
        <v>-2.1903831078248901</v>
      </c>
      <c r="X211">
        <v>29.902402019825999</v>
      </c>
      <c r="Y211" t="str">
        <f>_xlfn.CONCAT("RWANDA", " ", H211, " ", I211, " ", J211, " ", K211)</f>
        <v>RWANDA RUHANGO KINAZI BURIMA MIRAMBI</v>
      </c>
    </row>
    <row r="212" spans="1:25">
      <c r="A212">
        <v>69</v>
      </c>
      <c r="B212" t="s">
        <v>740</v>
      </c>
      <c r="C212" t="s">
        <v>340</v>
      </c>
      <c r="E212" t="s">
        <v>692</v>
      </c>
      <c r="F212" t="s">
        <v>3446</v>
      </c>
      <c r="G212" s="28" t="s">
        <v>31</v>
      </c>
      <c r="H212" t="s">
        <v>52</v>
      </c>
      <c r="I212" t="s">
        <v>1769</v>
      </c>
      <c r="J212" t="s">
        <v>2844</v>
      </c>
      <c r="K212" t="s">
        <v>1733</v>
      </c>
      <c r="L212">
        <v>34.266449999999999</v>
      </c>
      <c r="M212">
        <v>108.960747</v>
      </c>
      <c r="N212">
        <v>7</v>
      </c>
      <c r="O212">
        <v>2003</v>
      </c>
      <c r="P212">
        <v>19</v>
      </c>
      <c r="Q212" t="s">
        <v>2520</v>
      </c>
      <c r="R212" t="s">
        <v>2948</v>
      </c>
      <c r="S212" t="s">
        <v>2948</v>
      </c>
      <c r="T212">
        <v>11</v>
      </c>
      <c r="U212" t="s">
        <v>36</v>
      </c>
      <c r="V212" s="17">
        <v>8348092043</v>
      </c>
      <c r="W212">
        <v>-1.34509894686233</v>
      </c>
      <c r="X212">
        <v>29.7277290261157</v>
      </c>
      <c r="Y212" t="str">
        <f>_xlfn.CONCAT("RWANDA", " ", H212, " ", I212, " ", J212, " ", K212)</f>
        <v>RWANDA BURERA CYANIKA KAMANYANA GASIZA</v>
      </c>
    </row>
    <row r="213" spans="1:25">
      <c r="A213">
        <v>69</v>
      </c>
      <c r="B213" t="s">
        <v>740</v>
      </c>
      <c r="C213" t="s">
        <v>340</v>
      </c>
      <c r="E213" t="s">
        <v>692</v>
      </c>
      <c r="F213" t="s">
        <v>3446</v>
      </c>
      <c r="G213" s="28" t="s">
        <v>24</v>
      </c>
      <c r="H213" t="s">
        <v>25</v>
      </c>
      <c r="I213" t="s">
        <v>1758</v>
      </c>
      <c r="J213" t="s">
        <v>1709</v>
      </c>
      <c r="K213" t="s">
        <v>1759</v>
      </c>
      <c r="L213">
        <v>34.266449999999999</v>
      </c>
      <c r="M213">
        <v>108.960747</v>
      </c>
      <c r="N213">
        <v>5</v>
      </c>
      <c r="O213">
        <v>2003</v>
      </c>
      <c r="P213">
        <v>19</v>
      </c>
      <c r="Q213" t="s">
        <v>2520</v>
      </c>
      <c r="R213">
        <v>3</v>
      </c>
      <c r="S213" t="s">
        <v>26</v>
      </c>
      <c r="T213">
        <v>11</v>
      </c>
      <c r="U213" t="s">
        <v>36</v>
      </c>
      <c r="V213" s="17">
        <v>8348092043</v>
      </c>
      <c r="W213">
        <v>-1.86919295929059</v>
      </c>
      <c r="X213">
        <v>29.540165124896198</v>
      </c>
      <c r="Y213" t="str">
        <f>_xlfn.CONCAT("RWANDA", " ", H213, " ", I213, " ", J213, " ", K213)</f>
        <v>RWANDA GISAGARA MAMBA RAMBA RWIMVUBU</v>
      </c>
    </row>
    <row r="214" spans="1:25">
      <c r="A214">
        <v>69</v>
      </c>
      <c r="B214" t="s">
        <v>742</v>
      </c>
      <c r="C214" t="s">
        <v>743</v>
      </c>
      <c r="E214" t="s">
        <v>438</v>
      </c>
      <c r="F214" t="s">
        <v>3447</v>
      </c>
      <c r="G214" s="28" t="s">
        <v>24</v>
      </c>
      <c r="H214" t="s">
        <v>25</v>
      </c>
      <c r="I214" t="s">
        <v>1758</v>
      </c>
      <c r="J214" t="s">
        <v>1709</v>
      </c>
      <c r="K214" t="s">
        <v>1759</v>
      </c>
      <c r="L214">
        <v>34.266449999999999</v>
      </c>
      <c r="M214">
        <v>108.960747</v>
      </c>
      <c r="N214">
        <v>6</v>
      </c>
      <c r="O214">
        <v>1962</v>
      </c>
      <c r="P214">
        <v>60</v>
      </c>
      <c r="Q214" t="s">
        <v>2520</v>
      </c>
      <c r="R214">
        <v>6</v>
      </c>
      <c r="S214" t="s">
        <v>43</v>
      </c>
      <c r="T214">
        <v>9</v>
      </c>
      <c r="U214" t="s">
        <v>23</v>
      </c>
      <c r="V214" s="17">
        <v>8348092043</v>
      </c>
      <c r="W214">
        <v>-1.86919295929059</v>
      </c>
      <c r="X214">
        <v>29.540165124896198</v>
      </c>
      <c r="Y214" t="str">
        <f>_xlfn.CONCAT("RWANDA", " ", H214, " ", I214, " ", J214, " ", K214)</f>
        <v>RWANDA GISAGARA MAMBA RAMBA RWIMVUBU</v>
      </c>
    </row>
    <row r="215" spans="1:25">
      <c r="A215">
        <v>69</v>
      </c>
      <c r="B215" t="s">
        <v>744</v>
      </c>
      <c r="C215" t="s">
        <v>745</v>
      </c>
      <c r="E215" t="s">
        <v>2521</v>
      </c>
      <c r="F215" t="s">
        <v>3132</v>
      </c>
      <c r="G215" s="28" t="s">
        <v>24</v>
      </c>
      <c r="H215" t="s">
        <v>25</v>
      </c>
      <c r="I215" t="s">
        <v>1758</v>
      </c>
      <c r="J215" t="s">
        <v>1709</v>
      </c>
      <c r="K215" t="s">
        <v>1759</v>
      </c>
      <c r="L215">
        <v>34.266449999999999</v>
      </c>
      <c r="M215">
        <v>108.960747</v>
      </c>
      <c r="N215">
        <v>3</v>
      </c>
      <c r="O215">
        <v>1989</v>
      </c>
      <c r="P215">
        <v>61</v>
      </c>
      <c r="Q215" t="s">
        <v>2520</v>
      </c>
      <c r="R215">
        <v>6</v>
      </c>
      <c r="S215" t="s">
        <v>43</v>
      </c>
      <c r="T215">
        <v>1</v>
      </c>
      <c r="U215" t="s">
        <v>36</v>
      </c>
      <c r="V215" s="17">
        <v>8348092043</v>
      </c>
      <c r="W215">
        <v>-1.86919295929059</v>
      </c>
      <c r="X215">
        <v>29.540165124896198</v>
      </c>
      <c r="Y215" t="str">
        <f>_xlfn.CONCAT("RWANDA", " ", H215, " ", I215, " ", J215, " ", K215)</f>
        <v>RWANDA GISAGARA MAMBA RAMBA RWIMVUBU</v>
      </c>
    </row>
    <row r="216" spans="1:25">
      <c r="A216">
        <v>69</v>
      </c>
      <c r="B216" t="s">
        <v>744</v>
      </c>
      <c r="C216" t="s">
        <v>745</v>
      </c>
      <c r="E216" t="s">
        <v>2521</v>
      </c>
      <c r="F216" t="s">
        <v>3132</v>
      </c>
      <c r="G216" s="28" t="s">
        <v>24</v>
      </c>
      <c r="H216" t="s">
        <v>160</v>
      </c>
      <c r="I216" t="s">
        <v>2026</v>
      </c>
      <c r="J216" t="s">
        <v>2845</v>
      </c>
      <c r="K216" t="s">
        <v>1635</v>
      </c>
      <c r="L216">
        <v>34.266449999999999</v>
      </c>
      <c r="M216">
        <v>108.960747</v>
      </c>
      <c r="N216" t="s">
        <v>2948</v>
      </c>
      <c r="O216">
        <v>1961</v>
      </c>
      <c r="P216">
        <v>61</v>
      </c>
      <c r="Q216" t="s">
        <v>2520</v>
      </c>
      <c r="R216">
        <v>6</v>
      </c>
      <c r="S216" t="s">
        <v>43</v>
      </c>
      <c r="T216">
        <v>1</v>
      </c>
      <c r="U216" t="s">
        <v>2948</v>
      </c>
      <c r="V216" s="17">
        <v>8348092043</v>
      </c>
      <c r="W216">
        <v>-2.2943631977181602</v>
      </c>
      <c r="X216">
        <v>29.650591040803899</v>
      </c>
      <c r="Y216" t="str">
        <f>_xlfn.CONCAT("RWANDA", " ", H216, " ", I216, " ", J216, " ", K216)</f>
        <v>RWANDA NYANZA KIBILIZI CYERU KARAMA</v>
      </c>
    </row>
    <row r="217" spans="1:25">
      <c r="A217">
        <v>70</v>
      </c>
      <c r="B217" t="s">
        <v>747</v>
      </c>
      <c r="C217" t="s">
        <v>748</v>
      </c>
      <c r="E217" t="s">
        <v>749</v>
      </c>
      <c r="F217" t="s">
        <v>3133</v>
      </c>
      <c r="G217" s="28" t="s">
        <v>97</v>
      </c>
      <c r="H217" t="s">
        <v>289</v>
      </c>
      <c r="I217" t="s">
        <v>1763</v>
      </c>
      <c r="J217" t="s">
        <v>1764</v>
      </c>
      <c r="K217" t="s">
        <v>1765</v>
      </c>
      <c r="L217">
        <v>13.613140899999999</v>
      </c>
      <c r="M217">
        <v>-87.750498899999997</v>
      </c>
      <c r="N217">
        <v>12</v>
      </c>
      <c r="O217">
        <v>1948</v>
      </c>
      <c r="P217">
        <v>74</v>
      </c>
      <c r="Q217" t="s">
        <v>1766</v>
      </c>
      <c r="R217">
        <v>3</v>
      </c>
      <c r="S217" t="s">
        <v>26</v>
      </c>
      <c r="T217">
        <v>1</v>
      </c>
      <c r="U217" t="s">
        <v>23</v>
      </c>
      <c r="V217" s="17">
        <v>4114865779</v>
      </c>
      <c r="W217">
        <v>-1.4839332120124999</v>
      </c>
      <c r="X217">
        <v>30.302468916229301</v>
      </c>
      <c r="Y217" t="str">
        <f>_xlfn.CONCAT("RWANDA", " ", H217, " ", I217, " ", J217, " ", K217)</f>
        <v>RWANDA NYAGATARE KATABAGEMU BAYIGABURIRE BYIMANA</v>
      </c>
    </row>
    <row r="218" spans="1:25">
      <c r="A218">
        <v>70</v>
      </c>
      <c r="B218" t="s">
        <v>750</v>
      </c>
      <c r="C218" t="s">
        <v>751</v>
      </c>
      <c r="E218" t="s">
        <v>752</v>
      </c>
      <c r="F218" t="s">
        <v>3134</v>
      </c>
      <c r="G218" s="28" t="s">
        <v>97</v>
      </c>
      <c r="H218" t="s">
        <v>289</v>
      </c>
      <c r="I218" t="s">
        <v>1763</v>
      </c>
      <c r="J218" t="s">
        <v>1764</v>
      </c>
      <c r="K218" t="s">
        <v>1765</v>
      </c>
      <c r="L218">
        <v>13.613140899999999</v>
      </c>
      <c r="M218">
        <v>-87.750498899999997</v>
      </c>
      <c r="N218">
        <v>2</v>
      </c>
      <c r="O218">
        <v>1995</v>
      </c>
      <c r="P218">
        <v>86</v>
      </c>
      <c r="Q218" t="s">
        <v>1766</v>
      </c>
      <c r="R218">
        <v>7</v>
      </c>
      <c r="S218" t="s">
        <v>78</v>
      </c>
      <c r="T218">
        <v>4</v>
      </c>
      <c r="U218" t="s">
        <v>36</v>
      </c>
      <c r="V218" s="17">
        <v>4114865779</v>
      </c>
      <c r="W218">
        <v>-1.4839332120124999</v>
      </c>
      <c r="X218">
        <v>30.302468916229301</v>
      </c>
      <c r="Y218" t="str">
        <f>_xlfn.CONCAT("RWANDA", " ", H218, " ", I218, " ", J218, " ", K218)</f>
        <v>RWANDA NYAGATARE KATABAGEMU BAYIGABURIRE BYIMANA</v>
      </c>
    </row>
    <row r="219" spans="1:25">
      <c r="A219">
        <v>70</v>
      </c>
      <c r="B219" t="s">
        <v>753</v>
      </c>
      <c r="C219" t="s">
        <v>754</v>
      </c>
      <c r="E219" t="s">
        <v>755</v>
      </c>
      <c r="F219" t="s">
        <v>3135</v>
      </c>
      <c r="G219" s="28" t="s">
        <v>97</v>
      </c>
      <c r="H219" t="s">
        <v>289</v>
      </c>
      <c r="I219" t="s">
        <v>1763</v>
      </c>
      <c r="J219" t="s">
        <v>1764</v>
      </c>
      <c r="K219" t="s">
        <v>1765</v>
      </c>
      <c r="L219">
        <v>13.613140899999999</v>
      </c>
      <c r="M219">
        <v>-87.750498899999997</v>
      </c>
      <c r="N219" t="s">
        <v>2948</v>
      </c>
      <c r="O219" t="s">
        <v>2948</v>
      </c>
      <c r="P219">
        <v>33</v>
      </c>
      <c r="Q219" t="s">
        <v>1766</v>
      </c>
      <c r="R219">
        <v>5</v>
      </c>
      <c r="S219" t="s">
        <v>86</v>
      </c>
      <c r="T219">
        <v>1</v>
      </c>
      <c r="U219" t="s">
        <v>36</v>
      </c>
      <c r="V219" s="17">
        <v>4114865779</v>
      </c>
      <c r="W219">
        <v>-1.4839332120124999</v>
      </c>
      <c r="X219">
        <v>30.302468916229301</v>
      </c>
      <c r="Y219" t="str">
        <f>_xlfn.CONCAT("RWANDA", " ", H219, " ", I219, " ", J219, " ", K219)</f>
        <v>RWANDA NYAGATARE KATABAGEMU BAYIGABURIRE BYIMANA</v>
      </c>
    </row>
    <row r="220" spans="1:25">
      <c r="A220">
        <v>71</v>
      </c>
      <c r="B220" t="s">
        <v>756</v>
      </c>
      <c r="C220" t="s">
        <v>757</v>
      </c>
      <c r="E220" t="s">
        <v>76</v>
      </c>
      <c r="F220" t="s">
        <v>3448</v>
      </c>
      <c r="G220" s="28" t="s">
        <v>31</v>
      </c>
      <c r="H220" t="s">
        <v>52</v>
      </c>
      <c r="I220" t="s">
        <v>1769</v>
      </c>
      <c r="J220" t="s">
        <v>1770</v>
      </c>
      <c r="K220" t="s">
        <v>1770</v>
      </c>
      <c r="L220">
        <v>5.1537930000000003</v>
      </c>
      <c r="M220">
        <v>-75.03631</v>
      </c>
      <c r="N220">
        <v>10</v>
      </c>
      <c r="O220">
        <v>1953</v>
      </c>
      <c r="P220">
        <v>18</v>
      </c>
      <c r="Q220" t="s">
        <v>1771</v>
      </c>
      <c r="R220">
        <v>7</v>
      </c>
      <c r="S220" t="s">
        <v>78</v>
      </c>
      <c r="T220">
        <v>5</v>
      </c>
      <c r="U220" t="s">
        <v>23</v>
      </c>
      <c r="V220" s="17">
        <v>9053793025</v>
      </c>
      <c r="W220">
        <v>-2.2503310204538098</v>
      </c>
      <c r="X220">
        <v>29.338731796747801</v>
      </c>
      <c r="Y220" t="str">
        <f>_xlfn.CONCAT("RWANDA", " ", H220, " ", I220, " ", J220, " ", K220)</f>
        <v>RWANDA BURERA CYANIKA GISOVU GISOVU</v>
      </c>
    </row>
    <row r="221" spans="1:25">
      <c r="A221">
        <v>71</v>
      </c>
      <c r="B221" t="s">
        <v>758</v>
      </c>
      <c r="C221" t="s">
        <v>759</v>
      </c>
      <c r="E221" t="s">
        <v>2948</v>
      </c>
      <c r="F221" t="s">
        <v>3449</v>
      </c>
      <c r="G221" s="28" t="s">
        <v>31</v>
      </c>
      <c r="H221" t="s">
        <v>52</v>
      </c>
      <c r="I221" t="s">
        <v>1769</v>
      </c>
      <c r="J221" t="s">
        <v>1770</v>
      </c>
      <c r="K221" t="s">
        <v>1770</v>
      </c>
      <c r="L221">
        <v>5.1537930000000003</v>
      </c>
      <c r="M221">
        <v>-75.03631</v>
      </c>
      <c r="N221" t="s">
        <v>2948</v>
      </c>
      <c r="O221" t="s">
        <v>2948</v>
      </c>
      <c r="Q221" t="s">
        <v>1771</v>
      </c>
      <c r="R221">
        <v>2</v>
      </c>
      <c r="S221" t="s">
        <v>48</v>
      </c>
      <c r="T221">
        <v>10</v>
      </c>
      <c r="U221" t="s">
        <v>23</v>
      </c>
      <c r="V221" s="17">
        <v>9053793025</v>
      </c>
      <c r="W221">
        <v>-2.2503310204538098</v>
      </c>
      <c r="X221">
        <v>29.338731796747801</v>
      </c>
      <c r="Y221" t="str">
        <f>_xlfn.CONCAT("RWANDA", " ", H221, " ", I221, " ", J221, " ", K221)</f>
        <v>RWANDA BURERA CYANIKA GISOVU GISOVU</v>
      </c>
    </row>
    <row r="222" spans="1:25">
      <c r="A222">
        <v>72</v>
      </c>
      <c r="B222" t="s">
        <v>761</v>
      </c>
      <c r="C222" t="s">
        <v>762</v>
      </c>
      <c r="E222" t="s">
        <v>2526</v>
      </c>
      <c r="F222" t="s">
        <v>3137</v>
      </c>
      <c r="G222" s="28" t="s">
        <v>24</v>
      </c>
      <c r="H222" t="s">
        <v>118</v>
      </c>
      <c r="I222" t="s">
        <v>1773</v>
      </c>
      <c r="J222" t="s">
        <v>1774</v>
      </c>
      <c r="K222" t="s">
        <v>125</v>
      </c>
      <c r="L222">
        <v>26.458254</v>
      </c>
      <c r="M222">
        <v>114.786182</v>
      </c>
      <c r="N222" t="s">
        <v>2948</v>
      </c>
      <c r="O222">
        <v>2004</v>
      </c>
      <c r="P222">
        <v>21</v>
      </c>
      <c r="Q222" t="s">
        <v>1775</v>
      </c>
      <c r="R222">
        <v>2</v>
      </c>
      <c r="S222" t="s">
        <v>48</v>
      </c>
      <c r="T222">
        <v>6</v>
      </c>
      <c r="U222" t="s">
        <v>23</v>
      </c>
      <c r="W222">
        <v>-1.8953049811862801</v>
      </c>
      <c r="X222">
        <v>29.686304566609898</v>
      </c>
      <c r="Y222" t="str">
        <f>_xlfn.CONCAT("RWANDA", " ", H222, " ", I222, " ", J222, " ", K222)</f>
        <v>RWANDA MUHANGA KIBANGU GISHARU KIREHE</v>
      </c>
    </row>
    <row r="223" spans="1:25">
      <c r="A223">
        <v>72</v>
      </c>
      <c r="B223" t="s">
        <v>764</v>
      </c>
      <c r="C223" t="s">
        <v>765</v>
      </c>
      <c r="D223" t="s">
        <v>766</v>
      </c>
      <c r="E223" t="s">
        <v>767</v>
      </c>
      <c r="F223" t="s">
        <v>1775</v>
      </c>
      <c r="G223" s="28" t="s">
        <v>24</v>
      </c>
      <c r="H223" t="s">
        <v>118</v>
      </c>
      <c r="I223" t="s">
        <v>1773</v>
      </c>
      <c r="J223" t="s">
        <v>1774</v>
      </c>
      <c r="K223" t="s">
        <v>125</v>
      </c>
      <c r="L223">
        <v>26.458254</v>
      </c>
      <c r="M223">
        <v>114.786182</v>
      </c>
      <c r="N223">
        <v>7</v>
      </c>
      <c r="O223">
        <v>1953</v>
      </c>
      <c r="P223">
        <v>69</v>
      </c>
      <c r="Q223" t="s">
        <v>1775</v>
      </c>
      <c r="R223">
        <v>2</v>
      </c>
      <c r="S223" t="s">
        <v>48</v>
      </c>
      <c r="T223">
        <v>7</v>
      </c>
      <c r="U223" t="s">
        <v>36</v>
      </c>
      <c r="V223" s="17"/>
      <c r="W223">
        <v>-1.8953049811862801</v>
      </c>
      <c r="X223">
        <v>29.686304566609898</v>
      </c>
      <c r="Y223" t="str">
        <f>_xlfn.CONCAT("RWANDA", " ", H223, " ", I223, " ", J223, " ", K223)</f>
        <v>RWANDA MUHANGA KIBANGU GISHARU KIREHE</v>
      </c>
    </row>
    <row r="224" spans="1:25">
      <c r="A224">
        <v>72</v>
      </c>
      <c r="B224" t="s">
        <v>768</v>
      </c>
      <c r="C224" t="s">
        <v>2948</v>
      </c>
      <c r="D224" t="s">
        <v>718</v>
      </c>
      <c r="E224" t="s">
        <v>2528</v>
      </c>
      <c r="F224" t="s">
        <v>3450</v>
      </c>
      <c r="G224" s="28" t="s">
        <v>24</v>
      </c>
      <c r="H224" t="s">
        <v>118</v>
      </c>
      <c r="I224" t="s">
        <v>1773</v>
      </c>
      <c r="J224" t="s">
        <v>1774</v>
      </c>
      <c r="K224" t="s">
        <v>125</v>
      </c>
      <c r="L224">
        <v>26.458254</v>
      </c>
      <c r="M224">
        <v>114.786182</v>
      </c>
      <c r="N224">
        <v>2</v>
      </c>
      <c r="O224">
        <v>1994</v>
      </c>
      <c r="P224">
        <v>31</v>
      </c>
      <c r="Q224" t="s">
        <v>1775</v>
      </c>
      <c r="R224">
        <v>3</v>
      </c>
      <c r="S224" t="s">
        <v>26</v>
      </c>
      <c r="T224">
        <v>8</v>
      </c>
      <c r="U224" t="s">
        <v>36</v>
      </c>
      <c r="W224">
        <v>-1.8953049811862801</v>
      </c>
      <c r="X224">
        <v>29.686304566609898</v>
      </c>
      <c r="Y224" t="str">
        <f>_xlfn.CONCAT("RWANDA", " ", H224, " ", I224, " ", J224, " ", K224)</f>
        <v>RWANDA MUHANGA KIBANGU GISHARU KIREHE</v>
      </c>
    </row>
    <row r="225" spans="1:25">
      <c r="A225">
        <v>73</v>
      </c>
      <c r="B225" t="s">
        <v>771</v>
      </c>
      <c r="C225" t="s">
        <v>772</v>
      </c>
      <c r="E225" t="s">
        <v>659</v>
      </c>
      <c r="F225" t="s">
        <v>3138</v>
      </c>
      <c r="G225" s="28" t="s">
        <v>72</v>
      </c>
      <c r="H225" t="s">
        <v>82</v>
      </c>
      <c r="I225" t="s">
        <v>1445</v>
      </c>
      <c r="J225" t="s">
        <v>1778</v>
      </c>
      <c r="K225" t="s">
        <v>1779</v>
      </c>
      <c r="L225">
        <v>37.089146800000002</v>
      </c>
      <c r="M225">
        <v>138.7453592</v>
      </c>
      <c r="N225">
        <v>8</v>
      </c>
      <c r="O225">
        <v>1966</v>
      </c>
      <c r="P225">
        <v>56</v>
      </c>
      <c r="Q225" t="s">
        <v>2530</v>
      </c>
      <c r="R225" t="s">
        <v>2948</v>
      </c>
      <c r="S225" t="s">
        <v>2948</v>
      </c>
      <c r="T225">
        <v>12</v>
      </c>
      <c r="U225" t="s">
        <v>23</v>
      </c>
      <c r="V225">
        <v>1159113828</v>
      </c>
      <c r="W225">
        <v>-1.99290185802636</v>
      </c>
      <c r="X225">
        <v>30.100762016583701</v>
      </c>
      <c r="Y225" t="str">
        <f>_xlfn.CONCAT("RWANDA", " ", H225, " ", I225, " ", J225, " ", K225)</f>
        <v>RWANDA KICUKIRO KAGARAMA RUKATSA INSHUTI</v>
      </c>
    </row>
    <row r="226" spans="1:25">
      <c r="A226">
        <v>73</v>
      </c>
      <c r="B226" t="s">
        <v>773</v>
      </c>
      <c r="C226" t="s">
        <v>774</v>
      </c>
      <c r="E226" t="s">
        <v>2531</v>
      </c>
      <c r="F226" t="s">
        <v>3139</v>
      </c>
      <c r="G226" s="28" t="s">
        <v>72</v>
      </c>
      <c r="H226" t="s">
        <v>82</v>
      </c>
      <c r="I226" t="s">
        <v>1445</v>
      </c>
      <c r="J226" t="s">
        <v>1778</v>
      </c>
      <c r="K226" t="s">
        <v>1779</v>
      </c>
      <c r="L226">
        <v>37.089146800000002</v>
      </c>
      <c r="M226">
        <v>138.7453592</v>
      </c>
      <c r="N226" t="s">
        <v>2948</v>
      </c>
      <c r="O226" t="s">
        <v>2948</v>
      </c>
      <c r="P226">
        <v>92</v>
      </c>
      <c r="Q226" t="s">
        <v>2530</v>
      </c>
      <c r="R226">
        <v>7</v>
      </c>
      <c r="S226" t="s">
        <v>78</v>
      </c>
      <c r="T226">
        <v>5</v>
      </c>
      <c r="U226" t="s">
        <v>36</v>
      </c>
      <c r="V226">
        <v>1159113828</v>
      </c>
      <c r="W226">
        <v>-1.99290185802636</v>
      </c>
      <c r="X226">
        <v>30.100762016583701</v>
      </c>
      <c r="Y226" t="str">
        <f>_xlfn.CONCAT("RWANDA", " ", H226, " ", I226, " ", J226, " ", K226)</f>
        <v>RWANDA KICUKIRO KAGARAMA RUKATSA INSHUTI</v>
      </c>
    </row>
    <row r="227" spans="1:25">
      <c r="A227">
        <v>74</v>
      </c>
      <c r="B227" t="s">
        <v>776</v>
      </c>
      <c r="C227" t="s">
        <v>751</v>
      </c>
      <c r="E227" t="s">
        <v>2846</v>
      </c>
      <c r="F227" t="s">
        <v>3451</v>
      </c>
      <c r="G227" s="28" t="s">
        <v>97</v>
      </c>
      <c r="H227" t="s">
        <v>125</v>
      </c>
      <c r="I227" t="s">
        <v>1565</v>
      </c>
      <c r="J227" t="s">
        <v>1782</v>
      </c>
      <c r="K227" t="s">
        <v>1783</v>
      </c>
      <c r="L227">
        <v>-8.5774000000000008</v>
      </c>
      <c r="M227">
        <v>119.0069</v>
      </c>
      <c r="N227">
        <v>3</v>
      </c>
      <c r="O227">
        <v>1955</v>
      </c>
      <c r="P227">
        <v>67</v>
      </c>
      <c r="Q227" t="s">
        <v>1781</v>
      </c>
      <c r="R227">
        <v>7</v>
      </c>
      <c r="S227" t="s">
        <v>78</v>
      </c>
      <c r="T227" t="s">
        <v>2948</v>
      </c>
      <c r="U227" t="s">
        <v>23</v>
      </c>
      <c r="V227" s="17">
        <v>5888939048</v>
      </c>
      <c r="W227">
        <v>-1.64913764128234</v>
      </c>
      <c r="X227">
        <v>29.778056087579699</v>
      </c>
      <c r="Y227" t="str">
        <f>_xlfn.CONCAT("RWANDA", " ", H227, " ", I227, " ", J227, " ", K227)</f>
        <v>RWANDA KIREHE KIGARAMA CYANYA NYARUTOVU</v>
      </c>
    </row>
    <row r="228" spans="1:25">
      <c r="A228">
        <v>74</v>
      </c>
      <c r="B228" t="s">
        <v>778</v>
      </c>
      <c r="C228" t="s">
        <v>779</v>
      </c>
      <c r="E228" t="s">
        <v>780</v>
      </c>
      <c r="F228" t="s">
        <v>3141</v>
      </c>
      <c r="G228" s="28" t="s">
        <v>97</v>
      </c>
      <c r="H228" t="s">
        <v>125</v>
      </c>
      <c r="I228" t="s">
        <v>1565</v>
      </c>
      <c r="J228" t="s">
        <v>1782</v>
      </c>
      <c r="K228" t="s">
        <v>1783</v>
      </c>
      <c r="L228">
        <v>-8.5774000000000008</v>
      </c>
      <c r="M228">
        <v>119.0069</v>
      </c>
      <c r="N228">
        <v>2</v>
      </c>
      <c r="O228">
        <v>1982</v>
      </c>
      <c r="P228">
        <v>40</v>
      </c>
      <c r="Q228" t="s">
        <v>1781</v>
      </c>
      <c r="R228">
        <v>4</v>
      </c>
      <c r="S228" t="s">
        <v>93</v>
      </c>
      <c r="T228">
        <v>8</v>
      </c>
      <c r="U228" t="s">
        <v>36</v>
      </c>
      <c r="V228" s="17">
        <v>5888939048</v>
      </c>
      <c r="W228">
        <v>-1.64913764128234</v>
      </c>
      <c r="X228">
        <v>29.778056087579699</v>
      </c>
      <c r="Y228" t="str">
        <f>_xlfn.CONCAT("RWANDA", " ", H228, " ", I228, " ", J228, " ", K228)</f>
        <v>RWANDA KIREHE KIGARAMA CYANYA NYARUTOVU</v>
      </c>
    </row>
    <row r="229" spans="1:25">
      <c r="A229">
        <v>74</v>
      </c>
      <c r="B229" t="s">
        <v>781</v>
      </c>
      <c r="C229" t="s">
        <v>782</v>
      </c>
      <c r="E229" t="s">
        <v>2532</v>
      </c>
      <c r="F229" t="s">
        <v>3142</v>
      </c>
      <c r="G229" s="28" t="s">
        <v>97</v>
      </c>
      <c r="H229" t="s">
        <v>125</v>
      </c>
      <c r="I229" t="s">
        <v>1565</v>
      </c>
      <c r="J229" t="s">
        <v>1782</v>
      </c>
      <c r="K229" t="s">
        <v>1783</v>
      </c>
      <c r="L229">
        <v>-8.5774000000000008</v>
      </c>
      <c r="M229">
        <v>119.0069</v>
      </c>
      <c r="N229">
        <v>5</v>
      </c>
      <c r="O229" t="s">
        <v>2948</v>
      </c>
      <c r="P229">
        <v>22</v>
      </c>
      <c r="Q229" t="s">
        <v>1781</v>
      </c>
      <c r="R229">
        <v>3</v>
      </c>
      <c r="S229" t="s">
        <v>26</v>
      </c>
      <c r="T229">
        <v>1</v>
      </c>
      <c r="U229" t="s">
        <v>36</v>
      </c>
      <c r="V229" s="17">
        <v>5888939048</v>
      </c>
      <c r="W229">
        <v>-1.64913764128234</v>
      </c>
      <c r="X229">
        <v>29.778056087579699</v>
      </c>
      <c r="Y229" t="str">
        <f>_xlfn.CONCAT("RWANDA", " ", H229, " ", I229, " ", J229, " ", K229)</f>
        <v>RWANDA KIREHE KIGARAMA CYANYA NYARUTOVU</v>
      </c>
    </row>
    <row r="230" spans="1:25">
      <c r="A230">
        <v>74</v>
      </c>
      <c r="B230" t="s">
        <v>784</v>
      </c>
      <c r="C230" t="s">
        <v>134</v>
      </c>
      <c r="D230" t="s">
        <v>785</v>
      </c>
      <c r="E230" t="s">
        <v>2534</v>
      </c>
      <c r="F230" t="s">
        <v>2535</v>
      </c>
      <c r="G230" s="28" t="s">
        <v>97</v>
      </c>
      <c r="H230" t="s">
        <v>125</v>
      </c>
      <c r="I230" t="s">
        <v>1565</v>
      </c>
      <c r="J230" t="s">
        <v>1782</v>
      </c>
      <c r="K230" t="s">
        <v>1783</v>
      </c>
      <c r="L230">
        <v>-8.5774000000000008</v>
      </c>
      <c r="M230">
        <v>119.0069</v>
      </c>
      <c r="N230">
        <v>9</v>
      </c>
      <c r="O230">
        <v>1967</v>
      </c>
      <c r="P230">
        <v>41</v>
      </c>
      <c r="Q230" t="s">
        <v>1781</v>
      </c>
      <c r="R230">
        <v>4</v>
      </c>
      <c r="S230" t="s">
        <v>93</v>
      </c>
      <c r="T230">
        <v>6</v>
      </c>
      <c r="U230" t="s">
        <v>36</v>
      </c>
      <c r="V230" s="17">
        <v>5888939048</v>
      </c>
      <c r="W230">
        <v>-1.64913764128234</v>
      </c>
      <c r="X230">
        <v>29.778056087579699</v>
      </c>
      <c r="Y230" t="str">
        <f>_xlfn.CONCAT("RWANDA", " ", H230, " ", I230, " ", J230, " ", K230)</f>
        <v>RWANDA KIREHE KIGARAMA CYANYA NYARUTOVU</v>
      </c>
    </row>
    <row r="231" spans="1:25">
      <c r="A231">
        <v>74</v>
      </c>
      <c r="B231" t="s">
        <v>787</v>
      </c>
      <c r="C231" t="s">
        <v>788</v>
      </c>
      <c r="E231" t="s">
        <v>2536</v>
      </c>
      <c r="F231" t="s">
        <v>3143</v>
      </c>
      <c r="G231" s="28" t="s">
        <v>97</v>
      </c>
      <c r="H231" t="s">
        <v>125</v>
      </c>
      <c r="I231" t="s">
        <v>1565</v>
      </c>
      <c r="J231" t="s">
        <v>1782</v>
      </c>
      <c r="K231" t="s">
        <v>1783</v>
      </c>
      <c r="L231">
        <v>-8.5774000000000008</v>
      </c>
      <c r="M231">
        <v>119.0069</v>
      </c>
      <c r="N231" t="s">
        <v>2948</v>
      </c>
      <c r="O231">
        <v>1974</v>
      </c>
      <c r="P231">
        <v>51</v>
      </c>
      <c r="Q231" t="s">
        <v>1781</v>
      </c>
      <c r="R231">
        <v>1</v>
      </c>
      <c r="S231" t="s">
        <v>186</v>
      </c>
      <c r="T231">
        <v>1</v>
      </c>
      <c r="U231" t="s">
        <v>36</v>
      </c>
      <c r="V231" s="17">
        <v>5888939048</v>
      </c>
      <c r="W231">
        <v>-1.64913764128234</v>
      </c>
      <c r="X231">
        <v>29.778056087579699</v>
      </c>
      <c r="Y231" t="str">
        <f>_xlfn.CONCAT("RWANDA", " ", H231, " ", I231, " ", J231, " ", K231)</f>
        <v>RWANDA KIREHE KIGARAMA CYANYA NYARUTOVU</v>
      </c>
    </row>
    <row r="232" spans="1:25">
      <c r="A232">
        <v>75</v>
      </c>
      <c r="B232" t="s">
        <v>790</v>
      </c>
      <c r="C232" t="s">
        <v>2948</v>
      </c>
      <c r="E232" t="s">
        <v>448</v>
      </c>
      <c r="F232" t="s">
        <v>3452</v>
      </c>
      <c r="G232" s="28" t="s">
        <v>31</v>
      </c>
      <c r="H232" t="s">
        <v>32</v>
      </c>
      <c r="I232" t="s">
        <v>1789</v>
      </c>
      <c r="J232" t="s">
        <v>1790</v>
      </c>
      <c r="K232" t="s">
        <v>1381</v>
      </c>
      <c r="L232">
        <v>33.237625999999999</v>
      </c>
      <c r="M232">
        <v>72.270843999999997</v>
      </c>
      <c r="N232">
        <v>9</v>
      </c>
      <c r="O232">
        <v>2016</v>
      </c>
      <c r="P232">
        <v>6</v>
      </c>
      <c r="Q232" t="s">
        <v>2538</v>
      </c>
      <c r="R232">
        <v>6</v>
      </c>
      <c r="S232" t="s">
        <v>43</v>
      </c>
      <c r="T232">
        <v>6</v>
      </c>
      <c r="U232" t="s">
        <v>36</v>
      </c>
      <c r="V232" s="17">
        <v>9184871405</v>
      </c>
      <c r="W232">
        <v>-1.7511627134732499</v>
      </c>
      <c r="X232">
        <v>29.8737119497689</v>
      </c>
      <c r="Y232" t="str">
        <f>_xlfn.CONCAT("RWANDA", " ", H232, " ", I232, " ", J232, " ", K232)</f>
        <v>RWANDA GAKENKE RUSHASHI RAZI KIRWA</v>
      </c>
    </row>
    <row r="233" spans="1:25">
      <c r="A233">
        <v>75</v>
      </c>
      <c r="B233" t="s">
        <v>792</v>
      </c>
      <c r="C233" t="s">
        <v>793</v>
      </c>
      <c r="E233" t="s">
        <v>1077</v>
      </c>
      <c r="F233" t="s">
        <v>3145</v>
      </c>
      <c r="G233" s="28" t="s">
        <v>31</v>
      </c>
      <c r="H233" t="s">
        <v>32</v>
      </c>
      <c r="I233" t="s">
        <v>1789</v>
      </c>
      <c r="J233" t="s">
        <v>1790</v>
      </c>
      <c r="K233" t="s">
        <v>1381</v>
      </c>
      <c r="L233">
        <v>33.237625999999999</v>
      </c>
      <c r="M233">
        <v>72.270843999999997</v>
      </c>
      <c r="N233">
        <v>8</v>
      </c>
      <c r="O233">
        <v>1926</v>
      </c>
      <c r="P233">
        <v>1</v>
      </c>
      <c r="Q233" t="s">
        <v>2538</v>
      </c>
      <c r="R233">
        <v>6</v>
      </c>
      <c r="S233" t="s">
        <v>43</v>
      </c>
      <c r="T233" t="s">
        <v>2948</v>
      </c>
      <c r="U233" t="s">
        <v>36</v>
      </c>
      <c r="V233" s="17">
        <v>9184871405</v>
      </c>
      <c r="W233">
        <v>-1.7511627134732499</v>
      </c>
      <c r="X233">
        <v>29.8737119497689</v>
      </c>
      <c r="Y233" t="str">
        <f>_xlfn.CONCAT("RWANDA", " ", H233, " ", I233, " ", J233, " ", K233)</f>
        <v>RWANDA GAKENKE RUSHASHI RAZI KIRWA</v>
      </c>
    </row>
    <row r="234" spans="1:25">
      <c r="A234">
        <v>75</v>
      </c>
      <c r="B234" t="s">
        <v>795</v>
      </c>
      <c r="C234" t="s">
        <v>796</v>
      </c>
      <c r="E234" t="s">
        <v>2541</v>
      </c>
      <c r="F234" t="s">
        <v>3453</v>
      </c>
      <c r="G234" s="28" t="s">
        <v>31</v>
      </c>
      <c r="H234" t="s">
        <v>32</v>
      </c>
      <c r="I234" t="s">
        <v>1789</v>
      </c>
      <c r="J234" t="s">
        <v>1790</v>
      </c>
      <c r="K234" t="s">
        <v>1381</v>
      </c>
      <c r="L234">
        <v>33.237625999999999</v>
      </c>
      <c r="M234">
        <v>72.270843999999997</v>
      </c>
      <c r="N234">
        <v>11</v>
      </c>
      <c r="O234">
        <v>1976</v>
      </c>
      <c r="P234">
        <v>46</v>
      </c>
      <c r="Q234" t="s">
        <v>2538</v>
      </c>
      <c r="R234">
        <v>7</v>
      </c>
      <c r="S234" t="s">
        <v>78</v>
      </c>
      <c r="T234">
        <v>8</v>
      </c>
      <c r="U234" t="s">
        <v>36</v>
      </c>
      <c r="V234" s="17">
        <v>9184871405</v>
      </c>
      <c r="W234">
        <v>-1.7511627134732499</v>
      </c>
      <c r="X234">
        <v>29.8736457652622</v>
      </c>
      <c r="Y234" t="str">
        <f>_xlfn.CONCAT("RWANDA", " ", H234, " ", I234, " ", J234, " ", K234)</f>
        <v>RWANDA GAKENKE RUSHASHI RAZI KIRWA</v>
      </c>
    </row>
    <row r="235" spans="1:25">
      <c r="A235">
        <v>75</v>
      </c>
      <c r="B235" t="s">
        <v>798</v>
      </c>
      <c r="C235" t="s">
        <v>799</v>
      </c>
      <c r="D235" t="s">
        <v>800</v>
      </c>
      <c r="E235" t="s">
        <v>767</v>
      </c>
      <c r="F235" t="s">
        <v>1793</v>
      </c>
      <c r="G235" s="28" t="s">
        <v>31</v>
      </c>
      <c r="H235" t="s">
        <v>32</v>
      </c>
      <c r="I235" t="s">
        <v>1789</v>
      </c>
      <c r="J235" t="s">
        <v>1790</v>
      </c>
      <c r="K235" t="s">
        <v>1381</v>
      </c>
      <c r="L235">
        <v>33.237625999999999</v>
      </c>
      <c r="M235">
        <v>72.270843999999997</v>
      </c>
      <c r="N235">
        <v>7</v>
      </c>
      <c r="O235">
        <v>1958</v>
      </c>
      <c r="P235">
        <v>27</v>
      </c>
      <c r="Q235" t="s">
        <v>2538</v>
      </c>
      <c r="R235">
        <v>2</v>
      </c>
      <c r="S235" t="s">
        <v>48</v>
      </c>
      <c r="T235">
        <v>7</v>
      </c>
      <c r="U235" t="s">
        <v>23</v>
      </c>
      <c r="V235" s="17">
        <v>9184871405</v>
      </c>
      <c r="W235">
        <v>-1.7511627134732499</v>
      </c>
      <c r="X235">
        <v>29.8736457652622</v>
      </c>
      <c r="Y235" t="str">
        <f>_xlfn.CONCAT("RWANDA", " ", H235, " ", I235, " ", J235, " ", K235)</f>
        <v>RWANDA GAKENKE RUSHASHI RAZI KIRWA</v>
      </c>
    </row>
    <row r="236" spans="1:25">
      <c r="A236">
        <v>76</v>
      </c>
      <c r="B236" t="s">
        <v>801</v>
      </c>
      <c r="C236" t="s">
        <v>459</v>
      </c>
      <c r="D236" t="s">
        <v>802</v>
      </c>
      <c r="E236" t="s">
        <v>124</v>
      </c>
      <c r="F236" t="s">
        <v>1794</v>
      </c>
      <c r="G236" s="28" t="s">
        <v>37</v>
      </c>
      <c r="H236" t="s">
        <v>42</v>
      </c>
      <c r="I236" t="s">
        <v>1732</v>
      </c>
      <c r="J236" t="s">
        <v>1733</v>
      </c>
      <c r="K236" t="s">
        <v>1514</v>
      </c>
      <c r="L236">
        <v>-6.5979999999999999</v>
      </c>
      <c r="M236">
        <v>106.2248</v>
      </c>
      <c r="N236">
        <v>11</v>
      </c>
      <c r="O236" t="s">
        <v>2948</v>
      </c>
      <c r="P236">
        <v>41</v>
      </c>
      <c r="Q236" t="s">
        <v>1795</v>
      </c>
      <c r="R236">
        <v>7</v>
      </c>
      <c r="S236" t="s">
        <v>78</v>
      </c>
      <c r="T236">
        <v>9</v>
      </c>
      <c r="U236" t="s">
        <v>36</v>
      </c>
      <c r="W236">
        <v>-1.3854619960165899</v>
      </c>
      <c r="X236">
        <v>30.230641354705298</v>
      </c>
      <c r="Y236" t="str">
        <f>_xlfn.CONCAT("RWANDA", " ", H236, " ", I236, " ", J236, " ", K236)</f>
        <v>RWANDA NYABIHU JOMBA GASIZA ISANGANO</v>
      </c>
    </row>
    <row r="237" spans="1:25">
      <c r="A237">
        <v>76</v>
      </c>
      <c r="B237" t="s">
        <v>803</v>
      </c>
      <c r="C237" t="s">
        <v>804</v>
      </c>
      <c r="E237" t="s">
        <v>805</v>
      </c>
      <c r="F237" t="s">
        <v>3148</v>
      </c>
      <c r="G237" s="28" t="s">
        <v>37</v>
      </c>
      <c r="H237" t="s">
        <v>42</v>
      </c>
      <c r="I237" t="s">
        <v>1732</v>
      </c>
      <c r="J237" t="s">
        <v>1733</v>
      </c>
      <c r="K237" t="s">
        <v>1514</v>
      </c>
      <c r="L237">
        <v>-6.5979999999999999</v>
      </c>
      <c r="M237">
        <v>106.2248</v>
      </c>
      <c r="N237">
        <v>10</v>
      </c>
      <c r="O237">
        <v>1936</v>
      </c>
      <c r="P237">
        <v>86</v>
      </c>
      <c r="Q237" t="s">
        <v>1795</v>
      </c>
      <c r="R237">
        <v>5</v>
      </c>
      <c r="S237" t="s">
        <v>86</v>
      </c>
      <c r="T237">
        <v>10</v>
      </c>
      <c r="U237" t="s">
        <v>23</v>
      </c>
      <c r="V237" s="17"/>
      <c r="W237">
        <v>-1.3854619960165899</v>
      </c>
      <c r="X237">
        <v>30.230641354705298</v>
      </c>
      <c r="Y237" t="str">
        <f>_xlfn.CONCAT("RWANDA", " ", H237, " ", I237, " ", J237, " ", K237)</f>
        <v>RWANDA NYABIHU JOMBA GASIZA ISANGANO</v>
      </c>
    </row>
    <row r="238" spans="1:25">
      <c r="A238">
        <v>77</v>
      </c>
      <c r="B238" t="s">
        <v>806</v>
      </c>
      <c r="C238" t="s">
        <v>807</v>
      </c>
      <c r="E238" t="s">
        <v>760</v>
      </c>
      <c r="F238" t="s">
        <v>3149</v>
      </c>
      <c r="G238" s="28" t="s">
        <v>97</v>
      </c>
      <c r="H238" t="s">
        <v>176</v>
      </c>
      <c r="I238" t="s">
        <v>1415</v>
      </c>
      <c r="J238" t="s">
        <v>1797</v>
      </c>
      <c r="K238" t="s">
        <v>1798</v>
      </c>
      <c r="L238">
        <v>-10.724600000000001</v>
      </c>
      <c r="M238">
        <v>123.0979</v>
      </c>
      <c r="N238" t="s">
        <v>2948</v>
      </c>
      <c r="O238">
        <v>1962</v>
      </c>
      <c r="P238">
        <v>60</v>
      </c>
      <c r="Q238" t="s">
        <v>1800</v>
      </c>
      <c r="R238" t="s">
        <v>2948</v>
      </c>
      <c r="S238" t="s">
        <v>2948</v>
      </c>
      <c r="T238">
        <v>5</v>
      </c>
      <c r="U238" t="s">
        <v>23</v>
      </c>
      <c r="V238" s="17">
        <v>1276488515</v>
      </c>
      <c r="W238">
        <v>-2.3697774248703598</v>
      </c>
      <c r="X238">
        <v>30.125994277621299</v>
      </c>
      <c r="Y238" t="str">
        <f>_xlfn.CONCAT("RWANDA", " ", H238, " ", I238, " ", J238, " ", K238)</f>
        <v>RWANDA BUGESERA KAMABUYE KAMPEKA MASANGANO</v>
      </c>
    </row>
    <row r="239" spans="1:25">
      <c r="A239">
        <v>77</v>
      </c>
      <c r="B239" t="s">
        <v>809</v>
      </c>
      <c r="C239" t="s">
        <v>219</v>
      </c>
      <c r="E239" t="s">
        <v>708</v>
      </c>
      <c r="F239" t="s">
        <v>3454</v>
      </c>
      <c r="G239" s="28" t="s">
        <v>97</v>
      </c>
      <c r="H239" t="s">
        <v>176</v>
      </c>
      <c r="I239" t="s">
        <v>1415</v>
      </c>
      <c r="J239" t="s">
        <v>1797</v>
      </c>
      <c r="K239" t="s">
        <v>1798</v>
      </c>
      <c r="L239">
        <v>-10.724600000000001</v>
      </c>
      <c r="M239">
        <v>123.0979</v>
      </c>
      <c r="N239">
        <v>5</v>
      </c>
      <c r="O239">
        <v>2006</v>
      </c>
      <c r="P239">
        <v>16</v>
      </c>
      <c r="Q239" t="s">
        <v>1800</v>
      </c>
      <c r="R239">
        <v>6</v>
      </c>
      <c r="S239" t="s">
        <v>43</v>
      </c>
      <c r="T239">
        <v>7</v>
      </c>
      <c r="U239" t="s">
        <v>36</v>
      </c>
      <c r="V239" s="17">
        <v>1276488515</v>
      </c>
      <c r="W239">
        <v>-2.3697774248703598</v>
      </c>
      <c r="X239">
        <v>30.125994277621299</v>
      </c>
      <c r="Y239" t="str">
        <f>_xlfn.CONCAT("RWANDA", " ", H239, " ", I239, " ", J239, " ", K239)</f>
        <v>RWANDA BUGESERA KAMABUYE KAMPEKA MASANGANO</v>
      </c>
    </row>
    <row r="240" spans="1:25">
      <c r="A240">
        <v>77</v>
      </c>
      <c r="B240" t="s">
        <v>811</v>
      </c>
      <c r="C240" t="s">
        <v>812</v>
      </c>
      <c r="E240" t="s">
        <v>355</v>
      </c>
      <c r="F240" t="s">
        <v>3151</v>
      </c>
      <c r="G240" s="28" t="s">
        <v>97</v>
      </c>
      <c r="H240" t="s">
        <v>176</v>
      </c>
      <c r="I240" t="s">
        <v>1415</v>
      </c>
      <c r="J240" t="s">
        <v>1797</v>
      </c>
      <c r="K240" t="s">
        <v>1798</v>
      </c>
      <c r="L240">
        <v>-10.724600000000001</v>
      </c>
      <c r="M240">
        <v>123.0979</v>
      </c>
      <c r="N240">
        <v>3</v>
      </c>
      <c r="O240">
        <v>1954</v>
      </c>
      <c r="P240">
        <v>68</v>
      </c>
      <c r="Q240" t="s">
        <v>1800</v>
      </c>
      <c r="R240">
        <v>3</v>
      </c>
      <c r="S240" t="s">
        <v>26</v>
      </c>
      <c r="T240">
        <v>10</v>
      </c>
      <c r="U240" t="s">
        <v>23</v>
      </c>
      <c r="V240" s="17">
        <v>1276488515</v>
      </c>
      <c r="W240">
        <v>-2.3697774248703598</v>
      </c>
      <c r="X240">
        <v>30.125994277621299</v>
      </c>
      <c r="Y240" t="str">
        <f>_xlfn.CONCAT("RWANDA", " ", H240, " ", I240, " ", J240, " ", K240)</f>
        <v>RWANDA BUGESERA KAMABUYE KAMPEKA MASANGANO</v>
      </c>
    </row>
    <row r="241" spans="1:25">
      <c r="A241">
        <v>78</v>
      </c>
      <c r="B241" t="s">
        <v>813</v>
      </c>
      <c r="C241" t="s">
        <v>814</v>
      </c>
      <c r="E241" t="s">
        <v>219</v>
      </c>
      <c r="F241" t="s">
        <v>3455</v>
      </c>
      <c r="G241" s="28" t="s">
        <v>31</v>
      </c>
      <c r="H241" t="s">
        <v>52</v>
      </c>
      <c r="I241" t="s">
        <v>1490</v>
      </c>
      <c r="J241" t="s">
        <v>1491</v>
      </c>
      <c r="K241" t="s">
        <v>1492</v>
      </c>
      <c r="L241">
        <v>50.370096799999999</v>
      </c>
      <c r="M241">
        <v>13.794744</v>
      </c>
      <c r="N241">
        <v>6</v>
      </c>
      <c r="O241">
        <v>1924</v>
      </c>
      <c r="P241">
        <v>99</v>
      </c>
      <c r="Q241" t="s">
        <v>2549</v>
      </c>
      <c r="R241">
        <v>4</v>
      </c>
      <c r="S241" t="s">
        <v>93</v>
      </c>
      <c r="T241">
        <v>4</v>
      </c>
      <c r="U241" t="s">
        <v>36</v>
      </c>
      <c r="V241" s="17">
        <v>1793325885</v>
      </c>
      <c r="W241">
        <v>-1.4045428783212399</v>
      </c>
      <c r="X241">
        <v>29.840825364928001</v>
      </c>
      <c r="Y241" t="str">
        <f>_xlfn.CONCAT("RWANDA", " ", H241, " ", I241, " ", J241, " ", K241)</f>
        <v>RWANDA BURERA BUTARO MUHOTORA GAHUNGE</v>
      </c>
    </row>
    <row r="242" spans="1:25">
      <c r="A242">
        <v>78</v>
      </c>
      <c r="B242" t="s">
        <v>816</v>
      </c>
      <c r="C242" t="s">
        <v>817</v>
      </c>
      <c r="E242" t="s">
        <v>2550</v>
      </c>
      <c r="F242" t="s">
        <v>3153</v>
      </c>
      <c r="G242" s="28" t="s">
        <v>31</v>
      </c>
      <c r="H242" t="s">
        <v>52</v>
      </c>
      <c r="I242" t="s">
        <v>1490</v>
      </c>
      <c r="J242" t="s">
        <v>1491</v>
      </c>
      <c r="K242" t="s">
        <v>1492</v>
      </c>
      <c r="L242">
        <v>50.370096799999999</v>
      </c>
      <c r="M242">
        <v>13.794744</v>
      </c>
      <c r="N242">
        <v>7</v>
      </c>
      <c r="O242" t="s">
        <v>2948</v>
      </c>
      <c r="P242">
        <v>30</v>
      </c>
      <c r="Q242" t="s">
        <v>2549</v>
      </c>
      <c r="R242">
        <v>4</v>
      </c>
      <c r="S242" t="s">
        <v>93</v>
      </c>
      <c r="T242">
        <v>13</v>
      </c>
      <c r="U242" t="s">
        <v>36</v>
      </c>
      <c r="V242" s="17">
        <v>1793325885</v>
      </c>
      <c r="W242">
        <v>-1.4045428783212399</v>
      </c>
      <c r="X242">
        <v>29.840825364928001</v>
      </c>
      <c r="Y242" t="str">
        <f>_xlfn.CONCAT("RWANDA", " ", H242, " ", I242, " ", J242, " ", K242)</f>
        <v>RWANDA BURERA BUTARO MUHOTORA GAHUNGE</v>
      </c>
    </row>
    <row r="243" spans="1:25">
      <c r="A243">
        <v>78</v>
      </c>
      <c r="B243" t="s">
        <v>819</v>
      </c>
      <c r="C243" t="s">
        <v>820</v>
      </c>
      <c r="E243" t="s">
        <v>821</v>
      </c>
      <c r="F243" t="s">
        <v>3154</v>
      </c>
      <c r="G243" s="28" t="s">
        <v>31</v>
      </c>
      <c r="H243" t="s">
        <v>52</v>
      </c>
      <c r="I243" t="s">
        <v>1490</v>
      </c>
      <c r="J243" t="s">
        <v>1491</v>
      </c>
      <c r="K243" t="s">
        <v>1492</v>
      </c>
      <c r="L243">
        <v>50.370096799999999</v>
      </c>
      <c r="M243">
        <v>13.794744</v>
      </c>
      <c r="N243">
        <v>5</v>
      </c>
      <c r="O243">
        <v>1930</v>
      </c>
      <c r="P243">
        <v>92</v>
      </c>
      <c r="Q243" t="s">
        <v>2549</v>
      </c>
      <c r="R243">
        <v>3</v>
      </c>
      <c r="S243" t="s">
        <v>26</v>
      </c>
      <c r="T243" t="s">
        <v>2948</v>
      </c>
      <c r="U243" t="s">
        <v>23</v>
      </c>
      <c r="V243" s="17">
        <v>1793325885</v>
      </c>
      <c r="W243">
        <v>-1.4045428783212399</v>
      </c>
      <c r="X243">
        <v>29.840825364928001</v>
      </c>
      <c r="Y243" t="str">
        <f>_xlfn.CONCAT("RWANDA", " ", H243, " ", I243, " ", J243, " ", K243)</f>
        <v>RWANDA BURERA BUTARO MUHOTORA GAHUNGE</v>
      </c>
    </row>
    <row r="244" spans="1:25">
      <c r="A244">
        <v>78</v>
      </c>
      <c r="B244" t="s">
        <v>822</v>
      </c>
      <c r="C244" t="s">
        <v>823</v>
      </c>
      <c r="E244" t="s">
        <v>2552</v>
      </c>
      <c r="F244" t="s">
        <v>3155</v>
      </c>
      <c r="G244" s="28" t="s">
        <v>31</v>
      </c>
      <c r="H244" t="s">
        <v>52</v>
      </c>
      <c r="I244" t="s">
        <v>1490</v>
      </c>
      <c r="J244" t="s">
        <v>1491</v>
      </c>
      <c r="K244" t="s">
        <v>1492</v>
      </c>
      <c r="L244">
        <v>50.370096799999999</v>
      </c>
      <c r="M244">
        <v>13.794744</v>
      </c>
      <c r="N244">
        <v>6</v>
      </c>
      <c r="O244">
        <v>1922</v>
      </c>
      <c r="P244">
        <v>23</v>
      </c>
      <c r="Q244" t="s">
        <v>2549</v>
      </c>
      <c r="R244">
        <v>2</v>
      </c>
      <c r="S244" t="s">
        <v>48</v>
      </c>
      <c r="T244">
        <v>1</v>
      </c>
      <c r="U244" t="s">
        <v>36</v>
      </c>
      <c r="V244" s="17">
        <v>1793325885</v>
      </c>
      <c r="W244">
        <v>-1.4045428783212399</v>
      </c>
      <c r="X244">
        <v>29.840825364928001</v>
      </c>
      <c r="Y244" t="str">
        <f>_xlfn.CONCAT("RWANDA", " ", H244, " ", I244, " ", J244, " ", K244)</f>
        <v>RWANDA BURERA BUTARO MUHOTORA GAHUNGE</v>
      </c>
    </row>
    <row r="245" spans="1:25">
      <c r="A245">
        <v>78</v>
      </c>
      <c r="B245" t="s">
        <v>825</v>
      </c>
      <c r="C245" t="s">
        <v>2847</v>
      </c>
      <c r="E245" t="s">
        <v>2848</v>
      </c>
      <c r="F245" t="s">
        <v>3456</v>
      </c>
      <c r="G245" s="28" t="s">
        <v>31</v>
      </c>
      <c r="H245" t="s">
        <v>52</v>
      </c>
      <c r="I245" t="s">
        <v>1490</v>
      </c>
      <c r="J245" t="s">
        <v>1491</v>
      </c>
      <c r="K245" t="s">
        <v>1492</v>
      </c>
      <c r="L245">
        <v>50.370096799999999</v>
      </c>
      <c r="M245">
        <v>13.794744</v>
      </c>
      <c r="N245">
        <v>12</v>
      </c>
      <c r="O245">
        <v>1989</v>
      </c>
      <c r="P245">
        <v>36</v>
      </c>
      <c r="Q245" t="s">
        <v>2549</v>
      </c>
      <c r="R245">
        <v>6</v>
      </c>
      <c r="S245" t="s">
        <v>43</v>
      </c>
      <c r="T245">
        <v>6</v>
      </c>
      <c r="U245" t="s">
        <v>36</v>
      </c>
      <c r="V245" s="17">
        <v>1793325885</v>
      </c>
      <c r="W245">
        <v>-1.4045428783212399</v>
      </c>
      <c r="X245">
        <v>29.840825364928001</v>
      </c>
      <c r="Y245" t="str">
        <f>_xlfn.CONCAT("RWANDA", " ", H245, " ", I245, " ", J245, " ", K245)</f>
        <v>RWANDA BURERA BUTARO MUHOTORA GAHUNGE</v>
      </c>
    </row>
    <row r="246" spans="1:25">
      <c r="A246">
        <v>78</v>
      </c>
      <c r="B246" t="s">
        <v>825</v>
      </c>
      <c r="C246" t="s">
        <v>2554</v>
      </c>
      <c r="E246" t="s">
        <v>821</v>
      </c>
      <c r="F246" t="s">
        <v>3457</v>
      </c>
      <c r="G246" s="28" t="s">
        <v>37</v>
      </c>
      <c r="H246" t="s">
        <v>64</v>
      </c>
      <c r="I246" t="s">
        <v>2482</v>
      </c>
      <c r="J246" t="s">
        <v>1399</v>
      </c>
      <c r="K246" t="s">
        <v>2849</v>
      </c>
      <c r="L246">
        <v>50.370096799999999</v>
      </c>
      <c r="M246">
        <v>13.794744</v>
      </c>
      <c r="N246">
        <v>12</v>
      </c>
      <c r="O246">
        <v>1989</v>
      </c>
      <c r="P246">
        <v>33</v>
      </c>
      <c r="Q246" t="s">
        <v>2549</v>
      </c>
      <c r="R246">
        <v>6</v>
      </c>
      <c r="S246" t="s">
        <v>43</v>
      </c>
      <c r="T246">
        <v>6</v>
      </c>
      <c r="U246" t="s">
        <v>36</v>
      </c>
      <c r="V246" s="17">
        <v>1793325885</v>
      </c>
      <c r="W246">
        <v>-2.0157537783706099</v>
      </c>
      <c r="X246">
        <v>29.397582546102001</v>
      </c>
      <c r="Y246" t="str">
        <f>_xlfn.CONCAT("RWANDA", " ", H246, " ", I246, " ", J246, " ", K246)</f>
        <v>RWANDA RUTSIRO RUSEBEYA REMERA SHYEMBE</v>
      </c>
    </row>
    <row r="247" spans="1:25">
      <c r="A247">
        <v>79</v>
      </c>
      <c r="B247" t="s">
        <v>827</v>
      </c>
      <c r="C247" t="s">
        <v>828</v>
      </c>
      <c r="E247" t="s">
        <v>2556</v>
      </c>
      <c r="F247" t="s">
        <v>3157</v>
      </c>
      <c r="G247" s="28" t="s">
        <v>97</v>
      </c>
      <c r="H247" t="s">
        <v>176</v>
      </c>
      <c r="I247" t="s">
        <v>1807</v>
      </c>
      <c r="J247" t="s">
        <v>1808</v>
      </c>
      <c r="K247" t="s">
        <v>1809</v>
      </c>
      <c r="L247">
        <v>36.085889299999998</v>
      </c>
      <c r="M247">
        <v>36.5040446</v>
      </c>
      <c r="N247" t="s">
        <v>2948</v>
      </c>
      <c r="O247">
        <v>1999</v>
      </c>
      <c r="P247">
        <v>26</v>
      </c>
      <c r="Q247" t="s">
        <v>2557</v>
      </c>
      <c r="R247">
        <v>7</v>
      </c>
      <c r="S247" t="s">
        <v>78</v>
      </c>
      <c r="T247">
        <v>13</v>
      </c>
      <c r="U247" t="s">
        <v>36</v>
      </c>
      <c r="V247" s="17">
        <v>8539561328</v>
      </c>
      <c r="W247">
        <v>-2.1236962357273601</v>
      </c>
      <c r="X247">
        <v>30.1482484468862</v>
      </c>
      <c r="Y247" t="str">
        <f>_xlfn.CONCAT("RWANDA", " ", H247, " ", I247, " ", J247, " ", K247)</f>
        <v>RWANDA BUGESERA MAREBA RANGO MATINZA</v>
      </c>
    </row>
    <row r="248" spans="1:25">
      <c r="A248">
        <v>79</v>
      </c>
      <c r="B248" t="s">
        <v>830</v>
      </c>
      <c r="C248" t="s">
        <v>831</v>
      </c>
      <c r="E248" t="s">
        <v>50</v>
      </c>
      <c r="F248" t="s">
        <v>3158</v>
      </c>
      <c r="G248" s="28" t="s">
        <v>97</v>
      </c>
      <c r="H248" t="s">
        <v>176</v>
      </c>
      <c r="I248" t="s">
        <v>1807</v>
      </c>
      <c r="J248" t="s">
        <v>1808</v>
      </c>
      <c r="K248" t="s">
        <v>1809</v>
      </c>
      <c r="L248">
        <v>36.085889299999998</v>
      </c>
      <c r="M248">
        <v>36.5040446</v>
      </c>
      <c r="N248" t="s">
        <v>2948</v>
      </c>
      <c r="O248">
        <v>2002</v>
      </c>
      <c r="P248">
        <v>20</v>
      </c>
      <c r="Q248" t="s">
        <v>2557</v>
      </c>
      <c r="R248">
        <v>7</v>
      </c>
      <c r="S248" t="s">
        <v>78</v>
      </c>
      <c r="T248" t="s">
        <v>2948</v>
      </c>
      <c r="U248" t="s">
        <v>36</v>
      </c>
      <c r="V248" s="17">
        <v>8539561328</v>
      </c>
      <c r="W248">
        <v>-2.1236962357273601</v>
      </c>
      <c r="X248">
        <v>30.1482484468862</v>
      </c>
      <c r="Y248" t="str">
        <f>_xlfn.CONCAT("RWANDA", " ", H248, " ", I248, " ", J248, " ", K248)</f>
        <v>RWANDA BUGESERA MAREBA RANGO MATINZA</v>
      </c>
    </row>
    <row r="249" spans="1:25">
      <c r="A249">
        <v>80</v>
      </c>
      <c r="B249" t="s">
        <v>833</v>
      </c>
      <c r="C249" t="s">
        <v>834</v>
      </c>
      <c r="E249" t="s">
        <v>777</v>
      </c>
      <c r="F249" t="s">
        <v>3159</v>
      </c>
      <c r="G249" s="28" t="s">
        <v>24</v>
      </c>
      <c r="H249" t="s">
        <v>60</v>
      </c>
      <c r="I249" t="s">
        <v>1812</v>
      </c>
      <c r="J249" t="s">
        <v>1680</v>
      </c>
      <c r="K249" t="s">
        <v>1813</v>
      </c>
      <c r="L249">
        <v>-17.905183900000001</v>
      </c>
      <c r="M249">
        <v>15.9758633</v>
      </c>
      <c r="N249" t="s">
        <v>2948</v>
      </c>
      <c r="O249">
        <v>1936</v>
      </c>
      <c r="P249">
        <v>86</v>
      </c>
      <c r="Q249" t="s">
        <v>2560</v>
      </c>
      <c r="R249">
        <v>7</v>
      </c>
      <c r="S249" t="s">
        <v>78</v>
      </c>
      <c r="T249">
        <v>12</v>
      </c>
      <c r="U249" t="s">
        <v>36</v>
      </c>
      <c r="V249" s="17">
        <v>8722032047</v>
      </c>
      <c r="W249">
        <v>-2.0482668544354001</v>
      </c>
      <c r="X249">
        <v>29.8063639141258</v>
      </c>
      <c r="Y249" t="str">
        <f>_xlfn.CONCAT("RWANDA", " ", H249, " ", I249, " ", J249, " ", K249)</f>
        <v>RWANDA KAMONYI MUSAMBIRA KIVUMU NYERENGA</v>
      </c>
    </row>
    <row r="250" spans="1:25">
      <c r="A250">
        <v>80</v>
      </c>
      <c r="B250" t="s">
        <v>836</v>
      </c>
      <c r="C250" t="s">
        <v>837</v>
      </c>
      <c r="D250" t="s">
        <v>838</v>
      </c>
      <c r="E250" t="s">
        <v>535</v>
      </c>
      <c r="F250" t="s">
        <v>1814</v>
      </c>
      <c r="G250" s="28" t="s">
        <v>24</v>
      </c>
      <c r="H250" t="s">
        <v>60</v>
      </c>
      <c r="I250" t="s">
        <v>1812</v>
      </c>
      <c r="J250" t="s">
        <v>1680</v>
      </c>
      <c r="K250" t="s">
        <v>1813</v>
      </c>
      <c r="L250">
        <v>-17.905183900000001</v>
      </c>
      <c r="M250">
        <v>15.9758633</v>
      </c>
      <c r="N250" t="s">
        <v>2948</v>
      </c>
      <c r="O250">
        <v>2014</v>
      </c>
      <c r="P250">
        <v>8</v>
      </c>
      <c r="Q250" t="s">
        <v>2560</v>
      </c>
      <c r="R250" t="s">
        <v>2948</v>
      </c>
      <c r="S250" t="s">
        <v>2948</v>
      </c>
      <c r="T250">
        <v>4</v>
      </c>
      <c r="U250" t="s">
        <v>36</v>
      </c>
      <c r="V250" s="17">
        <v>8722032047</v>
      </c>
      <c r="W250">
        <v>-2.0482668544354001</v>
      </c>
      <c r="X250">
        <v>29.8063639141258</v>
      </c>
      <c r="Y250" t="str">
        <f>_xlfn.CONCAT("RWANDA", " ", H250, " ", I250, " ", J250, " ", K250)</f>
        <v>RWANDA KAMONYI MUSAMBIRA KIVUMU NYERENGA</v>
      </c>
    </row>
    <row r="251" spans="1:25">
      <c r="A251">
        <v>80</v>
      </c>
      <c r="B251" t="s">
        <v>839</v>
      </c>
      <c r="C251" t="s">
        <v>840</v>
      </c>
      <c r="E251" t="s">
        <v>616</v>
      </c>
      <c r="F251" t="s">
        <v>3160</v>
      </c>
      <c r="G251" s="28" t="s">
        <v>24</v>
      </c>
      <c r="H251" t="s">
        <v>60</v>
      </c>
      <c r="I251" t="s">
        <v>1812</v>
      </c>
      <c r="J251" t="s">
        <v>1680</v>
      </c>
      <c r="K251" t="s">
        <v>1813</v>
      </c>
      <c r="L251">
        <v>-17.905183900000001</v>
      </c>
      <c r="M251">
        <v>15.9758633</v>
      </c>
      <c r="N251">
        <v>8</v>
      </c>
      <c r="O251" t="s">
        <v>2948</v>
      </c>
      <c r="P251">
        <v>85</v>
      </c>
      <c r="Q251" t="s">
        <v>2560</v>
      </c>
      <c r="R251">
        <v>7</v>
      </c>
      <c r="S251" t="s">
        <v>78</v>
      </c>
      <c r="T251">
        <v>12</v>
      </c>
      <c r="U251" t="s">
        <v>36</v>
      </c>
      <c r="V251" s="17">
        <v>8722032047</v>
      </c>
      <c r="W251">
        <v>-2.0482668544354001</v>
      </c>
      <c r="X251">
        <v>29.8063639141258</v>
      </c>
      <c r="Y251" t="str">
        <f>_xlfn.CONCAT("RWANDA", " ", H251, " ", I251, " ", J251, " ", K251)</f>
        <v>RWANDA KAMONYI MUSAMBIRA KIVUMU NYERENGA</v>
      </c>
    </row>
    <row r="252" spans="1:25">
      <c r="A252">
        <v>80</v>
      </c>
      <c r="B252" t="s">
        <v>841</v>
      </c>
      <c r="C252" t="s">
        <v>842</v>
      </c>
      <c r="E252" t="s">
        <v>1312</v>
      </c>
      <c r="F252" t="s">
        <v>3161</v>
      </c>
      <c r="G252" s="28" t="s">
        <v>24</v>
      </c>
      <c r="H252" t="s">
        <v>60</v>
      </c>
      <c r="I252" t="s">
        <v>1812</v>
      </c>
      <c r="J252" t="s">
        <v>1680</v>
      </c>
      <c r="K252" t="s">
        <v>1813</v>
      </c>
      <c r="L252">
        <v>-17.905183900000001</v>
      </c>
      <c r="M252">
        <v>15.9758633</v>
      </c>
      <c r="N252">
        <v>6</v>
      </c>
      <c r="O252">
        <v>1927</v>
      </c>
      <c r="P252">
        <v>95</v>
      </c>
      <c r="Q252" t="s">
        <v>2560</v>
      </c>
      <c r="R252">
        <v>3</v>
      </c>
      <c r="S252" t="s">
        <v>26</v>
      </c>
      <c r="T252">
        <v>10</v>
      </c>
      <c r="U252" t="s">
        <v>36</v>
      </c>
      <c r="V252" s="17">
        <v>8722032047</v>
      </c>
      <c r="W252">
        <v>-2.0482668544354001</v>
      </c>
      <c r="X252">
        <v>29.8063639141258</v>
      </c>
      <c r="Y252" t="str">
        <f>_xlfn.CONCAT("RWANDA", " ", H252, " ", I252, " ", J252, " ", K252)</f>
        <v>RWANDA KAMONYI MUSAMBIRA KIVUMU NYERENGA</v>
      </c>
    </row>
    <row r="253" spans="1:25">
      <c r="A253">
        <v>81</v>
      </c>
      <c r="B253" t="s">
        <v>844</v>
      </c>
      <c r="C253" t="s">
        <v>845</v>
      </c>
      <c r="E253" t="s">
        <v>2566</v>
      </c>
      <c r="F253" t="s">
        <v>3458</v>
      </c>
      <c r="G253" s="28" t="s">
        <v>37</v>
      </c>
      <c r="H253" t="s">
        <v>321</v>
      </c>
      <c r="I253" t="s">
        <v>1818</v>
      </c>
      <c r="J253" t="s">
        <v>1819</v>
      </c>
      <c r="K253" t="s">
        <v>1820</v>
      </c>
      <c r="L253">
        <v>44.3660736</v>
      </c>
      <c r="M253">
        <v>19.8379835</v>
      </c>
      <c r="N253">
        <v>12</v>
      </c>
      <c r="O253">
        <v>2012</v>
      </c>
      <c r="P253">
        <v>35</v>
      </c>
      <c r="Q253" t="s">
        <v>2568</v>
      </c>
      <c r="R253">
        <v>1</v>
      </c>
      <c r="S253" t="s">
        <v>186</v>
      </c>
      <c r="T253">
        <v>3</v>
      </c>
      <c r="U253" t="s">
        <v>36</v>
      </c>
      <c r="V253" s="17">
        <v>9938339474</v>
      </c>
      <c r="W253">
        <v>-2.1156822971528499</v>
      </c>
      <c r="X253">
        <v>29.389397902736299</v>
      </c>
      <c r="Y253" t="str">
        <f>_xlfn.CONCAT("RWANDA", " ", H253, " ", I253, " ", J253, " ", K253)</f>
        <v>RWANDA KARONGI GITESI KANUNGA NYAGISOZI</v>
      </c>
    </row>
    <row r="254" spans="1:25">
      <c r="A254">
        <v>81</v>
      </c>
      <c r="B254" t="s">
        <v>844</v>
      </c>
      <c r="C254" t="s">
        <v>845</v>
      </c>
      <c r="E254" t="s">
        <v>2566</v>
      </c>
      <c r="F254" t="s">
        <v>3458</v>
      </c>
      <c r="G254" s="28" t="s">
        <v>97</v>
      </c>
      <c r="H254" t="s">
        <v>289</v>
      </c>
      <c r="I254" t="s">
        <v>1763</v>
      </c>
      <c r="J254" t="s">
        <v>2850</v>
      </c>
      <c r="K254" t="s">
        <v>1765</v>
      </c>
      <c r="L254">
        <v>44.3660736</v>
      </c>
      <c r="M254">
        <v>19.8379835</v>
      </c>
      <c r="N254" t="s">
        <v>2948</v>
      </c>
      <c r="O254">
        <v>1987</v>
      </c>
      <c r="P254">
        <v>35</v>
      </c>
      <c r="Q254" t="s">
        <v>2568</v>
      </c>
      <c r="R254">
        <v>1</v>
      </c>
      <c r="S254" t="s">
        <v>186</v>
      </c>
      <c r="T254">
        <v>3</v>
      </c>
      <c r="U254" t="s">
        <v>36</v>
      </c>
      <c r="V254" s="17">
        <v>9938339474</v>
      </c>
      <c r="W254">
        <v>-1.4839332120124999</v>
      </c>
      <c r="X254">
        <v>30.302468916229301</v>
      </c>
      <c r="Y254" t="str">
        <f>_xlfn.CONCAT("RWANDA", " ", H254, " ", I254, " ", J254, " ", K254)</f>
        <v>RWANDA NYAGATARE KATABAGEMU NYAKIGANDO BYIMANA</v>
      </c>
    </row>
    <row r="255" spans="1:25">
      <c r="A255">
        <v>81</v>
      </c>
      <c r="B255" t="s">
        <v>847</v>
      </c>
      <c r="C255" t="s">
        <v>848</v>
      </c>
      <c r="E255" t="s">
        <v>2569</v>
      </c>
      <c r="F255" t="s">
        <v>3163</v>
      </c>
      <c r="G255" s="28" t="s">
        <v>37</v>
      </c>
      <c r="H255" t="s">
        <v>321</v>
      </c>
      <c r="I255" t="s">
        <v>1818</v>
      </c>
      <c r="J255" t="s">
        <v>1819</v>
      </c>
      <c r="K255" t="s">
        <v>1820</v>
      </c>
      <c r="L255">
        <v>44.3660736</v>
      </c>
      <c r="M255">
        <v>19.8379835</v>
      </c>
      <c r="N255" t="s">
        <v>2948</v>
      </c>
      <c r="O255">
        <v>1943</v>
      </c>
      <c r="P255">
        <v>84</v>
      </c>
      <c r="Q255" t="s">
        <v>2568</v>
      </c>
      <c r="R255">
        <v>4</v>
      </c>
      <c r="S255" t="s">
        <v>93</v>
      </c>
      <c r="T255">
        <v>8</v>
      </c>
      <c r="U255" t="s">
        <v>36</v>
      </c>
      <c r="V255" s="17">
        <v>9938339474</v>
      </c>
      <c r="W255">
        <v>-2.1156822971528499</v>
      </c>
      <c r="X255">
        <v>29.389397902736299</v>
      </c>
      <c r="Y255" t="str">
        <f>_xlfn.CONCAT("RWANDA", " ", H255, " ", I255, " ", J255, " ", K255)</f>
        <v>RWANDA KARONGI GITESI KANUNGA NYAGISOZI</v>
      </c>
    </row>
    <row r="256" spans="1:25">
      <c r="A256">
        <v>81</v>
      </c>
      <c r="B256" t="s">
        <v>850</v>
      </c>
      <c r="C256" t="s">
        <v>851</v>
      </c>
      <c r="E256" t="s">
        <v>149</v>
      </c>
      <c r="F256" t="s">
        <v>3459</v>
      </c>
      <c r="G256" s="28" t="s">
        <v>37</v>
      </c>
      <c r="H256" t="s">
        <v>321</v>
      </c>
      <c r="I256" t="s">
        <v>1818</v>
      </c>
      <c r="J256" t="s">
        <v>1819</v>
      </c>
      <c r="K256" t="s">
        <v>1820</v>
      </c>
      <c r="L256">
        <v>44.3660736</v>
      </c>
      <c r="M256">
        <v>19.8379835</v>
      </c>
      <c r="N256">
        <v>3</v>
      </c>
      <c r="O256" t="s">
        <v>2948</v>
      </c>
      <c r="P256">
        <v>49</v>
      </c>
      <c r="Q256" t="s">
        <v>2568</v>
      </c>
      <c r="R256">
        <v>4</v>
      </c>
      <c r="S256" t="s">
        <v>93</v>
      </c>
      <c r="T256" t="s">
        <v>2948</v>
      </c>
      <c r="U256" t="s">
        <v>36</v>
      </c>
      <c r="V256" s="17">
        <v>9938339474</v>
      </c>
      <c r="W256">
        <v>-2.1156822971528499</v>
      </c>
      <c r="X256">
        <v>29.389397902736299</v>
      </c>
      <c r="Y256" t="str">
        <f>_xlfn.CONCAT("RWANDA", " ", H256, " ", I256, " ", J256, " ", K256)</f>
        <v>RWANDA KARONGI GITESI KANUNGA NYAGISOZI</v>
      </c>
    </row>
    <row r="257" spans="1:25">
      <c r="A257">
        <v>82</v>
      </c>
      <c r="B257" t="s">
        <v>853</v>
      </c>
      <c r="C257" t="s">
        <v>2851</v>
      </c>
      <c r="E257" t="s">
        <v>292</v>
      </c>
      <c r="F257" t="s">
        <v>3460</v>
      </c>
      <c r="G257" s="28" t="s">
        <v>31</v>
      </c>
      <c r="H257" t="s">
        <v>110</v>
      </c>
      <c r="I257" t="s">
        <v>1824</v>
      </c>
      <c r="J257" t="s">
        <v>1825</v>
      </c>
      <c r="K257" t="s">
        <v>1381</v>
      </c>
      <c r="L257">
        <v>37.819968600000003</v>
      </c>
      <c r="M257">
        <v>140.55401459999999</v>
      </c>
      <c r="N257">
        <v>9</v>
      </c>
      <c r="O257" t="s">
        <v>2948</v>
      </c>
      <c r="P257">
        <v>45</v>
      </c>
      <c r="Q257" t="s">
        <v>1826</v>
      </c>
      <c r="R257" t="s">
        <v>2948</v>
      </c>
      <c r="S257" t="s">
        <v>2948</v>
      </c>
      <c r="T257">
        <v>11</v>
      </c>
      <c r="U257" t="s">
        <v>23</v>
      </c>
      <c r="V257" s="17">
        <v>7205425166</v>
      </c>
      <c r="W257">
        <v>-1.62454561582246</v>
      </c>
      <c r="X257">
        <v>30.168427913252</v>
      </c>
      <c r="Y257" t="str">
        <f>_xlfn.CONCAT("RWANDA", " ", H257, " ", I257, " ", J257, " ", K257)</f>
        <v>RWANDA GICUMBI RUVUNE RUHONDO KIRWA</v>
      </c>
    </row>
    <row r="258" spans="1:25">
      <c r="A258">
        <v>82</v>
      </c>
      <c r="B258" t="s">
        <v>855</v>
      </c>
      <c r="C258" t="s">
        <v>856</v>
      </c>
      <c r="E258" t="s">
        <v>416</v>
      </c>
      <c r="F258" t="s">
        <v>3166</v>
      </c>
      <c r="G258" s="28" t="s">
        <v>31</v>
      </c>
      <c r="H258" t="s">
        <v>110</v>
      </c>
      <c r="I258" t="s">
        <v>1824</v>
      </c>
      <c r="J258" t="s">
        <v>1825</v>
      </c>
      <c r="K258" t="s">
        <v>1381</v>
      </c>
      <c r="L258">
        <v>37.819968600000003</v>
      </c>
      <c r="M258">
        <v>140.55401459999999</v>
      </c>
      <c r="N258">
        <v>4</v>
      </c>
      <c r="O258">
        <v>2003</v>
      </c>
      <c r="P258">
        <v>76</v>
      </c>
      <c r="Q258" t="s">
        <v>1826</v>
      </c>
      <c r="R258">
        <v>3</v>
      </c>
      <c r="S258" t="s">
        <v>26</v>
      </c>
      <c r="T258">
        <v>5</v>
      </c>
      <c r="U258" t="s">
        <v>36</v>
      </c>
      <c r="V258" s="17">
        <v>7205425166</v>
      </c>
      <c r="W258">
        <v>-1.62454561582246</v>
      </c>
      <c r="X258">
        <v>30.168427913252</v>
      </c>
      <c r="Y258" t="str">
        <f>_xlfn.CONCAT("RWANDA", " ", H258, " ", I258, " ", J258, " ", K258)</f>
        <v>RWANDA GICUMBI RUVUNE RUHONDO KIRWA</v>
      </c>
    </row>
    <row r="259" spans="1:25">
      <c r="A259">
        <v>82</v>
      </c>
      <c r="B259" t="s">
        <v>857</v>
      </c>
      <c r="C259" t="s">
        <v>858</v>
      </c>
      <c r="E259" t="s">
        <v>2571</v>
      </c>
      <c r="F259" t="s">
        <v>3167</v>
      </c>
      <c r="G259" s="28" t="s">
        <v>31</v>
      </c>
      <c r="H259" t="s">
        <v>110</v>
      </c>
      <c r="I259" t="s">
        <v>1824</v>
      </c>
      <c r="J259" t="s">
        <v>1825</v>
      </c>
      <c r="K259" t="s">
        <v>1381</v>
      </c>
      <c r="L259">
        <v>37.819968600000003</v>
      </c>
      <c r="M259">
        <v>140.55401459999999</v>
      </c>
      <c r="N259">
        <v>10</v>
      </c>
      <c r="O259">
        <v>1983</v>
      </c>
      <c r="P259">
        <v>39</v>
      </c>
      <c r="Q259" t="s">
        <v>1826</v>
      </c>
      <c r="R259">
        <v>7</v>
      </c>
      <c r="S259" t="s">
        <v>78</v>
      </c>
      <c r="T259">
        <v>6</v>
      </c>
      <c r="U259" t="s">
        <v>2948</v>
      </c>
      <c r="V259" s="17">
        <v>7205425166</v>
      </c>
      <c r="W259">
        <v>-1.62454561582246</v>
      </c>
      <c r="X259">
        <v>30.168427913252</v>
      </c>
      <c r="Y259" t="str">
        <f>_xlfn.CONCAT("RWANDA", " ", H259, " ", I259, " ", J259, " ", K259)</f>
        <v>RWANDA GICUMBI RUVUNE RUHONDO KIRWA</v>
      </c>
    </row>
    <row r="260" spans="1:25">
      <c r="A260">
        <v>82</v>
      </c>
      <c r="B260" t="s">
        <v>860</v>
      </c>
      <c r="C260" t="s">
        <v>2948</v>
      </c>
      <c r="D260" t="s">
        <v>134</v>
      </c>
      <c r="E260" t="s">
        <v>805</v>
      </c>
      <c r="F260" t="s">
        <v>3461</v>
      </c>
      <c r="G260" s="28" t="s">
        <v>31</v>
      </c>
      <c r="H260" t="s">
        <v>110</v>
      </c>
      <c r="I260" t="s">
        <v>1824</v>
      </c>
      <c r="J260" t="s">
        <v>1825</v>
      </c>
      <c r="K260" t="s">
        <v>1381</v>
      </c>
      <c r="L260">
        <v>37.819968600000003</v>
      </c>
      <c r="M260">
        <v>140.55401459999999</v>
      </c>
      <c r="N260">
        <v>2</v>
      </c>
      <c r="O260">
        <v>2021</v>
      </c>
      <c r="P260">
        <v>3</v>
      </c>
      <c r="Q260" t="s">
        <v>1826</v>
      </c>
      <c r="R260">
        <v>6</v>
      </c>
      <c r="S260" t="s">
        <v>43</v>
      </c>
      <c r="T260">
        <v>3</v>
      </c>
      <c r="U260" t="s">
        <v>36</v>
      </c>
      <c r="V260" s="17">
        <v>7205425166</v>
      </c>
      <c r="W260">
        <v>-1.62454561582246</v>
      </c>
      <c r="X260">
        <v>30.168427913252</v>
      </c>
      <c r="Y260" t="str">
        <f>_xlfn.CONCAT("RWANDA", " ", H260, " ", I260, " ", J260, " ", K260)</f>
        <v>RWANDA GICUMBI RUVUNE RUHONDO KIRWA</v>
      </c>
    </row>
    <row r="261" spans="1:25">
      <c r="A261">
        <v>82</v>
      </c>
      <c r="B261" t="s">
        <v>863</v>
      </c>
      <c r="C261" t="s">
        <v>864</v>
      </c>
      <c r="E261" t="s">
        <v>2852</v>
      </c>
      <c r="F261" t="s">
        <v>3462</v>
      </c>
      <c r="G261" s="28" t="s">
        <v>31</v>
      </c>
      <c r="H261" t="s">
        <v>110</v>
      </c>
      <c r="I261" t="s">
        <v>1824</v>
      </c>
      <c r="J261" t="s">
        <v>1825</v>
      </c>
      <c r="K261" t="s">
        <v>1381</v>
      </c>
      <c r="L261">
        <v>37.819968600000003</v>
      </c>
      <c r="M261">
        <v>140.55401459999999</v>
      </c>
      <c r="N261">
        <v>2</v>
      </c>
      <c r="O261">
        <v>1977</v>
      </c>
      <c r="P261">
        <v>45</v>
      </c>
      <c r="Q261" t="s">
        <v>1826</v>
      </c>
      <c r="R261">
        <v>6</v>
      </c>
      <c r="S261" t="s">
        <v>43</v>
      </c>
      <c r="T261">
        <v>12</v>
      </c>
      <c r="U261" t="s">
        <v>23</v>
      </c>
      <c r="V261" s="17">
        <v>7205425166</v>
      </c>
      <c r="W261">
        <v>-1.62454561582246</v>
      </c>
      <c r="X261">
        <v>30.168427913252</v>
      </c>
      <c r="Y261" t="str">
        <f>_xlfn.CONCAT("RWANDA", " ", H261, " ", I261, " ", J261, " ", K261)</f>
        <v>RWANDA GICUMBI RUVUNE RUHONDO KIRWA</v>
      </c>
    </row>
    <row r="262" spans="1:25">
      <c r="A262">
        <v>83</v>
      </c>
      <c r="B262" t="s">
        <v>866</v>
      </c>
      <c r="C262" t="s">
        <v>867</v>
      </c>
      <c r="E262" t="s">
        <v>381</v>
      </c>
      <c r="F262" t="s">
        <v>3463</v>
      </c>
      <c r="G262" s="28" t="s">
        <v>24</v>
      </c>
      <c r="H262" t="s">
        <v>118</v>
      </c>
      <c r="I262" t="s">
        <v>118</v>
      </c>
      <c r="J262" t="s">
        <v>1831</v>
      </c>
      <c r="K262" t="s">
        <v>1832</v>
      </c>
      <c r="L262">
        <v>39.993178</v>
      </c>
      <c r="M262">
        <v>116.46842700000001</v>
      </c>
      <c r="N262">
        <v>8</v>
      </c>
      <c r="O262">
        <v>1951</v>
      </c>
      <c r="P262">
        <v>71</v>
      </c>
      <c r="Q262" t="s">
        <v>2390</v>
      </c>
      <c r="R262">
        <v>4</v>
      </c>
      <c r="S262" t="s">
        <v>93</v>
      </c>
      <c r="T262">
        <v>11</v>
      </c>
      <c r="U262" t="s">
        <v>23</v>
      </c>
      <c r="W262">
        <v>-1.8940669346530901</v>
      </c>
      <c r="X262">
        <v>29.755053487622401</v>
      </c>
      <c r="Y262" t="str">
        <f>_xlfn.CONCAT("RWANDA", " ", H262, " ", I262, " ", J262, " ", K262)</f>
        <v>RWANDA MUHANGA MUHANGA NYAMIRAMA KANTONGANIYE</v>
      </c>
    </row>
    <row r="263" spans="1:25">
      <c r="A263">
        <v>83</v>
      </c>
      <c r="B263" t="s">
        <v>868</v>
      </c>
      <c r="C263" t="s">
        <v>869</v>
      </c>
      <c r="E263" t="s">
        <v>2388</v>
      </c>
      <c r="F263" t="s">
        <v>3170</v>
      </c>
      <c r="G263" s="28" t="s">
        <v>24</v>
      </c>
      <c r="H263" t="s">
        <v>118</v>
      </c>
      <c r="I263" t="s">
        <v>118</v>
      </c>
      <c r="J263" t="s">
        <v>1831</v>
      </c>
      <c r="K263" t="s">
        <v>1832</v>
      </c>
      <c r="L263">
        <v>39.993178</v>
      </c>
      <c r="M263">
        <v>116.46842700000001</v>
      </c>
      <c r="N263">
        <v>5</v>
      </c>
      <c r="O263" t="s">
        <v>2948</v>
      </c>
      <c r="P263">
        <v>58</v>
      </c>
      <c r="Q263" t="s">
        <v>2390</v>
      </c>
      <c r="R263">
        <v>4</v>
      </c>
      <c r="S263" t="s">
        <v>93</v>
      </c>
      <c r="T263" t="s">
        <v>2948</v>
      </c>
      <c r="U263" t="s">
        <v>36</v>
      </c>
      <c r="W263">
        <v>-1.8940669346530901</v>
      </c>
      <c r="X263">
        <v>29.755053487622401</v>
      </c>
      <c r="Y263" t="str">
        <f>_xlfn.CONCAT("RWANDA", " ", H263, " ", I263, " ", J263, " ", K263)</f>
        <v>RWANDA MUHANGA MUHANGA NYAMIRAMA KANTONGANIYE</v>
      </c>
    </row>
    <row r="264" spans="1:25">
      <c r="A264">
        <v>83</v>
      </c>
      <c r="B264" t="s">
        <v>871</v>
      </c>
      <c r="C264" t="s">
        <v>767</v>
      </c>
      <c r="E264" t="s">
        <v>814</v>
      </c>
      <c r="F264" t="s">
        <v>3464</v>
      </c>
      <c r="G264" s="28" t="s">
        <v>24</v>
      </c>
      <c r="H264" t="s">
        <v>118</v>
      </c>
      <c r="I264" t="s">
        <v>118</v>
      </c>
      <c r="J264" t="s">
        <v>1831</v>
      </c>
      <c r="K264" t="s">
        <v>1832</v>
      </c>
      <c r="L264">
        <v>39.993178</v>
      </c>
      <c r="M264">
        <v>116.46842700000001</v>
      </c>
      <c r="N264">
        <v>12</v>
      </c>
      <c r="O264">
        <v>1960</v>
      </c>
      <c r="P264">
        <v>62</v>
      </c>
      <c r="Q264" t="s">
        <v>2390</v>
      </c>
      <c r="R264">
        <v>6</v>
      </c>
      <c r="S264" t="s">
        <v>43</v>
      </c>
      <c r="T264">
        <v>12</v>
      </c>
      <c r="U264" t="s">
        <v>36</v>
      </c>
      <c r="W264">
        <v>-1.8940669346530901</v>
      </c>
      <c r="X264">
        <v>29.755053487622401</v>
      </c>
      <c r="Y264" t="str">
        <f>_xlfn.CONCAT("RWANDA", " ", H264, " ", I264, " ", J264, " ", K264)</f>
        <v>RWANDA MUHANGA MUHANGA NYAMIRAMA KANTONGANIYE</v>
      </c>
    </row>
    <row r="265" spans="1:25">
      <c r="A265">
        <v>83</v>
      </c>
      <c r="B265" t="s">
        <v>873</v>
      </c>
      <c r="C265" t="s">
        <v>865</v>
      </c>
      <c r="E265" t="s">
        <v>459</v>
      </c>
      <c r="F265" t="s">
        <v>3172</v>
      </c>
      <c r="G265" s="28" t="s">
        <v>24</v>
      </c>
      <c r="H265" t="s">
        <v>118</v>
      </c>
      <c r="I265" t="s">
        <v>118</v>
      </c>
      <c r="J265" t="s">
        <v>1831</v>
      </c>
      <c r="K265" t="s">
        <v>1832</v>
      </c>
      <c r="L265">
        <v>39.993178</v>
      </c>
      <c r="M265">
        <v>116.46842700000001</v>
      </c>
      <c r="N265" t="s">
        <v>2948</v>
      </c>
      <c r="O265">
        <v>1946</v>
      </c>
      <c r="P265">
        <v>78</v>
      </c>
      <c r="Q265" t="s">
        <v>2390</v>
      </c>
      <c r="R265">
        <v>7</v>
      </c>
      <c r="S265" t="s">
        <v>78</v>
      </c>
      <c r="T265">
        <v>1</v>
      </c>
      <c r="U265" t="s">
        <v>36</v>
      </c>
      <c r="V265" s="17"/>
      <c r="W265">
        <v>-1.8940669346530901</v>
      </c>
      <c r="X265">
        <v>29.755053487622401</v>
      </c>
      <c r="Y265" t="str">
        <f>_xlfn.CONCAT("RWANDA", " ", H265, " ", I265, " ", J265, " ", K265)</f>
        <v>RWANDA MUHANGA MUHANGA NYAMIRAMA KANTONGANIYE</v>
      </c>
    </row>
    <row r="266" spans="1:25">
      <c r="A266">
        <v>84</v>
      </c>
      <c r="B266" t="s">
        <v>875</v>
      </c>
      <c r="C266" t="s">
        <v>2948</v>
      </c>
      <c r="E266" t="s">
        <v>63</v>
      </c>
      <c r="F266" t="s">
        <v>3465</v>
      </c>
      <c r="G266" s="28" t="s">
        <v>97</v>
      </c>
      <c r="H266" t="s">
        <v>167</v>
      </c>
      <c r="I266" t="s">
        <v>1837</v>
      </c>
      <c r="J266" t="s">
        <v>1838</v>
      </c>
      <c r="K266" t="s">
        <v>1839</v>
      </c>
      <c r="L266">
        <v>22.925131</v>
      </c>
      <c r="M266">
        <v>113.3681177</v>
      </c>
      <c r="N266">
        <v>5</v>
      </c>
      <c r="O266">
        <v>1954</v>
      </c>
      <c r="P266">
        <v>68</v>
      </c>
      <c r="Q266" t="s">
        <v>1841</v>
      </c>
      <c r="R266" t="s">
        <v>2948</v>
      </c>
      <c r="S266" t="s">
        <v>2948</v>
      </c>
      <c r="T266">
        <v>4</v>
      </c>
      <c r="U266" t="s">
        <v>36</v>
      </c>
      <c r="V266" s="17">
        <v>3722763967</v>
      </c>
      <c r="W266">
        <v>-1.6415538069601801</v>
      </c>
      <c r="X266">
        <v>30.3206878467536</v>
      </c>
      <c r="Y266" t="str">
        <f>_xlfn.CONCAT("RWANDA", " ", H266, " ", I266, " ", J266, " ", K266)</f>
        <v>RWANDA GATSIBO GITOKI MPONDWA TSIMA</v>
      </c>
    </row>
    <row r="267" spans="1:25">
      <c r="A267">
        <v>84</v>
      </c>
      <c r="B267" t="s">
        <v>877</v>
      </c>
      <c r="C267" t="s">
        <v>878</v>
      </c>
      <c r="E267" t="s">
        <v>247</v>
      </c>
      <c r="F267" t="s">
        <v>3174</v>
      </c>
      <c r="G267" s="28" t="s">
        <v>97</v>
      </c>
      <c r="H267" t="s">
        <v>167</v>
      </c>
      <c r="I267" t="s">
        <v>1837</v>
      </c>
      <c r="J267" t="s">
        <v>1838</v>
      </c>
      <c r="K267" t="s">
        <v>1839</v>
      </c>
      <c r="L267">
        <v>22.925131</v>
      </c>
      <c r="M267">
        <v>113.3681177</v>
      </c>
      <c r="N267" t="s">
        <v>2948</v>
      </c>
      <c r="O267" t="s">
        <v>2948</v>
      </c>
      <c r="P267">
        <v>48</v>
      </c>
      <c r="Q267" t="s">
        <v>1841</v>
      </c>
      <c r="R267">
        <v>5</v>
      </c>
      <c r="S267" t="s">
        <v>86</v>
      </c>
      <c r="T267">
        <v>2</v>
      </c>
      <c r="U267" t="s">
        <v>36</v>
      </c>
      <c r="V267" s="17">
        <v>3722763967</v>
      </c>
      <c r="W267">
        <v>-1.6415538069601801</v>
      </c>
      <c r="X267">
        <v>30.3206878467536</v>
      </c>
      <c r="Y267" t="str">
        <f>_xlfn.CONCAT("RWANDA", " ", H267, " ", I267, " ", J267, " ", K267)</f>
        <v>RWANDA GATSIBO GITOKI MPONDWA TSIMA</v>
      </c>
    </row>
    <row r="268" spans="1:25">
      <c r="A268">
        <v>84</v>
      </c>
      <c r="B268" t="s">
        <v>880</v>
      </c>
      <c r="C268" t="s">
        <v>881</v>
      </c>
      <c r="E268" t="s">
        <v>650</v>
      </c>
      <c r="F268" t="s">
        <v>3175</v>
      </c>
      <c r="G268" s="28" t="s">
        <v>97</v>
      </c>
      <c r="H268" t="s">
        <v>167</v>
      </c>
      <c r="I268" t="s">
        <v>1837</v>
      </c>
      <c r="J268" t="s">
        <v>1838</v>
      </c>
      <c r="K268" t="s">
        <v>1839</v>
      </c>
      <c r="L268">
        <v>22.925131</v>
      </c>
      <c r="M268">
        <v>113.3681177</v>
      </c>
      <c r="N268">
        <v>3</v>
      </c>
      <c r="O268">
        <v>1938</v>
      </c>
      <c r="P268">
        <v>84</v>
      </c>
      <c r="Q268" t="s">
        <v>1841</v>
      </c>
      <c r="R268">
        <v>3</v>
      </c>
      <c r="S268" t="s">
        <v>26</v>
      </c>
      <c r="T268">
        <v>13</v>
      </c>
      <c r="U268" t="s">
        <v>23</v>
      </c>
      <c r="V268" s="17">
        <v>3722763967</v>
      </c>
      <c r="W268">
        <v>-1.6415538069601801</v>
      </c>
      <c r="X268">
        <v>30.3206878467536</v>
      </c>
      <c r="Y268" t="str">
        <f>_xlfn.CONCAT("RWANDA", " ", H268, " ", I268, " ", J268, " ", K268)</f>
        <v>RWANDA GATSIBO GITOKI MPONDWA TSIMA</v>
      </c>
    </row>
    <row r="269" spans="1:25">
      <c r="A269">
        <v>85</v>
      </c>
      <c r="B269" t="s">
        <v>882</v>
      </c>
      <c r="C269" t="s">
        <v>883</v>
      </c>
      <c r="E269" t="s">
        <v>535</v>
      </c>
      <c r="F269" t="s">
        <v>3176</v>
      </c>
      <c r="G269" s="28" t="s">
        <v>37</v>
      </c>
      <c r="H269" t="s">
        <v>64</v>
      </c>
      <c r="I269" t="s">
        <v>1843</v>
      </c>
      <c r="J269" t="s">
        <v>1844</v>
      </c>
      <c r="K269" t="s">
        <v>1845</v>
      </c>
      <c r="L269">
        <v>-3.2826575999999998</v>
      </c>
      <c r="M269">
        <v>-42.941698000000002</v>
      </c>
      <c r="N269">
        <v>1</v>
      </c>
      <c r="O269">
        <v>1972</v>
      </c>
      <c r="P269">
        <v>50</v>
      </c>
      <c r="Q269" t="s">
        <v>1847</v>
      </c>
      <c r="R269">
        <v>7</v>
      </c>
      <c r="S269" t="s">
        <v>78</v>
      </c>
      <c r="T269">
        <v>5</v>
      </c>
      <c r="U269" t="s">
        <v>36</v>
      </c>
      <c r="V269" s="17">
        <v>6513939129</v>
      </c>
      <c r="W269">
        <v>-1.9628063918281899</v>
      </c>
      <c r="X269">
        <v>29.374698949406302</v>
      </c>
      <c r="Y269" t="str">
        <f>_xlfn.CONCAT("RWANDA", " ", H269, " ", I269, " ", J269, " ", K269)</f>
        <v>RWANDA RUTSIRO MUSASA GABIRO RUGARAMBIRO</v>
      </c>
    </row>
    <row r="270" spans="1:25">
      <c r="A270">
        <v>85</v>
      </c>
      <c r="B270" t="s">
        <v>885</v>
      </c>
      <c r="C270" t="s">
        <v>134</v>
      </c>
      <c r="D270" t="s">
        <v>108</v>
      </c>
      <c r="E270" t="s">
        <v>1052</v>
      </c>
      <c r="F270" t="s">
        <v>2580</v>
      </c>
      <c r="G270" s="28" t="s">
        <v>37</v>
      </c>
      <c r="H270" t="s">
        <v>64</v>
      </c>
      <c r="I270" t="s">
        <v>1843</v>
      </c>
      <c r="J270" t="s">
        <v>1844</v>
      </c>
      <c r="K270" t="s">
        <v>1845</v>
      </c>
      <c r="L270">
        <v>-3.2826575999999998</v>
      </c>
      <c r="M270">
        <v>-42.941698000000002</v>
      </c>
      <c r="N270">
        <v>2</v>
      </c>
      <c r="O270">
        <v>1952</v>
      </c>
      <c r="P270">
        <v>70</v>
      </c>
      <c r="Q270" t="s">
        <v>1847</v>
      </c>
      <c r="R270">
        <v>4</v>
      </c>
      <c r="S270" t="s">
        <v>93</v>
      </c>
      <c r="T270">
        <v>1</v>
      </c>
      <c r="U270" t="s">
        <v>36</v>
      </c>
      <c r="V270" s="17">
        <v>6513939129</v>
      </c>
      <c r="W270">
        <v>-1.9628063918281899</v>
      </c>
      <c r="X270">
        <v>29.374698949406302</v>
      </c>
      <c r="Y270" t="str">
        <f>_xlfn.CONCAT("RWANDA", " ", H270, " ", I270, " ", J270, " ", K270)</f>
        <v>RWANDA RUTSIRO MUSASA GABIRO RUGARAMBIRO</v>
      </c>
    </row>
    <row r="271" spans="1:25">
      <c r="A271">
        <v>85</v>
      </c>
      <c r="B271" t="s">
        <v>887</v>
      </c>
      <c r="C271" t="s">
        <v>888</v>
      </c>
      <c r="E271" t="s">
        <v>268</v>
      </c>
      <c r="F271" t="s">
        <v>3177</v>
      </c>
      <c r="G271" s="28" t="s">
        <v>37</v>
      </c>
      <c r="H271" t="s">
        <v>64</v>
      </c>
      <c r="I271" t="s">
        <v>1843</v>
      </c>
      <c r="J271" t="s">
        <v>1844</v>
      </c>
      <c r="K271" t="s">
        <v>1845</v>
      </c>
      <c r="L271">
        <v>-3.2826575999999998</v>
      </c>
      <c r="M271">
        <v>-42.941698000000002</v>
      </c>
      <c r="N271">
        <v>4</v>
      </c>
      <c r="O271">
        <v>1932</v>
      </c>
      <c r="P271">
        <v>90</v>
      </c>
      <c r="Q271" t="s">
        <v>1847</v>
      </c>
      <c r="R271">
        <v>7</v>
      </c>
      <c r="S271" t="s">
        <v>78</v>
      </c>
      <c r="T271">
        <v>2</v>
      </c>
      <c r="U271" t="s">
        <v>36</v>
      </c>
      <c r="V271" s="17">
        <v>6513939129</v>
      </c>
      <c r="W271">
        <v>-1.9628063918281899</v>
      </c>
      <c r="X271">
        <v>29.374698949406302</v>
      </c>
      <c r="Y271" t="str">
        <f>_xlfn.CONCAT("RWANDA", " ", H271, " ", I271, " ", J271, " ", K271)</f>
        <v>RWANDA RUTSIRO MUSASA GABIRO RUGARAMBIRO</v>
      </c>
    </row>
    <row r="272" spans="1:25">
      <c r="A272">
        <v>86</v>
      </c>
      <c r="B272" t="s">
        <v>889</v>
      </c>
      <c r="C272" t="s">
        <v>890</v>
      </c>
      <c r="E272" t="s">
        <v>2581</v>
      </c>
      <c r="F272" t="s">
        <v>3178</v>
      </c>
      <c r="G272" s="28" t="s">
        <v>72</v>
      </c>
      <c r="H272" t="s">
        <v>82</v>
      </c>
      <c r="I272" t="s">
        <v>1849</v>
      </c>
      <c r="J272" t="s">
        <v>1850</v>
      </c>
      <c r="K272" t="s">
        <v>1851</v>
      </c>
      <c r="L272">
        <v>49.567069699999998</v>
      </c>
      <c r="M272">
        <v>6.1544927999999999</v>
      </c>
      <c r="N272" t="s">
        <v>2948</v>
      </c>
      <c r="O272">
        <v>1980</v>
      </c>
      <c r="P272">
        <v>45</v>
      </c>
      <c r="Q272" t="s">
        <v>2583</v>
      </c>
      <c r="R272">
        <v>4</v>
      </c>
      <c r="S272" t="s">
        <v>93</v>
      </c>
      <c r="T272">
        <v>7</v>
      </c>
      <c r="U272" t="s">
        <v>36</v>
      </c>
      <c r="V272">
        <v>4746754140</v>
      </c>
      <c r="W272">
        <v>-2.0070331153834</v>
      </c>
      <c r="X272">
        <v>30.142955880727101</v>
      </c>
      <c r="Y272" t="str">
        <f>_xlfn.CONCAT("RWANDA", " ", H272, " ", I272, " ", J272, " ", K272)</f>
        <v>RWANDA KICUKIRO KANOMBE BUSANZA NYARUGUGU</v>
      </c>
    </row>
    <row r="273" spans="1:25">
      <c r="A273">
        <v>86</v>
      </c>
      <c r="B273" t="s">
        <v>892</v>
      </c>
      <c r="C273" t="s">
        <v>104</v>
      </c>
      <c r="E273" t="s">
        <v>385</v>
      </c>
      <c r="F273" t="s">
        <v>3466</v>
      </c>
      <c r="G273" s="28" t="s">
        <v>72</v>
      </c>
      <c r="H273" t="s">
        <v>82</v>
      </c>
      <c r="I273" t="s">
        <v>1849</v>
      </c>
      <c r="J273" t="s">
        <v>1850</v>
      </c>
      <c r="K273" t="s">
        <v>1851</v>
      </c>
      <c r="L273">
        <v>49.567069699999998</v>
      </c>
      <c r="M273">
        <v>6.1544927999999999</v>
      </c>
      <c r="N273">
        <v>6</v>
      </c>
      <c r="O273">
        <v>1943</v>
      </c>
      <c r="P273">
        <v>79</v>
      </c>
      <c r="Q273" t="s">
        <v>2583</v>
      </c>
      <c r="R273">
        <v>2</v>
      </c>
      <c r="S273" t="s">
        <v>48</v>
      </c>
      <c r="T273" t="s">
        <v>2948</v>
      </c>
      <c r="U273" t="s">
        <v>36</v>
      </c>
      <c r="V273">
        <v>4746754140</v>
      </c>
      <c r="W273">
        <v>-2.0070331153834</v>
      </c>
      <c r="X273">
        <v>30.142955880727101</v>
      </c>
      <c r="Y273" t="str">
        <f>_xlfn.CONCAT("RWANDA", " ", H273, " ", I273, " ", J273, " ", K273)</f>
        <v>RWANDA KICUKIRO KANOMBE BUSANZA NYARUGUGU</v>
      </c>
    </row>
    <row r="274" spans="1:25">
      <c r="A274">
        <v>86</v>
      </c>
      <c r="B274" t="s">
        <v>893</v>
      </c>
      <c r="C274" t="s">
        <v>894</v>
      </c>
      <c r="E274" t="s">
        <v>895</v>
      </c>
      <c r="F274" t="s">
        <v>3180</v>
      </c>
      <c r="G274" s="28" t="s">
        <v>72</v>
      </c>
      <c r="H274" t="s">
        <v>82</v>
      </c>
      <c r="I274" t="s">
        <v>1849</v>
      </c>
      <c r="J274" t="s">
        <v>1850</v>
      </c>
      <c r="K274" t="s">
        <v>1851</v>
      </c>
      <c r="L274">
        <v>49.567069699999998</v>
      </c>
      <c r="M274">
        <v>6.1544927999999999</v>
      </c>
      <c r="N274">
        <v>1</v>
      </c>
      <c r="O274" t="s">
        <v>2948</v>
      </c>
      <c r="P274">
        <v>54</v>
      </c>
      <c r="Q274" t="s">
        <v>2583</v>
      </c>
      <c r="R274">
        <v>4</v>
      </c>
      <c r="S274" t="s">
        <v>93</v>
      </c>
      <c r="T274">
        <v>4</v>
      </c>
      <c r="U274" t="s">
        <v>36</v>
      </c>
      <c r="V274">
        <v>4746754140</v>
      </c>
      <c r="W274">
        <v>-2.0070331153834</v>
      </c>
      <c r="X274">
        <v>30.142955880727101</v>
      </c>
      <c r="Y274" t="str">
        <f>_xlfn.CONCAT("RWANDA", " ", H274, " ", I274, " ", J274, " ", K274)</f>
        <v>RWANDA KICUKIRO KANOMBE BUSANZA NYARUGUGU</v>
      </c>
    </row>
    <row r="275" spans="1:25">
      <c r="A275">
        <v>86</v>
      </c>
      <c r="B275" t="s">
        <v>896</v>
      </c>
      <c r="C275" t="s">
        <v>134</v>
      </c>
      <c r="D275" t="s">
        <v>897</v>
      </c>
      <c r="E275" t="s">
        <v>66</v>
      </c>
      <c r="F275" t="s">
        <v>2583</v>
      </c>
      <c r="G275" s="28" t="s">
        <v>72</v>
      </c>
      <c r="H275" t="s">
        <v>82</v>
      </c>
      <c r="I275" t="s">
        <v>1849</v>
      </c>
      <c r="J275" t="s">
        <v>1850</v>
      </c>
      <c r="K275" t="s">
        <v>1851</v>
      </c>
      <c r="L275">
        <v>49.567069699999998</v>
      </c>
      <c r="M275">
        <v>6.1544927999999999</v>
      </c>
      <c r="N275" t="s">
        <v>2948</v>
      </c>
      <c r="O275" t="s">
        <v>2948</v>
      </c>
      <c r="P275">
        <v>97</v>
      </c>
      <c r="Q275" t="s">
        <v>2583</v>
      </c>
      <c r="R275">
        <v>7</v>
      </c>
      <c r="S275" t="s">
        <v>78</v>
      </c>
      <c r="T275">
        <v>5</v>
      </c>
      <c r="U275" t="s">
        <v>36</v>
      </c>
      <c r="V275">
        <v>4746754140</v>
      </c>
      <c r="W275">
        <v>-2.0070331153834</v>
      </c>
      <c r="X275">
        <v>30.142955880727101</v>
      </c>
      <c r="Y275" t="str">
        <f>_xlfn.CONCAT("RWANDA", " ", H275, " ", I275, " ", J275, " ", K275)</f>
        <v>RWANDA KICUKIRO KANOMBE BUSANZA NYARUGUGU</v>
      </c>
    </row>
    <row r="276" spans="1:25">
      <c r="A276">
        <v>86</v>
      </c>
      <c r="B276" t="s">
        <v>899</v>
      </c>
      <c r="C276" t="s">
        <v>900</v>
      </c>
      <c r="E276" t="s">
        <v>723</v>
      </c>
      <c r="F276" t="s">
        <v>3181</v>
      </c>
      <c r="G276" s="28" t="s">
        <v>72</v>
      </c>
      <c r="H276" t="s">
        <v>73</v>
      </c>
      <c r="I276" t="s">
        <v>1385</v>
      </c>
      <c r="J276" t="s">
        <v>2853</v>
      </c>
      <c r="K276" t="s">
        <v>2854</v>
      </c>
      <c r="L276">
        <v>49.567069699999998</v>
      </c>
      <c r="M276">
        <v>6.1544927999999999</v>
      </c>
      <c r="N276" t="s">
        <v>2948</v>
      </c>
      <c r="O276">
        <v>1985</v>
      </c>
      <c r="P276">
        <v>37</v>
      </c>
      <c r="Q276" t="s">
        <v>2583</v>
      </c>
      <c r="R276" t="s">
        <v>2948</v>
      </c>
      <c r="S276" t="s">
        <v>2948</v>
      </c>
      <c r="T276">
        <v>5</v>
      </c>
      <c r="U276" t="s">
        <v>23</v>
      </c>
      <c r="V276">
        <v>4746754140</v>
      </c>
      <c r="W276">
        <v>-1.8627624309000801</v>
      </c>
      <c r="X276">
        <v>29.9735523187971</v>
      </c>
      <c r="Y276" t="str">
        <f>_xlfn.CONCAT("RWANDA", " ", H276, " ", I276, " ", J276, " ", K276)</f>
        <v>RWANDA GASABO BUMBOGO MVUZO NYAKABINGO</v>
      </c>
    </row>
    <row r="277" spans="1:25">
      <c r="A277">
        <v>86</v>
      </c>
      <c r="B277" t="s">
        <v>899</v>
      </c>
      <c r="C277" t="s">
        <v>900</v>
      </c>
      <c r="E277" t="s">
        <v>723</v>
      </c>
      <c r="F277" t="s">
        <v>3181</v>
      </c>
      <c r="G277" s="28" t="s">
        <v>72</v>
      </c>
      <c r="H277" t="s">
        <v>82</v>
      </c>
      <c r="I277" t="s">
        <v>1849</v>
      </c>
      <c r="J277" t="s">
        <v>1850</v>
      </c>
      <c r="K277" t="s">
        <v>1851</v>
      </c>
      <c r="L277">
        <v>49.567069699999998</v>
      </c>
      <c r="M277">
        <v>6.1544927999999999</v>
      </c>
      <c r="N277" t="s">
        <v>2948</v>
      </c>
      <c r="O277">
        <v>1985</v>
      </c>
      <c r="P277">
        <v>37</v>
      </c>
      <c r="Q277" t="s">
        <v>2583</v>
      </c>
      <c r="R277">
        <v>1</v>
      </c>
      <c r="S277" t="s">
        <v>186</v>
      </c>
      <c r="T277">
        <v>5</v>
      </c>
      <c r="U277" t="s">
        <v>23</v>
      </c>
      <c r="V277">
        <v>4746754140</v>
      </c>
      <c r="W277">
        <v>-2.0070331153834</v>
      </c>
      <c r="X277">
        <v>30.142955880727101</v>
      </c>
      <c r="Y277" t="str">
        <f>_xlfn.CONCAT("RWANDA", " ", H277, " ", I277, " ", J277, " ", K277)</f>
        <v>RWANDA KICUKIRO KANOMBE BUSANZA NYARUGUGU</v>
      </c>
    </row>
    <row r="278" spans="1:25">
      <c r="A278">
        <v>87</v>
      </c>
      <c r="B278" t="s">
        <v>902</v>
      </c>
      <c r="C278" t="s">
        <v>903</v>
      </c>
      <c r="E278" t="s">
        <v>767</v>
      </c>
      <c r="F278" t="s">
        <v>3467</v>
      </c>
      <c r="G278" s="28" t="s">
        <v>37</v>
      </c>
      <c r="H278" t="s">
        <v>321</v>
      </c>
      <c r="I278" t="s">
        <v>1857</v>
      </c>
      <c r="J278" t="s">
        <v>1858</v>
      </c>
      <c r="K278" t="s">
        <v>1859</v>
      </c>
      <c r="L278">
        <v>29.932442000000002</v>
      </c>
      <c r="M278">
        <v>114.36947000000001</v>
      </c>
      <c r="N278">
        <v>12</v>
      </c>
      <c r="O278">
        <v>1928</v>
      </c>
      <c r="P278">
        <v>59</v>
      </c>
      <c r="Q278" t="s">
        <v>2588</v>
      </c>
      <c r="R278">
        <v>1</v>
      </c>
      <c r="S278" t="s">
        <v>186</v>
      </c>
      <c r="T278">
        <v>6</v>
      </c>
      <c r="U278" t="s">
        <v>36</v>
      </c>
      <c r="V278" s="17">
        <v>9015539671</v>
      </c>
      <c r="W278">
        <v>-2.1513273471655801</v>
      </c>
      <c r="X278">
        <v>29.529598918433901</v>
      </c>
      <c r="Y278" t="str">
        <f>_xlfn.CONCAT("RWANDA", " ", H278, " ", I278, " ", J278, " ", K278)</f>
        <v>RWANDA KARONGI MURAMBI MUHORORO NYAKABUYE</v>
      </c>
    </row>
    <row r="279" spans="1:25">
      <c r="A279">
        <v>87</v>
      </c>
      <c r="B279" t="s">
        <v>905</v>
      </c>
      <c r="C279" t="s">
        <v>906</v>
      </c>
      <c r="E279" t="s">
        <v>2589</v>
      </c>
      <c r="F279" t="s">
        <v>3183</v>
      </c>
      <c r="G279" s="28" t="s">
        <v>37</v>
      </c>
      <c r="H279" t="s">
        <v>321</v>
      </c>
      <c r="I279" t="s">
        <v>1857</v>
      </c>
      <c r="J279" t="s">
        <v>1858</v>
      </c>
      <c r="K279" t="s">
        <v>1859</v>
      </c>
      <c r="L279">
        <v>29.932442000000002</v>
      </c>
      <c r="M279">
        <v>114.36947000000001</v>
      </c>
      <c r="N279">
        <v>1</v>
      </c>
      <c r="O279">
        <v>1982</v>
      </c>
      <c r="P279">
        <v>10</v>
      </c>
      <c r="Q279" t="s">
        <v>2588</v>
      </c>
      <c r="R279">
        <v>6</v>
      </c>
      <c r="S279" t="s">
        <v>43</v>
      </c>
      <c r="T279">
        <v>6</v>
      </c>
      <c r="U279" t="s">
        <v>36</v>
      </c>
      <c r="V279" s="17">
        <v>9015539671</v>
      </c>
      <c r="W279">
        <v>-2.1513273471655801</v>
      </c>
      <c r="X279">
        <v>29.529598918433901</v>
      </c>
      <c r="Y279" t="str">
        <f>_xlfn.CONCAT("RWANDA", " ", H279, " ", I279, " ", J279, " ", K279)</f>
        <v>RWANDA KARONGI MURAMBI MUHORORO NYAKABUYE</v>
      </c>
    </row>
    <row r="280" spans="1:25">
      <c r="A280">
        <v>87</v>
      </c>
      <c r="B280" t="s">
        <v>908</v>
      </c>
      <c r="C280" t="s">
        <v>909</v>
      </c>
      <c r="E280" t="s">
        <v>2591</v>
      </c>
      <c r="F280" t="s">
        <v>3184</v>
      </c>
      <c r="G280" s="28" t="s">
        <v>37</v>
      </c>
      <c r="H280" t="s">
        <v>321</v>
      </c>
      <c r="I280" t="s">
        <v>1857</v>
      </c>
      <c r="J280" t="s">
        <v>1858</v>
      </c>
      <c r="K280" t="s">
        <v>1859</v>
      </c>
      <c r="L280">
        <v>29.932442000000002</v>
      </c>
      <c r="M280">
        <v>114.36947000000001</v>
      </c>
      <c r="N280">
        <v>6</v>
      </c>
      <c r="O280">
        <v>1938</v>
      </c>
      <c r="P280">
        <v>84</v>
      </c>
      <c r="Q280" t="s">
        <v>2588</v>
      </c>
      <c r="R280" t="s">
        <v>2948</v>
      </c>
      <c r="S280" t="s">
        <v>2948</v>
      </c>
      <c r="T280" t="s">
        <v>2948</v>
      </c>
      <c r="U280" t="s">
        <v>23</v>
      </c>
      <c r="V280" s="17">
        <v>9015539671</v>
      </c>
      <c r="W280">
        <v>-2.1513273471655801</v>
      </c>
      <c r="X280">
        <v>29.529598918433901</v>
      </c>
      <c r="Y280" t="str">
        <f>_xlfn.CONCAT("RWANDA", " ", H280, " ", I280, " ", J280, " ", K280)</f>
        <v>RWANDA KARONGI MURAMBI MUHORORO NYAKABUYE</v>
      </c>
    </row>
    <row r="281" spans="1:25">
      <c r="A281">
        <v>87</v>
      </c>
      <c r="B281" t="s">
        <v>911</v>
      </c>
      <c r="C281" t="s">
        <v>2855</v>
      </c>
      <c r="E281" t="s">
        <v>2592</v>
      </c>
      <c r="F281" t="s">
        <v>3468</v>
      </c>
      <c r="G281" s="28" t="s">
        <v>37</v>
      </c>
      <c r="H281" t="s">
        <v>321</v>
      </c>
      <c r="I281" t="s">
        <v>1857</v>
      </c>
      <c r="J281" t="s">
        <v>1858</v>
      </c>
      <c r="K281" t="s">
        <v>1859</v>
      </c>
      <c r="L281">
        <v>29.932442000000002</v>
      </c>
      <c r="M281">
        <v>114.36947000000001</v>
      </c>
      <c r="N281" t="s">
        <v>2948</v>
      </c>
      <c r="O281">
        <v>1959</v>
      </c>
      <c r="P281">
        <v>63</v>
      </c>
      <c r="Q281" t="s">
        <v>2588</v>
      </c>
      <c r="R281">
        <v>1</v>
      </c>
      <c r="S281" t="s">
        <v>186</v>
      </c>
      <c r="T281">
        <v>6</v>
      </c>
      <c r="U281" t="s">
        <v>36</v>
      </c>
      <c r="V281" s="17">
        <v>9015539671</v>
      </c>
      <c r="W281">
        <v>-2.1513273471655801</v>
      </c>
      <c r="X281">
        <v>29.529598918433901</v>
      </c>
      <c r="Y281" t="str">
        <f>_xlfn.CONCAT("RWANDA", " ", H281, " ", I281, " ", J281, " ", K281)</f>
        <v>RWANDA KARONGI MURAMBI MUHORORO NYAKABUYE</v>
      </c>
    </row>
    <row r="282" spans="1:25">
      <c r="A282">
        <v>88</v>
      </c>
      <c r="B282" t="s">
        <v>914</v>
      </c>
      <c r="C282" t="s">
        <v>915</v>
      </c>
      <c r="E282" t="s">
        <v>760</v>
      </c>
      <c r="F282" t="s">
        <v>3469</v>
      </c>
      <c r="G282" s="28" t="s">
        <v>24</v>
      </c>
      <c r="H282" t="s">
        <v>160</v>
      </c>
      <c r="I282" t="s">
        <v>1864</v>
      </c>
      <c r="J282" t="s">
        <v>1865</v>
      </c>
      <c r="K282" t="s">
        <v>1866</v>
      </c>
      <c r="L282">
        <v>34.199478999999997</v>
      </c>
      <c r="M282">
        <v>119.57836399999999</v>
      </c>
      <c r="N282">
        <v>9</v>
      </c>
      <c r="O282">
        <v>1964</v>
      </c>
      <c r="P282">
        <v>36</v>
      </c>
      <c r="Q282" t="s">
        <v>2595</v>
      </c>
      <c r="R282">
        <v>7</v>
      </c>
      <c r="S282" t="s">
        <v>78</v>
      </c>
      <c r="T282">
        <v>13</v>
      </c>
      <c r="U282" t="s">
        <v>36</v>
      </c>
      <c r="V282" s="17">
        <v>9955515088</v>
      </c>
      <c r="W282">
        <v>-2.2943631977181602</v>
      </c>
      <c r="X282">
        <v>29.650591040803899</v>
      </c>
      <c r="Y282" t="str">
        <f>_xlfn.CONCAT("RWANDA", " ", H282, " ", I282, " ", J282, " ", K282)</f>
        <v>RWANDA NYANZA CYABAKAMYI KADAHO KABERE</v>
      </c>
    </row>
    <row r="283" spans="1:25">
      <c r="A283">
        <v>88</v>
      </c>
      <c r="B283" t="s">
        <v>916</v>
      </c>
      <c r="C283" t="s">
        <v>917</v>
      </c>
      <c r="D283" t="s">
        <v>918</v>
      </c>
      <c r="E283" t="s">
        <v>2598</v>
      </c>
      <c r="F283" t="s">
        <v>2599</v>
      </c>
      <c r="G283" s="28" t="s">
        <v>24</v>
      </c>
      <c r="H283" t="s">
        <v>160</v>
      </c>
      <c r="I283" t="s">
        <v>1864</v>
      </c>
      <c r="J283" t="s">
        <v>1865</v>
      </c>
      <c r="K283" t="s">
        <v>1866</v>
      </c>
      <c r="L283">
        <v>34.199478999999997</v>
      </c>
      <c r="M283">
        <v>119.57836399999999</v>
      </c>
      <c r="N283">
        <v>1</v>
      </c>
      <c r="O283">
        <v>2002</v>
      </c>
      <c r="P283">
        <v>20</v>
      </c>
      <c r="Q283" t="s">
        <v>2595</v>
      </c>
      <c r="R283">
        <v>4</v>
      </c>
      <c r="S283" t="s">
        <v>93</v>
      </c>
      <c r="T283">
        <v>4</v>
      </c>
      <c r="U283" t="s">
        <v>36</v>
      </c>
      <c r="V283" s="17">
        <v>9955515088</v>
      </c>
      <c r="W283">
        <v>-2.2943631977181602</v>
      </c>
      <c r="X283">
        <v>29.650591040803899</v>
      </c>
      <c r="Y283" t="str">
        <f>_xlfn.CONCAT("RWANDA", " ", H283, " ", I283, " ", J283, " ", K283)</f>
        <v>RWANDA NYANZA CYABAKAMYI KADAHO KABERE</v>
      </c>
    </row>
    <row r="284" spans="1:25">
      <c r="A284">
        <v>88</v>
      </c>
      <c r="B284" t="s">
        <v>920</v>
      </c>
      <c r="C284" t="s">
        <v>601</v>
      </c>
      <c r="E284" t="s">
        <v>291</v>
      </c>
      <c r="F284" t="s">
        <v>3187</v>
      </c>
      <c r="G284" s="28" t="s">
        <v>24</v>
      </c>
      <c r="H284" t="s">
        <v>160</v>
      </c>
      <c r="I284" t="s">
        <v>1864</v>
      </c>
      <c r="J284" t="s">
        <v>1865</v>
      </c>
      <c r="K284" t="s">
        <v>1866</v>
      </c>
      <c r="L284">
        <v>34.199478999999997</v>
      </c>
      <c r="M284">
        <v>119.57836399999999</v>
      </c>
      <c r="N284">
        <v>1</v>
      </c>
      <c r="O284">
        <v>1962</v>
      </c>
      <c r="P284">
        <v>60</v>
      </c>
      <c r="Q284" t="s">
        <v>2595</v>
      </c>
      <c r="R284">
        <v>2</v>
      </c>
      <c r="S284" t="s">
        <v>48</v>
      </c>
      <c r="T284">
        <v>1</v>
      </c>
      <c r="U284" t="s">
        <v>36</v>
      </c>
      <c r="V284" s="17">
        <v>9955515088</v>
      </c>
      <c r="W284">
        <v>-2.2943631977181602</v>
      </c>
      <c r="X284">
        <v>29.650591040803899</v>
      </c>
      <c r="Y284" t="str">
        <f>_xlfn.CONCAT("RWANDA", " ", H284, " ", I284, " ", J284, " ", K284)</f>
        <v>RWANDA NYANZA CYABAKAMYI KADAHO KABERE</v>
      </c>
    </row>
    <row r="285" spans="1:25">
      <c r="A285">
        <v>89</v>
      </c>
      <c r="B285" t="s">
        <v>922</v>
      </c>
      <c r="C285" t="s">
        <v>260</v>
      </c>
      <c r="E285" t="s">
        <v>2948</v>
      </c>
      <c r="F285" t="s">
        <v>3392</v>
      </c>
      <c r="G285" s="28" t="s">
        <v>31</v>
      </c>
      <c r="H285" t="s">
        <v>137</v>
      </c>
      <c r="I285" t="s">
        <v>1870</v>
      </c>
      <c r="J285" t="s">
        <v>1375</v>
      </c>
      <c r="K285" t="s">
        <v>1871</v>
      </c>
      <c r="L285">
        <v>45.323811999999997</v>
      </c>
      <c r="M285">
        <v>133.4113691</v>
      </c>
      <c r="N285">
        <v>9</v>
      </c>
      <c r="O285">
        <v>1974</v>
      </c>
      <c r="P285">
        <v>12</v>
      </c>
      <c r="Q285" t="s">
        <v>1873</v>
      </c>
      <c r="R285">
        <v>6</v>
      </c>
      <c r="S285" t="s">
        <v>43</v>
      </c>
      <c r="T285">
        <v>1</v>
      </c>
      <c r="U285" t="s">
        <v>23</v>
      </c>
      <c r="V285" s="17">
        <v>5892109608</v>
      </c>
      <c r="W285">
        <v>-1.49215671000693</v>
      </c>
      <c r="X285">
        <v>29.664111176468701</v>
      </c>
      <c r="Y285" t="str">
        <f>_xlfn.CONCAT("RWANDA", " ", H285, " ", I285, " ", J285, " ", K285)</f>
        <v>RWANDA MUSANZE CYUVE BUKINANYANA MWIDAGADURO</v>
      </c>
    </row>
    <row r="286" spans="1:25">
      <c r="A286">
        <v>89</v>
      </c>
      <c r="B286" t="s">
        <v>924</v>
      </c>
      <c r="C286" t="s">
        <v>925</v>
      </c>
      <c r="E286" t="s">
        <v>926</v>
      </c>
      <c r="F286" t="s">
        <v>3470</v>
      </c>
      <c r="G286" s="28" t="s">
        <v>31</v>
      </c>
      <c r="H286" t="s">
        <v>137</v>
      </c>
      <c r="I286" t="s">
        <v>1870</v>
      </c>
      <c r="J286" t="s">
        <v>1375</v>
      </c>
      <c r="K286" t="s">
        <v>1871</v>
      </c>
      <c r="L286">
        <v>45.323811999999997</v>
      </c>
      <c r="M286">
        <v>133.4113691</v>
      </c>
      <c r="N286" t="s">
        <v>2948</v>
      </c>
      <c r="O286">
        <v>1972</v>
      </c>
      <c r="P286">
        <v>53</v>
      </c>
      <c r="Q286" t="s">
        <v>1873</v>
      </c>
      <c r="R286">
        <v>1</v>
      </c>
      <c r="S286" t="s">
        <v>186</v>
      </c>
      <c r="T286">
        <v>8</v>
      </c>
      <c r="U286" t="s">
        <v>23</v>
      </c>
      <c r="V286" s="17">
        <v>5892109608</v>
      </c>
      <c r="W286">
        <v>-1.49215671000693</v>
      </c>
      <c r="X286">
        <v>29.664111176468701</v>
      </c>
      <c r="Y286" t="str">
        <f>_xlfn.CONCAT("RWANDA", " ", H286, " ", I286, " ", J286, " ", K286)</f>
        <v>RWANDA MUSANZE CYUVE BUKINANYANA MWIDAGADURO</v>
      </c>
    </row>
    <row r="287" spans="1:25">
      <c r="A287">
        <v>89</v>
      </c>
      <c r="B287" t="s">
        <v>927</v>
      </c>
      <c r="C287" t="s">
        <v>928</v>
      </c>
      <c r="D287" t="s">
        <v>929</v>
      </c>
      <c r="E287" t="s">
        <v>2948</v>
      </c>
      <c r="F287" t="s">
        <v>3471</v>
      </c>
      <c r="G287" s="28" t="s">
        <v>31</v>
      </c>
      <c r="H287" t="s">
        <v>137</v>
      </c>
      <c r="I287" t="s">
        <v>1870</v>
      </c>
      <c r="J287" t="s">
        <v>1375</v>
      </c>
      <c r="K287" t="s">
        <v>1871</v>
      </c>
      <c r="L287">
        <v>45.323811999999997</v>
      </c>
      <c r="M287">
        <v>133.4113691</v>
      </c>
      <c r="N287">
        <v>1</v>
      </c>
      <c r="O287">
        <v>1944</v>
      </c>
      <c r="P287">
        <v>78</v>
      </c>
      <c r="Q287" t="s">
        <v>1873</v>
      </c>
      <c r="R287">
        <v>3</v>
      </c>
      <c r="S287" t="s">
        <v>26</v>
      </c>
      <c r="T287">
        <v>9</v>
      </c>
      <c r="U287" t="s">
        <v>36</v>
      </c>
      <c r="V287" s="17">
        <v>5892109608</v>
      </c>
      <c r="W287">
        <v>-1.49215671000693</v>
      </c>
      <c r="X287">
        <v>29.664111176468701</v>
      </c>
      <c r="Y287" t="str">
        <f>_xlfn.CONCAT("RWANDA", " ", H287, " ", I287, " ", J287, " ", K287)</f>
        <v>RWANDA MUSANZE CYUVE BUKINANYANA MWIDAGADURO</v>
      </c>
    </row>
    <row r="288" spans="1:25">
      <c r="A288">
        <v>89</v>
      </c>
      <c r="B288" t="s">
        <v>930</v>
      </c>
      <c r="C288" t="s">
        <v>2856</v>
      </c>
      <c r="E288" t="s">
        <v>1171</v>
      </c>
      <c r="F288" t="s">
        <v>3472</v>
      </c>
      <c r="G288" s="28" t="s">
        <v>31</v>
      </c>
      <c r="H288" t="s">
        <v>137</v>
      </c>
      <c r="I288" t="s">
        <v>1870</v>
      </c>
      <c r="J288" t="s">
        <v>1375</v>
      </c>
      <c r="K288" t="s">
        <v>1871</v>
      </c>
      <c r="L288">
        <v>45.323811999999997</v>
      </c>
      <c r="M288">
        <v>133.4113691</v>
      </c>
      <c r="N288">
        <v>7</v>
      </c>
      <c r="O288" t="s">
        <v>2948</v>
      </c>
      <c r="P288">
        <v>8</v>
      </c>
      <c r="Q288" t="s">
        <v>1873</v>
      </c>
      <c r="R288" t="s">
        <v>2948</v>
      </c>
      <c r="S288" t="s">
        <v>2948</v>
      </c>
      <c r="T288">
        <v>10</v>
      </c>
      <c r="U288" t="s">
        <v>36</v>
      </c>
      <c r="V288" s="17">
        <v>5892109608</v>
      </c>
      <c r="W288">
        <v>-1.49215671000693</v>
      </c>
      <c r="X288">
        <v>29.664111176468701</v>
      </c>
      <c r="Y288" t="str">
        <f>_xlfn.CONCAT("RWANDA", " ", H288, " ", I288, " ", J288, " ", K288)</f>
        <v>RWANDA MUSANZE CYUVE BUKINANYANA MWIDAGADURO</v>
      </c>
    </row>
    <row r="289" spans="1:25">
      <c r="A289">
        <v>91</v>
      </c>
      <c r="B289" t="s">
        <v>937</v>
      </c>
      <c r="C289" t="s">
        <v>938</v>
      </c>
      <c r="E289" t="s">
        <v>506</v>
      </c>
      <c r="F289" t="s">
        <v>3195</v>
      </c>
      <c r="G289" s="28" t="s">
        <v>31</v>
      </c>
      <c r="H289" t="s">
        <v>137</v>
      </c>
      <c r="I289" t="s">
        <v>1882</v>
      </c>
      <c r="J289" t="s">
        <v>1883</v>
      </c>
      <c r="K289" t="s">
        <v>1884</v>
      </c>
      <c r="L289">
        <v>40.993339599999999</v>
      </c>
      <c r="M289">
        <v>21.418889400000001</v>
      </c>
      <c r="N289">
        <v>1</v>
      </c>
      <c r="O289">
        <v>1945</v>
      </c>
      <c r="P289">
        <v>77</v>
      </c>
      <c r="Q289" t="s">
        <v>2609</v>
      </c>
      <c r="R289">
        <v>4</v>
      </c>
      <c r="S289" t="s">
        <v>93</v>
      </c>
      <c r="T289">
        <v>13</v>
      </c>
      <c r="U289" t="s">
        <v>23</v>
      </c>
      <c r="V289" s="17">
        <v>4588441647</v>
      </c>
      <c r="W289">
        <v>-1.4976948431361501</v>
      </c>
      <c r="X289">
        <v>29.6767112591215</v>
      </c>
      <c r="Y289" t="str">
        <f>_xlfn.CONCAT("RWANDA", " ", H289, " ", I289, " ", J289, " ", K289)</f>
        <v>RWANDA MUSANZE GACACA KABIRIZI RUNGU</v>
      </c>
    </row>
    <row r="290" spans="1:25">
      <c r="A290">
        <v>91</v>
      </c>
      <c r="B290" t="s">
        <v>939</v>
      </c>
      <c r="C290" t="s">
        <v>940</v>
      </c>
      <c r="E290" t="s">
        <v>2610</v>
      </c>
      <c r="F290" t="s">
        <v>3196</v>
      </c>
      <c r="G290" s="28" t="s">
        <v>31</v>
      </c>
      <c r="H290" t="s">
        <v>137</v>
      </c>
      <c r="I290" t="s">
        <v>1882</v>
      </c>
      <c r="J290" t="s">
        <v>1883</v>
      </c>
      <c r="K290" t="s">
        <v>1884</v>
      </c>
      <c r="L290">
        <v>40.993339599999999</v>
      </c>
      <c r="M290">
        <v>21.418889400000001</v>
      </c>
      <c r="N290">
        <v>11</v>
      </c>
      <c r="O290">
        <v>1940</v>
      </c>
      <c r="P290">
        <v>82</v>
      </c>
      <c r="Q290" t="s">
        <v>2609</v>
      </c>
      <c r="R290">
        <v>3</v>
      </c>
      <c r="S290" t="s">
        <v>26</v>
      </c>
      <c r="T290" t="s">
        <v>2948</v>
      </c>
      <c r="U290" t="s">
        <v>36</v>
      </c>
      <c r="V290" s="17">
        <v>4588441647</v>
      </c>
      <c r="W290">
        <v>-1.4976948431361501</v>
      </c>
      <c r="X290">
        <v>29.6767112591215</v>
      </c>
      <c r="Y290" t="str">
        <f>_xlfn.CONCAT("RWANDA", " ", H290, " ", I290, " ", J290, " ", K290)</f>
        <v>RWANDA MUSANZE GACACA KABIRIZI RUNGU</v>
      </c>
    </row>
    <row r="291" spans="1:25">
      <c r="A291">
        <v>91</v>
      </c>
      <c r="B291" t="s">
        <v>942</v>
      </c>
      <c r="C291" t="s">
        <v>384</v>
      </c>
      <c r="E291" t="s">
        <v>242</v>
      </c>
      <c r="F291" t="s">
        <v>3197</v>
      </c>
      <c r="G291" s="28" t="s">
        <v>31</v>
      </c>
      <c r="H291" t="s">
        <v>137</v>
      </c>
      <c r="I291" t="s">
        <v>1882</v>
      </c>
      <c r="J291" t="s">
        <v>1883</v>
      </c>
      <c r="K291" t="s">
        <v>1884</v>
      </c>
      <c r="L291">
        <v>40.993339599999999</v>
      </c>
      <c r="M291">
        <v>21.418889400000001</v>
      </c>
      <c r="N291" t="s">
        <v>2948</v>
      </c>
      <c r="O291" t="s">
        <v>2948</v>
      </c>
      <c r="P291">
        <v>32</v>
      </c>
      <c r="Q291" t="s">
        <v>2609</v>
      </c>
      <c r="R291">
        <v>5</v>
      </c>
      <c r="S291" t="s">
        <v>86</v>
      </c>
      <c r="T291">
        <v>8</v>
      </c>
      <c r="U291" t="s">
        <v>36</v>
      </c>
      <c r="V291" s="17">
        <v>4588441647</v>
      </c>
      <c r="W291">
        <v>-1.4976948431361501</v>
      </c>
      <c r="X291">
        <v>29.6767112591215</v>
      </c>
      <c r="Y291" t="str">
        <f>_xlfn.CONCAT("RWANDA", " ", H291, " ", I291, " ", J291, " ", K291)</f>
        <v>RWANDA MUSANZE GACACA KABIRIZI RUNGU</v>
      </c>
    </row>
    <row r="292" spans="1:25">
      <c r="A292">
        <v>91</v>
      </c>
      <c r="B292" t="s">
        <v>944</v>
      </c>
      <c r="C292" t="s">
        <v>945</v>
      </c>
      <c r="E292" t="s">
        <v>2857</v>
      </c>
      <c r="F292" t="s">
        <v>3473</v>
      </c>
      <c r="G292" s="28" t="s">
        <v>31</v>
      </c>
      <c r="H292" t="s">
        <v>137</v>
      </c>
      <c r="I292" t="s">
        <v>1882</v>
      </c>
      <c r="J292" t="s">
        <v>1883</v>
      </c>
      <c r="K292" t="s">
        <v>1884</v>
      </c>
      <c r="L292">
        <v>40.993339599999999</v>
      </c>
      <c r="M292">
        <v>21.418889400000001</v>
      </c>
      <c r="N292">
        <v>7</v>
      </c>
      <c r="O292">
        <v>2015</v>
      </c>
      <c r="P292">
        <v>7</v>
      </c>
      <c r="Q292" t="s">
        <v>2609</v>
      </c>
      <c r="R292">
        <v>6</v>
      </c>
      <c r="S292" t="s">
        <v>43</v>
      </c>
      <c r="T292">
        <v>4</v>
      </c>
      <c r="U292" t="s">
        <v>36</v>
      </c>
      <c r="V292" s="17">
        <v>4588441647</v>
      </c>
      <c r="W292">
        <v>-1.4976948431361501</v>
      </c>
      <c r="X292">
        <v>29.6767112591215</v>
      </c>
      <c r="Y292" t="str">
        <f>_xlfn.CONCAT("RWANDA", " ", H292, " ", I292, " ", J292, " ", K292)</f>
        <v>RWANDA MUSANZE GACACA KABIRIZI RUNGU</v>
      </c>
    </row>
    <row r="293" spans="1:25">
      <c r="A293">
        <v>92</v>
      </c>
      <c r="B293" t="s">
        <v>947</v>
      </c>
      <c r="C293" t="s">
        <v>948</v>
      </c>
      <c r="E293" t="s">
        <v>2948</v>
      </c>
      <c r="F293" t="s">
        <v>3474</v>
      </c>
      <c r="G293" s="28" t="s">
        <v>72</v>
      </c>
      <c r="H293" t="s">
        <v>82</v>
      </c>
      <c r="I293" t="s">
        <v>82</v>
      </c>
      <c r="J293" t="s">
        <v>129</v>
      </c>
      <c r="K293" t="s">
        <v>1889</v>
      </c>
      <c r="L293">
        <v>26.660609999999998</v>
      </c>
      <c r="M293">
        <v>119.52629899999999</v>
      </c>
      <c r="N293">
        <v>3</v>
      </c>
      <c r="O293">
        <v>1960</v>
      </c>
      <c r="P293">
        <v>64</v>
      </c>
      <c r="Q293" t="s">
        <v>2858</v>
      </c>
      <c r="R293">
        <v>7</v>
      </c>
      <c r="S293" t="s">
        <v>78</v>
      </c>
      <c r="T293">
        <v>7</v>
      </c>
      <c r="U293" t="s">
        <v>36</v>
      </c>
      <c r="V293">
        <v>9621755431</v>
      </c>
      <c r="W293">
        <v>-1.9597707410806999</v>
      </c>
      <c r="X293">
        <v>30.067280943013198</v>
      </c>
      <c r="Y293" t="str">
        <f>_xlfn.CONCAT("RWANDA", " ", H293, " ", I293, " ", J293, " ", K293)</f>
        <v>RWANDA KICUKIRO KICUKIRO NGOMA AHITEGEYE</v>
      </c>
    </row>
    <row r="294" spans="1:25">
      <c r="A294">
        <v>92</v>
      </c>
      <c r="B294" t="s">
        <v>950</v>
      </c>
      <c r="C294" t="s">
        <v>237</v>
      </c>
      <c r="E294" t="s">
        <v>462</v>
      </c>
      <c r="F294" t="s">
        <v>3475</v>
      </c>
      <c r="G294" s="28" t="s">
        <v>72</v>
      </c>
      <c r="H294" t="s">
        <v>82</v>
      </c>
      <c r="I294" t="s">
        <v>82</v>
      </c>
      <c r="J294" t="s">
        <v>129</v>
      </c>
      <c r="K294" t="s">
        <v>1889</v>
      </c>
      <c r="L294">
        <v>26.660609999999998</v>
      </c>
      <c r="M294">
        <v>119.52629899999999</v>
      </c>
      <c r="N294">
        <v>2</v>
      </c>
      <c r="O294">
        <v>2020</v>
      </c>
      <c r="P294">
        <v>2</v>
      </c>
      <c r="Q294" t="s">
        <v>2858</v>
      </c>
      <c r="R294" t="s">
        <v>2948</v>
      </c>
      <c r="S294" t="s">
        <v>2948</v>
      </c>
      <c r="T294">
        <v>12</v>
      </c>
      <c r="U294" t="s">
        <v>36</v>
      </c>
      <c r="V294">
        <v>9621755431</v>
      </c>
      <c r="W294">
        <v>-1.9597707410806999</v>
      </c>
      <c r="X294">
        <v>30.067280943013198</v>
      </c>
      <c r="Y294" t="str">
        <f>_xlfn.CONCAT("RWANDA", " ", H294, " ", I294, " ", J294, " ", K294)</f>
        <v>RWANDA KICUKIRO KICUKIRO NGOMA AHITEGEYE</v>
      </c>
    </row>
    <row r="295" spans="1:25">
      <c r="A295">
        <v>92</v>
      </c>
      <c r="B295" t="s">
        <v>952</v>
      </c>
      <c r="C295" t="s">
        <v>953</v>
      </c>
      <c r="E295" t="s">
        <v>669</v>
      </c>
      <c r="F295" t="s">
        <v>3476</v>
      </c>
      <c r="G295" s="28" t="s">
        <v>72</v>
      </c>
      <c r="H295" t="s">
        <v>82</v>
      </c>
      <c r="I295" t="s">
        <v>82</v>
      </c>
      <c r="J295" t="s">
        <v>129</v>
      </c>
      <c r="K295" t="s">
        <v>1889</v>
      </c>
      <c r="L295">
        <v>26.660609999999998</v>
      </c>
      <c r="M295">
        <v>119.52629899999999</v>
      </c>
      <c r="N295">
        <v>2</v>
      </c>
      <c r="O295">
        <v>1970</v>
      </c>
      <c r="P295">
        <v>52</v>
      </c>
      <c r="Q295" t="s">
        <v>2858</v>
      </c>
      <c r="R295">
        <v>7</v>
      </c>
      <c r="S295" t="s">
        <v>78</v>
      </c>
      <c r="T295">
        <v>8</v>
      </c>
      <c r="U295" t="s">
        <v>36</v>
      </c>
      <c r="V295">
        <v>9621755431</v>
      </c>
      <c r="W295">
        <v>-1.9597707410806999</v>
      </c>
      <c r="X295">
        <v>30.067280943013198</v>
      </c>
      <c r="Y295" t="str">
        <f>_xlfn.CONCAT("RWANDA", " ", H295, " ", I295, " ", J295, " ", K295)</f>
        <v>RWANDA KICUKIRO KICUKIRO NGOMA AHITEGEYE</v>
      </c>
    </row>
    <row r="296" spans="1:25">
      <c r="A296">
        <v>93</v>
      </c>
      <c r="B296" t="s">
        <v>954</v>
      </c>
      <c r="C296" t="s">
        <v>865</v>
      </c>
      <c r="E296" t="s">
        <v>355</v>
      </c>
      <c r="F296" t="s">
        <v>3199</v>
      </c>
      <c r="G296" s="28" t="s">
        <v>31</v>
      </c>
      <c r="H296" t="s">
        <v>137</v>
      </c>
      <c r="I296" t="s">
        <v>1893</v>
      </c>
      <c r="J296" t="s">
        <v>1894</v>
      </c>
      <c r="K296" t="s">
        <v>1895</v>
      </c>
      <c r="L296">
        <v>6.3188031999999996</v>
      </c>
      <c r="M296">
        <v>16.375814500000001</v>
      </c>
      <c r="N296">
        <v>4</v>
      </c>
      <c r="O296">
        <v>1954</v>
      </c>
      <c r="P296">
        <v>68</v>
      </c>
      <c r="Q296" t="s">
        <v>2614</v>
      </c>
      <c r="R296">
        <v>3</v>
      </c>
      <c r="S296" t="s">
        <v>26</v>
      </c>
      <c r="T296">
        <v>1</v>
      </c>
      <c r="U296" t="s">
        <v>36</v>
      </c>
      <c r="V296" s="17">
        <v>8765324410</v>
      </c>
      <c r="W296">
        <v>-1.49751130851478</v>
      </c>
      <c r="X296">
        <v>29.590989363379101</v>
      </c>
      <c r="Y296" t="str">
        <f>_xlfn.CONCAT("RWANDA", " ", H296, " ", I296, " ", J296, " ", K296)</f>
        <v>RWANDA MUSANZE KIMONYI BIRIRA KADAHENDA</v>
      </c>
    </row>
    <row r="297" spans="1:25">
      <c r="A297">
        <v>93</v>
      </c>
      <c r="B297" t="s">
        <v>956</v>
      </c>
      <c r="C297" t="s">
        <v>957</v>
      </c>
      <c r="E297" t="s">
        <v>780</v>
      </c>
      <c r="F297" t="s">
        <v>3200</v>
      </c>
      <c r="G297" s="28" t="s">
        <v>31</v>
      </c>
      <c r="H297" t="s">
        <v>137</v>
      </c>
      <c r="I297" t="s">
        <v>1893</v>
      </c>
      <c r="J297" t="s">
        <v>1894</v>
      </c>
      <c r="K297" t="s">
        <v>1895</v>
      </c>
      <c r="L297">
        <v>6.3188031999999996</v>
      </c>
      <c r="M297">
        <v>16.375814500000001</v>
      </c>
      <c r="N297">
        <v>10</v>
      </c>
      <c r="O297">
        <v>1926</v>
      </c>
      <c r="P297">
        <v>96</v>
      </c>
      <c r="Q297" t="s">
        <v>2614</v>
      </c>
      <c r="R297">
        <v>2</v>
      </c>
      <c r="S297" t="s">
        <v>48</v>
      </c>
      <c r="T297">
        <v>10</v>
      </c>
      <c r="U297" t="s">
        <v>36</v>
      </c>
      <c r="V297" s="17">
        <v>8765324410</v>
      </c>
      <c r="W297">
        <v>-1.49751130851478</v>
      </c>
      <c r="X297">
        <v>29.590989363379101</v>
      </c>
      <c r="Y297" t="str">
        <f>_xlfn.CONCAT("RWANDA", " ", H297, " ", I297, " ", J297, " ", K297)</f>
        <v>RWANDA MUSANZE KIMONYI BIRIRA KADAHENDA</v>
      </c>
    </row>
    <row r="298" spans="1:25">
      <c r="A298">
        <v>93</v>
      </c>
      <c r="B298" t="s">
        <v>959</v>
      </c>
      <c r="C298" t="s">
        <v>960</v>
      </c>
      <c r="E298" t="s">
        <v>2369</v>
      </c>
      <c r="F298" t="s">
        <v>3477</v>
      </c>
      <c r="G298" s="28" t="s">
        <v>31</v>
      </c>
      <c r="H298" t="s">
        <v>137</v>
      </c>
      <c r="I298" t="s">
        <v>1893</v>
      </c>
      <c r="J298" t="s">
        <v>1894</v>
      </c>
      <c r="K298" t="s">
        <v>1895</v>
      </c>
      <c r="L298">
        <v>6.3188031999999996</v>
      </c>
      <c r="M298">
        <v>16.375814500000001</v>
      </c>
      <c r="N298">
        <v>2</v>
      </c>
      <c r="O298">
        <v>1984</v>
      </c>
      <c r="P298">
        <v>40</v>
      </c>
      <c r="Q298" t="s">
        <v>2614</v>
      </c>
      <c r="R298">
        <v>1</v>
      </c>
      <c r="S298" t="s">
        <v>186</v>
      </c>
      <c r="T298" t="s">
        <v>2948</v>
      </c>
      <c r="U298" t="s">
        <v>36</v>
      </c>
      <c r="V298" s="17">
        <v>8765324410</v>
      </c>
      <c r="W298">
        <v>-1.49751130851478</v>
      </c>
      <c r="X298">
        <v>29.590989363379101</v>
      </c>
      <c r="Y298" t="str">
        <f>_xlfn.CONCAT("RWANDA", " ", H298, " ", I298, " ", J298, " ", K298)</f>
        <v>RWANDA MUSANZE KIMONYI BIRIRA KADAHENDA</v>
      </c>
    </row>
    <row r="299" spans="1:25">
      <c r="A299">
        <v>93</v>
      </c>
      <c r="B299" t="s">
        <v>961</v>
      </c>
      <c r="C299" t="s">
        <v>574</v>
      </c>
      <c r="E299" t="s">
        <v>895</v>
      </c>
      <c r="F299" t="s">
        <v>3202</v>
      </c>
      <c r="G299" s="28" t="s">
        <v>31</v>
      </c>
      <c r="H299" t="s">
        <v>137</v>
      </c>
      <c r="I299" t="s">
        <v>1893</v>
      </c>
      <c r="J299" t="s">
        <v>1894</v>
      </c>
      <c r="K299" t="s">
        <v>1895</v>
      </c>
      <c r="L299">
        <v>6.3188031999999996</v>
      </c>
      <c r="M299">
        <v>16.375814500000001</v>
      </c>
      <c r="N299" t="s">
        <v>2948</v>
      </c>
      <c r="O299" t="s">
        <v>2948</v>
      </c>
      <c r="P299">
        <v>14</v>
      </c>
      <c r="Q299" t="s">
        <v>2614</v>
      </c>
      <c r="R299">
        <v>6</v>
      </c>
      <c r="S299" t="s">
        <v>43</v>
      </c>
      <c r="T299">
        <v>9</v>
      </c>
      <c r="U299" t="s">
        <v>36</v>
      </c>
      <c r="V299" s="17">
        <v>8765324410</v>
      </c>
      <c r="W299">
        <v>-1.49751130851478</v>
      </c>
      <c r="X299">
        <v>29.590989363379101</v>
      </c>
      <c r="Y299" t="str">
        <f>_xlfn.CONCAT("RWANDA", " ", H299, " ", I299, " ", J299, " ", K299)</f>
        <v>RWANDA MUSANZE KIMONYI BIRIRA KADAHENDA</v>
      </c>
    </row>
    <row r="300" spans="1:25">
      <c r="A300">
        <v>94</v>
      </c>
      <c r="B300" t="s">
        <v>963</v>
      </c>
      <c r="C300" t="s">
        <v>964</v>
      </c>
      <c r="E300" t="s">
        <v>203</v>
      </c>
      <c r="F300" t="s">
        <v>3203</v>
      </c>
      <c r="G300" s="28" t="s">
        <v>37</v>
      </c>
      <c r="H300" t="s">
        <v>321</v>
      </c>
      <c r="I300" t="s">
        <v>1900</v>
      </c>
      <c r="J300" t="s">
        <v>1901</v>
      </c>
      <c r="K300" t="s">
        <v>1608</v>
      </c>
      <c r="L300">
        <v>50.597639999999998</v>
      </c>
      <c r="M300">
        <v>28.443000000000001</v>
      </c>
      <c r="N300">
        <v>11</v>
      </c>
      <c r="O300">
        <v>1968</v>
      </c>
      <c r="P300">
        <v>54</v>
      </c>
      <c r="Q300" t="s">
        <v>2623</v>
      </c>
      <c r="R300">
        <v>2</v>
      </c>
      <c r="S300" t="s">
        <v>48</v>
      </c>
      <c r="T300">
        <v>12</v>
      </c>
      <c r="U300" t="s">
        <v>36</v>
      </c>
      <c r="V300" s="17">
        <v>6261476101</v>
      </c>
      <c r="W300">
        <v>-2.0723015076245499</v>
      </c>
      <c r="X300">
        <v>29.430242633260299</v>
      </c>
      <c r="Y300" t="str">
        <f>_xlfn.CONCAT("RWANDA", " ", H300, " ", I300, " ", J300, " ", K300)</f>
        <v>RWANDA KARONGI RUBENGERA BUBAZI NYAGAHINGA</v>
      </c>
    </row>
    <row r="301" spans="1:25">
      <c r="A301">
        <v>94</v>
      </c>
      <c r="B301" t="s">
        <v>966</v>
      </c>
      <c r="C301" t="s">
        <v>967</v>
      </c>
      <c r="D301" t="s">
        <v>968</v>
      </c>
      <c r="E301" t="s">
        <v>2472</v>
      </c>
      <c r="F301" t="s">
        <v>2623</v>
      </c>
      <c r="G301" s="28" t="s">
        <v>37</v>
      </c>
      <c r="H301" t="s">
        <v>321</v>
      </c>
      <c r="I301" t="s">
        <v>1900</v>
      </c>
      <c r="J301" t="s">
        <v>1901</v>
      </c>
      <c r="K301" t="s">
        <v>1608</v>
      </c>
      <c r="L301">
        <v>50.597639999999998</v>
      </c>
      <c r="M301">
        <v>28.443000000000001</v>
      </c>
      <c r="N301">
        <v>10</v>
      </c>
      <c r="O301">
        <v>1944</v>
      </c>
      <c r="P301">
        <v>80</v>
      </c>
      <c r="Q301" t="s">
        <v>2623</v>
      </c>
      <c r="R301" t="s">
        <v>2948</v>
      </c>
      <c r="S301" t="s">
        <v>2948</v>
      </c>
      <c r="T301">
        <v>9</v>
      </c>
      <c r="U301" t="s">
        <v>36</v>
      </c>
      <c r="V301" s="17">
        <v>6261476101</v>
      </c>
      <c r="W301">
        <v>-2.0723015076245499</v>
      </c>
      <c r="X301">
        <v>29.430242633260299</v>
      </c>
      <c r="Y301" t="str">
        <f>_xlfn.CONCAT("RWANDA", " ", H301, " ", I301, " ", J301, " ", K301)</f>
        <v>RWANDA KARONGI RUBENGERA BUBAZI NYAGAHINGA</v>
      </c>
    </row>
    <row r="302" spans="1:25">
      <c r="A302">
        <v>94</v>
      </c>
      <c r="B302" t="s">
        <v>969</v>
      </c>
      <c r="C302" t="s">
        <v>146</v>
      </c>
      <c r="E302" t="s">
        <v>2860</v>
      </c>
      <c r="F302" t="s">
        <v>3478</v>
      </c>
      <c r="G302" s="28" t="s">
        <v>37</v>
      </c>
      <c r="H302" t="s">
        <v>321</v>
      </c>
      <c r="I302" t="s">
        <v>1900</v>
      </c>
      <c r="J302" t="s">
        <v>1901</v>
      </c>
      <c r="K302" t="s">
        <v>1608</v>
      </c>
      <c r="L302">
        <v>50.597639999999998</v>
      </c>
      <c r="M302">
        <v>28.443000000000001</v>
      </c>
      <c r="N302">
        <v>6</v>
      </c>
      <c r="O302">
        <v>1967</v>
      </c>
      <c r="P302">
        <v>55</v>
      </c>
      <c r="Q302" t="s">
        <v>2623</v>
      </c>
      <c r="R302">
        <v>1</v>
      </c>
      <c r="S302" t="s">
        <v>186</v>
      </c>
      <c r="T302">
        <v>2</v>
      </c>
      <c r="U302" t="s">
        <v>23</v>
      </c>
      <c r="V302" s="17">
        <v>6261476101</v>
      </c>
      <c r="W302">
        <v>-2.0723015076245499</v>
      </c>
      <c r="X302">
        <v>29.430242633260299</v>
      </c>
      <c r="Y302" t="str">
        <f>_xlfn.CONCAT("RWANDA", " ", H302, " ", I302, " ", J302, " ", K302)</f>
        <v>RWANDA KARONGI RUBENGERA BUBAZI NYAGAHINGA</v>
      </c>
    </row>
    <row r="303" spans="1:25">
      <c r="A303">
        <v>94</v>
      </c>
      <c r="B303" t="s">
        <v>971</v>
      </c>
      <c r="C303" t="s">
        <v>972</v>
      </c>
      <c r="E303" t="s">
        <v>973</v>
      </c>
      <c r="F303" t="s">
        <v>3205</v>
      </c>
      <c r="G303" s="28" t="s">
        <v>37</v>
      </c>
      <c r="H303" t="s">
        <v>321</v>
      </c>
      <c r="I303" t="s">
        <v>1900</v>
      </c>
      <c r="J303" t="s">
        <v>1901</v>
      </c>
      <c r="K303" t="s">
        <v>1608</v>
      </c>
      <c r="L303">
        <v>50.597639999999998</v>
      </c>
      <c r="M303">
        <v>28.443000000000001</v>
      </c>
      <c r="N303">
        <v>8</v>
      </c>
      <c r="O303">
        <v>1953</v>
      </c>
      <c r="P303">
        <v>69</v>
      </c>
      <c r="Q303" t="s">
        <v>2623</v>
      </c>
      <c r="R303">
        <v>3</v>
      </c>
      <c r="S303" t="s">
        <v>26</v>
      </c>
      <c r="T303">
        <v>12</v>
      </c>
      <c r="U303" t="s">
        <v>36</v>
      </c>
      <c r="V303" s="17">
        <v>6261476101</v>
      </c>
      <c r="W303">
        <v>-2.0723015076245499</v>
      </c>
      <c r="X303">
        <v>29.430242633260299</v>
      </c>
      <c r="Y303" t="str">
        <f>_xlfn.CONCAT("RWANDA", " ", H303, " ", I303, " ", J303, " ", K303)</f>
        <v>RWANDA KARONGI RUBENGERA BUBAZI NYAGAHINGA</v>
      </c>
    </row>
    <row r="304" spans="1:25">
      <c r="A304">
        <v>96</v>
      </c>
      <c r="B304" t="s">
        <v>981</v>
      </c>
      <c r="C304" t="s">
        <v>982</v>
      </c>
      <c r="E304" t="s">
        <v>2629</v>
      </c>
      <c r="F304" t="s">
        <v>3209</v>
      </c>
      <c r="G304" s="28" t="s">
        <v>31</v>
      </c>
      <c r="H304" t="s">
        <v>137</v>
      </c>
      <c r="I304" t="s">
        <v>1893</v>
      </c>
      <c r="J304" t="s">
        <v>1894</v>
      </c>
      <c r="K304" t="s">
        <v>1895</v>
      </c>
      <c r="L304">
        <v>28.398949999999999</v>
      </c>
      <c r="M304">
        <v>113.02064</v>
      </c>
      <c r="N304" t="s">
        <v>2948</v>
      </c>
      <c r="O304" t="s">
        <v>2948</v>
      </c>
      <c r="P304">
        <v>95</v>
      </c>
      <c r="Q304" t="s">
        <v>2630</v>
      </c>
      <c r="R304">
        <v>3</v>
      </c>
      <c r="S304" t="s">
        <v>26</v>
      </c>
      <c r="T304">
        <v>5</v>
      </c>
      <c r="U304" t="s">
        <v>36</v>
      </c>
      <c r="V304" s="17">
        <v>7935394791</v>
      </c>
      <c r="W304">
        <v>-1.49751130851478</v>
      </c>
      <c r="X304">
        <v>29.590989363379101</v>
      </c>
      <c r="Y304" t="str">
        <f>_xlfn.CONCAT("RWANDA", " ", H304, " ", I304, " ", J304, " ", K304)</f>
        <v>RWANDA MUSANZE KIMONYI BIRIRA KADAHENDA</v>
      </c>
    </row>
    <row r="305" spans="1:25">
      <c r="A305">
        <v>96</v>
      </c>
      <c r="B305" t="s">
        <v>984</v>
      </c>
      <c r="C305" t="s">
        <v>985</v>
      </c>
      <c r="E305" t="s">
        <v>55</v>
      </c>
      <c r="F305" t="s">
        <v>3479</v>
      </c>
      <c r="G305" s="28" t="s">
        <v>31</v>
      </c>
      <c r="H305" t="s">
        <v>137</v>
      </c>
      <c r="I305" t="s">
        <v>1893</v>
      </c>
      <c r="J305" t="s">
        <v>1894</v>
      </c>
      <c r="K305" t="s">
        <v>1895</v>
      </c>
      <c r="L305">
        <v>28.398949999999999</v>
      </c>
      <c r="M305">
        <v>113.02064</v>
      </c>
      <c r="N305">
        <v>9</v>
      </c>
      <c r="O305">
        <v>1995</v>
      </c>
      <c r="P305">
        <v>27</v>
      </c>
      <c r="Q305" t="s">
        <v>2630</v>
      </c>
      <c r="R305">
        <v>2</v>
      </c>
      <c r="S305" t="s">
        <v>48</v>
      </c>
      <c r="T305">
        <v>1</v>
      </c>
      <c r="U305" t="s">
        <v>36</v>
      </c>
      <c r="V305" s="17">
        <v>7935394791</v>
      </c>
      <c r="W305">
        <v>-1.49751130851478</v>
      </c>
      <c r="X305">
        <v>29.590989363379101</v>
      </c>
      <c r="Y305" t="str">
        <f>_xlfn.CONCAT("RWANDA", " ", H305, " ", I305, " ", J305, " ", K305)</f>
        <v>RWANDA MUSANZE KIMONYI BIRIRA KADAHENDA</v>
      </c>
    </row>
    <row r="306" spans="1:25">
      <c r="A306">
        <v>96</v>
      </c>
      <c r="B306" t="s">
        <v>986</v>
      </c>
      <c r="C306" t="s">
        <v>987</v>
      </c>
      <c r="E306" t="s">
        <v>55</v>
      </c>
      <c r="F306" t="s">
        <v>3211</v>
      </c>
      <c r="G306" s="28" t="s">
        <v>31</v>
      </c>
      <c r="H306" t="s">
        <v>137</v>
      </c>
      <c r="I306" t="s">
        <v>1893</v>
      </c>
      <c r="J306" t="s">
        <v>1894</v>
      </c>
      <c r="K306" t="s">
        <v>1895</v>
      </c>
      <c r="L306">
        <v>28.398949999999999</v>
      </c>
      <c r="M306">
        <v>113.02064</v>
      </c>
      <c r="N306">
        <v>1</v>
      </c>
      <c r="O306">
        <v>1959</v>
      </c>
      <c r="P306">
        <v>63</v>
      </c>
      <c r="Q306" t="s">
        <v>2630</v>
      </c>
      <c r="R306" t="s">
        <v>2948</v>
      </c>
      <c r="S306" t="s">
        <v>2948</v>
      </c>
      <c r="T306" t="s">
        <v>2948</v>
      </c>
      <c r="U306" t="s">
        <v>36</v>
      </c>
      <c r="V306" s="17">
        <v>7935394791</v>
      </c>
      <c r="W306">
        <v>-1.49751130851478</v>
      </c>
      <c r="X306">
        <v>29.590989363379101</v>
      </c>
      <c r="Y306" t="str">
        <f>_xlfn.CONCAT("RWANDA", " ", H306, " ", I306, " ", J306, " ", K306)</f>
        <v>RWANDA MUSANZE KIMONYI BIRIRA KADAHENDA</v>
      </c>
    </row>
    <row r="307" spans="1:25">
      <c r="A307">
        <v>97</v>
      </c>
      <c r="B307" t="s">
        <v>988</v>
      </c>
      <c r="C307" t="s">
        <v>2861</v>
      </c>
      <c r="E307" t="s">
        <v>973</v>
      </c>
      <c r="F307" t="s">
        <v>3480</v>
      </c>
      <c r="G307" s="28" t="s">
        <v>97</v>
      </c>
      <c r="H307" t="s">
        <v>289</v>
      </c>
      <c r="I307" t="s">
        <v>1916</v>
      </c>
      <c r="J307" t="s">
        <v>1917</v>
      </c>
      <c r="K307" t="s">
        <v>1918</v>
      </c>
      <c r="L307">
        <v>6.1071457000000002</v>
      </c>
      <c r="M307">
        <v>-3.8553506999999998</v>
      </c>
      <c r="N307">
        <v>7</v>
      </c>
      <c r="O307" t="s">
        <v>2948</v>
      </c>
      <c r="P307">
        <v>86</v>
      </c>
      <c r="Q307" t="s">
        <v>2862</v>
      </c>
      <c r="R307">
        <v>7</v>
      </c>
      <c r="S307" t="s">
        <v>78</v>
      </c>
      <c r="T307">
        <v>13</v>
      </c>
      <c r="U307" t="s">
        <v>36</v>
      </c>
      <c r="V307" s="17"/>
      <c r="W307">
        <v>-1.4043241385393099</v>
      </c>
      <c r="X307">
        <v>30.076095183265799</v>
      </c>
      <c r="Y307" t="str">
        <f>_xlfn.CONCAT("RWANDA", " ", H307, " ", I307, " ", J307, " ", K307)</f>
        <v>RWANDA NYAGATARE KIYOMBE GATABA CYEMIYAGA</v>
      </c>
    </row>
    <row r="308" spans="1:25">
      <c r="A308">
        <v>97</v>
      </c>
      <c r="B308" t="s">
        <v>990</v>
      </c>
      <c r="C308" t="s">
        <v>991</v>
      </c>
      <c r="E308" t="s">
        <v>2863</v>
      </c>
      <c r="F308" t="s">
        <v>3481</v>
      </c>
      <c r="G308" s="28" t="s">
        <v>97</v>
      </c>
      <c r="H308" t="s">
        <v>289</v>
      </c>
      <c r="I308" t="s">
        <v>1916</v>
      </c>
      <c r="J308" t="s">
        <v>1917</v>
      </c>
      <c r="K308" t="s">
        <v>1918</v>
      </c>
      <c r="L308">
        <v>6.1071457000000002</v>
      </c>
      <c r="M308">
        <v>-3.8553506999999998</v>
      </c>
      <c r="N308">
        <v>9</v>
      </c>
      <c r="O308">
        <v>1995</v>
      </c>
      <c r="P308">
        <v>27</v>
      </c>
      <c r="Q308" t="s">
        <v>2862</v>
      </c>
      <c r="R308">
        <v>7</v>
      </c>
      <c r="S308" t="s">
        <v>78</v>
      </c>
      <c r="T308">
        <v>5</v>
      </c>
      <c r="U308" t="s">
        <v>36</v>
      </c>
      <c r="W308">
        <v>-1.4043241385393099</v>
      </c>
      <c r="X308">
        <v>30.076095183265799</v>
      </c>
      <c r="Y308" t="str">
        <f>_xlfn.CONCAT("RWANDA", " ", H308, " ", I308, " ", J308, " ", K308)</f>
        <v>RWANDA NYAGATARE KIYOMBE GATABA CYEMIYAGA</v>
      </c>
    </row>
    <row r="309" spans="1:25">
      <c r="A309">
        <v>97</v>
      </c>
      <c r="B309" t="s">
        <v>993</v>
      </c>
      <c r="C309" t="s">
        <v>75</v>
      </c>
      <c r="D309" t="s">
        <v>994</v>
      </c>
      <c r="E309" t="s">
        <v>1071</v>
      </c>
      <c r="F309" t="s">
        <v>2865</v>
      </c>
      <c r="G309" s="28" t="s">
        <v>97</v>
      </c>
      <c r="H309" t="s">
        <v>289</v>
      </c>
      <c r="I309" t="s">
        <v>1916</v>
      </c>
      <c r="J309" t="s">
        <v>1917</v>
      </c>
      <c r="K309" t="s">
        <v>1918</v>
      </c>
      <c r="L309">
        <v>6.1071457000000002</v>
      </c>
      <c r="M309">
        <v>-3.8553506999999998</v>
      </c>
      <c r="N309">
        <v>12</v>
      </c>
      <c r="O309">
        <v>2016</v>
      </c>
      <c r="P309">
        <v>6</v>
      </c>
      <c r="Q309" t="s">
        <v>2862</v>
      </c>
      <c r="R309">
        <v>6</v>
      </c>
      <c r="S309" t="s">
        <v>43</v>
      </c>
      <c r="T309">
        <v>3</v>
      </c>
      <c r="U309" t="s">
        <v>36</v>
      </c>
      <c r="W309">
        <v>-1.4043241385393099</v>
      </c>
      <c r="X309">
        <v>30.076095183265799</v>
      </c>
      <c r="Y309" t="str">
        <f>_xlfn.CONCAT("RWANDA", " ", H309, " ", I309, " ", J309, " ", K309)</f>
        <v>RWANDA NYAGATARE KIYOMBE GATABA CYEMIYAGA</v>
      </c>
    </row>
    <row r="310" spans="1:25">
      <c r="A310">
        <v>97</v>
      </c>
      <c r="B310" t="s">
        <v>996</v>
      </c>
      <c r="C310" t="s">
        <v>997</v>
      </c>
      <c r="D310" t="s">
        <v>998</v>
      </c>
      <c r="E310" t="s">
        <v>317</v>
      </c>
      <c r="F310" t="s">
        <v>1921</v>
      </c>
      <c r="G310" s="28" t="s">
        <v>97</v>
      </c>
      <c r="H310" t="s">
        <v>289</v>
      </c>
      <c r="I310" t="s">
        <v>1916</v>
      </c>
      <c r="J310" t="s">
        <v>1917</v>
      </c>
      <c r="K310" t="s">
        <v>1918</v>
      </c>
      <c r="L310">
        <v>6.1071457000000002</v>
      </c>
      <c r="M310">
        <v>-3.8553506999999998</v>
      </c>
      <c r="N310">
        <v>12</v>
      </c>
      <c r="O310">
        <v>1977</v>
      </c>
      <c r="P310">
        <v>48</v>
      </c>
      <c r="Q310" t="s">
        <v>2862</v>
      </c>
      <c r="R310">
        <v>3</v>
      </c>
      <c r="S310" t="s">
        <v>26</v>
      </c>
      <c r="T310">
        <v>2</v>
      </c>
      <c r="U310" t="s">
        <v>36</v>
      </c>
      <c r="W310">
        <v>-1.4043241385393099</v>
      </c>
      <c r="X310">
        <v>30.076095183265799</v>
      </c>
      <c r="Y310" t="str">
        <f>_xlfn.CONCAT("RWANDA", " ", H310, " ", I310, " ", J310, " ", K310)</f>
        <v>RWANDA NYAGATARE KIYOMBE GATABA CYEMIYAGA</v>
      </c>
    </row>
    <row r="311" spans="1:25">
      <c r="A311">
        <v>98</v>
      </c>
      <c r="B311" t="s">
        <v>999</v>
      </c>
      <c r="C311" t="s">
        <v>95</v>
      </c>
      <c r="E311" t="s">
        <v>506</v>
      </c>
      <c r="F311" t="s">
        <v>3212</v>
      </c>
      <c r="G311" s="28" t="s">
        <v>24</v>
      </c>
      <c r="H311" t="s">
        <v>47</v>
      </c>
      <c r="I311" t="s">
        <v>1923</v>
      </c>
      <c r="J311" t="s">
        <v>1831</v>
      </c>
      <c r="K311" t="s">
        <v>1831</v>
      </c>
      <c r="L311">
        <v>7.7916349</v>
      </c>
      <c r="M311">
        <v>122.7785327</v>
      </c>
      <c r="N311">
        <v>3</v>
      </c>
      <c r="O311" t="s">
        <v>2948</v>
      </c>
      <c r="P311">
        <v>70</v>
      </c>
      <c r="Q311" t="s">
        <v>2633</v>
      </c>
      <c r="R311">
        <v>5</v>
      </c>
      <c r="S311" t="s">
        <v>86</v>
      </c>
      <c r="T311">
        <v>10</v>
      </c>
      <c r="U311" t="s">
        <v>36</v>
      </c>
      <c r="V311" s="17">
        <v>2344031896</v>
      </c>
      <c r="W311">
        <v>-2.27092336573378</v>
      </c>
      <c r="X311">
        <v>30.007350804584</v>
      </c>
      <c r="Y311" t="str">
        <f>_xlfn.CONCAT("RWANDA", " ", H311, " ", I311, " ", J311, " ", K311)</f>
        <v>RWANDA NYARUGURU NGERA NYAMIRAMA NYAMIRAMA</v>
      </c>
    </row>
    <row r="312" spans="1:25">
      <c r="A312">
        <v>98</v>
      </c>
      <c r="B312" t="s">
        <v>1001</v>
      </c>
      <c r="C312" t="s">
        <v>1002</v>
      </c>
      <c r="E312" t="s">
        <v>2866</v>
      </c>
      <c r="F312" t="s">
        <v>3482</v>
      </c>
      <c r="G312" s="28" t="s">
        <v>24</v>
      </c>
      <c r="H312" t="s">
        <v>47</v>
      </c>
      <c r="I312" t="s">
        <v>1923</v>
      </c>
      <c r="J312" t="s">
        <v>1831</v>
      </c>
      <c r="K312" t="s">
        <v>1831</v>
      </c>
      <c r="L312">
        <v>7.7916349</v>
      </c>
      <c r="M312">
        <v>122.7785327</v>
      </c>
      <c r="N312">
        <v>3</v>
      </c>
      <c r="O312">
        <v>2001</v>
      </c>
      <c r="P312">
        <v>21</v>
      </c>
      <c r="Q312" t="s">
        <v>2633</v>
      </c>
      <c r="R312">
        <v>1</v>
      </c>
      <c r="S312" t="s">
        <v>186</v>
      </c>
      <c r="T312">
        <v>8</v>
      </c>
      <c r="U312" t="s">
        <v>36</v>
      </c>
      <c r="V312" s="17">
        <v>2344031896</v>
      </c>
      <c r="W312">
        <v>-2.27092336573378</v>
      </c>
      <c r="X312">
        <v>30.007350804584</v>
      </c>
      <c r="Y312" t="str">
        <f>_xlfn.CONCAT("RWANDA", " ", H312, " ", I312, " ", J312, " ", K312)</f>
        <v>RWANDA NYARUGURU NGERA NYAMIRAMA NYAMIRAMA</v>
      </c>
    </row>
    <row r="313" spans="1:25">
      <c r="A313">
        <v>98</v>
      </c>
      <c r="B313" t="s">
        <v>1004</v>
      </c>
      <c r="C313" t="s">
        <v>1005</v>
      </c>
      <c r="E313" t="s">
        <v>2634</v>
      </c>
      <c r="F313" t="s">
        <v>3214</v>
      </c>
      <c r="G313" s="28" t="s">
        <v>24</v>
      </c>
      <c r="H313" t="s">
        <v>47</v>
      </c>
      <c r="I313" t="s">
        <v>1923</v>
      </c>
      <c r="J313" t="s">
        <v>1831</v>
      </c>
      <c r="K313" t="s">
        <v>1831</v>
      </c>
      <c r="L313">
        <v>7.7916349</v>
      </c>
      <c r="M313">
        <v>122.7785327</v>
      </c>
      <c r="N313">
        <v>8</v>
      </c>
      <c r="O313">
        <v>1999</v>
      </c>
      <c r="P313">
        <v>67</v>
      </c>
      <c r="Q313" t="s">
        <v>2633</v>
      </c>
      <c r="R313">
        <v>3</v>
      </c>
      <c r="S313" t="s">
        <v>26</v>
      </c>
      <c r="T313">
        <v>8</v>
      </c>
      <c r="U313" t="s">
        <v>23</v>
      </c>
      <c r="V313" s="17">
        <v>2344031896</v>
      </c>
      <c r="W313">
        <v>-2.27092336573378</v>
      </c>
      <c r="X313">
        <v>30.007350804584</v>
      </c>
      <c r="Y313" t="str">
        <f>_xlfn.CONCAT("RWANDA", " ", H313, " ", I313, " ", J313, " ", K313)</f>
        <v>RWANDA NYARUGURU NGERA NYAMIRAMA NYAMIRAMA</v>
      </c>
    </row>
    <row r="314" spans="1:25">
      <c r="A314">
        <v>98</v>
      </c>
      <c r="B314" t="s">
        <v>1007</v>
      </c>
      <c r="C314" t="s">
        <v>1008</v>
      </c>
      <c r="E314" t="s">
        <v>2948</v>
      </c>
      <c r="F314" t="s">
        <v>3483</v>
      </c>
      <c r="G314" s="28" t="s">
        <v>24</v>
      </c>
      <c r="H314" t="s">
        <v>47</v>
      </c>
      <c r="I314" t="s">
        <v>1923</v>
      </c>
      <c r="J314" t="s">
        <v>1831</v>
      </c>
      <c r="K314" t="s">
        <v>1831</v>
      </c>
      <c r="L314">
        <v>7.7916349</v>
      </c>
      <c r="M314">
        <v>122.7785327</v>
      </c>
      <c r="N314">
        <v>11</v>
      </c>
      <c r="O314">
        <v>1977</v>
      </c>
      <c r="P314">
        <v>46</v>
      </c>
      <c r="Q314" t="s">
        <v>2633</v>
      </c>
      <c r="R314">
        <v>3</v>
      </c>
      <c r="S314" t="s">
        <v>26</v>
      </c>
      <c r="T314">
        <v>6</v>
      </c>
      <c r="U314" t="s">
        <v>23</v>
      </c>
      <c r="V314" s="17">
        <v>2344031896</v>
      </c>
      <c r="W314">
        <v>-2.27092336573378</v>
      </c>
      <c r="X314">
        <v>30.007350804584</v>
      </c>
      <c r="Y314" t="str">
        <f>_xlfn.CONCAT("RWANDA", " ", H314, " ", I314, " ", J314, " ", K314)</f>
        <v>RWANDA NYARUGURU NGERA NYAMIRAMA NYAMIRAMA</v>
      </c>
    </row>
    <row r="315" spans="1:25">
      <c r="A315">
        <v>99</v>
      </c>
      <c r="B315" t="s">
        <v>1009</v>
      </c>
      <c r="C315" t="s">
        <v>1010</v>
      </c>
      <c r="E315" t="s">
        <v>28</v>
      </c>
      <c r="F315" t="s">
        <v>3216</v>
      </c>
      <c r="G315" s="28" t="s">
        <v>72</v>
      </c>
      <c r="H315" t="s">
        <v>77</v>
      </c>
      <c r="I315" t="s">
        <v>1642</v>
      </c>
      <c r="J315" t="s">
        <v>1562</v>
      </c>
      <c r="K315" t="s">
        <v>1671</v>
      </c>
      <c r="L315">
        <v>14.5716986</v>
      </c>
      <c r="M315">
        <v>121.02694099999999</v>
      </c>
      <c r="N315" t="s">
        <v>2948</v>
      </c>
      <c r="O315">
        <v>1982</v>
      </c>
      <c r="P315">
        <v>40</v>
      </c>
      <c r="Q315" t="s">
        <v>2636</v>
      </c>
      <c r="R315">
        <v>4</v>
      </c>
      <c r="S315" t="s">
        <v>93</v>
      </c>
      <c r="T315">
        <v>10</v>
      </c>
      <c r="U315" t="s">
        <v>23</v>
      </c>
      <c r="V315">
        <v>7722065005</v>
      </c>
      <c r="W315">
        <v>-1.93437404563229</v>
      </c>
      <c r="X315">
        <v>30.018753857275001</v>
      </c>
      <c r="Y315" t="str">
        <f>_xlfn.CONCAT("RWANDA", " ", H315, " ", I315, " ", J315, " ", K315)</f>
        <v>RWANDA NYARUGENGE KANYINYA TABA NGENDO</v>
      </c>
    </row>
    <row r="316" spans="1:25">
      <c r="A316">
        <v>99</v>
      </c>
      <c r="B316" t="s">
        <v>1011</v>
      </c>
      <c r="C316" t="s">
        <v>1012</v>
      </c>
      <c r="E316" t="s">
        <v>723</v>
      </c>
      <c r="F316" t="s">
        <v>3484</v>
      </c>
      <c r="G316" s="28" t="s">
        <v>72</v>
      </c>
      <c r="H316" t="s">
        <v>77</v>
      </c>
      <c r="I316" t="s">
        <v>1642</v>
      </c>
      <c r="J316" t="s">
        <v>1562</v>
      </c>
      <c r="K316" t="s">
        <v>1671</v>
      </c>
      <c r="L316">
        <v>14.5716986</v>
      </c>
      <c r="M316">
        <v>121.02694099999999</v>
      </c>
      <c r="N316">
        <v>7</v>
      </c>
      <c r="O316">
        <v>1968</v>
      </c>
      <c r="P316">
        <v>36</v>
      </c>
      <c r="Q316" t="s">
        <v>2636</v>
      </c>
      <c r="R316">
        <v>4</v>
      </c>
      <c r="S316" t="s">
        <v>93</v>
      </c>
      <c r="T316">
        <v>10</v>
      </c>
      <c r="U316" t="s">
        <v>2948</v>
      </c>
      <c r="V316">
        <v>7722065005</v>
      </c>
      <c r="W316">
        <v>-1.93437404563229</v>
      </c>
      <c r="X316">
        <v>30.018753857275001</v>
      </c>
      <c r="Y316" t="str">
        <f>_xlfn.CONCAT("RWANDA", " ", H316, " ", I316, " ", J316, " ", K316)</f>
        <v>RWANDA NYARUGENGE KANYINYA TABA NGENDO</v>
      </c>
    </row>
    <row r="317" spans="1:25">
      <c r="A317">
        <v>99</v>
      </c>
      <c r="B317" t="s">
        <v>1013</v>
      </c>
      <c r="C317" t="s">
        <v>268</v>
      </c>
      <c r="E317" t="s">
        <v>426</v>
      </c>
      <c r="F317" t="s">
        <v>3218</v>
      </c>
      <c r="G317" s="28" t="s">
        <v>72</v>
      </c>
      <c r="H317" t="s">
        <v>77</v>
      </c>
      <c r="I317" t="s">
        <v>1642</v>
      </c>
      <c r="J317" t="s">
        <v>1562</v>
      </c>
      <c r="K317" t="s">
        <v>1671</v>
      </c>
      <c r="L317">
        <v>14.5716986</v>
      </c>
      <c r="M317">
        <v>121.02694099999999</v>
      </c>
      <c r="N317">
        <v>7</v>
      </c>
      <c r="O317">
        <v>1951</v>
      </c>
      <c r="P317">
        <v>71</v>
      </c>
      <c r="Q317" t="s">
        <v>2636</v>
      </c>
      <c r="R317">
        <v>3</v>
      </c>
      <c r="S317" t="s">
        <v>26</v>
      </c>
      <c r="T317">
        <v>9</v>
      </c>
      <c r="U317" t="s">
        <v>36</v>
      </c>
      <c r="V317">
        <v>7722065005</v>
      </c>
      <c r="W317">
        <v>-1.93437404563229</v>
      </c>
      <c r="X317">
        <v>30.018753857275001</v>
      </c>
      <c r="Y317" t="str">
        <f>_xlfn.CONCAT("RWANDA", " ", H317, " ", I317, " ", J317, " ", K317)</f>
        <v>RWANDA NYARUGENGE KANYINYA TABA NGENDO</v>
      </c>
    </row>
    <row r="318" spans="1:25">
      <c r="A318">
        <v>100</v>
      </c>
      <c r="B318" t="s">
        <v>1015</v>
      </c>
      <c r="C318" t="s">
        <v>1016</v>
      </c>
      <c r="E318" t="s">
        <v>1017</v>
      </c>
      <c r="F318" t="s">
        <v>3485</v>
      </c>
      <c r="G318" s="28" t="s">
        <v>72</v>
      </c>
      <c r="H318" t="s">
        <v>82</v>
      </c>
      <c r="I318" t="s">
        <v>1934</v>
      </c>
      <c r="J318" t="s">
        <v>1935</v>
      </c>
      <c r="K318" t="s">
        <v>1936</v>
      </c>
      <c r="L318">
        <v>26.885704</v>
      </c>
      <c r="M318">
        <v>120.00514699999999</v>
      </c>
      <c r="N318" t="s">
        <v>2948</v>
      </c>
      <c r="O318">
        <v>1999</v>
      </c>
      <c r="P318">
        <v>24</v>
      </c>
      <c r="Q318" t="s">
        <v>2638</v>
      </c>
      <c r="R318">
        <v>5</v>
      </c>
      <c r="S318" t="s">
        <v>86</v>
      </c>
      <c r="T318">
        <v>5</v>
      </c>
      <c r="U318" t="s">
        <v>23</v>
      </c>
      <c r="V318">
        <v>9315382799</v>
      </c>
      <c r="W318">
        <v>-2.0280414081469802</v>
      </c>
      <c r="X318">
        <v>30.215620836796301</v>
      </c>
      <c r="Y318" t="str">
        <f>_xlfn.CONCAT("RWANDA", " ", H318, " ", I318, " ", J318, " ", K318)</f>
        <v>RWANDA KICUKIRO MASAKA AYABARAYA NYAMYIJIMA</v>
      </c>
    </row>
    <row r="319" spans="1:25">
      <c r="A319">
        <v>100</v>
      </c>
      <c r="B319" t="s">
        <v>1018</v>
      </c>
      <c r="C319" t="s">
        <v>63</v>
      </c>
      <c r="D319" t="s">
        <v>793</v>
      </c>
      <c r="E319" t="s">
        <v>483</v>
      </c>
      <c r="F319" t="s">
        <v>2638</v>
      </c>
      <c r="G319" s="28" t="s">
        <v>72</v>
      </c>
      <c r="H319" t="s">
        <v>82</v>
      </c>
      <c r="I319" t="s">
        <v>1934</v>
      </c>
      <c r="J319" t="s">
        <v>1935</v>
      </c>
      <c r="K319" t="s">
        <v>1936</v>
      </c>
      <c r="L319">
        <v>26.885704</v>
      </c>
      <c r="M319">
        <v>120.00514699999999</v>
      </c>
      <c r="N319">
        <v>5</v>
      </c>
      <c r="O319">
        <v>1935</v>
      </c>
      <c r="P319">
        <v>89</v>
      </c>
      <c r="Q319" t="s">
        <v>2638</v>
      </c>
      <c r="R319">
        <v>3</v>
      </c>
      <c r="S319" t="s">
        <v>26</v>
      </c>
      <c r="T319">
        <v>3</v>
      </c>
      <c r="U319" t="s">
        <v>36</v>
      </c>
      <c r="V319">
        <v>9315382799</v>
      </c>
      <c r="W319">
        <v>-2.0280414081469802</v>
      </c>
      <c r="X319">
        <v>30.215620836796301</v>
      </c>
      <c r="Y319" t="str">
        <f>_xlfn.CONCAT("RWANDA", " ", H319, " ", I319, " ", J319, " ", K319)</f>
        <v>RWANDA KICUKIRO MASAKA AYABARAYA NYAMYIJIMA</v>
      </c>
    </row>
    <row r="320" spans="1:25">
      <c r="A320">
        <v>100</v>
      </c>
      <c r="B320" t="s">
        <v>1019</v>
      </c>
      <c r="C320" t="s">
        <v>288</v>
      </c>
      <c r="E320" t="s">
        <v>295</v>
      </c>
      <c r="F320" t="s">
        <v>3221</v>
      </c>
      <c r="G320" s="28" t="s">
        <v>72</v>
      </c>
      <c r="H320" t="s">
        <v>82</v>
      </c>
      <c r="I320" t="s">
        <v>1934</v>
      </c>
      <c r="J320" t="s">
        <v>1935</v>
      </c>
      <c r="K320" t="s">
        <v>1936</v>
      </c>
      <c r="L320">
        <v>26.885704</v>
      </c>
      <c r="M320">
        <v>120.00514699999999</v>
      </c>
      <c r="N320" t="s">
        <v>2948</v>
      </c>
      <c r="O320" t="s">
        <v>2948</v>
      </c>
      <c r="P320">
        <v>43</v>
      </c>
      <c r="Q320" t="s">
        <v>2638</v>
      </c>
      <c r="R320">
        <v>4</v>
      </c>
      <c r="S320" t="s">
        <v>93</v>
      </c>
      <c r="T320">
        <v>5</v>
      </c>
      <c r="U320" t="s">
        <v>36</v>
      </c>
      <c r="V320">
        <v>9315382799</v>
      </c>
      <c r="W320">
        <v>-2.0280414081469802</v>
      </c>
      <c r="X320">
        <v>30.215620836796301</v>
      </c>
      <c r="Y320" t="str">
        <f>_xlfn.CONCAT("RWANDA", " ", H320, " ", I320, " ", J320, " ", K320)</f>
        <v>RWANDA KICUKIRO MASAKA AYABARAYA NYAMYIJIMA</v>
      </c>
    </row>
    <row r="321" spans="1:25">
      <c r="A321">
        <v>100</v>
      </c>
      <c r="B321" t="s">
        <v>1020</v>
      </c>
      <c r="C321" t="s">
        <v>2867</v>
      </c>
      <c r="E321" t="s">
        <v>2641</v>
      </c>
      <c r="F321" t="s">
        <v>3486</v>
      </c>
      <c r="G321" s="28" t="s">
        <v>72</v>
      </c>
      <c r="H321" t="s">
        <v>82</v>
      </c>
      <c r="I321" t="s">
        <v>1934</v>
      </c>
      <c r="J321" t="s">
        <v>1935</v>
      </c>
      <c r="K321" t="s">
        <v>1936</v>
      </c>
      <c r="L321">
        <v>26.885704</v>
      </c>
      <c r="M321">
        <v>120.00514699999999</v>
      </c>
      <c r="N321">
        <v>11</v>
      </c>
      <c r="O321">
        <v>1991</v>
      </c>
      <c r="P321">
        <v>31</v>
      </c>
      <c r="Q321" t="s">
        <v>2638</v>
      </c>
      <c r="R321">
        <v>2</v>
      </c>
      <c r="S321" t="s">
        <v>48</v>
      </c>
      <c r="T321" t="s">
        <v>2948</v>
      </c>
      <c r="U321" t="s">
        <v>36</v>
      </c>
      <c r="V321">
        <v>9315382799</v>
      </c>
      <c r="W321">
        <v>-2.0280414081469802</v>
      </c>
      <c r="X321">
        <v>30.215620836796301</v>
      </c>
      <c r="Y321" t="str">
        <f>_xlfn.CONCAT("RWANDA", " ", H321, " ", I321, " ", J321, " ", K321)</f>
        <v>RWANDA KICUKIRO MASAKA AYABARAYA NYAMYIJIMA</v>
      </c>
    </row>
    <row r="322" spans="1:25">
      <c r="A322">
        <v>101</v>
      </c>
      <c r="B322" t="s">
        <v>1023</v>
      </c>
      <c r="C322" t="s">
        <v>2948</v>
      </c>
      <c r="D322" t="s">
        <v>1024</v>
      </c>
      <c r="E322" t="s">
        <v>221</v>
      </c>
      <c r="F322" t="s">
        <v>3487</v>
      </c>
      <c r="G322" s="28" t="s">
        <v>72</v>
      </c>
      <c r="H322" t="s">
        <v>73</v>
      </c>
      <c r="I322" t="s">
        <v>1619</v>
      </c>
      <c r="J322" t="s">
        <v>1941</v>
      </c>
      <c r="K322" t="s">
        <v>1942</v>
      </c>
      <c r="L322">
        <v>-6.4185423999999998</v>
      </c>
      <c r="M322">
        <v>106.8502879</v>
      </c>
      <c r="N322">
        <v>7</v>
      </c>
      <c r="O322">
        <v>1935</v>
      </c>
      <c r="P322">
        <v>87</v>
      </c>
      <c r="Q322" t="s">
        <v>1943</v>
      </c>
      <c r="R322">
        <v>7</v>
      </c>
      <c r="S322" t="s">
        <v>78</v>
      </c>
      <c r="T322">
        <v>7</v>
      </c>
      <c r="U322" t="s">
        <v>36</v>
      </c>
      <c r="V322">
        <v>9877606104</v>
      </c>
      <c r="W322">
        <v>-1.8504550845411301</v>
      </c>
      <c r="X322">
        <v>30.088604282736</v>
      </c>
      <c r="Y322" t="str">
        <f>_xlfn.CONCAT("RWANDA", " ", H322, " ", I322, " ", J322, " ", K322)</f>
        <v>RWANDA GASABO JABANA NGIRYI UWANYANGE</v>
      </c>
    </row>
    <row r="323" spans="1:25">
      <c r="A323">
        <v>101</v>
      </c>
      <c r="B323" t="s">
        <v>1026</v>
      </c>
      <c r="C323" t="s">
        <v>1027</v>
      </c>
      <c r="E323" t="s">
        <v>865</v>
      </c>
      <c r="F323" t="s">
        <v>3488</v>
      </c>
      <c r="G323" s="28" t="s">
        <v>72</v>
      </c>
      <c r="H323" t="s">
        <v>73</v>
      </c>
      <c r="I323" t="s">
        <v>1619</v>
      </c>
      <c r="J323" t="s">
        <v>1941</v>
      </c>
      <c r="K323" t="s">
        <v>1942</v>
      </c>
      <c r="L323">
        <v>-6.4185423999999998</v>
      </c>
      <c r="M323">
        <v>106.8502879</v>
      </c>
      <c r="N323">
        <v>4</v>
      </c>
      <c r="O323">
        <v>1925</v>
      </c>
      <c r="P323">
        <v>97</v>
      </c>
      <c r="Q323" t="s">
        <v>1943</v>
      </c>
      <c r="R323" t="s">
        <v>2948</v>
      </c>
      <c r="S323" t="s">
        <v>2948</v>
      </c>
      <c r="T323">
        <v>5</v>
      </c>
      <c r="U323" t="s">
        <v>36</v>
      </c>
      <c r="V323">
        <v>9877606104</v>
      </c>
      <c r="W323">
        <v>-1.8504550845411301</v>
      </c>
      <c r="X323">
        <v>30.088604282736</v>
      </c>
      <c r="Y323" t="str">
        <f>_xlfn.CONCAT("RWANDA", " ", H323, " ", I323, " ", J323, " ", K323)</f>
        <v>RWANDA GASABO JABANA NGIRYI UWANYANGE</v>
      </c>
    </row>
    <row r="324" spans="1:25">
      <c r="A324">
        <v>101</v>
      </c>
      <c r="B324" t="s">
        <v>1028</v>
      </c>
      <c r="C324" t="s">
        <v>1029</v>
      </c>
      <c r="E324" t="s">
        <v>1317</v>
      </c>
      <c r="F324" t="s">
        <v>3489</v>
      </c>
      <c r="G324" s="28" t="s">
        <v>72</v>
      </c>
      <c r="H324" t="s">
        <v>73</v>
      </c>
      <c r="I324" t="s">
        <v>1619</v>
      </c>
      <c r="J324" t="s">
        <v>1941</v>
      </c>
      <c r="K324" t="s">
        <v>1942</v>
      </c>
      <c r="L324">
        <v>-6.4185423999999998</v>
      </c>
      <c r="M324">
        <v>106.8502879</v>
      </c>
      <c r="N324">
        <v>6</v>
      </c>
      <c r="O324" t="s">
        <v>2948</v>
      </c>
      <c r="P324">
        <v>87</v>
      </c>
      <c r="Q324" t="s">
        <v>1943</v>
      </c>
      <c r="R324">
        <v>1</v>
      </c>
      <c r="S324" t="s">
        <v>186</v>
      </c>
      <c r="T324">
        <v>13</v>
      </c>
      <c r="U324" t="s">
        <v>36</v>
      </c>
      <c r="V324">
        <v>9877606104</v>
      </c>
      <c r="W324">
        <v>-1.8504550845411301</v>
      </c>
      <c r="X324">
        <v>30.088604282736</v>
      </c>
      <c r="Y324" t="str">
        <f>_xlfn.CONCAT("RWANDA", " ", H324, " ", I324, " ", J324, " ", K324)</f>
        <v>RWANDA GASABO JABANA NGIRYI UWANYANGE</v>
      </c>
    </row>
    <row r="325" spans="1:25">
      <c r="A325">
        <v>101</v>
      </c>
      <c r="B325" t="s">
        <v>1031</v>
      </c>
      <c r="C325" t="s">
        <v>134</v>
      </c>
      <c r="D325" t="s">
        <v>431</v>
      </c>
      <c r="E325" t="s">
        <v>918</v>
      </c>
      <c r="F325" t="s">
        <v>2646</v>
      </c>
      <c r="G325" s="28" t="s">
        <v>72</v>
      </c>
      <c r="H325" t="s">
        <v>73</v>
      </c>
      <c r="I325" t="s">
        <v>1619</v>
      </c>
      <c r="J325" t="s">
        <v>1941</v>
      </c>
      <c r="K325" t="s">
        <v>1942</v>
      </c>
      <c r="L325">
        <v>-6.4185423999999998</v>
      </c>
      <c r="M325">
        <v>106.8502879</v>
      </c>
      <c r="N325">
        <v>8</v>
      </c>
      <c r="O325">
        <v>1960</v>
      </c>
      <c r="P325">
        <v>62</v>
      </c>
      <c r="Q325" t="s">
        <v>1943</v>
      </c>
      <c r="R325">
        <v>5</v>
      </c>
      <c r="S325" t="s">
        <v>86</v>
      </c>
      <c r="T325">
        <v>11</v>
      </c>
      <c r="U325" t="s">
        <v>36</v>
      </c>
      <c r="V325">
        <v>9877606104</v>
      </c>
      <c r="W325">
        <v>-1.8504550845411301</v>
      </c>
      <c r="X325">
        <v>30.088604282736</v>
      </c>
      <c r="Y325" t="str">
        <f>_xlfn.CONCAT("RWANDA", " ", H325, " ", I325, " ", J325, " ", K325)</f>
        <v>RWANDA GASABO JABANA NGIRYI UWANYANGE</v>
      </c>
    </row>
    <row r="326" spans="1:25">
      <c r="A326">
        <v>102</v>
      </c>
      <c r="B326" t="s">
        <v>1033</v>
      </c>
      <c r="C326" t="s">
        <v>1034</v>
      </c>
      <c r="E326" t="s">
        <v>2483</v>
      </c>
      <c r="F326" t="s">
        <v>3225</v>
      </c>
      <c r="G326" s="28" t="s">
        <v>24</v>
      </c>
      <c r="H326" t="s">
        <v>255</v>
      </c>
      <c r="I326" t="s">
        <v>2117</v>
      </c>
      <c r="J326" t="s">
        <v>2118</v>
      </c>
      <c r="K326" t="s">
        <v>2119</v>
      </c>
      <c r="L326">
        <v>53.429099999999998</v>
      </c>
      <c r="M326">
        <v>85.900599999999997</v>
      </c>
      <c r="N326">
        <v>2</v>
      </c>
      <c r="O326">
        <v>1947</v>
      </c>
      <c r="P326">
        <v>78</v>
      </c>
      <c r="Q326" t="s">
        <v>2648</v>
      </c>
      <c r="R326">
        <v>5</v>
      </c>
      <c r="S326" t="s">
        <v>86</v>
      </c>
      <c r="T326">
        <v>10</v>
      </c>
      <c r="U326" t="s">
        <v>36</v>
      </c>
      <c r="V326" s="17">
        <v>2013817013</v>
      </c>
      <c r="W326">
        <v>-2.1898792208915099</v>
      </c>
      <c r="X326">
        <v>29.9035218420135</v>
      </c>
      <c r="Y326" t="str">
        <f>_xlfn.CONCAT("RWANDA", " ", H326, " ", I326, " ", J326, " ", K326)</f>
        <v>RWANDA RUHANGO KINAZI BURIMA MIRAMBI</v>
      </c>
    </row>
    <row r="327" spans="1:25">
      <c r="A327">
        <v>102</v>
      </c>
      <c r="B327" t="s">
        <v>1035</v>
      </c>
      <c r="C327" t="s">
        <v>2868</v>
      </c>
      <c r="E327" t="s">
        <v>219</v>
      </c>
      <c r="F327" t="s">
        <v>3490</v>
      </c>
      <c r="G327" s="28" t="s">
        <v>24</v>
      </c>
      <c r="H327" t="s">
        <v>255</v>
      </c>
      <c r="I327" t="s">
        <v>2117</v>
      </c>
      <c r="J327" t="s">
        <v>2118</v>
      </c>
      <c r="K327" t="s">
        <v>2119</v>
      </c>
      <c r="L327">
        <v>53.429099999999998</v>
      </c>
      <c r="M327">
        <v>85.900599999999997</v>
      </c>
      <c r="N327">
        <v>1</v>
      </c>
      <c r="O327">
        <v>1936</v>
      </c>
      <c r="P327">
        <v>89</v>
      </c>
      <c r="Q327" t="s">
        <v>2648</v>
      </c>
      <c r="R327">
        <v>7</v>
      </c>
      <c r="S327" t="s">
        <v>78</v>
      </c>
      <c r="T327">
        <v>12</v>
      </c>
      <c r="U327" t="s">
        <v>36</v>
      </c>
      <c r="V327" s="17">
        <v>2013817013</v>
      </c>
      <c r="W327">
        <v>-2.1898792208915099</v>
      </c>
      <c r="X327">
        <v>29.9035218420135</v>
      </c>
      <c r="Y327" t="str">
        <f>_xlfn.CONCAT("RWANDA", " ", H327, " ", I327, " ", J327, " ", K327)</f>
        <v>RWANDA RUHANGO KINAZI BURIMA MIRAMBI</v>
      </c>
    </row>
    <row r="328" spans="1:25">
      <c r="A328">
        <v>102</v>
      </c>
      <c r="B328" t="s">
        <v>1037</v>
      </c>
      <c r="C328" t="s">
        <v>418</v>
      </c>
      <c r="E328" t="s">
        <v>1211</v>
      </c>
      <c r="F328" t="s">
        <v>3227</v>
      </c>
      <c r="G328" s="28" t="s">
        <v>24</v>
      </c>
      <c r="H328" t="s">
        <v>255</v>
      </c>
      <c r="I328" t="s">
        <v>2117</v>
      </c>
      <c r="J328" t="s">
        <v>2118</v>
      </c>
      <c r="K328" t="s">
        <v>2119</v>
      </c>
      <c r="L328">
        <v>53.429099999999998</v>
      </c>
      <c r="M328">
        <v>85.900599999999997</v>
      </c>
      <c r="N328" t="s">
        <v>2948</v>
      </c>
      <c r="O328">
        <v>1934</v>
      </c>
      <c r="P328">
        <v>88</v>
      </c>
      <c r="Q328" t="s">
        <v>2648</v>
      </c>
      <c r="R328">
        <v>6</v>
      </c>
      <c r="S328" t="s">
        <v>43</v>
      </c>
      <c r="T328">
        <v>7</v>
      </c>
      <c r="U328" t="s">
        <v>36</v>
      </c>
      <c r="V328" s="17">
        <v>2013817013</v>
      </c>
      <c r="W328">
        <v>-2.1898792208915099</v>
      </c>
      <c r="X328">
        <v>29.9035218420135</v>
      </c>
      <c r="Y328" t="str">
        <f>_xlfn.CONCAT("RWANDA", " ", H328, " ", I328, " ", J328, " ", K328)</f>
        <v>RWANDA RUHANGO KINAZI BURIMA MIRAMBI</v>
      </c>
    </row>
    <row r="329" spans="1:25">
      <c r="A329">
        <v>102</v>
      </c>
      <c r="B329" t="s">
        <v>1039</v>
      </c>
      <c r="C329" t="s">
        <v>41</v>
      </c>
      <c r="E329" t="s">
        <v>324</v>
      </c>
      <c r="F329" t="s">
        <v>3228</v>
      </c>
      <c r="G329" s="28" t="s">
        <v>24</v>
      </c>
      <c r="H329" t="s">
        <v>255</v>
      </c>
      <c r="I329" t="s">
        <v>2117</v>
      </c>
      <c r="J329" t="s">
        <v>2118</v>
      </c>
      <c r="K329" t="s">
        <v>2119</v>
      </c>
      <c r="L329">
        <v>53.429099999999998</v>
      </c>
      <c r="M329">
        <v>85.900599999999997</v>
      </c>
      <c r="N329" t="s">
        <v>2948</v>
      </c>
      <c r="O329">
        <v>1954</v>
      </c>
      <c r="P329">
        <v>36</v>
      </c>
      <c r="Q329" t="s">
        <v>2648</v>
      </c>
      <c r="R329">
        <v>7</v>
      </c>
      <c r="S329" t="s">
        <v>78</v>
      </c>
      <c r="T329">
        <v>3</v>
      </c>
      <c r="U329" t="s">
        <v>36</v>
      </c>
      <c r="V329" s="17">
        <v>2013817013</v>
      </c>
      <c r="W329">
        <v>-2.1898792208915099</v>
      </c>
      <c r="X329">
        <v>29.9035218420135</v>
      </c>
      <c r="Y329" t="str">
        <f>_xlfn.CONCAT("RWANDA", " ", H329, " ", I329, " ", J329, " ", K329)</f>
        <v>RWANDA RUHANGO KINAZI BURIMA MIRAMBI</v>
      </c>
    </row>
    <row r="330" spans="1:25">
      <c r="A330">
        <v>103</v>
      </c>
      <c r="B330" t="s">
        <v>1040</v>
      </c>
      <c r="C330" t="s">
        <v>1041</v>
      </c>
      <c r="E330" t="s">
        <v>1042</v>
      </c>
      <c r="F330" t="s">
        <v>3229</v>
      </c>
      <c r="G330" s="28" t="s">
        <v>72</v>
      </c>
      <c r="H330" t="s">
        <v>73</v>
      </c>
      <c r="I330" t="s">
        <v>1954</v>
      </c>
      <c r="J330" t="s">
        <v>1955</v>
      </c>
      <c r="K330" t="s">
        <v>1956</v>
      </c>
      <c r="L330">
        <v>49.452179999999998</v>
      </c>
      <c r="M330">
        <v>-123.2376</v>
      </c>
      <c r="N330" t="s">
        <v>2948</v>
      </c>
      <c r="O330">
        <v>1954</v>
      </c>
      <c r="P330">
        <v>68</v>
      </c>
      <c r="Q330" t="s">
        <v>1953</v>
      </c>
      <c r="R330" t="s">
        <v>2948</v>
      </c>
      <c r="S330" t="s">
        <v>2948</v>
      </c>
      <c r="T330">
        <v>7</v>
      </c>
      <c r="U330" t="s">
        <v>36</v>
      </c>
      <c r="W330">
        <v>-1.9154310121197999</v>
      </c>
      <c r="X330">
        <v>30.069716332739599</v>
      </c>
      <c r="Y330" t="str">
        <f>_xlfn.CONCAT("RWANDA", " ", H330, " ", I330, " ", J330, " ", K330)</f>
        <v>RWANDA GASABO KACYIRU KAMATAMU RWINZOVU</v>
      </c>
    </row>
    <row r="331" spans="1:25">
      <c r="A331">
        <v>103</v>
      </c>
      <c r="B331" t="s">
        <v>1043</v>
      </c>
      <c r="C331" t="s">
        <v>63</v>
      </c>
      <c r="E331" t="s">
        <v>2398</v>
      </c>
      <c r="F331" t="s">
        <v>3491</v>
      </c>
      <c r="G331" s="28" t="s">
        <v>72</v>
      </c>
      <c r="H331" t="s">
        <v>73</v>
      </c>
      <c r="I331" t="s">
        <v>1954</v>
      </c>
      <c r="J331" t="s">
        <v>1955</v>
      </c>
      <c r="K331" t="s">
        <v>1956</v>
      </c>
      <c r="L331">
        <v>49.452179999999998</v>
      </c>
      <c r="M331">
        <v>-123.2376</v>
      </c>
      <c r="N331">
        <v>1</v>
      </c>
      <c r="O331">
        <v>2007</v>
      </c>
      <c r="P331">
        <v>15</v>
      </c>
      <c r="Q331" t="s">
        <v>1953</v>
      </c>
      <c r="R331">
        <v>6</v>
      </c>
      <c r="S331" t="s">
        <v>43</v>
      </c>
      <c r="T331">
        <v>13</v>
      </c>
      <c r="U331" t="s">
        <v>36</v>
      </c>
      <c r="W331">
        <v>-1.9154310121197999</v>
      </c>
      <c r="X331">
        <v>30.069716332739599</v>
      </c>
      <c r="Y331" t="str">
        <f>_xlfn.CONCAT("RWANDA", " ", H331, " ", I331, " ", J331, " ", K331)</f>
        <v>RWANDA GASABO KACYIRU KAMATAMU RWINZOVU</v>
      </c>
    </row>
    <row r="332" spans="1:25">
      <c r="A332">
        <v>103</v>
      </c>
      <c r="B332" t="s">
        <v>1044</v>
      </c>
      <c r="C332" t="s">
        <v>169</v>
      </c>
      <c r="E332" t="s">
        <v>2948</v>
      </c>
      <c r="F332" t="s">
        <v>3492</v>
      </c>
      <c r="G332" s="28" t="s">
        <v>72</v>
      </c>
      <c r="H332" t="s">
        <v>73</v>
      </c>
      <c r="I332" t="s">
        <v>1954</v>
      </c>
      <c r="J332" t="s">
        <v>1955</v>
      </c>
      <c r="K332" t="s">
        <v>1956</v>
      </c>
      <c r="L332">
        <v>49.452179999999998</v>
      </c>
      <c r="M332">
        <v>-123.2376</v>
      </c>
      <c r="N332">
        <v>10</v>
      </c>
      <c r="O332">
        <v>1978</v>
      </c>
      <c r="P332">
        <v>44</v>
      </c>
      <c r="Q332" t="s">
        <v>1953</v>
      </c>
      <c r="R332" t="s">
        <v>2948</v>
      </c>
      <c r="S332" t="s">
        <v>2948</v>
      </c>
      <c r="T332">
        <v>13</v>
      </c>
      <c r="U332" t="s">
        <v>23</v>
      </c>
      <c r="W332">
        <v>-1.9154310121197999</v>
      </c>
      <c r="X332">
        <v>30.069716332739599</v>
      </c>
      <c r="Y332" t="str">
        <f>_xlfn.CONCAT("RWANDA", " ", H332, " ", I332, " ", J332, " ", K332)</f>
        <v>RWANDA GASABO KACYIRU KAMATAMU RWINZOVU</v>
      </c>
    </row>
    <row r="333" spans="1:25">
      <c r="A333">
        <v>103</v>
      </c>
      <c r="B333" t="s">
        <v>1046</v>
      </c>
      <c r="C333" t="s">
        <v>563</v>
      </c>
      <c r="E333" t="s">
        <v>514</v>
      </c>
      <c r="F333" t="s">
        <v>3232</v>
      </c>
      <c r="G333" s="28" t="s">
        <v>72</v>
      </c>
      <c r="H333" t="s">
        <v>73</v>
      </c>
      <c r="I333" t="s">
        <v>1954</v>
      </c>
      <c r="J333" t="s">
        <v>1955</v>
      </c>
      <c r="K333" t="s">
        <v>1956</v>
      </c>
      <c r="L333">
        <v>49.452179999999998</v>
      </c>
      <c r="M333">
        <v>-123.2376</v>
      </c>
      <c r="N333">
        <v>4</v>
      </c>
      <c r="O333" t="s">
        <v>2948</v>
      </c>
      <c r="P333">
        <v>61</v>
      </c>
      <c r="Q333" t="s">
        <v>1953</v>
      </c>
      <c r="R333">
        <v>6</v>
      </c>
      <c r="S333" t="s">
        <v>43</v>
      </c>
      <c r="T333">
        <v>7</v>
      </c>
      <c r="U333" t="s">
        <v>36</v>
      </c>
      <c r="W333">
        <v>-1.9154310121197999</v>
      </c>
      <c r="X333">
        <v>30.069716332739599</v>
      </c>
      <c r="Y333" t="str">
        <f>_xlfn.CONCAT("RWANDA", " ", H333, " ", I333, " ", J333, " ", K333)</f>
        <v>RWANDA GASABO KACYIRU KAMATAMU RWINZOVU</v>
      </c>
    </row>
    <row r="334" spans="1:25">
      <c r="A334">
        <v>104</v>
      </c>
      <c r="B334" t="s">
        <v>1048</v>
      </c>
      <c r="C334" t="s">
        <v>1049</v>
      </c>
      <c r="E334" t="s">
        <v>288</v>
      </c>
      <c r="F334" t="s">
        <v>3493</v>
      </c>
      <c r="G334" s="28" t="s">
        <v>24</v>
      </c>
      <c r="H334" t="s">
        <v>113</v>
      </c>
      <c r="I334" t="s">
        <v>1635</v>
      </c>
      <c r="J334" t="s">
        <v>1595</v>
      </c>
      <c r="K334" t="s">
        <v>1961</v>
      </c>
      <c r="L334">
        <v>36.1473783</v>
      </c>
      <c r="M334">
        <v>136.1682227</v>
      </c>
      <c r="N334" t="s">
        <v>2948</v>
      </c>
      <c r="O334">
        <v>1930</v>
      </c>
      <c r="P334">
        <v>95</v>
      </c>
      <c r="Q334" t="s">
        <v>2654</v>
      </c>
      <c r="R334">
        <v>3</v>
      </c>
      <c r="S334" t="s">
        <v>26</v>
      </c>
      <c r="T334">
        <v>11</v>
      </c>
      <c r="U334" t="s">
        <v>36</v>
      </c>
      <c r="V334" s="17">
        <v>5547896553</v>
      </c>
      <c r="W334">
        <v>-2.5959071052899598</v>
      </c>
      <c r="X334">
        <v>29.726062046400902</v>
      </c>
      <c r="Y334" t="str">
        <f>_xlfn.CONCAT("RWANDA", " ", H334, " ", I334, " ", J334, " ", K334)</f>
        <v>RWANDA HUYE KARAMA KIBINGO NKOTO</v>
      </c>
    </row>
    <row r="335" spans="1:25">
      <c r="A335">
        <v>104</v>
      </c>
      <c r="B335" t="s">
        <v>1050</v>
      </c>
      <c r="C335" t="s">
        <v>1051</v>
      </c>
      <c r="E335" t="s">
        <v>1052</v>
      </c>
      <c r="F335" t="s">
        <v>3234</v>
      </c>
      <c r="G335" s="28" t="s">
        <v>24</v>
      </c>
      <c r="H335" t="s">
        <v>113</v>
      </c>
      <c r="I335" t="s">
        <v>1635</v>
      </c>
      <c r="J335" t="s">
        <v>1595</v>
      </c>
      <c r="K335" t="s">
        <v>1961</v>
      </c>
      <c r="L335">
        <v>36.1473783</v>
      </c>
      <c r="M335">
        <v>136.1682227</v>
      </c>
      <c r="N335" t="s">
        <v>2948</v>
      </c>
      <c r="O335">
        <v>1953</v>
      </c>
      <c r="P335">
        <v>70</v>
      </c>
      <c r="Q335" t="s">
        <v>2654</v>
      </c>
      <c r="R335">
        <v>1</v>
      </c>
      <c r="S335" t="s">
        <v>186</v>
      </c>
      <c r="T335">
        <v>13</v>
      </c>
      <c r="U335" t="s">
        <v>23</v>
      </c>
      <c r="V335" s="17">
        <v>5547896553</v>
      </c>
      <c r="W335">
        <v>-2.5959071052899598</v>
      </c>
      <c r="X335">
        <v>29.726062046400902</v>
      </c>
      <c r="Y335" t="str">
        <f>_xlfn.CONCAT("RWANDA", " ", H335, " ", I335, " ", J335, " ", K335)</f>
        <v>RWANDA HUYE KARAMA KIBINGO NKOTO</v>
      </c>
    </row>
    <row r="336" spans="1:25">
      <c r="A336">
        <v>104</v>
      </c>
      <c r="B336" t="s">
        <v>1053</v>
      </c>
      <c r="C336" t="s">
        <v>384</v>
      </c>
      <c r="D336" t="s">
        <v>1054</v>
      </c>
      <c r="E336" t="s">
        <v>481</v>
      </c>
      <c r="F336" t="s">
        <v>2655</v>
      </c>
      <c r="G336" s="28" t="s">
        <v>24</v>
      </c>
      <c r="H336" t="s">
        <v>113</v>
      </c>
      <c r="I336" t="s">
        <v>1635</v>
      </c>
      <c r="J336" t="s">
        <v>1595</v>
      </c>
      <c r="K336" t="s">
        <v>1961</v>
      </c>
      <c r="L336">
        <v>36.1473783</v>
      </c>
      <c r="M336">
        <v>136.1682227</v>
      </c>
      <c r="N336">
        <v>8</v>
      </c>
      <c r="O336">
        <v>1958</v>
      </c>
      <c r="P336">
        <v>32</v>
      </c>
      <c r="Q336" t="s">
        <v>2654</v>
      </c>
      <c r="R336">
        <v>7</v>
      </c>
      <c r="S336" t="s">
        <v>78</v>
      </c>
      <c r="T336">
        <v>5</v>
      </c>
      <c r="U336" t="s">
        <v>23</v>
      </c>
      <c r="V336" s="17">
        <v>5547896553</v>
      </c>
      <c r="W336">
        <v>-2.5959071052899598</v>
      </c>
      <c r="X336">
        <v>29.726062046400902</v>
      </c>
      <c r="Y336" t="str">
        <f>_xlfn.CONCAT("RWANDA", " ", H336, " ", I336, " ", J336, " ", K336)</f>
        <v>RWANDA HUYE KARAMA KIBINGO NKOTO</v>
      </c>
    </row>
    <row r="337" spans="1:25">
      <c r="A337">
        <v>104</v>
      </c>
      <c r="B337" t="s">
        <v>1055</v>
      </c>
      <c r="C337" t="s">
        <v>1056</v>
      </c>
      <c r="E337" t="s">
        <v>146</v>
      </c>
      <c r="F337" t="s">
        <v>3235</v>
      </c>
      <c r="G337" s="28" t="s">
        <v>24</v>
      </c>
      <c r="H337" t="s">
        <v>113</v>
      </c>
      <c r="I337" t="s">
        <v>1635</v>
      </c>
      <c r="J337" t="s">
        <v>1595</v>
      </c>
      <c r="K337" t="s">
        <v>1961</v>
      </c>
      <c r="L337">
        <v>36.1473783</v>
      </c>
      <c r="M337">
        <v>136.1682227</v>
      </c>
      <c r="N337">
        <v>9</v>
      </c>
      <c r="O337">
        <v>1922</v>
      </c>
      <c r="P337">
        <v>95</v>
      </c>
      <c r="Q337" t="s">
        <v>2654</v>
      </c>
      <c r="R337">
        <v>1</v>
      </c>
      <c r="S337" t="s">
        <v>186</v>
      </c>
      <c r="T337">
        <v>9</v>
      </c>
      <c r="U337" t="s">
        <v>36</v>
      </c>
      <c r="V337" s="17">
        <v>5547896553</v>
      </c>
      <c r="W337">
        <v>-2.5959071052899598</v>
      </c>
      <c r="X337">
        <v>29.726062046400902</v>
      </c>
      <c r="Y337" t="str">
        <f>_xlfn.CONCAT("RWANDA", " ", H337, " ", I337, " ", J337, " ", K337)</f>
        <v>RWANDA HUYE KARAMA KIBINGO NKOTO</v>
      </c>
    </row>
    <row r="338" spans="1:25">
      <c r="A338">
        <v>104</v>
      </c>
      <c r="B338" t="s">
        <v>1057</v>
      </c>
      <c r="C338" t="s">
        <v>1058</v>
      </c>
      <c r="E338" t="s">
        <v>2948</v>
      </c>
      <c r="F338" t="s">
        <v>3494</v>
      </c>
      <c r="G338" s="28" t="s">
        <v>24</v>
      </c>
      <c r="H338" t="s">
        <v>113</v>
      </c>
      <c r="I338" t="s">
        <v>1635</v>
      </c>
      <c r="J338" t="s">
        <v>1595</v>
      </c>
      <c r="K338" t="s">
        <v>1961</v>
      </c>
      <c r="L338">
        <v>36.1473783</v>
      </c>
      <c r="M338">
        <v>136.1682227</v>
      </c>
      <c r="N338">
        <v>4</v>
      </c>
      <c r="O338" t="s">
        <v>2948</v>
      </c>
      <c r="P338">
        <v>1</v>
      </c>
      <c r="Q338" t="s">
        <v>2654</v>
      </c>
      <c r="R338">
        <v>6</v>
      </c>
      <c r="S338" t="s">
        <v>43</v>
      </c>
      <c r="T338">
        <v>13</v>
      </c>
      <c r="U338" t="s">
        <v>36</v>
      </c>
      <c r="V338" s="17">
        <v>5547896553</v>
      </c>
      <c r="W338">
        <v>-2.5959071052899598</v>
      </c>
      <c r="X338">
        <v>29.726062046400902</v>
      </c>
      <c r="Y338" t="str">
        <f>_xlfn.CONCAT("RWANDA", " ", H338, " ", I338, " ", J338, " ", K338)</f>
        <v>RWANDA HUYE KARAMA KIBINGO NKOTO</v>
      </c>
    </row>
    <row r="339" spans="1:25">
      <c r="A339">
        <v>105</v>
      </c>
      <c r="B339" t="s">
        <v>1059</v>
      </c>
      <c r="C339" t="s">
        <v>1060</v>
      </c>
      <c r="E339" t="s">
        <v>1036</v>
      </c>
      <c r="F339" t="s">
        <v>3495</v>
      </c>
      <c r="G339" s="28" t="s">
        <v>37</v>
      </c>
      <c r="H339" t="s">
        <v>68</v>
      </c>
      <c r="I339" t="s">
        <v>1414</v>
      </c>
      <c r="J339" t="s">
        <v>1452</v>
      </c>
      <c r="K339" t="s">
        <v>2124</v>
      </c>
      <c r="L339">
        <v>8.8469760999999991</v>
      </c>
      <c r="M339">
        <v>7.0605998000000003</v>
      </c>
      <c r="N339">
        <v>4</v>
      </c>
      <c r="O339">
        <v>1984</v>
      </c>
      <c r="P339">
        <v>38</v>
      </c>
      <c r="Q339" t="s">
        <v>2658</v>
      </c>
      <c r="R339">
        <v>5</v>
      </c>
      <c r="S339" t="s">
        <v>86</v>
      </c>
      <c r="T339">
        <v>4</v>
      </c>
      <c r="U339" t="s">
        <v>36</v>
      </c>
      <c r="V339" s="17">
        <v>8988998267</v>
      </c>
      <c r="W339">
        <v>-2.0527553052555101</v>
      </c>
      <c r="X339">
        <v>29.6001529949428</v>
      </c>
      <c r="Y339" t="str">
        <f>_xlfn.CONCAT("RWANDA", " ", H339, " ", I339, " ", J339, " ", K339)</f>
        <v>RWANDA NGORORERO NYANGE GASEKE DUTWE</v>
      </c>
    </row>
    <row r="340" spans="1:25">
      <c r="A340">
        <v>105</v>
      </c>
      <c r="B340" t="s">
        <v>1062</v>
      </c>
      <c r="C340" t="s">
        <v>1063</v>
      </c>
      <c r="D340" t="s">
        <v>2659</v>
      </c>
      <c r="E340" t="s">
        <v>247</v>
      </c>
      <c r="F340" t="s">
        <v>3238</v>
      </c>
      <c r="G340" s="28" t="s">
        <v>37</v>
      </c>
      <c r="H340" t="s">
        <v>68</v>
      </c>
      <c r="I340" t="s">
        <v>1414</v>
      </c>
      <c r="J340" t="s">
        <v>1452</v>
      </c>
      <c r="K340" t="s">
        <v>2124</v>
      </c>
      <c r="L340">
        <v>8.8469760999999991</v>
      </c>
      <c r="M340">
        <v>7.0605998000000003</v>
      </c>
      <c r="N340">
        <v>12</v>
      </c>
      <c r="O340">
        <v>1959</v>
      </c>
      <c r="P340">
        <v>63</v>
      </c>
      <c r="Q340" t="s">
        <v>2658</v>
      </c>
      <c r="R340">
        <v>7</v>
      </c>
      <c r="S340" t="s">
        <v>78</v>
      </c>
      <c r="T340">
        <v>7</v>
      </c>
      <c r="U340" t="s">
        <v>36</v>
      </c>
      <c r="V340" s="17">
        <v>8988998267</v>
      </c>
      <c r="W340">
        <v>-2.0534522319075399</v>
      </c>
      <c r="X340">
        <v>29.5986509579967</v>
      </c>
      <c r="Y340" t="str">
        <f>_xlfn.CONCAT("RWANDA", " ", H340, " ", I340, " ", J340, " ", K340)</f>
        <v>RWANDA NGORORERO NYANGE GASEKE DUTWE</v>
      </c>
    </row>
    <row r="341" spans="1:25">
      <c r="A341">
        <v>107</v>
      </c>
      <c r="B341" t="s">
        <v>1068</v>
      </c>
      <c r="C341" t="s">
        <v>2948</v>
      </c>
      <c r="E341" t="s">
        <v>2869</v>
      </c>
      <c r="F341" t="s">
        <v>3496</v>
      </c>
      <c r="G341" s="28" t="s">
        <v>97</v>
      </c>
      <c r="H341" t="s">
        <v>125</v>
      </c>
      <c r="I341" t="s">
        <v>1974</v>
      </c>
      <c r="J341" t="s">
        <v>1975</v>
      </c>
      <c r="K341" t="s">
        <v>1976</v>
      </c>
      <c r="L341">
        <v>32.11871</v>
      </c>
      <c r="M341">
        <v>35.129582999999997</v>
      </c>
      <c r="N341" t="s">
        <v>2948</v>
      </c>
      <c r="O341">
        <v>1981</v>
      </c>
      <c r="P341">
        <v>41</v>
      </c>
      <c r="Q341" t="s">
        <v>1978</v>
      </c>
      <c r="R341">
        <v>3</v>
      </c>
      <c r="S341" t="s">
        <v>26</v>
      </c>
      <c r="T341">
        <v>12</v>
      </c>
      <c r="U341" t="s">
        <v>23</v>
      </c>
      <c r="V341" s="17">
        <v>3608560651</v>
      </c>
      <c r="W341">
        <v>-2.0907718877435499</v>
      </c>
      <c r="X341">
        <v>30.8008192512454</v>
      </c>
      <c r="Y341" t="str">
        <f>_xlfn.CONCAT("RWANDA", " ", H341, " ", I341, " ", J341, " ", K341)</f>
        <v>RWANDA KIREHE KIGINA RUGARAMA RWAKANYAMBO</v>
      </c>
    </row>
    <row r="342" spans="1:25">
      <c r="A342">
        <v>107</v>
      </c>
      <c r="B342" t="s">
        <v>1070</v>
      </c>
      <c r="C342" t="s">
        <v>1071</v>
      </c>
      <c r="E342" t="s">
        <v>2871</v>
      </c>
      <c r="F342" t="s">
        <v>3497</v>
      </c>
      <c r="G342" s="28" t="s">
        <v>97</v>
      </c>
      <c r="H342" t="s">
        <v>125</v>
      </c>
      <c r="I342" t="s">
        <v>1974</v>
      </c>
      <c r="J342" t="s">
        <v>1975</v>
      </c>
      <c r="K342" t="s">
        <v>1976</v>
      </c>
      <c r="L342">
        <v>32.11871</v>
      </c>
      <c r="M342">
        <v>35.129582999999997</v>
      </c>
      <c r="N342">
        <v>12</v>
      </c>
      <c r="O342">
        <v>2013</v>
      </c>
      <c r="P342">
        <v>9</v>
      </c>
      <c r="Q342" t="s">
        <v>1978</v>
      </c>
      <c r="R342">
        <v>6</v>
      </c>
      <c r="S342" t="s">
        <v>43</v>
      </c>
      <c r="T342">
        <v>9</v>
      </c>
      <c r="U342" t="s">
        <v>36</v>
      </c>
      <c r="V342" s="17">
        <v>3608560651</v>
      </c>
      <c r="W342">
        <v>-2.0907718877435499</v>
      </c>
      <c r="X342">
        <v>30.8008192512454</v>
      </c>
      <c r="Y342" t="str">
        <f>_xlfn.CONCAT("RWANDA", " ", H342, " ", I342, " ", J342, " ", K342)</f>
        <v>RWANDA KIREHE KIGINA RUGARAMA RWAKANYAMBO</v>
      </c>
    </row>
    <row r="343" spans="1:25">
      <c r="A343">
        <v>107</v>
      </c>
      <c r="B343" t="s">
        <v>1073</v>
      </c>
      <c r="C343" t="s">
        <v>1074</v>
      </c>
      <c r="E343" t="s">
        <v>975</v>
      </c>
      <c r="F343" t="s">
        <v>3498</v>
      </c>
      <c r="G343" s="28" t="s">
        <v>97</v>
      </c>
      <c r="H343" t="s">
        <v>125</v>
      </c>
      <c r="I343" t="s">
        <v>1974</v>
      </c>
      <c r="J343" t="s">
        <v>1975</v>
      </c>
      <c r="K343" t="s">
        <v>1976</v>
      </c>
      <c r="L343">
        <v>32.11871</v>
      </c>
      <c r="M343">
        <v>35.129582999999997</v>
      </c>
      <c r="N343">
        <v>10</v>
      </c>
      <c r="O343">
        <v>1952</v>
      </c>
      <c r="P343">
        <v>72</v>
      </c>
      <c r="Q343" t="s">
        <v>1978</v>
      </c>
      <c r="R343">
        <v>1</v>
      </c>
      <c r="S343" t="s">
        <v>186</v>
      </c>
      <c r="T343">
        <v>6</v>
      </c>
      <c r="U343" t="s">
        <v>23</v>
      </c>
      <c r="V343" s="17">
        <v>3608560651</v>
      </c>
      <c r="W343">
        <v>-2.0907718877435499</v>
      </c>
      <c r="X343">
        <v>30.8008192512454</v>
      </c>
      <c r="Y343" t="str">
        <f>_xlfn.CONCAT("RWANDA", " ", H343, " ", I343, " ", J343, " ", K343)</f>
        <v>RWANDA KIREHE KIGINA RUGARAMA RWAKANYAMBO</v>
      </c>
    </row>
    <row r="344" spans="1:25">
      <c r="A344">
        <v>108</v>
      </c>
      <c r="B344" t="s">
        <v>1075</v>
      </c>
      <c r="C344" t="s">
        <v>1076</v>
      </c>
      <c r="E344" t="s">
        <v>1077</v>
      </c>
      <c r="F344" t="s">
        <v>3240</v>
      </c>
      <c r="G344" s="28" t="s">
        <v>97</v>
      </c>
      <c r="H344" t="s">
        <v>176</v>
      </c>
      <c r="I344" t="s">
        <v>1807</v>
      </c>
      <c r="J344" t="s">
        <v>1808</v>
      </c>
      <c r="K344" t="s">
        <v>1809</v>
      </c>
      <c r="L344">
        <v>18.424763599999999</v>
      </c>
      <c r="M344">
        <v>-72.7703001</v>
      </c>
      <c r="N344">
        <v>10</v>
      </c>
      <c r="O344" t="s">
        <v>2948</v>
      </c>
      <c r="P344">
        <v>46</v>
      </c>
      <c r="Q344" t="s">
        <v>2663</v>
      </c>
      <c r="R344" t="s">
        <v>2948</v>
      </c>
      <c r="S344" t="s">
        <v>2948</v>
      </c>
      <c r="T344">
        <v>6</v>
      </c>
      <c r="U344" t="s">
        <v>23</v>
      </c>
      <c r="V344" s="17">
        <v>1417713511</v>
      </c>
      <c r="W344">
        <v>-2.1236962357273601</v>
      </c>
      <c r="X344">
        <v>30.1482484468862</v>
      </c>
      <c r="Y344" t="str">
        <f>_xlfn.CONCAT("RWANDA", " ", H344, " ", I344, " ", J344, " ", K344)</f>
        <v>RWANDA BUGESERA MAREBA RANGO MATINZA</v>
      </c>
    </row>
    <row r="345" spans="1:25">
      <c r="A345">
        <v>108</v>
      </c>
      <c r="B345" t="s">
        <v>1078</v>
      </c>
      <c r="C345" t="s">
        <v>1079</v>
      </c>
      <c r="E345" t="s">
        <v>2664</v>
      </c>
      <c r="F345" t="s">
        <v>3241</v>
      </c>
      <c r="G345" s="28" t="s">
        <v>97</v>
      </c>
      <c r="H345" t="s">
        <v>176</v>
      </c>
      <c r="I345" t="s">
        <v>1807</v>
      </c>
      <c r="J345" t="s">
        <v>1808</v>
      </c>
      <c r="K345" t="s">
        <v>1809</v>
      </c>
      <c r="L345">
        <v>18.424763599999999</v>
      </c>
      <c r="M345">
        <v>-72.7703001</v>
      </c>
      <c r="N345">
        <v>7</v>
      </c>
      <c r="O345" t="s">
        <v>2948</v>
      </c>
      <c r="P345">
        <v>57</v>
      </c>
      <c r="Q345" t="s">
        <v>2663</v>
      </c>
      <c r="R345">
        <v>3</v>
      </c>
      <c r="S345" t="s">
        <v>26</v>
      </c>
      <c r="T345">
        <v>9</v>
      </c>
      <c r="U345" t="s">
        <v>36</v>
      </c>
      <c r="V345" s="17">
        <v>1417713511</v>
      </c>
      <c r="W345">
        <v>-2.1236962357273601</v>
      </c>
      <c r="X345">
        <v>30.1482484468862</v>
      </c>
      <c r="Y345" t="str">
        <f>_xlfn.CONCAT("RWANDA", " ", H345, " ", I345, " ", J345, " ", K345)</f>
        <v>RWANDA BUGESERA MAREBA RANGO MATINZA</v>
      </c>
    </row>
    <row r="346" spans="1:25">
      <c r="A346">
        <v>108</v>
      </c>
      <c r="B346" t="s">
        <v>1078</v>
      </c>
      <c r="C346" t="s">
        <v>1079</v>
      </c>
      <c r="E346" t="s">
        <v>2664</v>
      </c>
      <c r="F346" t="s">
        <v>3241</v>
      </c>
      <c r="G346" s="28" t="s">
        <v>97</v>
      </c>
      <c r="H346" t="s">
        <v>289</v>
      </c>
      <c r="I346" t="s">
        <v>1635</v>
      </c>
      <c r="J346" t="s">
        <v>2873</v>
      </c>
      <c r="K346" t="s">
        <v>1675</v>
      </c>
      <c r="L346">
        <v>18.424763599999999</v>
      </c>
      <c r="M346">
        <v>-72.7703001</v>
      </c>
      <c r="N346" t="s">
        <v>2948</v>
      </c>
      <c r="O346">
        <v>1965</v>
      </c>
      <c r="P346">
        <v>57</v>
      </c>
      <c r="Q346" t="s">
        <v>2663</v>
      </c>
      <c r="R346">
        <v>3</v>
      </c>
      <c r="S346" t="s">
        <v>26</v>
      </c>
      <c r="T346">
        <v>9</v>
      </c>
      <c r="U346" t="s">
        <v>36</v>
      </c>
      <c r="V346" s="17">
        <v>1417713511</v>
      </c>
      <c r="W346">
        <v>-1.9673943967487799</v>
      </c>
      <c r="X346">
        <v>30.1179081461039</v>
      </c>
      <c r="Y346" t="str">
        <f>_xlfn.CONCAT("RWANDA", " ", H346, " ", I346, " ", J346, " ", K346)</f>
        <v>RWANDA NYAGATARE KARAMA KABUGA KABEZA</v>
      </c>
    </row>
    <row r="347" spans="1:25">
      <c r="A347">
        <v>108</v>
      </c>
      <c r="B347" t="s">
        <v>1081</v>
      </c>
      <c r="C347" t="s">
        <v>1082</v>
      </c>
      <c r="E347" t="s">
        <v>2666</v>
      </c>
      <c r="F347" t="s">
        <v>3242</v>
      </c>
      <c r="G347" s="28" t="s">
        <v>97</v>
      </c>
      <c r="H347" t="s">
        <v>176</v>
      </c>
      <c r="I347" t="s">
        <v>1807</v>
      </c>
      <c r="J347" t="s">
        <v>1808</v>
      </c>
      <c r="K347" t="s">
        <v>1809</v>
      </c>
      <c r="L347">
        <v>18.424763599999999</v>
      </c>
      <c r="M347">
        <v>-72.7703001</v>
      </c>
      <c r="N347" t="s">
        <v>2948</v>
      </c>
      <c r="O347">
        <v>2010</v>
      </c>
      <c r="P347">
        <v>73</v>
      </c>
      <c r="Q347" t="s">
        <v>2663</v>
      </c>
      <c r="R347">
        <v>6</v>
      </c>
      <c r="S347" t="s">
        <v>43</v>
      </c>
      <c r="T347">
        <v>12</v>
      </c>
      <c r="U347" t="s">
        <v>36</v>
      </c>
      <c r="V347" s="17">
        <v>1417713511</v>
      </c>
      <c r="W347">
        <v>-2.1236962357273601</v>
      </c>
      <c r="X347">
        <v>30.1482484468862</v>
      </c>
      <c r="Y347" t="str">
        <f>_xlfn.CONCAT("RWANDA", " ", H347, " ", I347, " ", J347, " ", K347)</f>
        <v>RWANDA BUGESERA MAREBA RANGO MATINZA</v>
      </c>
    </row>
    <row r="348" spans="1:25">
      <c r="A348">
        <v>108</v>
      </c>
      <c r="B348" t="s">
        <v>1084</v>
      </c>
      <c r="C348" t="s">
        <v>1085</v>
      </c>
      <c r="E348" t="s">
        <v>2370</v>
      </c>
      <c r="F348" t="s">
        <v>3243</v>
      </c>
      <c r="G348" s="28" t="s">
        <v>97</v>
      </c>
      <c r="H348" t="s">
        <v>176</v>
      </c>
      <c r="I348" t="s">
        <v>1807</v>
      </c>
      <c r="J348" t="s">
        <v>1808</v>
      </c>
      <c r="K348" t="s">
        <v>1809</v>
      </c>
      <c r="L348">
        <v>18.424763599999999</v>
      </c>
      <c r="M348">
        <v>-72.7703001</v>
      </c>
      <c r="N348">
        <v>4</v>
      </c>
      <c r="O348">
        <v>1929</v>
      </c>
      <c r="P348">
        <v>93</v>
      </c>
      <c r="Q348" t="s">
        <v>2663</v>
      </c>
      <c r="R348">
        <v>2</v>
      </c>
      <c r="S348" t="s">
        <v>48</v>
      </c>
      <c r="T348">
        <v>2</v>
      </c>
      <c r="U348" t="s">
        <v>36</v>
      </c>
      <c r="V348" s="17">
        <v>1417713511</v>
      </c>
      <c r="W348">
        <v>-2.1236962357273601</v>
      </c>
      <c r="X348">
        <v>30.1482484468862</v>
      </c>
      <c r="Y348" t="str">
        <f>_xlfn.CONCAT("RWANDA", " ", H348, " ", I348, " ", J348, " ", K348)</f>
        <v>RWANDA BUGESERA MAREBA RANGO MATINZA</v>
      </c>
    </row>
    <row r="349" spans="1:25">
      <c r="A349">
        <v>109</v>
      </c>
      <c r="B349" t="s">
        <v>1086</v>
      </c>
      <c r="C349" t="s">
        <v>1087</v>
      </c>
      <c r="E349" t="s">
        <v>858</v>
      </c>
      <c r="F349" t="s">
        <v>3499</v>
      </c>
      <c r="G349" s="28" t="s">
        <v>37</v>
      </c>
      <c r="H349" t="s">
        <v>38</v>
      </c>
      <c r="I349" t="s">
        <v>1984</v>
      </c>
      <c r="J349" t="s">
        <v>1985</v>
      </c>
      <c r="K349" t="s">
        <v>1430</v>
      </c>
      <c r="L349">
        <v>13.8752119</v>
      </c>
      <c r="M349">
        <v>121.21512559999999</v>
      </c>
      <c r="N349" t="s">
        <v>2948</v>
      </c>
      <c r="O349">
        <v>1983</v>
      </c>
      <c r="P349">
        <v>39</v>
      </c>
      <c r="Q349" t="s">
        <v>2669</v>
      </c>
      <c r="R349">
        <v>6</v>
      </c>
      <c r="S349" t="s">
        <v>43</v>
      </c>
      <c r="T349">
        <v>11</v>
      </c>
      <c r="U349" t="s">
        <v>36</v>
      </c>
      <c r="V349" s="17">
        <v>9425637256</v>
      </c>
      <c r="W349">
        <v>-2.8730273916336602</v>
      </c>
      <c r="X349">
        <v>29.7561569774196</v>
      </c>
      <c r="Y349" t="str">
        <f>_xlfn.CONCAT("RWANDA", " ", H349, " ", I349, " ", J349, " ", K349)</f>
        <v>RWANDA RUSIZI KAMEMBE CYANGUGU GATOVU</v>
      </c>
    </row>
    <row r="350" spans="1:25">
      <c r="A350">
        <v>109</v>
      </c>
      <c r="B350" t="s">
        <v>1089</v>
      </c>
      <c r="C350" t="s">
        <v>1090</v>
      </c>
      <c r="E350" t="s">
        <v>462</v>
      </c>
      <c r="F350" t="s">
        <v>3245</v>
      </c>
      <c r="G350" s="28" t="s">
        <v>37</v>
      </c>
      <c r="H350" t="s">
        <v>38</v>
      </c>
      <c r="I350" t="s">
        <v>1984</v>
      </c>
      <c r="J350" t="s">
        <v>1985</v>
      </c>
      <c r="K350" t="s">
        <v>1430</v>
      </c>
      <c r="L350">
        <v>13.8752119</v>
      </c>
      <c r="M350">
        <v>121.21512559999999</v>
      </c>
      <c r="N350">
        <v>9</v>
      </c>
      <c r="O350">
        <v>1924</v>
      </c>
      <c r="P350">
        <v>45</v>
      </c>
      <c r="Q350" t="s">
        <v>2669</v>
      </c>
      <c r="R350">
        <v>3</v>
      </c>
      <c r="S350" t="s">
        <v>26</v>
      </c>
      <c r="T350">
        <v>6</v>
      </c>
      <c r="U350" t="s">
        <v>23</v>
      </c>
      <c r="V350" s="17">
        <v>9425637256</v>
      </c>
      <c r="W350">
        <v>-2.8730273916336602</v>
      </c>
      <c r="X350">
        <v>29.7561569774196</v>
      </c>
      <c r="Y350" t="str">
        <f>_xlfn.CONCAT("RWANDA", " ", H350, " ", I350, " ", J350, " ", K350)</f>
        <v>RWANDA RUSIZI KAMEMBE CYANGUGU GATOVU</v>
      </c>
    </row>
    <row r="351" spans="1:25">
      <c r="A351">
        <v>109</v>
      </c>
      <c r="B351" t="s">
        <v>1091</v>
      </c>
      <c r="C351" t="s">
        <v>1092</v>
      </c>
      <c r="E351" t="s">
        <v>1060</v>
      </c>
      <c r="F351" t="s">
        <v>3246</v>
      </c>
      <c r="G351" s="28" t="s">
        <v>37</v>
      </c>
      <c r="H351" t="s">
        <v>38</v>
      </c>
      <c r="I351" t="s">
        <v>1984</v>
      </c>
      <c r="J351" t="s">
        <v>1985</v>
      </c>
      <c r="K351" t="s">
        <v>1430</v>
      </c>
      <c r="L351">
        <v>13.8752119</v>
      </c>
      <c r="M351">
        <v>121.21512559999999</v>
      </c>
      <c r="N351">
        <v>5</v>
      </c>
      <c r="O351">
        <v>2009</v>
      </c>
      <c r="P351">
        <v>14</v>
      </c>
      <c r="Q351" t="s">
        <v>2669</v>
      </c>
      <c r="R351">
        <v>6</v>
      </c>
      <c r="S351" t="s">
        <v>43</v>
      </c>
      <c r="T351">
        <v>3</v>
      </c>
      <c r="U351" t="s">
        <v>36</v>
      </c>
      <c r="V351" s="17">
        <v>9425637256</v>
      </c>
      <c r="W351">
        <v>-2.8730273916336602</v>
      </c>
      <c r="X351">
        <v>29.7561569774196</v>
      </c>
      <c r="Y351" t="str">
        <f>_xlfn.CONCAT("RWANDA", " ", H351, " ", I351, " ", J351, " ", K351)</f>
        <v>RWANDA RUSIZI KAMEMBE CYANGUGU GATOVU</v>
      </c>
    </row>
    <row r="352" spans="1:25">
      <c r="A352">
        <v>109</v>
      </c>
      <c r="B352" t="s">
        <v>1094</v>
      </c>
      <c r="C352" t="s">
        <v>1095</v>
      </c>
      <c r="E352" t="s">
        <v>777</v>
      </c>
      <c r="F352" t="s">
        <v>3500</v>
      </c>
      <c r="G352" s="28" t="s">
        <v>37</v>
      </c>
      <c r="H352" t="s">
        <v>38</v>
      </c>
      <c r="I352" t="s">
        <v>1984</v>
      </c>
      <c r="J352" t="s">
        <v>1985</v>
      </c>
      <c r="K352" t="s">
        <v>1430</v>
      </c>
      <c r="L352">
        <v>13.8752119</v>
      </c>
      <c r="M352">
        <v>121.21512559999999</v>
      </c>
      <c r="N352">
        <v>9</v>
      </c>
      <c r="O352">
        <v>1969</v>
      </c>
      <c r="P352">
        <v>56</v>
      </c>
      <c r="Q352" t="s">
        <v>2669</v>
      </c>
      <c r="R352">
        <v>1</v>
      </c>
      <c r="S352" t="s">
        <v>186</v>
      </c>
      <c r="T352">
        <v>6</v>
      </c>
      <c r="U352" t="s">
        <v>36</v>
      </c>
      <c r="V352" s="17">
        <v>9425637256</v>
      </c>
      <c r="W352">
        <v>-2.8730273916336602</v>
      </c>
      <c r="X352">
        <v>29.7561569774196</v>
      </c>
      <c r="Y352" t="str">
        <f>_xlfn.CONCAT("RWANDA", " ", H352, " ", I352, " ", J352, " ", K352)</f>
        <v>RWANDA RUSIZI KAMEMBE CYANGUGU GATOVU</v>
      </c>
    </row>
    <row r="353" spans="1:25">
      <c r="A353">
        <v>109</v>
      </c>
      <c r="B353" t="s">
        <v>1096</v>
      </c>
      <c r="C353" t="s">
        <v>1097</v>
      </c>
      <c r="E353" t="s">
        <v>41</v>
      </c>
      <c r="F353" t="s">
        <v>3248</v>
      </c>
      <c r="G353" s="28" t="s">
        <v>37</v>
      </c>
      <c r="H353" t="s">
        <v>38</v>
      </c>
      <c r="I353" t="s">
        <v>1984</v>
      </c>
      <c r="J353" t="s">
        <v>1985</v>
      </c>
      <c r="K353" t="s">
        <v>1430</v>
      </c>
      <c r="L353">
        <v>13.8752119</v>
      </c>
      <c r="M353">
        <v>121.21512559999999</v>
      </c>
      <c r="N353">
        <v>7</v>
      </c>
      <c r="O353">
        <v>2005</v>
      </c>
      <c r="P353">
        <v>20</v>
      </c>
      <c r="Q353" t="s">
        <v>2669</v>
      </c>
      <c r="R353">
        <v>6</v>
      </c>
      <c r="S353" t="s">
        <v>43</v>
      </c>
      <c r="T353">
        <v>1</v>
      </c>
      <c r="U353" t="s">
        <v>36</v>
      </c>
      <c r="V353" s="17">
        <v>9425637256</v>
      </c>
      <c r="W353">
        <v>-2.8730273916336602</v>
      </c>
      <c r="X353">
        <v>29.7561569774196</v>
      </c>
      <c r="Y353" t="str">
        <f>_xlfn.CONCAT("RWANDA", " ", H353, " ", I353, " ", J353, " ", K353)</f>
        <v>RWANDA RUSIZI KAMEMBE CYANGUGU GATOVU</v>
      </c>
    </row>
    <row r="354" spans="1:25">
      <c r="A354">
        <v>110</v>
      </c>
      <c r="B354" t="s">
        <v>1098</v>
      </c>
      <c r="C354" t="s">
        <v>1099</v>
      </c>
      <c r="E354" t="s">
        <v>2874</v>
      </c>
      <c r="F354" t="s">
        <v>3501</v>
      </c>
      <c r="G354" s="28" t="s">
        <v>97</v>
      </c>
      <c r="H354" t="s">
        <v>129</v>
      </c>
      <c r="I354" t="s">
        <v>1991</v>
      </c>
      <c r="J354" t="s">
        <v>1992</v>
      </c>
      <c r="K354" t="s">
        <v>1621</v>
      </c>
      <c r="L354">
        <v>15.4004052</v>
      </c>
      <c r="M354">
        <v>119.93039330000001</v>
      </c>
      <c r="N354">
        <v>6</v>
      </c>
      <c r="O354">
        <v>1975</v>
      </c>
      <c r="P354">
        <v>47</v>
      </c>
      <c r="Q354" t="s">
        <v>1990</v>
      </c>
      <c r="R354">
        <v>3</v>
      </c>
      <c r="S354" t="s">
        <v>26</v>
      </c>
      <c r="T354">
        <v>5</v>
      </c>
      <c r="U354" t="s">
        <v>23</v>
      </c>
      <c r="V354" s="17"/>
      <c r="W354">
        <v>-1.8295990517606799</v>
      </c>
      <c r="X354">
        <v>30.145818933346899</v>
      </c>
      <c r="Y354" t="str">
        <f>_xlfn.CONCAT("RWANDA", " ", H354, " ", I354, " ", J354, " ", K354)</f>
        <v>RWANDA NGOMA KAREMBO AKAZIBA NYAGASOZI</v>
      </c>
    </row>
    <row r="355" spans="1:25">
      <c r="A355">
        <v>110</v>
      </c>
      <c r="B355" t="s">
        <v>1100</v>
      </c>
      <c r="C355" t="s">
        <v>1101</v>
      </c>
      <c r="E355" t="s">
        <v>463</v>
      </c>
      <c r="F355" t="s">
        <v>3250</v>
      </c>
      <c r="G355" s="28" t="s">
        <v>97</v>
      </c>
      <c r="H355" t="s">
        <v>129</v>
      </c>
      <c r="I355" t="s">
        <v>1991</v>
      </c>
      <c r="J355" t="s">
        <v>1992</v>
      </c>
      <c r="K355" t="s">
        <v>1621</v>
      </c>
      <c r="L355">
        <v>15.4004052</v>
      </c>
      <c r="M355">
        <v>119.93039330000001</v>
      </c>
      <c r="N355">
        <v>8</v>
      </c>
      <c r="O355">
        <v>1982</v>
      </c>
      <c r="P355">
        <v>34</v>
      </c>
      <c r="Q355" t="s">
        <v>1990</v>
      </c>
      <c r="R355">
        <v>1</v>
      </c>
      <c r="S355" t="s">
        <v>186</v>
      </c>
      <c r="T355">
        <v>8</v>
      </c>
      <c r="U355" t="s">
        <v>23</v>
      </c>
      <c r="W355">
        <v>-1.8295990517606799</v>
      </c>
      <c r="X355">
        <v>30.145818933346899</v>
      </c>
      <c r="Y355" t="str">
        <f>_xlfn.CONCAT("RWANDA", " ", H355, " ", I355, " ", J355, " ", K355)</f>
        <v>RWANDA NGOMA KAREMBO AKAZIBA NYAGASOZI</v>
      </c>
    </row>
    <row r="356" spans="1:25">
      <c r="A356">
        <v>111</v>
      </c>
      <c r="B356" t="s">
        <v>1102</v>
      </c>
      <c r="C356" t="s">
        <v>1103</v>
      </c>
      <c r="E356" t="s">
        <v>2675</v>
      </c>
      <c r="F356" t="s">
        <v>3251</v>
      </c>
      <c r="G356" s="28" t="s">
        <v>31</v>
      </c>
      <c r="H356" t="s">
        <v>110</v>
      </c>
      <c r="I356" t="s">
        <v>1995</v>
      </c>
      <c r="J356" t="s">
        <v>1996</v>
      </c>
      <c r="K356" t="s">
        <v>1425</v>
      </c>
      <c r="L356">
        <v>44.840524000000002</v>
      </c>
      <c r="M356">
        <v>82.353656000000001</v>
      </c>
      <c r="N356" t="s">
        <v>2948</v>
      </c>
      <c r="O356">
        <v>1922</v>
      </c>
      <c r="P356">
        <v>100</v>
      </c>
      <c r="Q356" t="s">
        <v>2417</v>
      </c>
      <c r="R356">
        <v>3</v>
      </c>
      <c r="S356" t="s">
        <v>26</v>
      </c>
      <c r="T356">
        <v>7</v>
      </c>
      <c r="U356" t="s">
        <v>36</v>
      </c>
      <c r="V356" s="17">
        <v>3258379988</v>
      </c>
      <c r="W356">
        <v>-1.72519355329586</v>
      </c>
      <c r="X356">
        <v>30.170731487581801</v>
      </c>
      <c r="Y356" t="str">
        <f>_xlfn.CONCAT("RWANDA", " ", H356, " ", I356, " ", J356, " ", K356)</f>
        <v>RWANDA GICUMBI RUTARE MUNANIRA MATABA</v>
      </c>
    </row>
    <row r="357" spans="1:25">
      <c r="A357">
        <v>111</v>
      </c>
      <c r="B357" t="s">
        <v>1105</v>
      </c>
      <c r="C357" t="s">
        <v>1106</v>
      </c>
      <c r="E357" t="s">
        <v>268</v>
      </c>
      <c r="F357" t="s">
        <v>3252</v>
      </c>
      <c r="G357" s="28" t="s">
        <v>31</v>
      </c>
      <c r="H357" t="s">
        <v>110</v>
      </c>
      <c r="I357" t="s">
        <v>1995</v>
      </c>
      <c r="J357" t="s">
        <v>1996</v>
      </c>
      <c r="K357" t="s">
        <v>1425</v>
      </c>
      <c r="L357">
        <v>44.840524000000002</v>
      </c>
      <c r="M357">
        <v>82.353656000000001</v>
      </c>
      <c r="N357" t="s">
        <v>2948</v>
      </c>
      <c r="O357">
        <v>1979</v>
      </c>
      <c r="P357">
        <v>43</v>
      </c>
      <c r="Q357" t="s">
        <v>2417</v>
      </c>
      <c r="R357" t="s">
        <v>2948</v>
      </c>
      <c r="S357" t="s">
        <v>2948</v>
      </c>
      <c r="T357">
        <v>12</v>
      </c>
      <c r="U357" t="s">
        <v>36</v>
      </c>
      <c r="V357" s="17">
        <v>3258379988</v>
      </c>
      <c r="W357">
        <v>-1.72519355329586</v>
      </c>
      <c r="X357">
        <v>30.170731487581801</v>
      </c>
      <c r="Y357" t="str">
        <f>_xlfn.CONCAT("RWANDA", " ", H357, " ", I357, " ", J357, " ", K357)</f>
        <v>RWANDA GICUMBI RUTARE MUNANIRA MATABA</v>
      </c>
    </row>
    <row r="358" spans="1:25">
      <c r="A358">
        <v>111</v>
      </c>
      <c r="B358" t="s">
        <v>1108</v>
      </c>
      <c r="C358" t="s">
        <v>972</v>
      </c>
      <c r="E358" t="s">
        <v>298</v>
      </c>
      <c r="F358" t="s">
        <v>3253</v>
      </c>
      <c r="G358" s="28" t="s">
        <v>31</v>
      </c>
      <c r="H358" t="s">
        <v>110</v>
      </c>
      <c r="I358" t="s">
        <v>1995</v>
      </c>
      <c r="J358" t="s">
        <v>1996</v>
      </c>
      <c r="K358" t="s">
        <v>1425</v>
      </c>
      <c r="L358">
        <v>44.840524000000002</v>
      </c>
      <c r="M358">
        <v>82.353656000000001</v>
      </c>
      <c r="N358">
        <v>3</v>
      </c>
      <c r="O358" t="s">
        <v>2948</v>
      </c>
      <c r="P358">
        <v>24</v>
      </c>
      <c r="Q358" t="s">
        <v>2417</v>
      </c>
      <c r="R358">
        <v>3</v>
      </c>
      <c r="S358" t="s">
        <v>26</v>
      </c>
      <c r="T358">
        <v>11</v>
      </c>
      <c r="U358" t="s">
        <v>36</v>
      </c>
      <c r="V358" s="17">
        <v>3258379988</v>
      </c>
      <c r="W358">
        <v>-1.72519355329586</v>
      </c>
      <c r="X358">
        <v>30.170731487581801</v>
      </c>
      <c r="Y358" t="str">
        <f>_xlfn.CONCAT("RWANDA", " ", H358, " ", I358, " ", J358, " ", K358)</f>
        <v>RWANDA GICUMBI RUTARE MUNANIRA MATABA</v>
      </c>
    </row>
    <row r="359" spans="1:25">
      <c r="A359">
        <v>111</v>
      </c>
      <c r="B359" t="s">
        <v>1109</v>
      </c>
      <c r="C359" t="s">
        <v>978</v>
      </c>
      <c r="D359" t="s">
        <v>21</v>
      </c>
      <c r="E359" t="s">
        <v>964</v>
      </c>
      <c r="F359" t="s">
        <v>1999</v>
      </c>
      <c r="G359" s="28" t="s">
        <v>31</v>
      </c>
      <c r="H359" t="s">
        <v>110</v>
      </c>
      <c r="I359" t="s">
        <v>1995</v>
      </c>
      <c r="J359" t="s">
        <v>1996</v>
      </c>
      <c r="K359" t="s">
        <v>1425</v>
      </c>
      <c r="L359">
        <v>44.840524000000002</v>
      </c>
      <c r="M359">
        <v>82.353656000000001</v>
      </c>
      <c r="N359">
        <v>6</v>
      </c>
      <c r="O359">
        <v>1953</v>
      </c>
      <c r="P359">
        <v>69</v>
      </c>
      <c r="Q359" t="s">
        <v>2417</v>
      </c>
      <c r="R359">
        <v>7</v>
      </c>
      <c r="S359" t="s">
        <v>78</v>
      </c>
      <c r="T359">
        <v>3</v>
      </c>
      <c r="U359" t="s">
        <v>23</v>
      </c>
      <c r="V359" s="17">
        <v>3258379988</v>
      </c>
      <c r="W359">
        <v>-1.72519355329586</v>
      </c>
      <c r="X359">
        <v>30.170731487581801</v>
      </c>
      <c r="Y359" t="str">
        <f>_xlfn.CONCAT("RWANDA", " ", H359, " ", I359, " ", J359, " ", K359)</f>
        <v>RWANDA GICUMBI RUTARE MUNANIRA MATABA</v>
      </c>
    </row>
    <row r="360" spans="1:25">
      <c r="A360">
        <v>111</v>
      </c>
      <c r="B360" t="s">
        <v>1110</v>
      </c>
      <c r="C360" t="s">
        <v>250</v>
      </c>
      <c r="E360" t="s">
        <v>368</v>
      </c>
      <c r="F360" t="s">
        <v>3255</v>
      </c>
      <c r="G360" s="28" t="s">
        <v>31</v>
      </c>
      <c r="H360" t="s">
        <v>110</v>
      </c>
      <c r="I360" t="s">
        <v>1995</v>
      </c>
      <c r="J360" t="s">
        <v>1996</v>
      </c>
      <c r="K360" t="s">
        <v>1425</v>
      </c>
      <c r="L360">
        <v>44.840524000000002</v>
      </c>
      <c r="M360">
        <v>82.353656000000001</v>
      </c>
      <c r="N360">
        <v>9</v>
      </c>
      <c r="O360" t="s">
        <v>2948</v>
      </c>
      <c r="P360">
        <v>26</v>
      </c>
      <c r="Q360" t="s">
        <v>2417</v>
      </c>
      <c r="R360">
        <v>7</v>
      </c>
      <c r="S360" t="s">
        <v>78</v>
      </c>
      <c r="T360">
        <v>12</v>
      </c>
      <c r="U360" t="s">
        <v>36</v>
      </c>
      <c r="V360" s="17">
        <v>3258379988</v>
      </c>
      <c r="W360">
        <v>-1.72519355329586</v>
      </c>
      <c r="X360">
        <v>30.170731487581801</v>
      </c>
      <c r="Y360" t="str">
        <f>_xlfn.CONCAT("RWANDA", " ", H360, " ", I360, " ", J360, " ", K360)</f>
        <v>RWANDA GICUMBI RUTARE MUNANIRA MATABA</v>
      </c>
    </row>
    <row r="361" spans="1:25">
      <c r="A361">
        <v>112</v>
      </c>
      <c r="B361" t="s">
        <v>1111</v>
      </c>
      <c r="C361" t="s">
        <v>145</v>
      </c>
      <c r="E361" t="s">
        <v>50</v>
      </c>
      <c r="F361" t="s">
        <v>3256</v>
      </c>
      <c r="G361" s="28" t="s">
        <v>72</v>
      </c>
      <c r="H361" t="s">
        <v>82</v>
      </c>
      <c r="I361" t="s">
        <v>1934</v>
      </c>
      <c r="J361" t="s">
        <v>2002</v>
      </c>
      <c r="K361" t="s">
        <v>2003</v>
      </c>
      <c r="L361">
        <v>18.1145292</v>
      </c>
      <c r="M361">
        <v>121.40235869999999</v>
      </c>
      <c r="N361">
        <v>12</v>
      </c>
      <c r="O361">
        <v>2008</v>
      </c>
      <c r="P361">
        <v>14</v>
      </c>
      <c r="Q361" t="s">
        <v>2005</v>
      </c>
      <c r="R361">
        <v>6</v>
      </c>
      <c r="S361" t="s">
        <v>43</v>
      </c>
      <c r="T361" t="s">
        <v>2948</v>
      </c>
      <c r="U361" t="s">
        <v>23</v>
      </c>
      <c r="V361">
        <v>1138138606</v>
      </c>
      <c r="W361">
        <v>-1.9425768151659299</v>
      </c>
      <c r="X361">
        <v>30.1363826249036</v>
      </c>
      <c r="Y361" t="str">
        <f>_xlfn.CONCAT("RWANDA", " ", H361, " ", I361, " ", J361, " ", K361)</f>
        <v>RWANDA KICUKIRO MASAKA MBABE SANGANO</v>
      </c>
    </row>
    <row r="362" spans="1:25">
      <c r="A362">
        <v>112</v>
      </c>
      <c r="B362" t="s">
        <v>1112</v>
      </c>
      <c r="C362" t="s">
        <v>1113</v>
      </c>
      <c r="E362" t="s">
        <v>300</v>
      </c>
      <c r="F362" t="s">
        <v>3257</v>
      </c>
      <c r="G362" s="28" t="s">
        <v>72</v>
      </c>
      <c r="H362" t="s">
        <v>82</v>
      </c>
      <c r="I362" t="s">
        <v>1934</v>
      </c>
      <c r="J362" t="s">
        <v>2002</v>
      </c>
      <c r="K362" t="s">
        <v>2003</v>
      </c>
      <c r="L362">
        <v>18.1145292</v>
      </c>
      <c r="M362">
        <v>121.40235869999999</v>
      </c>
      <c r="N362" t="s">
        <v>2948</v>
      </c>
      <c r="O362" t="s">
        <v>2948</v>
      </c>
      <c r="P362">
        <v>91</v>
      </c>
      <c r="Q362" t="s">
        <v>2005</v>
      </c>
      <c r="R362">
        <v>4</v>
      </c>
      <c r="S362" t="s">
        <v>93</v>
      </c>
      <c r="T362">
        <v>1</v>
      </c>
      <c r="U362" t="s">
        <v>36</v>
      </c>
      <c r="V362">
        <v>1138138606</v>
      </c>
      <c r="W362">
        <v>-1.9425768151659299</v>
      </c>
      <c r="X362">
        <v>30.1363826249036</v>
      </c>
      <c r="Y362" t="str">
        <f>_xlfn.CONCAT("RWANDA", " ", H362, " ", I362, " ", J362, " ", K362)</f>
        <v>RWANDA KICUKIRO MASAKA MBABE SANGANO</v>
      </c>
    </row>
    <row r="363" spans="1:25">
      <c r="A363">
        <v>112</v>
      </c>
      <c r="B363" t="s">
        <v>1114</v>
      </c>
      <c r="C363" t="s">
        <v>1115</v>
      </c>
      <c r="E363" t="s">
        <v>709</v>
      </c>
      <c r="F363" t="s">
        <v>3258</v>
      </c>
      <c r="G363" s="28" t="s">
        <v>72</v>
      </c>
      <c r="H363" t="s">
        <v>82</v>
      </c>
      <c r="I363" t="s">
        <v>1934</v>
      </c>
      <c r="J363" t="s">
        <v>2002</v>
      </c>
      <c r="K363" t="s">
        <v>2003</v>
      </c>
      <c r="L363">
        <v>18.1145292</v>
      </c>
      <c r="M363">
        <v>121.40235869999999</v>
      </c>
      <c r="N363">
        <v>7</v>
      </c>
      <c r="O363">
        <v>1921</v>
      </c>
      <c r="P363">
        <v>104</v>
      </c>
      <c r="Q363" t="s">
        <v>2005</v>
      </c>
      <c r="R363">
        <v>4</v>
      </c>
      <c r="S363" t="s">
        <v>93</v>
      </c>
      <c r="T363">
        <v>7</v>
      </c>
      <c r="U363" t="s">
        <v>23</v>
      </c>
      <c r="V363">
        <v>1138138606</v>
      </c>
      <c r="W363">
        <v>-1.9425768151659299</v>
      </c>
      <c r="X363">
        <v>30.1363826249036</v>
      </c>
      <c r="Y363" t="str">
        <f>_xlfn.CONCAT("RWANDA", " ", H363, " ", I363, " ", J363, " ", K363)</f>
        <v>RWANDA KICUKIRO MASAKA MBABE SANGANO</v>
      </c>
    </row>
    <row r="364" spans="1:25">
      <c r="A364">
        <v>112</v>
      </c>
      <c r="B364" t="s">
        <v>1116</v>
      </c>
      <c r="C364" t="s">
        <v>644</v>
      </c>
      <c r="E364" t="s">
        <v>557</v>
      </c>
      <c r="F364" t="s">
        <v>3259</v>
      </c>
      <c r="G364" s="28" t="s">
        <v>72</v>
      </c>
      <c r="H364" t="s">
        <v>82</v>
      </c>
      <c r="I364" t="s">
        <v>1934</v>
      </c>
      <c r="J364" t="s">
        <v>2002</v>
      </c>
      <c r="K364" t="s">
        <v>2003</v>
      </c>
      <c r="L364">
        <v>18.1145292</v>
      </c>
      <c r="M364">
        <v>121.40235869999999</v>
      </c>
      <c r="N364">
        <v>4</v>
      </c>
      <c r="O364">
        <v>1976</v>
      </c>
      <c r="P364">
        <v>46</v>
      </c>
      <c r="Q364" t="s">
        <v>2005</v>
      </c>
      <c r="R364">
        <v>5</v>
      </c>
      <c r="S364" t="s">
        <v>86</v>
      </c>
      <c r="T364">
        <v>12</v>
      </c>
      <c r="U364" t="s">
        <v>23</v>
      </c>
      <c r="V364">
        <v>1138138606</v>
      </c>
      <c r="W364">
        <v>-1.9425768151659299</v>
      </c>
      <c r="X364">
        <v>30.1363826249036</v>
      </c>
      <c r="Y364" t="str">
        <f>_xlfn.CONCAT("RWANDA", " ", H364, " ", I364, " ", J364, " ", K364)</f>
        <v>RWANDA KICUKIRO MASAKA MBABE SANGANO</v>
      </c>
    </row>
    <row r="365" spans="1:25">
      <c r="A365">
        <v>112</v>
      </c>
      <c r="B365" t="s">
        <v>1117</v>
      </c>
      <c r="C365" t="s">
        <v>1118</v>
      </c>
      <c r="E365" t="s">
        <v>2875</v>
      </c>
      <c r="F365" t="s">
        <v>3502</v>
      </c>
      <c r="G365" s="28" t="s">
        <v>72</v>
      </c>
      <c r="H365" t="s">
        <v>82</v>
      </c>
      <c r="I365" t="s">
        <v>1934</v>
      </c>
      <c r="J365" t="s">
        <v>2002</v>
      </c>
      <c r="K365" t="s">
        <v>2003</v>
      </c>
      <c r="L365">
        <v>18.1145292</v>
      </c>
      <c r="M365">
        <v>121.40235869999999</v>
      </c>
      <c r="N365">
        <v>5</v>
      </c>
      <c r="O365">
        <v>1979</v>
      </c>
      <c r="P365">
        <v>87</v>
      </c>
      <c r="Q365" t="s">
        <v>2005</v>
      </c>
      <c r="R365" t="s">
        <v>2948</v>
      </c>
      <c r="S365" t="s">
        <v>2948</v>
      </c>
      <c r="T365">
        <v>5</v>
      </c>
      <c r="U365" t="s">
        <v>36</v>
      </c>
      <c r="V365">
        <v>1138138606</v>
      </c>
      <c r="W365">
        <v>-1.9425768151659299</v>
      </c>
      <c r="X365">
        <v>30.1363826249036</v>
      </c>
      <c r="Y365" t="str">
        <f>_xlfn.CONCAT("RWANDA", " ", H365, " ", I365, " ", J365, " ", K365)</f>
        <v>RWANDA KICUKIRO MASAKA MBABE SANGANO</v>
      </c>
    </row>
    <row r="366" spans="1:25">
      <c r="A366">
        <v>113</v>
      </c>
      <c r="B366" t="s">
        <v>1120</v>
      </c>
      <c r="C366" t="s">
        <v>2948</v>
      </c>
      <c r="D366" t="s">
        <v>534</v>
      </c>
      <c r="E366" t="s">
        <v>2681</v>
      </c>
      <c r="F366" t="s">
        <v>3503</v>
      </c>
      <c r="G366" s="28" t="s">
        <v>97</v>
      </c>
      <c r="H366" t="s">
        <v>289</v>
      </c>
      <c r="I366" t="s">
        <v>2032</v>
      </c>
      <c r="J366" t="s">
        <v>2033</v>
      </c>
      <c r="K366" t="s">
        <v>2034</v>
      </c>
      <c r="L366">
        <v>-7.3697672000000001</v>
      </c>
      <c r="M366">
        <v>112.5125893</v>
      </c>
      <c r="N366">
        <v>6</v>
      </c>
      <c r="O366">
        <v>2005</v>
      </c>
      <c r="P366">
        <v>17</v>
      </c>
      <c r="Q366" t="s">
        <v>2013</v>
      </c>
      <c r="R366">
        <v>6</v>
      </c>
      <c r="S366" t="s">
        <v>43</v>
      </c>
      <c r="T366">
        <v>2</v>
      </c>
      <c r="U366" t="s">
        <v>2948</v>
      </c>
      <c r="V366" s="17">
        <v>4338092938</v>
      </c>
      <c r="W366">
        <v>-1.4484693681122001</v>
      </c>
      <c r="X366">
        <v>30.2476326713311</v>
      </c>
      <c r="Y366" t="str">
        <f>_xlfn.CONCAT("RWANDA", " ", H366, " ", I366, " ", J366, " ", K366)</f>
        <v>RWANDA NYAGATARE MIMURI BIBARE URUTAMBI</v>
      </c>
    </row>
    <row r="367" spans="1:25">
      <c r="A367">
        <v>113</v>
      </c>
      <c r="B367" t="s">
        <v>1122</v>
      </c>
      <c r="C367" t="s">
        <v>174</v>
      </c>
      <c r="E367" t="s">
        <v>30</v>
      </c>
      <c r="F367" t="s">
        <v>3261</v>
      </c>
      <c r="G367" s="28" t="s">
        <v>97</v>
      </c>
      <c r="H367" t="s">
        <v>289</v>
      </c>
      <c r="I367" t="s">
        <v>2032</v>
      </c>
      <c r="J367" t="s">
        <v>2033</v>
      </c>
      <c r="K367" t="s">
        <v>2034</v>
      </c>
      <c r="L367">
        <v>-7.3697672000000001</v>
      </c>
      <c r="M367">
        <v>112.5125893</v>
      </c>
      <c r="N367" t="s">
        <v>2948</v>
      </c>
      <c r="O367">
        <v>1951</v>
      </c>
      <c r="P367">
        <v>71</v>
      </c>
      <c r="Q367" t="s">
        <v>2013</v>
      </c>
      <c r="R367">
        <v>3</v>
      </c>
      <c r="S367" t="s">
        <v>26</v>
      </c>
      <c r="T367">
        <v>4</v>
      </c>
      <c r="U367" t="s">
        <v>23</v>
      </c>
      <c r="V367" s="17">
        <v>4338092938</v>
      </c>
      <c r="W367">
        <v>-1.4484693681122001</v>
      </c>
      <c r="X367">
        <v>30.2476326713311</v>
      </c>
      <c r="Y367" t="str">
        <f>_xlfn.CONCAT("RWANDA", " ", H367, " ", I367, " ", J367, " ", K367)</f>
        <v>RWANDA NYAGATARE MIMURI BIBARE URUTAMBI</v>
      </c>
    </row>
    <row r="368" spans="1:25">
      <c r="A368">
        <v>113</v>
      </c>
      <c r="B368" t="s">
        <v>1123</v>
      </c>
      <c r="C368" t="s">
        <v>244</v>
      </c>
      <c r="E368" t="s">
        <v>373</v>
      </c>
      <c r="F368" t="s">
        <v>3262</v>
      </c>
      <c r="G368" s="28" t="s">
        <v>97</v>
      </c>
      <c r="H368" t="s">
        <v>289</v>
      </c>
      <c r="I368" t="s">
        <v>2032</v>
      </c>
      <c r="J368" t="s">
        <v>2033</v>
      </c>
      <c r="K368" t="s">
        <v>2034</v>
      </c>
      <c r="L368">
        <v>-7.3697672000000001</v>
      </c>
      <c r="M368">
        <v>112.5125893</v>
      </c>
      <c r="N368" t="s">
        <v>2948</v>
      </c>
      <c r="O368">
        <v>1940</v>
      </c>
      <c r="P368">
        <v>82</v>
      </c>
      <c r="Q368" t="s">
        <v>2013</v>
      </c>
      <c r="R368" t="s">
        <v>2948</v>
      </c>
      <c r="S368" t="s">
        <v>2948</v>
      </c>
      <c r="T368">
        <v>1</v>
      </c>
      <c r="U368" t="s">
        <v>23</v>
      </c>
      <c r="V368" s="17">
        <v>4338092938</v>
      </c>
      <c r="W368">
        <v>-1.4484693681122001</v>
      </c>
      <c r="X368">
        <v>30.2476326713311</v>
      </c>
      <c r="Y368" t="str">
        <f>_xlfn.CONCAT("RWANDA", " ", H368, " ", I368, " ", J368, " ", K368)</f>
        <v>RWANDA NYAGATARE MIMURI BIBARE URUTAMBI</v>
      </c>
    </row>
    <row r="369" spans="1:25">
      <c r="A369">
        <v>113</v>
      </c>
      <c r="B369" t="s">
        <v>1124</v>
      </c>
      <c r="C369" t="s">
        <v>1125</v>
      </c>
      <c r="E369" t="s">
        <v>2684</v>
      </c>
      <c r="F369" t="s">
        <v>3263</v>
      </c>
      <c r="G369" s="28" t="s">
        <v>97</v>
      </c>
      <c r="H369" t="s">
        <v>289</v>
      </c>
      <c r="I369" t="s">
        <v>2032</v>
      </c>
      <c r="J369" t="s">
        <v>2033</v>
      </c>
      <c r="K369" t="s">
        <v>2034</v>
      </c>
      <c r="L369">
        <v>-7.3697672000000001</v>
      </c>
      <c r="M369">
        <v>112.5125893</v>
      </c>
      <c r="N369" t="s">
        <v>2948</v>
      </c>
      <c r="O369">
        <v>1968</v>
      </c>
      <c r="P369">
        <v>54</v>
      </c>
      <c r="Q369" t="s">
        <v>2013</v>
      </c>
      <c r="R369">
        <v>2</v>
      </c>
      <c r="S369" t="s">
        <v>48</v>
      </c>
      <c r="T369" t="s">
        <v>2948</v>
      </c>
      <c r="U369" t="s">
        <v>36</v>
      </c>
      <c r="V369" s="17">
        <v>4338092938</v>
      </c>
      <c r="W369">
        <v>-1.4484693681122001</v>
      </c>
      <c r="X369">
        <v>30.2476326713311</v>
      </c>
      <c r="Y369" t="str">
        <f>_xlfn.CONCAT("RWANDA", " ", H369, " ", I369, " ", J369, " ", K369)</f>
        <v>RWANDA NYAGATARE MIMURI BIBARE URUTAMBI</v>
      </c>
    </row>
    <row r="370" spans="1:25">
      <c r="A370">
        <v>114</v>
      </c>
      <c r="B370" t="s">
        <v>1127</v>
      </c>
      <c r="C370" t="s">
        <v>301</v>
      </c>
      <c r="D370" t="s">
        <v>1128</v>
      </c>
      <c r="E370" t="s">
        <v>682</v>
      </c>
      <c r="F370" t="s">
        <v>2015</v>
      </c>
      <c r="G370" s="28" t="s">
        <v>37</v>
      </c>
      <c r="H370" t="s">
        <v>64</v>
      </c>
      <c r="I370" t="s">
        <v>2016</v>
      </c>
      <c r="J370" t="s">
        <v>2017</v>
      </c>
      <c r="K370" t="s">
        <v>2018</v>
      </c>
      <c r="L370">
        <v>18.786300900000001</v>
      </c>
      <c r="M370">
        <v>-69.653167400000001</v>
      </c>
      <c r="N370">
        <v>1</v>
      </c>
      <c r="O370">
        <v>2000</v>
      </c>
      <c r="P370">
        <v>22</v>
      </c>
      <c r="Q370" t="s">
        <v>2020</v>
      </c>
      <c r="R370">
        <v>1</v>
      </c>
      <c r="S370" t="s">
        <v>186</v>
      </c>
      <c r="T370">
        <v>4</v>
      </c>
      <c r="U370" t="s">
        <v>36</v>
      </c>
      <c r="V370" s="17">
        <v>6989973938</v>
      </c>
      <c r="W370">
        <v>-2.0157537783706099</v>
      </c>
      <c r="X370">
        <v>29.397582546102001</v>
      </c>
      <c r="Y370" t="str">
        <f>_xlfn.CONCAT("RWANDA", " ", H370, " ", I370, " ", J370, " ", K370)</f>
        <v>RWANDA RUTSIRO MUSHUBATI MAGERAGERE NYARUSANGE</v>
      </c>
    </row>
    <row r="371" spans="1:25">
      <c r="A371">
        <v>114</v>
      </c>
      <c r="B371" t="s">
        <v>1129</v>
      </c>
      <c r="C371" t="s">
        <v>1130</v>
      </c>
      <c r="E371" t="s">
        <v>2686</v>
      </c>
      <c r="F371" t="s">
        <v>3264</v>
      </c>
      <c r="G371" s="28" t="s">
        <v>37</v>
      </c>
      <c r="H371" t="s">
        <v>64</v>
      </c>
      <c r="I371" t="s">
        <v>2016</v>
      </c>
      <c r="J371" t="s">
        <v>2017</v>
      </c>
      <c r="K371" t="s">
        <v>2018</v>
      </c>
      <c r="L371">
        <v>18.786300900000001</v>
      </c>
      <c r="M371">
        <v>-69.653167400000001</v>
      </c>
      <c r="N371">
        <v>10</v>
      </c>
      <c r="O371">
        <v>1986</v>
      </c>
      <c r="P371">
        <v>36</v>
      </c>
      <c r="Q371" t="s">
        <v>2020</v>
      </c>
      <c r="R371">
        <v>7</v>
      </c>
      <c r="S371" t="s">
        <v>78</v>
      </c>
      <c r="T371">
        <v>11</v>
      </c>
      <c r="U371" t="s">
        <v>36</v>
      </c>
      <c r="V371" s="17">
        <v>6989973938</v>
      </c>
      <c r="W371">
        <v>-2.0157537783706099</v>
      </c>
      <c r="X371">
        <v>29.397582546102001</v>
      </c>
      <c r="Y371" t="str">
        <f>_xlfn.CONCAT("RWANDA", " ", H371, " ", I371, " ", J371, " ", K371)</f>
        <v>RWANDA RUTSIRO MUSHUBATI MAGERAGERE NYARUSANGE</v>
      </c>
    </row>
    <row r="372" spans="1:25">
      <c r="A372">
        <v>114</v>
      </c>
      <c r="B372" t="s">
        <v>1132</v>
      </c>
      <c r="C372" t="s">
        <v>1133</v>
      </c>
      <c r="E372" t="s">
        <v>672</v>
      </c>
      <c r="F372" t="s">
        <v>3504</v>
      </c>
      <c r="G372" s="28" t="s">
        <v>37</v>
      </c>
      <c r="H372" t="s">
        <v>64</v>
      </c>
      <c r="I372" t="s">
        <v>2016</v>
      </c>
      <c r="J372" t="s">
        <v>2017</v>
      </c>
      <c r="K372" t="s">
        <v>2018</v>
      </c>
      <c r="L372">
        <v>18.786300900000001</v>
      </c>
      <c r="M372">
        <v>-69.653167400000001</v>
      </c>
      <c r="N372">
        <v>6</v>
      </c>
      <c r="O372">
        <v>1944</v>
      </c>
      <c r="P372">
        <v>78</v>
      </c>
      <c r="Q372" t="s">
        <v>2020</v>
      </c>
      <c r="R372">
        <v>2</v>
      </c>
      <c r="S372" t="s">
        <v>48</v>
      </c>
      <c r="T372">
        <v>6</v>
      </c>
      <c r="U372" t="s">
        <v>36</v>
      </c>
      <c r="V372" s="17">
        <v>6989973938</v>
      </c>
      <c r="W372">
        <v>-2.0157537783706099</v>
      </c>
      <c r="X372">
        <v>29.397582546102001</v>
      </c>
      <c r="Y372" t="str">
        <f>_xlfn.CONCAT("RWANDA", " ", H372, " ", I372, " ", J372, " ", K372)</f>
        <v>RWANDA RUTSIRO MUSHUBATI MAGERAGERE NYARUSANGE</v>
      </c>
    </row>
    <row r="373" spans="1:25">
      <c r="A373">
        <v>114</v>
      </c>
      <c r="B373" t="s">
        <v>1134</v>
      </c>
      <c r="C373" t="s">
        <v>1135</v>
      </c>
      <c r="E373" t="s">
        <v>248</v>
      </c>
      <c r="F373" t="s">
        <v>3266</v>
      </c>
      <c r="G373" s="28" t="s">
        <v>37</v>
      </c>
      <c r="H373" t="s">
        <v>64</v>
      </c>
      <c r="I373" t="s">
        <v>2016</v>
      </c>
      <c r="J373" t="s">
        <v>2017</v>
      </c>
      <c r="K373" t="s">
        <v>2018</v>
      </c>
      <c r="L373">
        <v>18.786300900000001</v>
      </c>
      <c r="M373">
        <v>-69.653167400000001</v>
      </c>
      <c r="N373">
        <v>8</v>
      </c>
      <c r="O373">
        <v>2010</v>
      </c>
      <c r="P373">
        <v>77</v>
      </c>
      <c r="Q373" t="s">
        <v>2020</v>
      </c>
      <c r="R373">
        <v>5</v>
      </c>
      <c r="S373" t="s">
        <v>86</v>
      </c>
      <c r="T373">
        <v>10</v>
      </c>
      <c r="U373" t="s">
        <v>36</v>
      </c>
      <c r="V373" s="17">
        <v>6989973938</v>
      </c>
      <c r="W373">
        <v>-2.0157537783706099</v>
      </c>
      <c r="X373">
        <v>29.397582546102001</v>
      </c>
      <c r="Y373" t="str">
        <f>_xlfn.CONCAT("RWANDA", " ", H373, " ", I373, " ", J373, " ", K373)</f>
        <v>RWANDA RUTSIRO MUSHUBATI MAGERAGERE NYARUSANGE</v>
      </c>
    </row>
    <row r="374" spans="1:25">
      <c r="A374">
        <v>115</v>
      </c>
      <c r="B374" t="s">
        <v>1137</v>
      </c>
      <c r="C374" t="s">
        <v>2876</v>
      </c>
      <c r="E374" t="s">
        <v>506</v>
      </c>
      <c r="F374" t="s">
        <v>3505</v>
      </c>
      <c r="G374" s="28" t="s">
        <v>72</v>
      </c>
      <c r="H374" t="s">
        <v>77</v>
      </c>
      <c r="I374" t="s">
        <v>1642</v>
      </c>
      <c r="J374" t="s">
        <v>1562</v>
      </c>
      <c r="K374" t="s">
        <v>1671</v>
      </c>
      <c r="L374">
        <v>49.853089699999998</v>
      </c>
      <c r="M374">
        <v>20.9063169</v>
      </c>
      <c r="N374">
        <v>11</v>
      </c>
      <c r="O374">
        <v>1983</v>
      </c>
      <c r="P374">
        <v>40</v>
      </c>
      <c r="Q374" t="s">
        <v>2689</v>
      </c>
      <c r="R374">
        <v>1</v>
      </c>
      <c r="S374" t="s">
        <v>186</v>
      </c>
      <c r="T374">
        <v>7</v>
      </c>
      <c r="U374" t="s">
        <v>36</v>
      </c>
      <c r="V374">
        <v>7279448357</v>
      </c>
      <c r="W374">
        <v>-1.93499596339253</v>
      </c>
      <c r="X374">
        <v>30.015642495029599</v>
      </c>
      <c r="Y374" t="str">
        <f>_xlfn.CONCAT("RWANDA", " ", H374, " ", I374, " ", J374, " ", K374)</f>
        <v>RWANDA NYARUGENGE KANYINYA TABA NGENDO</v>
      </c>
    </row>
    <row r="375" spans="1:25">
      <c r="A375">
        <v>115</v>
      </c>
      <c r="B375" t="s">
        <v>1138</v>
      </c>
      <c r="C375" t="s">
        <v>375</v>
      </c>
      <c r="E375" t="s">
        <v>2948</v>
      </c>
      <c r="F375" t="s">
        <v>3506</v>
      </c>
      <c r="G375" s="28" t="s">
        <v>72</v>
      </c>
      <c r="H375" t="s">
        <v>77</v>
      </c>
      <c r="I375" t="s">
        <v>1642</v>
      </c>
      <c r="J375" t="s">
        <v>1562</v>
      </c>
      <c r="K375" t="s">
        <v>1671</v>
      </c>
      <c r="L375">
        <v>49.853089699999998</v>
      </c>
      <c r="M375">
        <v>20.9063169</v>
      </c>
      <c r="N375" t="s">
        <v>2948</v>
      </c>
      <c r="O375">
        <v>2001</v>
      </c>
      <c r="P375">
        <v>22</v>
      </c>
      <c r="Q375" t="s">
        <v>2689</v>
      </c>
      <c r="R375">
        <v>2</v>
      </c>
      <c r="S375" t="s">
        <v>48</v>
      </c>
      <c r="T375">
        <v>1</v>
      </c>
      <c r="U375" t="s">
        <v>36</v>
      </c>
      <c r="V375">
        <v>7279448357</v>
      </c>
      <c r="W375">
        <v>-1.93499596339253</v>
      </c>
      <c r="X375">
        <v>30.015642495029599</v>
      </c>
      <c r="Y375" t="str">
        <f>_xlfn.CONCAT("RWANDA", " ", H375, " ", I375, " ", J375, " ", K375)</f>
        <v>RWANDA NYARUGENGE KANYINYA TABA NGENDO</v>
      </c>
    </row>
    <row r="376" spans="1:25">
      <c r="A376">
        <v>115</v>
      </c>
      <c r="B376" t="s">
        <v>1138</v>
      </c>
      <c r="C376" t="s">
        <v>375</v>
      </c>
      <c r="E376" t="s">
        <v>245</v>
      </c>
      <c r="F376" t="s">
        <v>3268</v>
      </c>
      <c r="G376" s="28" t="s">
        <v>37</v>
      </c>
      <c r="H376" t="s">
        <v>64</v>
      </c>
      <c r="I376" t="s">
        <v>2482</v>
      </c>
      <c r="J376" t="s">
        <v>2877</v>
      </c>
      <c r="K376" t="s">
        <v>72</v>
      </c>
      <c r="L376">
        <v>49.853089699999998</v>
      </c>
      <c r="M376">
        <v>20.9063169</v>
      </c>
      <c r="N376">
        <v>11</v>
      </c>
      <c r="O376">
        <v>2001</v>
      </c>
      <c r="P376">
        <v>21</v>
      </c>
      <c r="Q376" t="s">
        <v>2689</v>
      </c>
      <c r="R376">
        <v>2</v>
      </c>
      <c r="S376" t="s">
        <v>48</v>
      </c>
      <c r="T376" t="s">
        <v>2948</v>
      </c>
      <c r="U376" t="s">
        <v>36</v>
      </c>
      <c r="V376">
        <v>7279448357</v>
      </c>
      <c r="W376">
        <v>-1.82534271058633</v>
      </c>
      <c r="X376">
        <v>29.321547119991699</v>
      </c>
      <c r="Y376" t="str">
        <f>_xlfn.CONCAT("RWANDA", " ", H376, " ", I376, " ", J376, " ", K376)</f>
        <v>RWANDA RUTSIRO RUSEBEYA RURONDE KIGALI</v>
      </c>
    </row>
    <row r="377" spans="1:25">
      <c r="A377">
        <v>115</v>
      </c>
      <c r="B377" t="s">
        <v>1139</v>
      </c>
      <c r="C377" t="s">
        <v>1140</v>
      </c>
      <c r="E377" t="s">
        <v>394</v>
      </c>
      <c r="F377" t="s">
        <v>3269</v>
      </c>
      <c r="G377" s="28" t="s">
        <v>72</v>
      </c>
      <c r="H377" t="s">
        <v>77</v>
      </c>
      <c r="I377" t="s">
        <v>1642</v>
      </c>
      <c r="J377" t="s">
        <v>1562</v>
      </c>
      <c r="K377" t="s">
        <v>1671</v>
      </c>
      <c r="L377">
        <v>49.853089699999998</v>
      </c>
      <c r="M377">
        <v>20.9063169</v>
      </c>
      <c r="N377" t="s">
        <v>2948</v>
      </c>
      <c r="O377">
        <v>2006</v>
      </c>
      <c r="P377">
        <v>16</v>
      </c>
      <c r="Q377" t="s">
        <v>2689</v>
      </c>
      <c r="R377">
        <v>6</v>
      </c>
      <c r="S377" t="s">
        <v>43</v>
      </c>
      <c r="T377">
        <v>13</v>
      </c>
      <c r="U377" t="s">
        <v>36</v>
      </c>
      <c r="V377">
        <v>7279448357</v>
      </c>
      <c r="W377">
        <v>-1.93499596339253</v>
      </c>
      <c r="X377">
        <v>30.015642495029599</v>
      </c>
      <c r="Y377" t="str">
        <f>_xlfn.CONCAT("RWANDA", " ", H377, " ", I377, " ", J377, " ", K377)</f>
        <v>RWANDA NYARUGENGE KANYINYA TABA NGENDO</v>
      </c>
    </row>
    <row r="378" spans="1:25">
      <c r="A378">
        <v>116</v>
      </c>
      <c r="B378" t="s">
        <v>1141</v>
      </c>
      <c r="C378" t="s">
        <v>1142</v>
      </c>
      <c r="E378" t="s">
        <v>2693</v>
      </c>
      <c r="F378" t="s">
        <v>3270</v>
      </c>
      <c r="G378" s="28" t="s">
        <v>24</v>
      </c>
      <c r="H378" t="s">
        <v>160</v>
      </c>
      <c r="I378" t="s">
        <v>2026</v>
      </c>
      <c r="J378" t="s">
        <v>2027</v>
      </c>
      <c r="K378" t="s">
        <v>2028</v>
      </c>
      <c r="L378">
        <v>46.848565299999997</v>
      </c>
      <c r="M378">
        <v>34.380424699999999</v>
      </c>
      <c r="N378">
        <v>1</v>
      </c>
      <c r="O378" t="s">
        <v>2948</v>
      </c>
      <c r="P378">
        <v>49</v>
      </c>
      <c r="Q378" t="s">
        <v>2695</v>
      </c>
      <c r="R378">
        <v>2</v>
      </c>
      <c r="S378" t="s">
        <v>48</v>
      </c>
      <c r="T378">
        <v>11</v>
      </c>
      <c r="U378" t="s">
        <v>36</v>
      </c>
      <c r="W378">
        <v>-2.3864803952147802</v>
      </c>
      <c r="X378">
        <v>29.888681186674201</v>
      </c>
      <c r="Y378" t="str">
        <f>_xlfn.CONCAT("RWANDA", " ", H378, " ", I378, " ", J378, " ", K378)</f>
        <v>RWANDA NYANZA KIBILIZI RWOTSO SARUHEMBE</v>
      </c>
    </row>
    <row r="379" spans="1:25">
      <c r="A379">
        <v>116</v>
      </c>
      <c r="B379" t="s">
        <v>1144</v>
      </c>
      <c r="C379" t="s">
        <v>1145</v>
      </c>
      <c r="E379" t="s">
        <v>2696</v>
      </c>
      <c r="F379" t="s">
        <v>3271</v>
      </c>
      <c r="G379" s="28" t="s">
        <v>24</v>
      </c>
      <c r="H379" t="s">
        <v>160</v>
      </c>
      <c r="I379" t="s">
        <v>2026</v>
      </c>
      <c r="J379" t="s">
        <v>2027</v>
      </c>
      <c r="K379" t="s">
        <v>2028</v>
      </c>
      <c r="L379">
        <v>46.848565299999997</v>
      </c>
      <c r="M379">
        <v>34.380424699999999</v>
      </c>
      <c r="N379" t="s">
        <v>2948</v>
      </c>
      <c r="O379">
        <v>1981</v>
      </c>
      <c r="P379">
        <v>41</v>
      </c>
      <c r="Q379" t="s">
        <v>2695</v>
      </c>
      <c r="R379">
        <v>4</v>
      </c>
      <c r="S379" t="s">
        <v>93</v>
      </c>
      <c r="T379">
        <v>11</v>
      </c>
      <c r="U379" t="s">
        <v>36</v>
      </c>
      <c r="W379">
        <v>-2.3864803952147802</v>
      </c>
      <c r="X379">
        <v>29.888681186674201</v>
      </c>
      <c r="Y379" t="str">
        <f>_xlfn.CONCAT("RWANDA", " ", H379, " ", I379, " ", J379, " ", K379)</f>
        <v>RWANDA NYANZA KIBILIZI RWOTSO SARUHEMBE</v>
      </c>
    </row>
    <row r="380" spans="1:25">
      <c r="A380">
        <v>116</v>
      </c>
      <c r="B380" t="s">
        <v>1147</v>
      </c>
      <c r="C380" t="s">
        <v>1148</v>
      </c>
      <c r="E380" t="s">
        <v>945</v>
      </c>
      <c r="F380" t="s">
        <v>3272</v>
      </c>
      <c r="G380" s="28" t="s">
        <v>24</v>
      </c>
      <c r="H380" t="s">
        <v>160</v>
      </c>
      <c r="I380" t="s">
        <v>2026</v>
      </c>
      <c r="J380" t="s">
        <v>2027</v>
      </c>
      <c r="K380" t="s">
        <v>2028</v>
      </c>
      <c r="L380">
        <v>46.848565299999997</v>
      </c>
      <c r="M380">
        <v>34.380424699999999</v>
      </c>
      <c r="N380" t="s">
        <v>2948</v>
      </c>
      <c r="O380">
        <v>1967</v>
      </c>
      <c r="P380">
        <v>56</v>
      </c>
      <c r="Q380" t="s">
        <v>2695</v>
      </c>
      <c r="R380">
        <v>1</v>
      </c>
      <c r="S380" t="s">
        <v>186</v>
      </c>
      <c r="T380">
        <v>7</v>
      </c>
      <c r="U380" t="s">
        <v>36</v>
      </c>
      <c r="V380" s="17"/>
      <c r="W380">
        <v>-2.3864803952147802</v>
      </c>
      <c r="X380">
        <v>29.888681186674201</v>
      </c>
      <c r="Y380" t="str">
        <f>_xlfn.CONCAT("RWANDA", " ", H380, " ", I380, " ", J380, " ", K380)</f>
        <v>RWANDA NYANZA KIBILIZI RWOTSO SARUHEMBE</v>
      </c>
    </row>
    <row r="381" spans="1:25">
      <c r="A381">
        <v>117</v>
      </c>
      <c r="B381" t="s">
        <v>1149</v>
      </c>
      <c r="C381" t="s">
        <v>1150</v>
      </c>
      <c r="E381" t="s">
        <v>692</v>
      </c>
      <c r="F381" t="s">
        <v>3273</v>
      </c>
      <c r="G381" s="28" t="s">
        <v>97</v>
      </c>
      <c r="H381" t="s">
        <v>289</v>
      </c>
      <c r="I381" t="s">
        <v>2032</v>
      </c>
      <c r="J381" t="s">
        <v>2033</v>
      </c>
      <c r="K381" t="s">
        <v>2034</v>
      </c>
      <c r="L381">
        <v>29.338873</v>
      </c>
      <c r="M381">
        <v>110.52544899999999</v>
      </c>
      <c r="N381">
        <v>11</v>
      </c>
      <c r="O381">
        <v>2020</v>
      </c>
      <c r="P381">
        <v>25</v>
      </c>
      <c r="Q381" t="s">
        <v>2698</v>
      </c>
      <c r="R381">
        <v>2</v>
      </c>
      <c r="S381" t="s">
        <v>48</v>
      </c>
      <c r="T381">
        <v>2</v>
      </c>
      <c r="U381" t="s">
        <v>36</v>
      </c>
      <c r="V381" s="17">
        <v>4331867615</v>
      </c>
      <c r="W381">
        <v>-1.4473539254475101</v>
      </c>
      <c r="X381">
        <v>30.2525464779117</v>
      </c>
      <c r="Y381" t="str">
        <f>_xlfn.CONCAT("RWANDA", " ", H381, " ", I381, " ", J381, " ", K381)</f>
        <v>RWANDA NYAGATARE MIMURI BIBARE URUTAMBI</v>
      </c>
    </row>
    <row r="382" spans="1:25">
      <c r="A382">
        <v>117</v>
      </c>
      <c r="B382" t="s">
        <v>1151</v>
      </c>
      <c r="C382" t="s">
        <v>1152</v>
      </c>
      <c r="E382" t="s">
        <v>2699</v>
      </c>
      <c r="F382" t="s">
        <v>3274</v>
      </c>
      <c r="G382" s="28" t="s">
        <v>97</v>
      </c>
      <c r="H382" t="s">
        <v>289</v>
      </c>
      <c r="I382" t="s">
        <v>2032</v>
      </c>
      <c r="J382" t="s">
        <v>2033</v>
      </c>
      <c r="K382" t="s">
        <v>2034</v>
      </c>
      <c r="L382">
        <v>29.338873</v>
      </c>
      <c r="M382">
        <v>110.52544899999999</v>
      </c>
      <c r="N382">
        <v>3</v>
      </c>
      <c r="O382">
        <v>1974</v>
      </c>
      <c r="P382">
        <v>55</v>
      </c>
      <c r="Q382" t="s">
        <v>2698</v>
      </c>
      <c r="R382">
        <v>6</v>
      </c>
      <c r="S382" t="s">
        <v>43</v>
      </c>
      <c r="T382">
        <v>3</v>
      </c>
      <c r="U382" t="s">
        <v>36</v>
      </c>
      <c r="V382" s="17">
        <v>4331867615</v>
      </c>
      <c r="W382">
        <v>-1.4473539254475101</v>
      </c>
      <c r="X382">
        <v>30.2525464779117</v>
      </c>
      <c r="Y382" t="str">
        <f>_xlfn.CONCAT("RWANDA", " ", H382, " ", I382, " ", J382, " ", K382)</f>
        <v>RWANDA NYAGATARE MIMURI BIBARE URUTAMBI</v>
      </c>
    </row>
    <row r="383" spans="1:25">
      <c r="A383">
        <v>117</v>
      </c>
      <c r="B383" t="s">
        <v>1154</v>
      </c>
      <c r="C383" t="s">
        <v>964</v>
      </c>
      <c r="E383" t="s">
        <v>463</v>
      </c>
      <c r="F383" t="s">
        <v>3275</v>
      </c>
      <c r="G383" s="28" t="s">
        <v>97</v>
      </c>
      <c r="H383" t="s">
        <v>289</v>
      </c>
      <c r="I383" t="s">
        <v>2032</v>
      </c>
      <c r="J383" t="s">
        <v>2033</v>
      </c>
      <c r="K383" t="s">
        <v>2034</v>
      </c>
      <c r="L383">
        <v>29.338873</v>
      </c>
      <c r="M383">
        <v>110.52544899999999</v>
      </c>
      <c r="N383">
        <v>8</v>
      </c>
      <c r="O383">
        <v>1921</v>
      </c>
      <c r="P383">
        <v>101</v>
      </c>
      <c r="Q383" t="s">
        <v>2698</v>
      </c>
      <c r="R383">
        <v>7</v>
      </c>
      <c r="S383" t="s">
        <v>78</v>
      </c>
      <c r="T383">
        <v>12</v>
      </c>
      <c r="U383" t="s">
        <v>36</v>
      </c>
      <c r="V383" s="17">
        <v>4331867615</v>
      </c>
      <c r="W383">
        <v>-1.4473539254475101</v>
      </c>
      <c r="X383">
        <v>30.2525464779117</v>
      </c>
      <c r="Y383" t="str">
        <f>_xlfn.CONCAT("RWANDA", " ", H383, " ", I383, " ", J383, " ", K383)</f>
        <v>RWANDA NYAGATARE MIMURI BIBARE URUTAMBI</v>
      </c>
    </row>
    <row r="384" spans="1:25">
      <c r="A384">
        <v>117</v>
      </c>
      <c r="B384" t="s">
        <v>1156</v>
      </c>
      <c r="C384" t="s">
        <v>2878</v>
      </c>
      <c r="D384" t="s">
        <v>1157</v>
      </c>
      <c r="E384" t="s">
        <v>2701</v>
      </c>
      <c r="F384" t="s">
        <v>3507</v>
      </c>
      <c r="G384" s="28" t="s">
        <v>97</v>
      </c>
      <c r="H384" t="s">
        <v>289</v>
      </c>
      <c r="I384" t="s">
        <v>2032</v>
      </c>
      <c r="J384" t="s">
        <v>2033</v>
      </c>
      <c r="K384" t="s">
        <v>2034</v>
      </c>
      <c r="L384">
        <v>29.338873</v>
      </c>
      <c r="M384">
        <v>110.52544899999999</v>
      </c>
      <c r="N384">
        <v>12</v>
      </c>
      <c r="O384">
        <v>2007</v>
      </c>
      <c r="P384">
        <v>57</v>
      </c>
      <c r="Q384" t="s">
        <v>2698</v>
      </c>
      <c r="R384">
        <v>2</v>
      </c>
      <c r="S384" t="s">
        <v>48</v>
      </c>
      <c r="T384" t="s">
        <v>2948</v>
      </c>
      <c r="U384" t="s">
        <v>36</v>
      </c>
      <c r="V384" s="17">
        <v>4331867615</v>
      </c>
      <c r="W384">
        <v>-1.4473539254475101</v>
      </c>
      <c r="X384">
        <v>30.2525464779117</v>
      </c>
      <c r="Y384" t="str">
        <f>_xlfn.CONCAT("RWANDA", " ", H384, " ", I384, " ", J384, " ", K384)</f>
        <v>RWANDA NYAGATARE MIMURI BIBARE URUTAMBI</v>
      </c>
    </row>
    <row r="385" spans="1:25">
      <c r="A385">
        <v>117</v>
      </c>
      <c r="B385" t="s">
        <v>1159</v>
      </c>
      <c r="C385" t="s">
        <v>1160</v>
      </c>
      <c r="E385" t="s">
        <v>242</v>
      </c>
      <c r="F385" t="s">
        <v>3276</v>
      </c>
      <c r="G385" s="28" t="s">
        <v>97</v>
      </c>
      <c r="H385" t="s">
        <v>289</v>
      </c>
      <c r="I385" t="s">
        <v>2032</v>
      </c>
      <c r="J385" t="s">
        <v>2033</v>
      </c>
      <c r="K385" t="s">
        <v>2034</v>
      </c>
      <c r="L385">
        <v>29.338873</v>
      </c>
      <c r="M385">
        <v>110.52544899999999</v>
      </c>
      <c r="N385" t="s">
        <v>2948</v>
      </c>
      <c r="O385" t="s">
        <v>2948</v>
      </c>
      <c r="P385">
        <v>64</v>
      </c>
      <c r="Q385" t="s">
        <v>2698</v>
      </c>
      <c r="R385" t="s">
        <v>2948</v>
      </c>
      <c r="S385" t="s">
        <v>2948</v>
      </c>
      <c r="T385">
        <v>12</v>
      </c>
      <c r="U385" t="s">
        <v>23</v>
      </c>
      <c r="V385" s="17">
        <v>4331867615</v>
      </c>
      <c r="W385">
        <v>-1.4473539254475101</v>
      </c>
      <c r="X385">
        <v>30.2525464779117</v>
      </c>
      <c r="Y385" t="str">
        <f>_xlfn.CONCAT("RWANDA", " ", H385, " ", I385, " ", J385, " ", K385)</f>
        <v>RWANDA NYAGATARE MIMURI BIBARE URUTAMBI</v>
      </c>
    </row>
    <row r="386" spans="1:25">
      <c r="A386">
        <v>119</v>
      </c>
      <c r="B386" t="s">
        <v>1172</v>
      </c>
      <c r="C386" t="s">
        <v>1173</v>
      </c>
      <c r="E386" t="s">
        <v>2948</v>
      </c>
      <c r="F386" t="s">
        <v>3508</v>
      </c>
      <c r="G386" s="28" t="s">
        <v>97</v>
      </c>
      <c r="H386" t="s">
        <v>125</v>
      </c>
      <c r="I386" t="s">
        <v>125</v>
      </c>
      <c r="J386" t="s">
        <v>2046</v>
      </c>
      <c r="K386" t="s">
        <v>2047</v>
      </c>
      <c r="L386">
        <v>14.3597816</v>
      </c>
      <c r="M386">
        <v>-87.902830699999996</v>
      </c>
      <c r="N386">
        <v>1</v>
      </c>
      <c r="O386">
        <v>1973</v>
      </c>
      <c r="P386">
        <v>49</v>
      </c>
      <c r="Q386" t="s">
        <v>2050</v>
      </c>
      <c r="R386">
        <v>3</v>
      </c>
      <c r="S386" t="s">
        <v>26</v>
      </c>
      <c r="T386">
        <v>7</v>
      </c>
      <c r="U386" t="s">
        <v>36</v>
      </c>
      <c r="V386" s="17">
        <v>6045461494</v>
      </c>
      <c r="W386">
        <v>-1.78973037838368</v>
      </c>
      <c r="X386">
        <v>30.179949892132498</v>
      </c>
      <c r="Y386" t="str">
        <f>_xlfn.CONCAT("RWANDA", " ", H386, " ", I386, " ", J386, " ", K386)</f>
        <v>RWANDA KIREHE KIREHE RWESERO BENGAZI</v>
      </c>
    </row>
    <row r="387" spans="1:25">
      <c r="A387">
        <v>119</v>
      </c>
      <c r="B387" t="s">
        <v>1175</v>
      </c>
      <c r="C387" t="s">
        <v>1176</v>
      </c>
      <c r="D387" t="s">
        <v>1177</v>
      </c>
      <c r="E387" t="s">
        <v>368</v>
      </c>
      <c r="F387" t="s">
        <v>2048</v>
      </c>
      <c r="G387" s="28" t="s">
        <v>97</v>
      </c>
      <c r="H387" t="s">
        <v>125</v>
      </c>
      <c r="I387" t="s">
        <v>125</v>
      </c>
      <c r="J387" t="s">
        <v>2046</v>
      </c>
      <c r="K387" t="s">
        <v>2047</v>
      </c>
      <c r="L387">
        <v>14.3597816</v>
      </c>
      <c r="M387">
        <v>-87.902830699999996</v>
      </c>
      <c r="N387" t="s">
        <v>2948</v>
      </c>
      <c r="O387">
        <v>1975</v>
      </c>
      <c r="P387">
        <v>47</v>
      </c>
      <c r="Q387" t="s">
        <v>2050</v>
      </c>
      <c r="R387">
        <v>1</v>
      </c>
      <c r="S387" t="s">
        <v>186</v>
      </c>
      <c r="T387">
        <v>1</v>
      </c>
      <c r="U387" t="s">
        <v>36</v>
      </c>
      <c r="V387" s="17">
        <v>6045461494</v>
      </c>
      <c r="W387">
        <v>-1.78973037838368</v>
      </c>
      <c r="X387">
        <v>30.179949892132498</v>
      </c>
      <c r="Y387" t="str">
        <f>_xlfn.CONCAT("RWANDA", " ", H387, " ", I387, " ", J387, " ", K387)</f>
        <v>RWANDA KIREHE KIREHE RWESERO BENGAZI</v>
      </c>
    </row>
    <row r="388" spans="1:25">
      <c r="A388">
        <v>119</v>
      </c>
      <c r="B388" t="s">
        <v>1178</v>
      </c>
      <c r="C388" t="s">
        <v>2948</v>
      </c>
      <c r="E388" t="s">
        <v>780</v>
      </c>
      <c r="F388" t="s">
        <v>3509</v>
      </c>
      <c r="G388" s="28" t="s">
        <v>97</v>
      </c>
      <c r="H388" t="s">
        <v>125</v>
      </c>
      <c r="I388" t="s">
        <v>125</v>
      </c>
      <c r="J388" t="s">
        <v>2046</v>
      </c>
      <c r="K388" t="s">
        <v>2047</v>
      </c>
      <c r="L388">
        <v>14.3597816</v>
      </c>
      <c r="M388">
        <v>-87.902830699999996</v>
      </c>
      <c r="N388">
        <v>7</v>
      </c>
      <c r="O388">
        <v>1990</v>
      </c>
      <c r="P388">
        <v>32</v>
      </c>
      <c r="Q388" t="s">
        <v>2050</v>
      </c>
      <c r="R388">
        <v>6</v>
      </c>
      <c r="S388" t="s">
        <v>43</v>
      </c>
      <c r="T388">
        <v>7</v>
      </c>
      <c r="U388" t="s">
        <v>23</v>
      </c>
      <c r="V388" s="17">
        <v>6045461494</v>
      </c>
      <c r="W388">
        <v>-1.78973037838368</v>
      </c>
      <c r="X388">
        <v>30.179949892132498</v>
      </c>
      <c r="Y388" t="str">
        <f>_xlfn.CONCAT("RWANDA", " ", H388, " ", I388, " ", J388, " ", K388)</f>
        <v>RWANDA KIREHE KIREHE RWESERO BENGAZI</v>
      </c>
    </row>
    <row r="389" spans="1:25">
      <c r="A389">
        <v>119</v>
      </c>
      <c r="B389" t="s">
        <v>1179</v>
      </c>
      <c r="C389" t="s">
        <v>134</v>
      </c>
      <c r="D389" t="s">
        <v>1095</v>
      </c>
      <c r="E389" t="s">
        <v>1180</v>
      </c>
      <c r="F389" t="s">
        <v>2050</v>
      </c>
      <c r="G389" s="28" t="s">
        <v>97</v>
      </c>
      <c r="H389" t="s">
        <v>125</v>
      </c>
      <c r="I389" t="s">
        <v>125</v>
      </c>
      <c r="J389" t="s">
        <v>2046</v>
      </c>
      <c r="K389" t="s">
        <v>2047</v>
      </c>
      <c r="L389">
        <v>14.3597816</v>
      </c>
      <c r="M389">
        <v>-87.902830699999996</v>
      </c>
      <c r="N389">
        <v>6</v>
      </c>
      <c r="O389">
        <v>1968</v>
      </c>
      <c r="P389">
        <v>54</v>
      </c>
      <c r="Q389" t="s">
        <v>2050</v>
      </c>
      <c r="R389" t="s">
        <v>2948</v>
      </c>
      <c r="S389" t="s">
        <v>2948</v>
      </c>
      <c r="T389" t="s">
        <v>2948</v>
      </c>
      <c r="U389" t="s">
        <v>36</v>
      </c>
      <c r="V389" s="17">
        <v>6045461494</v>
      </c>
      <c r="W389">
        <v>-1.78973037838368</v>
      </c>
      <c r="X389">
        <v>30.179949892132498</v>
      </c>
      <c r="Y389" t="str">
        <f>_xlfn.CONCAT("RWANDA", " ", H389, " ", I389, " ", J389, " ", K389)</f>
        <v>RWANDA KIREHE KIREHE RWESERO BENGAZI</v>
      </c>
    </row>
    <row r="390" spans="1:25">
      <c r="A390">
        <v>120</v>
      </c>
      <c r="B390" t="s">
        <v>1181</v>
      </c>
      <c r="C390" t="s">
        <v>1182</v>
      </c>
      <c r="E390" t="s">
        <v>2709</v>
      </c>
      <c r="F390" t="s">
        <v>3284</v>
      </c>
      <c r="G390" s="28" t="s">
        <v>37</v>
      </c>
      <c r="H390" t="s">
        <v>64</v>
      </c>
      <c r="I390" t="s">
        <v>1450</v>
      </c>
      <c r="J390" t="s">
        <v>1451</v>
      </c>
      <c r="K390" t="s">
        <v>1452</v>
      </c>
      <c r="L390">
        <v>37.8909637</v>
      </c>
      <c r="M390">
        <v>139.31673050000001</v>
      </c>
      <c r="N390">
        <v>8</v>
      </c>
      <c r="O390">
        <v>1958</v>
      </c>
      <c r="P390">
        <v>64</v>
      </c>
      <c r="Q390" t="s">
        <v>2711</v>
      </c>
      <c r="R390">
        <v>7</v>
      </c>
      <c r="S390" t="s">
        <v>78</v>
      </c>
      <c r="T390">
        <v>5</v>
      </c>
      <c r="U390" t="s">
        <v>36</v>
      </c>
      <c r="V390" s="17">
        <v>3928375767</v>
      </c>
      <c r="W390">
        <v>-1.7580792091822599</v>
      </c>
      <c r="X390">
        <v>29.546917154818299</v>
      </c>
      <c r="Y390" t="str">
        <f>_xlfn.CONCAT("RWANDA", " ", H390, " ", I390, " ", J390, " ", K390)</f>
        <v>RWANDA RUTSIRO BONEZA BUSHAKA GASEKE</v>
      </c>
    </row>
    <row r="391" spans="1:25">
      <c r="A391">
        <v>120</v>
      </c>
      <c r="B391" t="s">
        <v>1184</v>
      </c>
      <c r="C391" t="s">
        <v>767</v>
      </c>
      <c r="E391" t="s">
        <v>373</v>
      </c>
      <c r="F391" t="s">
        <v>3285</v>
      </c>
      <c r="G391" s="28" t="s">
        <v>37</v>
      </c>
      <c r="H391" t="s">
        <v>64</v>
      </c>
      <c r="I391" t="s">
        <v>1450</v>
      </c>
      <c r="J391" t="s">
        <v>1451</v>
      </c>
      <c r="K391" t="s">
        <v>1452</v>
      </c>
      <c r="L391">
        <v>37.8909637</v>
      </c>
      <c r="M391">
        <v>139.31673050000001</v>
      </c>
      <c r="N391">
        <v>3</v>
      </c>
      <c r="O391">
        <v>1931</v>
      </c>
      <c r="P391">
        <v>67</v>
      </c>
      <c r="Q391" t="s">
        <v>2711</v>
      </c>
      <c r="R391">
        <v>6</v>
      </c>
      <c r="S391" t="s">
        <v>43</v>
      </c>
      <c r="T391">
        <v>6</v>
      </c>
      <c r="U391" t="s">
        <v>23</v>
      </c>
      <c r="V391" s="17">
        <v>3928375767</v>
      </c>
      <c r="W391">
        <v>-1.7580792091822599</v>
      </c>
      <c r="X391">
        <v>29.546917154818299</v>
      </c>
      <c r="Y391" t="str">
        <f>_xlfn.CONCAT("RWANDA", " ", H391, " ", I391, " ", J391, " ", K391)</f>
        <v>RWANDA RUTSIRO BONEZA BUSHAKA GASEKE</v>
      </c>
    </row>
    <row r="392" spans="1:25">
      <c r="A392">
        <v>121</v>
      </c>
      <c r="B392" t="s">
        <v>1186</v>
      </c>
      <c r="C392" t="s">
        <v>1187</v>
      </c>
      <c r="E392" t="s">
        <v>2879</v>
      </c>
      <c r="F392" t="s">
        <v>3510</v>
      </c>
      <c r="G392" s="28" t="s">
        <v>72</v>
      </c>
      <c r="H392" t="s">
        <v>82</v>
      </c>
      <c r="I392" t="s">
        <v>2054</v>
      </c>
      <c r="J392" t="s">
        <v>2055</v>
      </c>
      <c r="K392" t="s">
        <v>2056</v>
      </c>
      <c r="L392">
        <v>14.192999800000001</v>
      </c>
      <c r="M392">
        <v>121.13173519999999</v>
      </c>
      <c r="N392">
        <v>9</v>
      </c>
      <c r="O392" t="s">
        <v>2948</v>
      </c>
      <c r="P392">
        <v>20</v>
      </c>
      <c r="Q392" t="s">
        <v>2713</v>
      </c>
      <c r="R392">
        <v>5</v>
      </c>
      <c r="S392" t="s">
        <v>86</v>
      </c>
      <c r="T392">
        <v>4</v>
      </c>
      <c r="U392" t="s">
        <v>36</v>
      </c>
      <c r="V392">
        <v>6047102411</v>
      </c>
      <c r="W392">
        <v>-1.95661291180191</v>
      </c>
      <c r="X392">
        <v>30.142902308682199</v>
      </c>
      <c r="Y392" t="str">
        <f>_xlfn.CONCAT("RWANDA", " ", H392, " ", I392, " ", J392, " ", K392)</f>
        <v>RWANDA KICUKIRO NYARUGUNGA RWIMBOGO NYANDUNGU</v>
      </c>
    </row>
    <row r="393" spans="1:25">
      <c r="A393">
        <v>121</v>
      </c>
      <c r="B393" t="s">
        <v>1186</v>
      </c>
      <c r="C393" t="s">
        <v>1187</v>
      </c>
      <c r="E393" t="s">
        <v>2712</v>
      </c>
      <c r="F393" t="s">
        <v>3286</v>
      </c>
      <c r="G393" s="28" t="s">
        <v>37</v>
      </c>
      <c r="H393" t="s">
        <v>64</v>
      </c>
      <c r="I393" t="s">
        <v>1450</v>
      </c>
      <c r="J393" t="s">
        <v>2880</v>
      </c>
      <c r="K393" t="s">
        <v>1726</v>
      </c>
      <c r="L393">
        <v>14.192999800000001</v>
      </c>
      <c r="M393">
        <v>121.13173519999999</v>
      </c>
      <c r="N393">
        <v>9</v>
      </c>
      <c r="O393">
        <v>2002</v>
      </c>
      <c r="P393">
        <v>20</v>
      </c>
      <c r="Q393" t="s">
        <v>2713</v>
      </c>
      <c r="R393">
        <v>5</v>
      </c>
      <c r="S393" t="s">
        <v>86</v>
      </c>
      <c r="T393">
        <v>4</v>
      </c>
      <c r="U393" t="s">
        <v>36</v>
      </c>
      <c r="V393">
        <v>6047102411</v>
      </c>
      <c r="W393">
        <v>-1.7580792091822599</v>
      </c>
      <c r="X393">
        <v>29.546917154818299</v>
      </c>
      <c r="Y393" t="str">
        <f>_xlfn.CONCAT("RWANDA", " ", H393, " ", I393, " ", J393, " ", K393)</f>
        <v>RWANDA RUTSIRO BONEZA KABIHOGO BWERAMANA</v>
      </c>
    </row>
    <row r="394" spans="1:25">
      <c r="A394">
        <v>121</v>
      </c>
      <c r="B394" t="s">
        <v>1189</v>
      </c>
      <c r="C394" t="s">
        <v>1190</v>
      </c>
      <c r="E394" t="s">
        <v>2714</v>
      </c>
      <c r="F394" t="s">
        <v>3287</v>
      </c>
      <c r="G394" s="28" t="s">
        <v>72</v>
      </c>
      <c r="H394" t="s">
        <v>82</v>
      </c>
      <c r="I394" t="s">
        <v>2054</v>
      </c>
      <c r="J394" t="s">
        <v>2055</v>
      </c>
      <c r="K394" t="s">
        <v>2056</v>
      </c>
      <c r="L394">
        <v>-6.8099748</v>
      </c>
      <c r="M394">
        <v>105.8583873</v>
      </c>
      <c r="N394">
        <v>7</v>
      </c>
      <c r="O394">
        <v>2002</v>
      </c>
      <c r="P394">
        <v>19</v>
      </c>
      <c r="Q394" t="s">
        <v>2713</v>
      </c>
      <c r="R394">
        <v>4</v>
      </c>
      <c r="S394" t="s">
        <v>93</v>
      </c>
      <c r="T394">
        <v>7</v>
      </c>
      <c r="U394" t="s">
        <v>23</v>
      </c>
      <c r="V394">
        <v>6047102410</v>
      </c>
      <c r="W394">
        <v>-1.95661291180191</v>
      </c>
      <c r="X394">
        <v>30.142902308682199</v>
      </c>
      <c r="Y394" t="str">
        <f>_xlfn.CONCAT("RWANDA", " ", H394, " ", I394, " ", J394, " ", K394)</f>
        <v>RWANDA KICUKIRO NYARUGUNGA RWIMBOGO NYANDUNGU</v>
      </c>
    </row>
    <row r="395" spans="1:25">
      <c r="A395">
        <v>122</v>
      </c>
      <c r="B395" t="s">
        <v>1192</v>
      </c>
      <c r="C395" t="s">
        <v>1180</v>
      </c>
      <c r="E395" t="s">
        <v>2617</v>
      </c>
      <c r="F395" t="s">
        <v>3288</v>
      </c>
      <c r="G395" s="28" t="s">
        <v>37</v>
      </c>
      <c r="H395" t="s">
        <v>38</v>
      </c>
      <c r="I395" t="s">
        <v>1470</v>
      </c>
      <c r="J395" t="s">
        <v>2059</v>
      </c>
      <c r="K395" t="s">
        <v>2060</v>
      </c>
      <c r="L395">
        <v>36.813372000000001</v>
      </c>
      <c r="M395">
        <v>121.620148</v>
      </c>
      <c r="N395">
        <v>8</v>
      </c>
      <c r="O395">
        <v>1951</v>
      </c>
      <c r="P395">
        <v>38</v>
      </c>
      <c r="Q395" t="s">
        <v>2619</v>
      </c>
      <c r="R395">
        <v>1</v>
      </c>
      <c r="S395" t="s">
        <v>186</v>
      </c>
      <c r="T395">
        <v>4</v>
      </c>
      <c r="U395" t="s">
        <v>36</v>
      </c>
      <c r="V395">
        <v>6047102410</v>
      </c>
      <c r="W395">
        <v>-2.6710914397711401</v>
      </c>
      <c r="X395">
        <v>29.8569774783127</v>
      </c>
      <c r="Y395" t="str">
        <f>_xlfn.CONCAT("RWANDA", " ", H395, " ", I395, " ", J395, " ", K395)</f>
        <v>RWANDA RUSIZI MUGANZA CYARUKARA GISOZI</v>
      </c>
    </row>
    <row r="396" spans="1:25">
      <c r="A396">
        <v>122</v>
      </c>
      <c r="B396" t="s">
        <v>1194</v>
      </c>
      <c r="C396" t="s">
        <v>1195</v>
      </c>
      <c r="D396" t="s">
        <v>1196</v>
      </c>
      <c r="E396" t="s">
        <v>650</v>
      </c>
      <c r="F396" t="s">
        <v>2619</v>
      </c>
      <c r="G396" s="28" t="s">
        <v>37</v>
      </c>
      <c r="H396" t="s">
        <v>38</v>
      </c>
      <c r="I396" t="s">
        <v>1470</v>
      </c>
      <c r="J396" t="s">
        <v>2059</v>
      </c>
      <c r="K396" t="s">
        <v>2060</v>
      </c>
      <c r="L396">
        <v>36.813372000000001</v>
      </c>
      <c r="M396">
        <v>121.620148</v>
      </c>
      <c r="N396">
        <v>5</v>
      </c>
      <c r="O396">
        <v>1938</v>
      </c>
      <c r="P396">
        <v>91</v>
      </c>
      <c r="Q396" t="s">
        <v>2619</v>
      </c>
      <c r="R396">
        <v>1</v>
      </c>
      <c r="S396" t="s">
        <v>186</v>
      </c>
      <c r="T396">
        <v>9</v>
      </c>
      <c r="U396" t="s">
        <v>36</v>
      </c>
      <c r="V396" s="17">
        <v>9978902379</v>
      </c>
      <c r="W396">
        <v>-2.6710914397711401</v>
      </c>
      <c r="X396">
        <v>29.8569774783127</v>
      </c>
      <c r="Y396" t="str">
        <f>_xlfn.CONCAT("RWANDA", " ", H396, " ", I396, " ", J396, " ", K396)</f>
        <v>RWANDA RUSIZI MUGANZA CYARUKARA GISOZI</v>
      </c>
    </row>
    <row r="397" spans="1:25">
      <c r="A397">
        <v>122</v>
      </c>
      <c r="B397" t="s">
        <v>1198</v>
      </c>
      <c r="C397" t="s">
        <v>1199</v>
      </c>
      <c r="E397" t="s">
        <v>2716</v>
      </c>
      <c r="F397" t="s">
        <v>3289</v>
      </c>
      <c r="G397" s="28" t="s">
        <v>37</v>
      </c>
      <c r="H397" t="s">
        <v>38</v>
      </c>
      <c r="I397" t="s">
        <v>1470</v>
      </c>
      <c r="J397" t="s">
        <v>2059</v>
      </c>
      <c r="K397" t="s">
        <v>2060</v>
      </c>
      <c r="L397">
        <v>36.813372000000001</v>
      </c>
      <c r="M397">
        <v>121.620148</v>
      </c>
      <c r="N397" t="s">
        <v>2948</v>
      </c>
      <c r="O397" t="s">
        <v>2948</v>
      </c>
      <c r="P397">
        <v>58</v>
      </c>
      <c r="Q397" t="s">
        <v>2619</v>
      </c>
      <c r="R397">
        <v>3</v>
      </c>
      <c r="S397" t="s">
        <v>26</v>
      </c>
      <c r="T397">
        <v>9</v>
      </c>
      <c r="U397" t="s">
        <v>36</v>
      </c>
      <c r="V397" s="17">
        <v>9978902379</v>
      </c>
      <c r="W397">
        <v>-2.6710914397711401</v>
      </c>
      <c r="X397">
        <v>29.8569774783127</v>
      </c>
      <c r="Y397" t="str">
        <f>_xlfn.CONCAT("RWANDA", " ", H397, " ", I397, " ", J397, " ", K397)</f>
        <v>RWANDA RUSIZI MUGANZA CYARUKARA GISOZI</v>
      </c>
    </row>
    <row r="398" spans="1:25">
      <c r="A398">
        <v>123</v>
      </c>
      <c r="B398" t="s">
        <v>1201</v>
      </c>
      <c r="C398" t="s">
        <v>1202</v>
      </c>
      <c r="D398" t="s">
        <v>88</v>
      </c>
      <c r="E398" t="s">
        <v>682</v>
      </c>
      <c r="F398" t="s">
        <v>2720</v>
      </c>
      <c r="G398" s="28" t="s">
        <v>24</v>
      </c>
      <c r="H398" t="s">
        <v>160</v>
      </c>
      <c r="I398" t="s">
        <v>2064</v>
      </c>
      <c r="J398" t="s">
        <v>2065</v>
      </c>
      <c r="K398" t="s">
        <v>2066</v>
      </c>
      <c r="L398">
        <v>29.9460643</v>
      </c>
      <c r="M398">
        <v>122.30329140000001</v>
      </c>
      <c r="N398">
        <v>12</v>
      </c>
      <c r="O398">
        <v>2005</v>
      </c>
      <c r="P398">
        <v>17</v>
      </c>
      <c r="Q398" t="s">
        <v>2721</v>
      </c>
      <c r="R398">
        <v>6</v>
      </c>
      <c r="S398" t="s">
        <v>43</v>
      </c>
      <c r="T398" t="s">
        <v>2948</v>
      </c>
      <c r="U398" t="s">
        <v>36</v>
      </c>
      <c r="V398" s="17">
        <v>9534392387</v>
      </c>
      <c r="W398">
        <v>-2.2948207089083299</v>
      </c>
      <c r="X398">
        <v>29.745601458401602</v>
      </c>
      <c r="Y398" t="str">
        <f>_xlfn.CONCAT("RWANDA", " ", H398, " ", I398, " ", J398, " ", K398)</f>
        <v>RWANDA NYANZA MUKINGO GATAGARA NYAMUKO</v>
      </c>
    </row>
    <row r="399" spans="1:25">
      <c r="A399">
        <v>123</v>
      </c>
      <c r="B399" t="s">
        <v>1204</v>
      </c>
      <c r="C399" t="s">
        <v>1205</v>
      </c>
      <c r="E399" t="s">
        <v>2722</v>
      </c>
      <c r="F399" t="s">
        <v>3290</v>
      </c>
      <c r="G399" s="28" t="s">
        <v>24</v>
      </c>
      <c r="H399" t="s">
        <v>160</v>
      </c>
      <c r="I399" t="s">
        <v>2064</v>
      </c>
      <c r="J399" t="s">
        <v>2065</v>
      </c>
      <c r="K399" t="s">
        <v>2066</v>
      </c>
      <c r="L399">
        <v>29.9460643</v>
      </c>
      <c r="M399">
        <v>122.30329140000001</v>
      </c>
      <c r="N399">
        <v>12</v>
      </c>
      <c r="O399">
        <v>1955</v>
      </c>
      <c r="P399">
        <v>37</v>
      </c>
      <c r="Q399" t="s">
        <v>2721</v>
      </c>
      <c r="R399">
        <v>5</v>
      </c>
      <c r="S399" t="s">
        <v>86</v>
      </c>
      <c r="T399">
        <v>4</v>
      </c>
      <c r="U399" t="s">
        <v>36</v>
      </c>
      <c r="V399" s="17">
        <v>9534392387</v>
      </c>
      <c r="W399">
        <v>-2.2948207089083299</v>
      </c>
      <c r="X399">
        <v>29.745601458401602</v>
      </c>
      <c r="Y399" t="str">
        <f>_xlfn.CONCAT("RWANDA", " ", H399, " ", I399, " ", J399, " ", K399)</f>
        <v>RWANDA NYANZA MUKINGO GATAGARA NYAMUKO</v>
      </c>
    </row>
    <row r="400" spans="1:25">
      <c r="A400">
        <v>123</v>
      </c>
      <c r="B400" t="s">
        <v>1207</v>
      </c>
      <c r="C400" t="s">
        <v>1208</v>
      </c>
      <c r="E400" t="s">
        <v>2724</v>
      </c>
      <c r="F400" t="s">
        <v>3291</v>
      </c>
      <c r="G400" s="28" t="s">
        <v>24</v>
      </c>
      <c r="H400" t="s">
        <v>160</v>
      </c>
      <c r="I400" t="s">
        <v>2064</v>
      </c>
      <c r="J400" t="s">
        <v>2065</v>
      </c>
      <c r="K400" t="s">
        <v>2066</v>
      </c>
      <c r="L400">
        <v>29.9460643</v>
      </c>
      <c r="M400">
        <v>122.30329140000001</v>
      </c>
      <c r="N400" t="s">
        <v>2948</v>
      </c>
      <c r="O400">
        <v>1949</v>
      </c>
      <c r="P400">
        <v>74</v>
      </c>
      <c r="Q400" t="s">
        <v>2721</v>
      </c>
      <c r="R400">
        <v>2</v>
      </c>
      <c r="S400" t="s">
        <v>48</v>
      </c>
      <c r="T400">
        <v>7</v>
      </c>
      <c r="U400" t="s">
        <v>23</v>
      </c>
      <c r="V400" s="17">
        <v>9534392387</v>
      </c>
      <c r="W400">
        <v>-2.2948207089083299</v>
      </c>
      <c r="X400">
        <v>29.745601458401602</v>
      </c>
      <c r="Y400" t="str">
        <f>_xlfn.CONCAT("RWANDA", " ", H400, " ", I400, " ", J400, " ", K400)</f>
        <v>RWANDA NYANZA MUKINGO GATAGARA NYAMUKO</v>
      </c>
    </row>
    <row r="401" spans="1:25">
      <c r="A401">
        <v>124</v>
      </c>
      <c r="B401" t="s">
        <v>1210</v>
      </c>
      <c r="C401" t="s">
        <v>900</v>
      </c>
      <c r="E401" t="s">
        <v>1211</v>
      </c>
      <c r="F401" t="s">
        <v>3292</v>
      </c>
      <c r="G401" s="28" t="s">
        <v>24</v>
      </c>
      <c r="H401" t="s">
        <v>255</v>
      </c>
      <c r="I401" t="s">
        <v>1765</v>
      </c>
      <c r="J401" t="s">
        <v>1858</v>
      </c>
      <c r="K401" t="s">
        <v>2070</v>
      </c>
      <c r="L401">
        <v>7.7085721999999999</v>
      </c>
      <c r="M401">
        <v>122.86735539999999</v>
      </c>
      <c r="N401">
        <v>1</v>
      </c>
      <c r="O401">
        <v>1936</v>
      </c>
      <c r="P401">
        <v>86</v>
      </c>
      <c r="Q401" t="s">
        <v>2069</v>
      </c>
      <c r="R401">
        <v>7</v>
      </c>
      <c r="S401" t="s">
        <v>78</v>
      </c>
      <c r="T401">
        <v>12</v>
      </c>
      <c r="U401" t="s">
        <v>23</v>
      </c>
      <c r="V401" s="17">
        <v>1865430883</v>
      </c>
      <c r="W401">
        <v>-2.15238811109838</v>
      </c>
      <c r="X401">
        <v>29.7527062585599</v>
      </c>
      <c r="Y401" t="str">
        <f>_xlfn.CONCAT("RWANDA", " ", H401, " ", I401, " ", J401, " ", K401)</f>
        <v>RWANDA RUHANGO BYIMANA MUHORORO BUKOMERO</v>
      </c>
    </row>
    <row r="402" spans="1:25">
      <c r="A402">
        <v>124</v>
      </c>
      <c r="B402" t="s">
        <v>1210</v>
      </c>
      <c r="C402" t="s">
        <v>900</v>
      </c>
      <c r="E402" t="s">
        <v>1211</v>
      </c>
      <c r="F402" t="s">
        <v>3292</v>
      </c>
      <c r="G402" s="28" t="s">
        <v>37</v>
      </c>
      <c r="H402" t="s">
        <v>64</v>
      </c>
      <c r="I402" t="s">
        <v>2881</v>
      </c>
      <c r="J402" t="s">
        <v>2882</v>
      </c>
      <c r="K402" t="s">
        <v>2883</v>
      </c>
      <c r="L402">
        <v>7.7085721999999999</v>
      </c>
      <c r="M402">
        <v>122.86735539999999</v>
      </c>
      <c r="N402">
        <v>1</v>
      </c>
      <c r="O402">
        <v>1936</v>
      </c>
      <c r="P402">
        <v>86</v>
      </c>
      <c r="Q402" t="s">
        <v>2069</v>
      </c>
      <c r="R402">
        <v>7</v>
      </c>
      <c r="S402" t="s">
        <v>78</v>
      </c>
      <c r="T402">
        <v>12</v>
      </c>
      <c r="U402" t="s">
        <v>2948</v>
      </c>
      <c r="V402" s="17">
        <v>1865430883</v>
      </c>
      <c r="W402">
        <v>-1.87672309083846</v>
      </c>
      <c r="X402">
        <v>29.349804002173101</v>
      </c>
      <c r="Y402" t="str">
        <f>_xlfn.CONCAT("RWANDA", " ", H402, " ", I402, " ", J402, " ", K402)</f>
        <v>RWANDA RUTSIRO MUKURA KAGANO TUMBA</v>
      </c>
    </row>
    <row r="403" spans="1:25">
      <c r="A403">
        <v>124</v>
      </c>
      <c r="B403" t="s">
        <v>1212</v>
      </c>
      <c r="C403" t="s">
        <v>1213</v>
      </c>
      <c r="E403" t="s">
        <v>292</v>
      </c>
      <c r="F403" t="s">
        <v>3293</v>
      </c>
      <c r="G403" s="28" t="s">
        <v>24</v>
      </c>
      <c r="H403" t="s">
        <v>255</v>
      </c>
      <c r="I403" t="s">
        <v>1765</v>
      </c>
      <c r="J403" t="s">
        <v>1858</v>
      </c>
      <c r="K403" t="s">
        <v>2070</v>
      </c>
      <c r="L403">
        <v>7.7085721999999999</v>
      </c>
      <c r="M403">
        <v>122.86735539999999</v>
      </c>
      <c r="N403">
        <v>11</v>
      </c>
      <c r="O403" t="s">
        <v>2948</v>
      </c>
      <c r="P403">
        <v>20</v>
      </c>
      <c r="Q403" t="s">
        <v>2069</v>
      </c>
      <c r="R403">
        <v>6</v>
      </c>
      <c r="S403" t="s">
        <v>43</v>
      </c>
      <c r="T403">
        <v>10</v>
      </c>
      <c r="U403" t="s">
        <v>36</v>
      </c>
      <c r="V403" s="17">
        <v>1865430883</v>
      </c>
      <c r="W403">
        <v>-2.15238811109838</v>
      </c>
      <c r="X403">
        <v>29.7527062585599</v>
      </c>
      <c r="Y403" t="str">
        <f>_xlfn.CONCAT("RWANDA", " ", H403, " ", I403, " ", J403, " ", K403)</f>
        <v>RWANDA RUHANGO BYIMANA MUHORORO BUKOMERO</v>
      </c>
    </row>
    <row r="404" spans="1:25">
      <c r="A404">
        <v>125</v>
      </c>
      <c r="B404" t="s">
        <v>1214</v>
      </c>
      <c r="C404" t="s">
        <v>1215</v>
      </c>
      <c r="E404" t="s">
        <v>583</v>
      </c>
      <c r="F404" t="s">
        <v>3294</v>
      </c>
      <c r="G404" s="28" t="s">
        <v>31</v>
      </c>
      <c r="H404" t="s">
        <v>52</v>
      </c>
      <c r="I404" t="s">
        <v>1380</v>
      </c>
      <c r="J404" t="s">
        <v>1380</v>
      </c>
      <c r="K404" t="s">
        <v>1972</v>
      </c>
      <c r="L404">
        <v>7.4833299999999996</v>
      </c>
      <c r="M404">
        <v>124.25</v>
      </c>
      <c r="N404">
        <v>8</v>
      </c>
      <c r="O404" t="s">
        <v>2948</v>
      </c>
      <c r="P404">
        <v>80</v>
      </c>
      <c r="Q404" t="s">
        <v>2726</v>
      </c>
      <c r="R404">
        <v>4</v>
      </c>
      <c r="S404" t="s">
        <v>93</v>
      </c>
      <c r="T404">
        <v>12</v>
      </c>
      <c r="U404" t="s">
        <v>36</v>
      </c>
      <c r="V404" s="17"/>
      <c r="W404">
        <v>-1.5227545642311999</v>
      </c>
      <c r="X404">
        <v>29.962245689476699</v>
      </c>
      <c r="Y404" t="str">
        <f>_xlfn.CONCAT("RWANDA", " ", H404, " ", I404, " ", J404, " ", K404)</f>
        <v>RWANDA BURERA BUNGWE BUNGWE GAKERI</v>
      </c>
    </row>
    <row r="405" spans="1:25">
      <c r="A405">
        <v>125</v>
      </c>
      <c r="B405" t="s">
        <v>1217</v>
      </c>
      <c r="C405" t="s">
        <v>1218</v>
      </c>
      <c r="E405" t="s">
        <v>2884</v>
      </c>
      <c r="F405" t="s">
        <v>3511</v>
      </c>
      <c r="G405" s="28" t="s">
        <v>31</v>
      </c>
      <c r="H405" t="s">
        <v>52</v>
      </c>
      <c r="I405" t="s">
        <v>1380</v>
      </c>
      <c r="J405" t="s">
        <v>1380</v>
      </c>
      <c r="K405" t="s">
        <v>1972</v>
      </c>
      <c r="L405">
        <v>7.4833299999999996</v>
      </c>
      <c r="M405">
        <v>124.25</v>
      </c>
      <c r="N405" t="s">
        <v>2948</v>
      </c>
      <c r="O405" t="s">
        <v>2948</v>
      </c>
      <c r="P405">
        <v>45</v>
      </c>
      <c r="Q405" t="s">
        <v>2726</v>
      </c>
      <c r="R405">
        <v>1</v>
      </c>
      <c r="S405" t="s">
        <v>186</v>
      </c>
      <c r="T405" t="s">
        <v>2948</v>
      </c>
      <c r="U405" t="s">
        <v>36</v>
      </c>
      <c r="W405">
        <v>-1.5227545642311999</v>
      </c>
      <c r="X405">
        <v>29.962245689476699</v>
      </c>
      <c r="Y405" t="str">
        <f>_xlfn.CONCAT("RWANDA", " ", H405, " ", I405, " ", J405, " ", K405)</f>
        <v>RWANDA BURERA BUNGWE BUNGWE GAKERI</v>
      </c>
    </row>
    <row r="406" spans="1:25">
      <c r="A406">
        <v>125</v>
      </c>
      <c r="B406" t="s">
        <v>1220</v>
      </c>
      <c r="C406" t="s">
        <v>2885</v>
      </c>
      <c r="E406" t="s">
        <v>1052</v>
      </c>
      <c r="F406" t="s">
        <v>3512</v>
      </c>
      <c r="G406" s="28" t="s">
        <v>31</v>
      </c>
      <c r="H406" t="s">
        <v>52</v>
      </c>
      <c r="I406" t="s">
        <v>1380</v>
      </c>
      <c r="J406" t="s">
        <v>1380</v>
      </c>
      <c r="K406" t="s">
        <v>1972</v>
      </c>
      <c r="L406">
        <v>7.4833299999999996</v>
      </c>
      <c r="M406">
        <v>124.25</v>
      </c>
      <c r="N406">
        <v>8</v>
      </c>
      <c r="O406">
        <v>2001</v>
      </c>
      <c r="P406">
        <v>21</v>
      </c>
      <c r="Q406" t="s">
        <v>2726</v>
      </c>
      <c r="R406">
        <v>7</v>
      </c>
      <c r="S406" t="s">
        <v>78</v>
      </c>
      <c r="T406">
        <v>12</v>
      </c>
      <c r="U406" t="s">
        <v>23</v>
      </c>
      <c r="W406">
        <v>-1.5227545642311999</v>
      </c>
      <c r="X406">
        <v>29.962245689476699</v>
      </c>
      <c r="Y406" t="str">
        <f>_xlfn.CONCAT("RWANDA", " ", H406, " ", I406, " ", J406, " ", K406)</f>
        <v>RWANDA BURERA BUNGWE BUNGWE GAKERI</v>
      </c>
    </row>
    <row r="407" spans="1:25">
      <c r="A407">
        <v>126</v>
      </c>
      <c r="B407" t="s">
        <v>1221</v>
      </c>
      <c r="C407" t="s">
        <v>1222</v>
      </c>
      <c r="E407" t="s">
        <v>685</v>
      </c>
      <c r="F407" t="s">
        <v>3297</v>
      </c>
      <c r="G407" s="28" t="s">
        <v>72</v>
      </c>
      <c r="H407" t="s">
        <v>73</v>
      </c>
      <c r="I407" t="s">
        <v>2076</v>
      </c>
      <c r="J407" t="s">
        <v>2077</v>
      </c>
      <c r="K407" t="s">
        <v>2078</v>
      </c>
      <c r="L407">
        <v>22.829287000000001</v>
      </c>
      <c r="M407">
        <v>107.200654</v>
      </c>
      <c r="N407">
        <v>12</v>
      </c>
      <c r="O407" t="s">
        <v>2948</v>
      </c>
      <c r="P407">
        <v>32</v>
      </c>
      <c r="Q407" t="s">
        <v>2730</v>
      </c>
      <c r="R407">
        <v>7</v>
      </c>
      <c r="S407" t="s">
        <v>78</v>
      </c>
      <c r="T407">
        <v>3</v>
      </c>
      <c r="U407" t="s">
        <v>36</v>
      </c>
      <c r="V407">
        <v>4547667091</v>
      </c>
      <c r="W407">
        <v>-1.9154310121197999</v>
      </c>
      <c r="X407">
        <v>30.069716332739599</v>
      </c>
      <c r="Y407" t="str">
        <f>_xlfn.CONCAT("RWANDA", " ", H407, " ", I407, " ", J407, " ", K407)</f>
        <v>RWANDA GASABO NDERA RUDASHYA KACYINYAGA</v>
      </c>
    </row>
    <row r="408" spans="1:25">
      <c r="A408">
        <v>126</v>
      </c>
      <c r="B408" t="s">
        <v>1224</v>
      </c>
      <c r="C408" t="s">
        <v>295</v>
      </c>
      <c r="E408" t="s">
        <v>709</v>
      </c>
      <c r="F408" t="s">
        <v>3513</v>
      </c>
      <c r="G408" s="28" t="s">
        <v>72</v>
      </c>
      <c r="H408" t="s">
        <v>73</v>
      </c>
      <c r="I408" t="s">
        <v>2076</v>
      </c>
      <c r="J408" t="s">
        <v>2077</v>
      </c>
      <c r="K408" t="s">
        <v>2078</v>
      </c>
      <c r="L408">
        <v>22.829287000000001</v>
      </c>
      <c r="M408">
        <v>107.200654</v>
      </c>
      <c r="N408">
        <v>2</v>
      </c>
      <c r="O408">
        <v>1985</v>
      </c>
      <c r="P408">
        <v>37</v>
      </c>
      <c r="Q408" t="s">
        <v>2730</v>
      </c>
      <c r="R408" t="s">
        <v>2948</v>
      </c>
      <c r="S408" t="s">
        <v>2948</v>
      </c>
      <c r="T408">
        <v>12</v>
      </c>
      <c r="U408" t="s">
        <v>23</v>
      </c>
      <c r="V408">
        <v>4547667091</v>
      </c>
      <c r="W408">
        <v>-1.9154310121197999</v>
      </c>
      <c r="X408">
        <v>30.069716332739599</v>
      </c>
      <c r="Y408" t="str">
        <f>_xlfn.CONCAT("RWANDA", " ", H408, " ", I408, " ", J408, " ", K408)</f>
        <v>RWANDA GASABO NDERA RUDASHYA KACYINYAGA</v>
      </c>
    </row>
    <row r="409" spans="1:25">
      <c r="A409">
        <v>127</v>
      </c>
      <c r="B409" t="s">
        <v>1226</v>
      </c>
      <c r="C409" t="s">
        <v>2886</v>
      </c>
      <c r="D409" t="s">
        <v>1228</v>
      </c>
      <c r="E409" t="s">
        <v>2309</v>
      </c>
      <c r="F409" t="s">
        <v>3514</v>
      </c>
      <c r="G409" s="28" t="s">
        <v>97</v>
      </c>
      <c r="H409" t="s">
        <v>129</v>
      </c>
      <c r="I409" t="s">
        <v>2081</v>
      </c>
      <c r="J409" t="s">
        <v>2082</v>
      </c>
      <c r="K409" t="s">
        <v>2083</v>
      </c>
      <c r="L409">
        <v>23.199183000000001</v>
      </c>
      <c r="M409">
        <v>113.256439</v>
      </c>
      <c r="N409" t="s">
        <v>2948</v>
      </c>
      <c r="O409">
        <v>1978</v>
      </c>
      <c r="P409">
        <v>44</v>
      </c>
      <c r="Q409" t="s">
        <v>2661</v>
      </c>
      <c r="R409">
        <v>4</v>
      </c>
      <c r="S409" t="s">
        <v>93</v>
      </c>
      <c r="T409">
        <v>2</v>
      </c>
      <c r="U409" t="s">
        <v>36</v>
      </c>
      <c r="W409">
        <v>-1.2824308237673501</v>
      </c>
      <c r="X409">
        <v>30.340924679845799</v>
      </c>
      <c r="Y409" t="str">
        <f>_xlfn.CONCAT("RWANDA", " ", H409, " ", I409, " ", J409, " ", K409)</f>
        <v>RWANDA NGOMA MUGESERA MUGATARE KUMUNINI</v>
      </c>
    </row>
    <row r="410" spans="1:25">
      <c r="A410">
        <v>127</v>
      </c>
      <c r="B410" t="s">
        <v>1229</v>
      </c>
      <c r="C410" t="s">
        <v>655</v>
      </c>
      <c r="E410" t="s">
        <v>2948</v>
      </c>
      <c r="F410" t="s">
        <v>3515</v>
      </c>
      <c r="G410" s="28" t="s">
        <v>97</v>
      </c>
      <c r="H410" t="s">
        <v>129</v>
      </c>
      <c r="I410" t="s">
        <v>2081</v>
      </c>
      <c r="J410" t="s">
        <v>2082</v>
      </c>
      <c r="K410" t="s">
        <v>2083</v>
      </c>
      <c r="L410">
        <v>23.199183000000001</v>
      </c>
      <c r="M410">
        <v>113.256439</v>
      </c>
      <c r="N410">
        <v>11</v>
      </c>
      <c r="O410">
        <v>1974</v>
      </c>
      <c r="P410">
        <v>48</v>
      </c>
      <c r="Q410" t="s">
        <v>2661</v>
      </c>
      <c r="R410" t="s">
        <v>2948</v>
      </c>
      <c r="S410" t="s">
        <v>2948</v>
      </c>
      <c r="T410">
        <v>1</v>
      </c>
      <c r="U410" t="s">
        <v>36</v>
      </c>
      <c r="V410" s="17">
        <v>3544073850</v>
      </c>
      <c r="W410">
        <v>-1.2824308237673501</v>
      </c>
      <c r="X410">
        <v>30.340924679845799</v>
      </c>
      <c r="Y410" t="str">
        <f>_xlfn.CONCAT("RWANDA", " ", H410, " ", I410, " ", J410, " ", K410)</f>
        <v>RWANDA NGOMA MUGESERA MUGATARE KUMUNINI</v>
      </c>
    </row>
    <row r="411" spans="1:25">
      <c r="A411">
        <v>127</v>
      </c>
      <c r="B411" t="s">
        <v>1231</v>
      </c>
      <c r="C411" t="s">
        <v>1232</v>
      </c>
      <c r="E411" t="s">
        <v>1233</v>
      </c>
      <c r="F411" t="s">
        <v>3516</v>
      </c>
      <c r="G411" s="28" t="s">
        <v>97</v>
      </c>
      <c r="H411" t="s">
        <v>129</v>
      </c>
      <c r="I411" t="s">
        <v>2081</v>
      </c>
      <c r="J411" t="s">
        <v>2082</v>
      </c>
      <c r="K411" t="s">
        <v>2083</v>
      </c>
      <c r="L411">
        <v>23.199183000000001</v>
      </c>
      <c r="M411">
        <v>113.256439</v>
      </c>
      <c r="N411">
        <v>2</v>
      </c>
      <c r="O411">
        <v>2007</v>
      </c>
      <c r="P411">
        <v>15</v>
      </c>
      <c r="Q411" t="s">
        <v>2661</v>
      </c>
      <c r="R411">
        <v>6</v>
      </c>
      <c r="S411" t="s">
        <v>43</v>
      </c>
      <c r="T411" t="s">
        <v>2948</v>
      </c>
      <c r="U411" t="s">
        <v>36</v>
      </c>
      <c r="V411" s="17">
        <v>3544073850</v>
      </c>
      <c r="W411">
        <v>-1.2824308237673501</v>
      </c>
      <c r="X411">
        <v>30.340924679845799</v>
      </c>
      <c r="Y411" t="str">
        <f>_xlfn.CONCAT("RWANDA", " ", H411, " ", I411, " ", J411, " ", K411)</f>
        <v>RWANDA NGOMA MUGESERA MUGATARE KUMUNINI</v>
      </c>
    </row>
    <row r="412" spans="1:25">
      <c r="A412">
        <v>128</v>
      </c>
      <c r="B412" t="s">
        <v>1234</v>
      </c>
      <c r="C412" t="s">
        <v>135</v>
      </c>
      <c r="D412" t="s">
        <v>601</v>
      </c>
      <c r="E412" t="s">
        <v>926</v>
      </c>
      <c r="F412" t="s">
        <v>2086</v>
      </c>
      <c r="G412" s="28" t="s">
        <v>37</v>
      </c>
      <c r="H412" t="s">
        <v>64</v>
      </c>
      <c r="I412" t="s">
        <v>2087</v>
      </c>
      <c r="J412" t="s">
        <v>1425</v>
      </c>
      <c r="K412" t="s">
        <v>2088</v>
      </c>
      <c r="L412">
        <v>23.084827000000001</v>
      </c>
      <c r="M412">
        <v>113.290609</v>
      </c>
      <c r="N412">
        <v>5</v>
      </c>
      <c r="O412">
        <v>1975</v>
      </c>
      <c r="P412">
        <v>46</v>
      </c>
      <c r="Q412" t="s">
        <v>2086</v>
      </c>
      <c r="R412">
        <v>1</v>
      </c>
      <c r="S412" t="s">
        <v>186</v>
      </c>
      <c r="T412">
        <v>13</v>
      </c>
      <c r="U412" t="s">
        <v>36</v>
      </c>
      <c r="V412" s="17">
        <v>1941369417</v>
      </c>
      <c r="W412">
        <v>-1.76797994349901</v>
      </c>
      <c r="X412">
        <v>29.3956334406849</v>
      </c>
      <c r="Y412" t="str">
        <f>_xlfn.CONCAT("RWANDA", " ", H412, " ", I412, " ", J412, " ", K412)</f>
        <v>RWANDA RUTSIRO GIHANGO MATABA KAMUTAMBIRO</v>
      </c>
    </row>
    <row r="413" spans="1:25">
      <c r="A413">
        <v>128</v>
      </c>
      <c r="B413" t="s">
        <v>1235</v>
      </c>
      <c r="C413" t="s">
        <v>2887</v>
      </c>
      <c r="D413" t="s">
        <v>1236</v>
      </c>
      <c r="E413" t="s">
        <v>895</v>
      </c>
      <c r="F413" t="s">
        <v>3517</v>
      </c>
      <c r="G413" s="28" t="s">
        <v>37</v>
      </c>
      <c r="H413" t="s">
        <v>64</v>
      </c>
      <c r="I413" t="s">
        <v>2087</v>
      </c>
      <c r="J413" t="s">
        <v>1425</v>
      </c>
      <c r="K413" t="s">
        <v>2088</v>
      </c>
      <c r="L413">
        <v>23.084827000000001</v>
      </c>
      <c r="M413">
        <v>113.290609</v>
      </c>
      <c r="N413" t="s">
        <v>2948</v>
      </c>
      <c r="O413" t="s">
        <v>2948</v>
      </c>
      <c r="P413">
        <v>32</v>
      </c>
      <c r="Q413" t="s">
        <v>2086</v>
      </c>
      <c r="R413">
        <v>6</v>
      </c>
      <c r="S413" t="s">
        <v>43</v>
      </c>
      <c r="T413">
        <v>7</v>
      </c>
      <c r="U413" t="s">
        <v>36</v>
      </c>
      <c r="V413" s="17">
        <v>1941369417</v>
      </c>
      <c r="W413">
        <v>-1.76797994349901</v>
      </c>
      <c r="X413">
        <v>29.3956334406849</v>
      </c>
      <c r="Y413" t="str">
        <f>_xlfn.CONCAT("RWANDA", " ", H413, " ", I413, " ", J413, " ", K413)</f>
        <v>RWANDA RUTSIRO GIHANGO MATABA KAMUTAMBIRO</v>
      </c>
    </row>
    <row r="414" spans="1:25">
      <c r="A414">
        <v>129</v>
      </c>
      <c r="B414" t="s">
        <v>1237</v>
      </c>
      <c r="C414" t="s">
        <v>1238</v>
      </c>
      <c r="E414" t="s">
        <v>777</v>
      </c>
      <c r="F414" t="s">
        <v>3301</v>
      </c>
      <c r="G414" s="28" t="s">
        <v>37</v>
      </c>
      <c r="H414" t="s">
        <v>38</v>
      </c>
      <c r="I414" t="s">
        <v>1470</v>
      </c>
      <c r="J414" t="s">
        <v>2059</v>
      </c>
      <c r="K414" t="s">
        <v>2060</v>
      </c>
      <c r="L414">
        <v>-3.0029840999999999</v>
      </c>
      <c r="M414">
        <v>115.9467997</v>
      </c>
      <c r="N414">
        <v>11</v>
      </c>
      <c r="O414">
        <v>1980</v>
      </c>
      <c r="P414">
        <v>42</v>
      </c>
      <c r="Q414" t="s">
        <v>2736</v>
      </c>
      <c r="R414">
        <v>1</v>
      </c>
      <c r="S414" t="s">
        <v>186</v>
      </c>
      <c r="T414">
        <v>13</v>
      </c>
      <c r="U414" t="s">
        <v>36</v>
      </c>
      <c r="V414" s="17">
        <v>6479500165</v>
      </c>
      <c r="W414">
        <v>-2.6710914397711401</v>
      </c>
      <c r="X414">
        <v>29.8569774783127</v>
      </c>
      <c r="Y414" t="str">
        <f>_xlfn.CONCAT("RWANDA", " ", H414, " ", I414, " ", J414, " ", K414)</f>
        <v>RWANDA RUSIZI MUGANZA CYARUKARA GISOZI</v>
      </c>
    </row>
    <row r="415" spans="1:25">
      <c r="A415">
        <v>129</v>
      </c>
      <c r="B415" t="s">
        <v>1239</v>
      </c>
      <c r="C415" t="s">
        <v>1238</v>
      </c>
      <c r="E415" t="s">
        <v>1077</v>
      </c>
      <c r="F415" t="s">
        <v>3302</v>
      </c>
      <c r="G415" s="28" t="s">
        <v>37</v>
      </c>
      <c r="H415" t="s">
        <v>2889</v>
      </c>
      <c r="I415" t="s">
        <v>2890</v>
      </c>
      <c r="J415" t="s">
        <v>2891</v>
      </c>
      <c r="K415" t="s">
        <v>2892</v>
      </c>
      <c r="L415">
        <v>-3.0029840999999999</v>
      </c>
      <c r="M415">
        <v>115.9467997</v>
      </c>
      <c r="N415">
        <v>4</v>
      </c>
      <c r="O415">
        <v>1954</v>
      </c>
      <c r="P415">
        <v>68</v>
      </c>
      <c r="Q415" t="s">
        <v>2736</v>
      </c>
      <c r="R415">
        <v>3</v>
      </c>
      <c r="S415" t="s">
        <v>26</v>
      </c>
      <c r="T415">
        <v>4</v>
      </c>
      <c r="U415" t="s">
        <v>36</v>
      </c>
      <c r="V415" s="17">
        <v>6479500165</v>
      </c>
      <c r="W415">
        <v>-2.27092336573378</v>
      </c>
      <c r="X415">
        <v>30.007350804584</v>
      </c>
      <c r="Y415" t="str">
        <f>_xlfn.CONCAT("RWANDA", " ", H415, " ", I415, " ", J415, " ", K415)</f>
        <v>RWANDA RUBAVU GISENYI UMUGANDA UMUNYINYA</v>
      </c>
    </row>
    <row r="416" spans="1:25">
      <c r="A416">
        <v>129</v>
      </c>
      <c r="B416" t="s">
        <v>1239</v>
      </c>
      <c r="C416" t="s">
        <v>1238</v>
      </c>
      <c r="E416" t="s">
        <v>1077</v>
      </c>
      <c r="F416" t="s">
        <v>3302</v>
      </c>
      <c r="G416" s="28" t="s">
        <v>37</v>
      </c>
      <c r="H416" t="s">
        <v>38</v>
      </c>
      <c r="I416" t="s">
        <v>1470</v>
      </c>
      <c r="J416" t="s">
        <v>2059</v>
      </c>
      <c r="K416" t="s">
        <v>2060</v>
      </c>
      <c r="L416">
        <v>-3.0029840999999999</v>
      </c>
      <c r="M416">
        <v>115.9467997</v>
      </c>
      <c r="N416">
        <v>4</v>
      </c>
      <c r="O416">
        <v>1954</v>
      </c>
      <c r="P416">
        <v>68</v>
      </c>
      <c r="Q416" t="s">
        <v>2736</v>
      </c>
      <c r="R416">
        <v>3</v>
      </c>
      <c r="S416" t="s">
        <v>26</v>
      </c>
      <c r="T416">
        <v>4</v>
      </c>
      <c r="U416" t="s">
        <v>36</v>
      </c>
      <c r="V416" s="17">
        <v>6479500165</v>
      </c>
      <c r="W416">
        <v>-2.6710914397711401</v>
      </c>
      <c r="X416">
        <v>29.8569774783127</v>
      </c>
      <c r="Y416" t="str">
        <f>_xlfn.CONCAT("RWANDA", " ", H416, " ", I416, " ", J416, " ", K416)</f>
        <v>RWANDA RUSIZI MUGANZA CYARUKARA GISOZI</v>
      </c>
    </row>
    <row r="417" spans="1:25">
      <c r="A417">
        <v>129</v>
      </c>
      <c r="B417" t="s">
        <v>1240</v>
      </c>
      <c r="C417" t="s">
        <v>760</v>
      </c>
      <c r="E417" t="s">
        <v>1092</v>
      </c>
      <c r="F417" t="s">
        <v>3303</v>
      </c>
      <c r="G417" s="28" t="s">
        <v>31</v>
      </c>
      <c r="H417" t="s">
        <v>110</v>
      </c>
      <c r="I417" t="s">
        <v>1824</v>
      </c>
      <c r="J417" t="s">
        <v>2893</v>
      </c>
      <c r="K417" t="s">
        <v>2894</v>
      </c>
      <c r="L417">
        <v>-3.0029840999999999</v>
      </c>
      <c r="M417">
        <v>115.9467997</v>
      </c>
      <c r="N417">
        <v>3</v>
      </c>
      <c r="O417">
        <v>1988</v>
      </c>
      <c r="P417">
        <v>34</v>
      </c>
      <c r="Q417" t="s">
        <v>2736</v>
      </c>
      <c r="R417">
        <v>2</v>
      </c>
      <c r="S417" t="s">
        <v>48</v>
      </c>
      <c r="T417">
        <v>11</v>
      </c>
      <c r="U417" t="s">
        <v>36</v>
      </c>
      <c r="V417" s="17">
        <v>6479500165</v>
      </c>
      <c r="W417">
        <v>-1.56880023258431</v>
      </c>
      <c r="X417">
        <v>30.115662880787301</v>
      </c>
      <c r="Y417" t="str">
        <f>_xlfn.CONCAT("RWANDA", " ", H417, " ", I417, " ", J417, " ", K417)</f>
        <v>RWANDA GICUMBI RUVUNE REBERO RWABUREGEYA</v>
      </c>
    </row>
    <row r="418" spans="1:25">
      <c r="A418">
        <v>129</v>
      </c>
      <c r="B418" t="s">
        <v>1240</v>
      </c>
      <c r="C418" t="s">
        <v>760</v>
      </c>
      <c r="E418" t="s">
        <v>2948</v>
      </c>
      <c r="F418" t="s">
        <v>3518</v>
      </c>
      <c r="G418" s="28" t="s">
        <v>37</v>
      </c>
      <c r="H418" t="s">
        <v>38</v>
      </c>
      <c r="I418" t="s">
        <v>1470</v>
      </c>
      <c r="J418" t="s">
        <v>2059</v>
      </c>
      <c r="K418" t="s">
        <v>2060</v>
      </c>
      <c r="L418">
        <v>-3.0029840999999999</v>
      </c>
      <c r="M418">
        <v>115.9467997</v>
      </c>
      <c r="N418" t="s">
        <v>2948</v>
      </c>
      <c r="O418">
        <v>1988</v>
      </c>
      <c r="P418">
        <v>34</v>
      </c>
      <c r="Q418" t="s">
        <v>2736</v>
      </c>
      <c r="R418">
        <v>2</v>
      </c>
      <c r="S418" t="s">
        <v>48</v>
      </c>
      <c r="T418">
        <v>11</v>
      </c>
      <c r="U418" t="s">
        <v>36</v>
      </c>
      <c r="V418" s="17">
        <v>6479500165</v>
      </c>
      <c r="W418">
        <v>-2.6710914397711401</v>
      </c>
      <c r="X418">
        <v>29.8569774783127</v>
      </c>
      <c r="Y418" t="str">
        <f>_xlfn.CONCAT("RWANDA", " ", H418, " ", I418, " ", J418, " ", K418)</f>
        <v>RWANDA RUSIZI MUGANZA CYARUKARA GISOZI</v>
      </c>
    </row>
    <row r="419" spans="1:25">
      <c r="A419">
        <v>130</v>
      </c>
      <c r="B419" t="s">
        <v>1242</v>
      </c>
      <c r="C419" t="s">
        <v>2948</v>
      </c>
      <c r="E419" t="s">
        <v>2895</v>
      </c>
      <c r="F419" t="s">
        <v>3519</v>
      </c>
      <c r="G419" s="28" t="s">
        <v>24</v>
      </c>
      <c r="H419" t="s">
        <v>255</v>
      </c>
      <c r="I419" t="s">
        <v>1765</v>
      </c>
      <c r="J419" t="s">
        <v>2094</v>
      </c>
      <c r="K419" t="s">
        <v>2095</v>
      </c>
      <c r="L419">
        <v>14.418489599999999</v>
      </c>
      <c r="M419">
        <v>-90.244054500000004</v>
      </c>
      <c r="N419">
        <v>8</v>
      </c>
      <c r="O419" t="s">
        <v>2948</v>
      </c>
      <c r="P419">
        <v>66</v>
      </c>
      <c r="Q419" t="s">
        <v>2897</v>
      </c>
      <c r="R419">
        <v>7</v>
      </c>
      <c r="S419" t="s">
        <v>78</v>
      </c>
      <c r="T419">
        <v>8</v>
      </c>
      <c r="U419" t="s">
        <v>36</v>
      </c>
      <c r="V419" s="17">
        <v>1356458487</v>
      </c>
      <c r="W419">
        <v>-2.14979356243547</v>
      </c>
      <c r="X419">
        <v>29.756804673655498</v>
      </c>
      <c r="Y419" t="str">
        <f>_xlfn.CONCAT("RWANDA", " ", H419, " ", I419, " ", J419, " ", K419)</f>
        <v>RWANDA RUHANGO BYIMANA NTENYO NGANDO</v>
      </c>
    </row>
    <row r="420" spans="1:25">
      <c r="A420">
        <v>130</v>
      </c>
      <c r="B420" t="s">
        <v>1245</v>
      </c>
      <c r="C420" t="s">
        <v>1246</v>
      </c>
      <c r="E420" t="s">
        <v>814</v>
      </c>
      <c r="F420" t="s">
        <v>3520</v>
      </c>
      <c r="G420" s="28" t="s">
        <v>24</v>
      </c>
      <c r="H420" t="s">
        <v>255</v>
      </c>
      <c r="I420" t="s">
        <v>1765</v>
      </c>
      <c r="J420" t="s">
        <v>2094</v>
      </c>
      <c r="K420" t="s">
        <v>2095</v>
      </c>
      <c r="L420">
        <v>14.418489599999999</v>
      </c>
      <c r="M420">
        <v>-90.244054500000004</v>
      </c>
      <c r="N420">
        <v>1</v>
      </c>
      <c r="O420">
        <v>1949</v>
      </c>
      <c r="P420">
        <v>73</v>
      </c>
      <c r="Q420" t="s">
        <v>2897</v>
      </c>
      <c r="R420">
        <v>5</v>
      </c>
      <c r="S420" t="s">
        <v>86</v>
      </c>
      <c r="T420">
        <v>5</v>
      </c>
      <c r="U420" t="s">
        <v>23</v>
      </c>
      <c r="V420" s="17">
        <v>1356458487</v>
      </c>
      <c r="W420">
        <v>-2.14979356243547</v>
      </c>
      <c r="X420">
        <v>29.756804673655498</v>
      </c>
      <c r="Y420" t="str">
        <f>_xlfn.CONCAT("RWANDA", " ", H420, " ", I420, " ", J420, " ", K420)</f>
        <v>RWANDA RUHANGO BYIMANA NTENYO NGANDO</v>
      </c>
    </row>
    <row r="421" spans="1:25">
      <c r="A421">
        <v>130</v>
      </c>
      <c r="B421" t="s">
        <v>1247</v>
      </c>
      <c r="C421" t="s">
        <v>486</v>
      </c>
      <c r="E421" t="s">
        <v>2898</v>
      </c>
      <c r="F421" t="s">
        <v>3521</v>
      </c>
      <c r="G421" s="28" t="s">
        <v>24</v>
      </c>
      <c r="H421" t="s">
        <v>255</v>
      </c>
      <c r="I421" t="s">
        <v>1765</v>
      </c>
      <c r="J421" t="s">
        <v>2094</v>
      </c>
      <c r="K421" t="s">
        <v>2095</v>
      </c>
      <c r="L421">
        <v>14.418489599999999</v>
      </c>
      <c r="M421">
        <v>-90.244054500000004</v>
      </c>
      <c r="N421">
        <v>11</v>
      </c>
      <c r="O421">
        <v>1995</v>
      </c>
      <c r="P421">
        <v>27</v>
      </c>
      <c r="Q421" t="s">
        <v>2897</v>
      </c>
      <c r="R421">
        <v>4</v>
      </c>
      <c r="S421" t="s">
        <v>93</v>
      </c>
      <c r="T421">
        <v>11</v>
      </c>
      <c r="U421" t="s">
        <v>36</v>
      </c>
      <c r="V421" s="17">
        <v>1356458487</v>
      </c>
      <c r="W421">
        <v>-2.14979356243547</v>
      </c>
      <c r="X421">
        <v>29.756804673655498</v>
      </c>
      <c r="Y421" t="str">
        <f>_xlfn.CONCAT("RWANDA", " ", H421, " ", I421, " ", J421, " ", K421)</f>
        <v>RWANDA RUHANGO BYIMANA NTENYO NGANDO</v>
      </c>
    </row>
    <row r="422" spans="1:25">
      <c r="A422">
        <v>130</v>
      </c>
      <c r="B422" t="s">
        <v>1249</v>
      </c>
      <c r="C422" t="s">
        <v>1250</v>
      </c>
      <c r="E422" t="s">
        <v>2900</v>
      </c>
      <c r="F422" t="s">
        <v>3522</v>
      </c>
      <c r="G422" s="28" t="s">
        <v>24</v>
      </c>
      <c r="H422" t="s">
        <v>255</v>
      </c>
      <c r="I422" t="s">
        <v>1765</v>
      </c>
      <c r="J422" t="s">
        <v>2094</v>
      </c>
      <c r="K422" t="s">
        <v>2095</v>
      </c>
      <c r="L422">
        <v>14.418489599999999</v>
      </c>
      <c r="M422">
        <v>-90.244054500000004</v>
      </c>
      <c r="N422">
        <v>8</v>
      </c>
      <c r="O422">
        <v>1926</v>
      </c>
      <c r="P422">
        <v>96</v>
      </c>
      <c r="Q422" t="s">
        <v>2897</v>
      </c>
      <c r="R422">
        <v>2</v>
      </c>
      <c r="S422" t="s">
        <v>48</v>
      </c>
      <c r="T422">
        <v>1</v>
      </c>
      <c r="U422" t="s">
        <v>36</v>
      </c>
      <c r="V422" s="17">
        <v>1356458487</v>
      </c>
      <c r="W422">
        <v>-2.14979356243547</v>
      </c>
      <c r="X422">
        <v>29.756804673655498</v>
      </c>
      <c r="Y422" t="str">
        <f>_xlfn.CONCAT("RWANDA", " ", H422, " ", I422, " ", J422, " ", K422)</f>
        <v>RWANDA RUHANGO BYIMANA NTENYO NGANDO</v>
      </c>
    </row>
    <row r="423" spans="1:25">
      <c r="A423">
        <v>130</v>
      </c>
      <c r="B423" t="s">
        <v>1252</v>
      </c>
      <c r="C423" t="s">
        <v>812</v>
      </c>
      <c r="D423" t="s">
        <v>845</v>
      </c>
      <c r="E423" t="s">
        <v>2901</v>
      </c>
      <c r="F423" t="s">
        <v>2902</v>
      </c>
      <c r="G423" s="28" t="s">
        <v>24</v>
      </c>
      <c r="H423" t="s">
        <v>255</v>
      </c>
      <c r="I423" t="s">
        <v>1765</v>
      </c>
      <c r="J423" t="s">
        <v>2094</v>
      </c>
      <c r="K423" t="s">
        <v>2095</v>
      </c>
      <c r="L423">
        <v>14.418489599999999</v>
      </c>
      <c r="M423">
        <v>-90.244054500000004</v>
      </c>
      <c r="N423">
        <v>5</v>
      </c>
      <c r="O423">
        <v>2010</v>
      </c>
      <c r="P423">
        <v>12</v>
      </c>
      <c r="Q423" t="s">
        <v>2897</v>
      </c>
      <c r="R423">
        <v>6</v>
      </c>
      <c r="S423" t="s">
        <v>43</v>
      </c>
      <c r="T423" t="s">
        <v>2948</v>
      </c>
      <c r="U423" t="s">
        <v>36</v>
      </c>
      <c r="V423" s="17">
        <v>1356458487</v>
      </c>
      <c r="W423">
        <v>-2.14979356243547</v>
      </c>
      <c r="X423">
        <v>29.756804673655498</v>
      </c>
      <c r="Y423" t="str">
        <f>_xlfn.CONCAT("RWANDA", " ", H423, " ", I423, " ", J423, " ", K423)</f>
        <v>RWANDA RUHANGO BYIMANA NTENYO NGANDO</v>
      </c>
    </row>
    <row r="424" spans="1:25">
      <c r="A424">
        <v>131</v>
      </c>
      <c r="B424" t="s">
        <v>1254</v>
      </c>
      <c r="C424" t="s">
        <v>1255</v>
      </c>
      <c r="E424" t="s">
        <v>2707</v>
      </c>
      <c r="F424" t="s">
        <v>3523</v>
      </c>
      <c r="G424" s="28" t="s">
        <v>31</v>
      </c>
      <c r="H424" t="s">
        <v>110</v>
      </c>
      <c r="I424" t="s">
        <v>1995</v>
      </c>
      <c r="J424" t="s">
        <v>1996</v>
      </c>
      <c r="K424" t="s">
        <v>1425</v>
      </c>
      <c r="L424">
        <v>0.39121319999999998</v>
      </c>
      <c r="M424">
        <v>29.8694229</v>
      </c>
      <c r="N424">
        <v>4</v>
      </c>
      <c r="O424">
        <v>1928</v>
      </c>
      <c r="P424">
        <v>94</v>
      </c>
      <c r="Q424" t="s">
        <v>2903</v>
      </c>
      <c r="R424">
        <v>2</v>
      </c>
      <c r="S424" t="s">
        <v>48</v>
      </c>
      <c r="T424">
        <v>13</v>
      </c>
      <c r="U424" t="s">
        <v>36</v>
      </c>
      <c r="V424" s="17"/>
      <c r="W424">
        <v>-1.72519355329586</v>
      </c>
      <c r="X424">
        <v>30.170731487581801</v>
      </c>
      <c r="Y424" t="str">
        <f>_xlfn.CONCAT("RWANDA", " ", H424, " ", I424, " ", J424, " ", K424)</f>
        <v>RWANDA GICUMBI RUTARE MUNANIRA MATABA</v>
      </c>
    </row>
    <row r="425" spans="1:25">
      <c r="A425">
        <v>131</v>
      </c>
      <c r="B425" t="s">
        <v>1256</v>
      </c>
      <c r="C425" t="s">
        <v>1257</v>
      </c>
      <c r="E425" t="s">
        <v>616</v>
      </c>
      <c r="F425" t="s">
        <v>3524</v>
      </c>
      <c r="G425" s="28" t="s">
        <v>31</v>
      </c>
      <c r="H425" t="s">
        <v>110</v>
      </c>
      <c r="I425" t="s">
        <v>1995</v>
      </c>
      <c r="J425" t="s">
        <v>1996</v>
      </c>
      <c r="K425" t="s">
        <v>1425</v>
      </c>
      <c r="L425">
        <v>0.39121319999999998</v>
      </c>
      <c r="M425">
        <v>29.8694229</v>
      </c>
      <c r="N425" t="s">
        <v>2948</v>
      </c>
      <c r="O425">
        <v>1938</v>
      </c>
      <c r="P425">
        <v>84</v>
      </c>
      <c r="Q425" t="s">
        <v>2903</v>
      </c>
      <c r="R425">
        <v>4</v>
      </c>
      <c r="S425" t="s">
        <v>93</v>
      </c>
      <c r="T425">
        <v>10</v>
      </c>
      <c r="U425" t="s">
        <v>36</v>
      </c>
      <c r="W425">
        <v>-1.72519355329586</v>
      </c>
      <c r="X425">
        <v>30.170731487581801</v>
      </c>
      <c r="Y425" t="str">
        <f>_xlfn.CONCAT("RWANDA", " ", H425, " ", I425, " ", J425, " ", K425)</f>
        <v>RWANDA GICUMBI RUTARE MUNANIRA MATABA</v>
      </c>
    </row>
    <row r="426" spans="1:25">
      <c r="A426">
        <v>131</v>
      </c>
      <c r="B426" t="s">
        <v>1258</v>
      </c>
      <c r="C426" t="s">
        <v>807</v>
      </c>
      <c r="D426" t="s">
        <v>1259</v>
      </c>
      <c r="E426" t="s">
        <v>483</v>
      </c>
      <c r="F426" t="s">
        <v>2102</v>
      </c>
      <c r="G426" s="28" t="s">
        <v>31</v>
      </c>
      <c r="H426" t="s">
        <v>110</v>
      </c>
      <c r="I426" t="s">
        <v>1995</v>
      </c>
      <c r="J426" t="s">
        <v>1996</v>
      </c>
      <c r="K426" t="s">
        <v>1425</v>
      </c>
      <c r="L426">
        <v>0.39121319999999998</v>
      </c>
      <c r="M426">
        <v>29.8694229</v>
      </c>
      <c r="N426" t="s">
        <v>2948</v>
      </c>
      <c r="O426">
        <v>1990</v>
      </c>
      <c r="P426">
        <v>32</v>
      </c>
      <c r="Q426" t="s">
        <v>2903</v>
      </c>
      <c r="R426">
        <v>4</v>
      </c>
      <c r="S426" t="s">
        <v>93</v>
      </c>
      <c r="T426">
        <v>8</v>
      </c>
      <c r="U426" t="s">
        <v>23</v>
      </c>
      <c r="W426">
        <v>-1.72519355329586</v>
      </c>
      <c r="X426">
        <v>30.170731487581801</v>
      </c>
      <c r="Y426" t="str">
        <f>_xlfn.CONCAT("RWANDA", " ", H426, " ", I426, " ", J426, " ", K426)</f>
        <v>RWANDA GICUMBI RUTARE MUNANIRA MATABA</v>
      </c>
    </row>
    <row r="427" spans="1:25">
      <c r="A427">
        <v>131</v>
      </c>
      <c r="B427" t="s">
        <v>1260</v>
      </c>
      <c r="C427" t="s">
        <v>2948</v>
      </c>
      <c r="D427" t="s">
        <v>403</v>
      </c>
      <c r="E427" t="s">
        <v>191</v>
      </c>
      <c r="F427" t="s">
        <v>3525</v>
      </c>
      <c r="G427" s="28" t="s">
        <v>31</v>
      </c>
      <c r="H427" t="s">
        <v>110</v>
      </c>
      <c r="I427" t="s">
        <v>1995</v>
      </c>
      <c r="J427" t="s">
        <v>1996</v>
      </c>
      <c r="K427" t="s">
        <v>1425</v>
      </c>
      <c r="L427">
        <v>0.39121319999999998</v>
      </c>
      <c r="M427">
        <v>29.8694229</v>
      </c>
      <c r="N427" t="s">
        <v>2948</v>
      </c>
      <c r="O427" t="s">
        <v>2948</v>
      </c>
      <c r="P427">
        <v>4</v>
      </c>
      <c r="Q427" t="s">
        <v>2903</v>
      </c>
      <c r="R427">
        <v>6</v>
      </c>
      <c r="S427" t="s">
        <v>43</v>
      </c>
      <c r="T427">
        <v>7</v>
      </c>
      <c r="U427" t="s">
        <v>36</v>
      </c>
      <c r="W427">
        <v>-1.72519355329586</v>
      </c>
      <c r="X427">
        <v>30.170731487581801</v>
      </c>
      <c r="Y427" t="str">
        <f>_xlfn.CONCAT("RWANDA", " ", H427, " ", I427, " ", J427, " ", K427)</f>
        <v>RWANDA GICUMBI RUTARE MUNANIRA MATABA</v>
      </c>
    </row>
    <row r="428" spans="1:25">
      <c r="A428">
        <v>132</v>
      </c>
      <c r="B428" t="s">
        <v>1262</v>
      </c>
      <c r="C428" t="s">
        <v>1263</v>
      </c>
      <c r="E428" t="s">
        <v>2948</v>
      </c>
      <c r="F428" t="s">
        <v>3526</v>
      </c>
      <c r="G428" s="28" t="s">
        <v>31</v>
      </c>
      <c r="H428" t="s">
        <v>32</v>
      </c>
      <c r="I428" t="s">
        <v>2105</v>
      </c>
      <c r="J428" t="s">
        <v>1917</v>
      </c>
      <c r="K428" t="s">
        <v>2106</v>
      </c>
      <c r="L428">
        <v>42.322165499999997</v>
      </c>
      <c r="M428">
        <v>21.358980800000001</v>
      </c>
      <c r="N428">
        <v>2</v>
      </c>
      <c r="O428">
        <v>1957</v>
      </c>
      <c r="P428">
        <v>65</v>
      </c>
      <c r="Q428" t="s">
        <v>2542</v>
      </c>
      <c r="R428">
        <v>5</v>
      </c>
      <c r="S428" t="s">
        <v>86</v>
      </c>
      <c r="T428">
        <v>10</v>
      </c>
      <c r="U428" t="s">
        <v>36</v>
      </c>
      <c r="V428" s="17">
        <v>2601462082</v>
      </c>
      <c r="W428">
        <v>-1.38304101940056</v>
      </c>
      <c r="X428">
        <v>30.0792704789162</v>
      </c>
      <c r="Y428" t="str">
        <f>_xlfn.CONCAT("RWANDA", " ", H428, " ", I428, " ", J428, " ", K428)</f>
        <v>RWANDA GAKENKE RUSASA GATABA KEBERO</v>
      </c>
    </row>
    <row r="429" spans="1:25">
      <c r="A429">
        <v>132</v>
      </c>
      <c r="B429" t="s">
        <v>1264</v>
      </c>
      <c r="C429" t="s">
        <v>1265</v>
      </c>
      <c r="D429" t="s">
        <v>1266</v>
      </c>
      <c r="E429" t="s">
        <v>2459</v>
      </c>
      <c r="F429" t="s">
        <v>2542</v>
      </c>
      <c r="G429" s="28" t="s">
        <v>31</v>
      </c>
      <c r="H429" t="s">
        <v>32</v>
      </c>
      <c r="I429" t="s">
        <v>2105</v>
      </c>
      <c r="J429" t="s">
        <v>1917</v>
      </c>
      <c r="K429" t="s">
        <v>2106</v>
      </c>
      <c r="L429">
        <v>42.322165499999997</v>
      </c>
      <c r="M429">
        <v>21.358980800000001</v>
      </c>
      <c r="N429" t="s">
        <v>2948</v>
      </c>
      <c r="O429">
        <v>1934</v>
      </c>
      <c r="P429">
        <v>94</v>
      </c>
      <c r="Q429" t="s">
        <v>2542</v>
      </c>
      <c r="R429">
        <v>1</v>
      </c>
      <c r="S429" t="s">
        <v>186</v>
      </c>
      <c r="T429">
        <v>3</v>
      </c>
      <c r="U429" t="s">
        <v>36</v>
      </c>
      <c r="V429" s="17">
        <v>2601462082</v>
      </c>
      <c r="W429">
        <v>-1.38304101940056</v>
      </c>
      <c r="X429">
        <v>30.0792704789162</v>
      </c>
      <c r="Y429" t="str">
        <f>_xlfn.CONCAT("RWANDA", " ", H429, " ", I429, " ", J429, " ", K429)</f>
        <v>RWANDA GAKENKE RUSASA GATABA KEBERO</v>
      </c>
    </row>
    <row r="430" spans="1:25">
      <c r="A430">
        <v>132</v>
      </c>
      <c r="B430" t="s">
        <v>1267</v>
      </c>
      <c r="C430" t="s">
        <v>1268</v>
      </c>
      <c r="E430" t="s">
        <v>538</v>
      </c>
      <c r="F430" t="s">
        <v>3305</v>
      </c>
      <c r="G430" s="28" t="s">
        <v>31</v>
      </c>
      <c r="H430" t="s">
        <v>32</v>
      </c>
      <c r="I430" t="s">
        <v>2105</v>
      </c>
      <c r="J430" t="s">
        <v>1917</v>
      </c>
      <c r="K430" t="s">
        <v>2106</v>
      </c>
      <c r="L430">
        <v>42.322165499999997</v>
      </c>
      <c r="M430">
        <v>21.358980800000001</v>
      </c>
      <c r="N430">
        <v>8</v>
      </c>
      <c r="O430">
        <v>1977</v>
      </c>
      <c r="P430">
        <v>48</v>
      </c>
      <c r="Q430" t="s">
        <v>2542</v>
      </c>
      <c r="R430">
        <v>5</v>
      </c>
      <c r="S430" t="s">
        <v>86</v>
      </c>
      <c r="T430">
        <v>5</v>
      </c>
      <c r="U430" t="s">
        <v>36</v>
      </c>
      <c r="V430" s="17">
        <v>2601462082</v>
      </c>
      <c r="W430">
        <v>-1.38304101940056</v>
      </c>
      <c r="X430">
        <v>30.0792704789162</v>
      </c>
      <c r="Y430" t="str">
        <f>_xlfn.CONCAT("RWANDA", " ", H430, " ", I430, " ", J430, " ", K430)</f>
        <v>RWANDA GAKENKE RUSASA GATABA KEBERO</v>
      </c>
    </row>
    <row r="431" spans="1:25">
      <c r="A431">
        <v>132</v>
      </c>
      <c r="B431" t="s">
        <v>1269</v>
      </c>
      <c r="C431" t="s">
        <v>964</v>
      </c>
      <c r="E431" t="s">
        <v>462</v>
      </c>
      <c r="F431" t="s">
        <v>3306</v>
      </c>
      <c r="G431" s="28" t="s">
        <v>31</v>
      </c>
      <c r="H431" t="s">
        <v>32</v>
      </c>
      <c r="I431" t="s">
        <v>2105</v>
      </c>
      <c r="J431" t="s">
        <v>1917</v>
      </c>
      <c r="K431" t="s">
        <v>2106</v>
      </c>
      <c r="L431">
        <v>42.322165499999997</v>
      </c>
      <c r="M431">
        <v>21.358980800000001</v>
      </c>
      <c r="N431">
        <v>5</v>
      </c>
      <c r="O431">
        <v>1939</v>
      </c>
      <c r="P431">
        <v>83</v>
      </c>
      <c r="Q431" t="s">
        <v>2542</v>
      </c>
      <c r="R431">
        <v>3</v>
      </c>
      <c r="S431" t="s">
        <v>26</v>
      </c>
      <c r="T431">
        <v>1</v>
      </c>
      <c r="U431" t="s">
        <v>36</v>
      </c>
      <c r="V431" s="17">
        <v>2601462082</v>
      </c>
      <c r="W431">
        <v>-1.38304101940056</v>
      </c>
      <c r="X431">
        <v>30.0792704789162</v>
      </c>
      <c r="Y431" t="str">
        <f>_xlfn.CONCAT("RWANDA", " ", H431, " ", I431, " ", J431, " ", K431)</f>
        <v>RWANDA GAKENKE RUSASA GATABA KEBERO</v>
      </c>
    </row>
    <row r="432" spans="1:25">
      <c r="A432">
        <v>132</v>
      </c>
      <c r="B432" t="s">
        <v>1270</v>
      </c>
      <c r="C432" t="s">
        <v>1271</v>
      </c>
      <c r="E432" t="s">
        <v>1171</v>
      </c>
      <c r="F432" t="s">
        <v>3307</v>
      </c>
      <c r="G432" s="28" t="s">
        <v>31</v>
      </c>
      <c r="H432" t="s">
        <v>32</v>
      </c>
      <c r="I432" t="s">
        <v>2105</v>
      </c>
      <c r="J432" t="s">
        <v>1917</v>
      </c>
      <c r="K432" t="s">
        <v>2106</v>
      </c>
      <c r="L432">
        <v>42.322165499999997</v>
      </c>
      <c r="M432">
        <v>21.358980800000001</v>
      </c>
      <c r="N432" t="s">
        <v>2948</v>
      </c>
      <c r="O432">
        <v>1965</v>
      </c>
      <c r="P432">
        <v>91</v>
      </c>
      <c r="Q432" t="s">
        <v>2542</v>
      </c>
      <c r="R432">
        <v>3</v>
      </c>
      <c r="S432" t="s">
        <v>26</v>
      </c>
      <c r="T432">
        <v>12</v>
      </c>
      <c r="U432" t="s">
        <v>23</v>
      </c>
      <c r="V432" s="17">
        <v>2601462082</v>
      </c>
      <c r="W432">
        <v>-1.38304101940056</v>
      </c>
      <c r="X432">
        <v>30.0792704789162</v>
      </c>
      <c r="Y432" t="str">
        <f>_xlfn.CONCAT("RWANDA", " ", H432, " ", I432, " ", J432, " ", K432)</f>
        <v>RWANDA GAKENKE RUSASA GATABA KEBERO</v>
      </c>
    </row>
    <row r="433" spans="1:25">
      <c r="A433">
        <v>132</v>
      </c>
      <c r="B433" t="s">
        <v>1270</v>
      </c>
      <c r="C433" t="s">
        <v>1271</v>
      </c>
      <c r="E433" t="s">
        <v>1171</v>
      </c>
      <c r="F433" t="s">
        <v>3307</v>
      </c>
      <c r="G433" s="28" t="s">
        <v>31</v>
      </c>
      <c r="H433" t="s">
        <v>32</v>
      </c>
      <c r="I433" t="s">
        <v>2105</v>
      </c>
      <c r="J433" t="s">
        <v>60</v>
      </c>
      <c r="K433" t="s">
        <v>2574</v>
      </c>
      <c r="L433">
        <v>42.322165499999997</v>
      </c>
      <c r="M433">
        <v>21.358980800000001</v>
      </c>
      <c r="N433">
        <v>7</v>
      </c>
      <c r="O433">
        <v>1931</v>
      </c>
      <c r="P433">
        <v>91</v>
      </c>
      <c r="Q433" t="s">
        <v>2542</v>
      </c>
      <c r="R433">
        <v>3</v>
      </c>
      <c r="S433" t="s">
        <v>26</v>
      </c>
      <c r="T433">
        <v>12</v>
      </c>
      <c r="U433" t="s">
        <v>23</v>
      </c>
      <c r="V433" s="17">
        <v>2601462082</v>
      </c>
      <c r="W433">
        <v>-2.0604304218946501</v>
      </c>
      <c r="X433">
        <v>29.917064341609201</v>
      </c>
      <c r="Y433" t="str">
        <f>_xlfn.CONCAT("RWANDA", " ", H433, " ", I433, " ", J433, " ", K433)</f>
        <v>RWANDA GAKENKE RUSASA KAMONYI GITWE</v>
      </c>
    </row>
    <row r="434" spans="1:25">
      <c r="A434">
        <v>133</v>
      </c>
      <c r="B434" t="s">
        <v>1272</v>
      </c>
      <c r="C434" t="s">
        <v>514</v>
      </c>
      <c r="E434" t="s">
        <v>2741</v>
      </c>
      <c r="F434" t="s">
        <v>3308</v>
      </c>
      <c r="G434" s="28" t="s">
        <v>72</v>
      </c>
      <c r="H434" t="s">
        <v>73</v>
      </c>
      <c r="I434" t="s">
        <v>2076</v>
      </c>
      <c r="J434" t="s">
        <v>2077</v>
      </c>
      <c r="K434" t="s">
        <v>2112</v>
      </c>
      <c r="L434">
        <v>49.705580500000003</v>
      </c>
      <c r="M434">
        <v>18.2243639</v>
      </c>
      <c r="N434">
        <v>2</v>
      </c>
      <c r="O434">
        <v>1984</v>
      </c>
      <c r="P434">
        <v>38</v>
      </c>
      <c r="Q434" t="s">
        <v>2743</v>
      </c>
      <c r="R434">
        <v>4</v>
      </c>
      <c r="S434" t="s">
        <v>93</v>
      </c>
      <c r="T434" t="s">
        <v>2948</v>
      </c>
      <c r="U434" t="s">
        <v>23</v>
      </c>
      <c r="V434">
        <v>4597299086</v>
      </c>
      <c r="W434">
        <v>-1.9154310121197999</v>
      </c>
      <c r="X434">
        <v>30.069716332739599</v>
      </c>
      <c r="Y434" t="str">
        <f>_xlfn.CONCAT("RWANDA", " ", H434, " ", I434, " ", J434, " ", K434)</f>
        <v>RWANDA GASABO NDERA RUDASHYA KAMAHORO</v>
      </c>
    </row>
    <row r="435" spans="1:25">
      <c r="A435">
        <v>133</v>
      </c>
      <c r="B435" t="s">
        <v>1274</v>
      </c>
      <c r="C435" t="s">
        <v>135</v>
      </c>
      <c r="E435" t="s">
        <v>2744</v>
      </c>
      <c r="F435" t="s">
        <v>3309</v>
      </c>
      <c r="G435" s="28" t="s">
        <v>72</v>
      </c>
      <c r="H435" t="s">
        <v>73</v>
      </c>
      <c r="I435" t="s">
        <v>2076</v>
      </c>
      <c r="J435" t="s">
        <v>2077</v>
      </c>
      <c r="K435" t="s">
        <v>2112</v>
      </c>
      <c r="L435">
        <v>49.705580500000003</v>
      </c>
      <c r="M435">
        <v>18.2243639</v>
      </c>
      <c r="N435">
        <v>4</v>
      </c>
      <c r="O435">
        <v>1931</v>
      </c>
      <c r="P435">
        <v>91</v>
      </c>
      <c r="Q435" t="s">
        <v>2743</v>
      </c>
      <c r="R435" t="s">
        <v>2948</v>
      </c>
      <c r="S435" t="s">
        <v>2948</v>
      </c>
      <c r="T435">
        <v>10</v>
      </c>
      <c r="U435" t="s">
        <v>36</v>
      </c>
      <c r="V435">
        <v>4597299086</v>
      </c>
      <c r="W435">
        <v>-1.9154310121197999</v>
      </c>
      <c r="X435">
        <v>30.069716332739599</v>
      </c>
      <c r="Y435" t="str">
        <f>_xlfn.CONCAT("RWANDA", " ", H435, " ", I435, " ", J435, " ", K435)</f>
        <v>RWANDA GASABO NDERA RUDASHYA KAMAHORO</v>
      </c>
    </row>
    <row r="436" spans="1:25">
      <c r="A436">
        <v>134</v>
      </c>
      <c r="B436" t="s">
        <v>1276</v>
      </c>
      <c r="C436" t="s">
        <v>677</v>
      </c>
      <c r="E436" t="s">
        <v>221</v>
      </c>
      <c r="F436" t="s">
        <v>3310</v>
      </c>
      <c r="G436" s="28" t="s">
        <v>97</v>
      </c>
      <c r="H436" t="s">
        <v>125</v>
      </c>
      <c r="I436" t="s">
        <v>125</v>
      </c>
      <c r="J436" t="s">
        <v>2046</v>
      </c>
      <c r="K436" t="s">
        <v>2047</v>
      </c>
      <c r="L436">
        <v>9.9825621000000009</v>
      </c>
      <c r="M436">
        <v>-84.168523199999996</v>
      </c>
      <c r="N436">
        <v>8</v>
      </c>
      <c r="O436">
        <v>1954</v>
      </c>
      <c r="P436">
        <v>68</v>
      </c>
      <c r="Q436" t="s">
        <v>2114</v>
      </c>
      <c r="R436" t="s">
        <v>2948</v>
      </c>
      <c r="S436" t="s">
        <v>2948</v>
      </c>
      <c r="T436">
        <v>8</v>
      </c>
      <c r="U436" t="s">
        <v>23</v>
      </c>
      <c r="V436" s="17">
        <v>2756003718</v>
      </c>
      <c r="W436">
        <v>-1.78973037838368</v>
      </c>
      <c r="X436">
        <v>30.179949892132498</v>
      </c>
      <c r="Y436" t="str">
        <f>_xlfn.CONCAT("RWANDA", " ", H436, " ", I436, " ", J436, " ", K436)</f>
        <v>RWANDA KIREHE KIREHE RWESERO BENGAZI</v>
      </c>
    </row>
    <row r="437" spans="1:25">
      <c r="A437">
        <v>134</v>
      </c>
      <c r="B437" t="s">
        <v>1277</v>
      </c>
      <c r="C437" t="s">
        <v>1278</v>
      </c>
      <c r="E437" t="s">
        <v>2749</v>
      </c>
      <c r="F437" t="s">
        <v>3311</v>
      </c>
      <c r="G437" s="28" t="s">
        <v>97</v>
      </c>
      <c r="H437" t="s">
        <v>125</v>
      </c>
      <c r="I437" t="s">
        <v>125</v>
      </c>
      <c r="J437" t="s">
        <v>2046</v>
      </c>
      <c r="K437" t="s">
        <v>2047</v>
      </c>
      <c r="L437">
        <v>9.9825621000000009</v>
      </c>
      <c r="M437">
        <v>-84.168523199999996</v>
      </c>
      <c r="N437">
        <v>4</v>
      </c>
      <c r="O437">
        <v>1990</v>
      </c>
      <c r="P437">
        <v>32</v>
      </c>
      <c r="Q437" t="s">
        <v>2114</v>
      </c>
      <c r="R437">
        <v>5</v>
      </c>
      <c r="S437" t="s">
        <v>86</v>
      </c>
      <c r="T437">
        <v>2</v>
      </c>
      <c r="U437" t="s">
        <v>36</v>
      </c>
      <c r="V437" s="17">
        <v>2756003718</v>
      </c>
      <c r="W437">
        <v>-1.78973037838368</v>
      </c>
      <c r="X437">
        <v>30.179949892132498</v>
      </c>
      <c r="Y437" t="str">
        <f>_xlfn.CONCAT("RWANDA", " ", H437, " ", I437, " ", J437, " ", K437)</f>
        <v>RWANDA KIREHE KIREHE RWESERO BENGAZI</v>
      </c>
    </row>
    <row r="438" spans="1:25">
      <c r="A438">
        <v>135</v>
      </c>
      <c r="B438" t="s">
        <v>1280</v>
      </c>
      <c r="C438" t="s">
        <v>1281</v>
      </c>
      <c r="D438" t="s">
        <v>1282</v>
      </c>
      <c r="E438" t="s">
        <v>364</v>
      </c>
      <c r="F438" t="s">
        <v>2751</v>
      </c>
      <c r="G438" s="28" t="s">
        <v>24</v>
      </c>
      <c r="H438" t="s">
        <v>255</v>
      </c>
      <c r="I438" t="s">
        <v>2117</v>
      </c>
      <c r="J438" t="s">
        <v>2118</v>
      </c>
      <c r="K438" t="s">
        <v>2119</v>
      </c>
      <c r="L438">
        <v>19.928173999999999</v>
      </c>
      <c r="M438">
        <v>110.883743</v>
      </c>
      <c r="N438">
        <v>5</v>
      </c>
      <c r="O438">
        <v>1973</v>
      </c>
      <c r="P438">
        <v>49</v>
      </c>
      <c r="Q438" t="s">
        <v>2122</v>
      </c>
      <c r="R438">
        <v>1</v>
      </c>
      <c r="S438" t="s">
        <v>186</v>
      </c>
      <c r="T438">
        <v>8</v>
      </c>
      <c r="U438" t="s">
        <v>36</v>
      </c>
      <c r="V438" s="17">
        <v>9624113972</v>
      </c>
      <c r="W438">
        <v>-2.1918089997178498</v>
      </c>
      <c r="X438">
        <v>29.9031356039416</v>
      </c>
      <c r="Y438" t="str">
        <f>_xlfn.CONCAT("RWANDA", " ", H438, " ", I438, " ", J438, " ", K438)</f>
        <v>RWANDA RUHANGO KINAZI BURIMA MIRAMBI</v>
      </c>
    </row>
    <row r="439" spans="1:25">
      <c r="A439">
        <v>135</v>
      </c>
      <c r="B439" t="s">
        <v>1284</v>
      </c>
      <c r="C439" t="s">
        <v>2905</v>
      </c>
      <c r="E439" t="s">
        <v>788</v>
      </c>
      <c r="F439" t="s">
        <v>3527</v>
      </c>
      <c r="G439" s="28" t="s">
        <v>24</v>
      </c>
      <c r="H439" t="s">
        <v>255</v>
      </c>
      <c r="I439" t="s">
        <v>2117</v>
      </c>
      <c r="J439" t="s">
        <v>2118</v>
      </c>
      <c r="K439" t="s">
        <v>2119</v>
      </c>
      <c r="L439">
        <v>19.928173999999999</v>
      </c>
      <c r="M439">
        <v>110.883743</v>
      </c>
      <c r="N439" t="s">
        <v>2948</v>
      </c>
      <c r="O439">
        <v>1995</v>
      </c>
      <c r="P439">
        <v>27</v>
      </c>
      <c r="Q439" t="s">
        <v>2122</v>
      </c>
      <c r="R439">
        <v>4</v>
      </c>
      <c r="S439" t="s">
        <v>93</v>
      </c>
      <c r="T439">
        <v>7</v>
      </c>
      <c r="U439" t="s">
        <v>2948</v>
      </c>
      <c r="V439" s="17">
        <v>9624113972</v>
      </c>
      <c r="W439">
        <v>-2.1918089997178498</v>
      </c>
      <c r="X439">
        <v>29.9031356039416</v>
      </c>
      <c r="Y439" t="str">
        <f>_xlfn.CONCAT("RWANDA", " ", H439, " ", I439, " ", J439, " ", K439)</f>
        <v>RWANDA RUHANGO KINAZI BURIMA MIRAMBI</v>
      </c>
    </row>
    <row r="440" spans="1:25">
      <c r="A440">
        <v>135</v>
      </c>
      <c r="B440" t="s">
        <v>1287</v>
      </c>
      <c r="C440" t="s">
        <v>55</v>
      </c>
      <c r="E440" t="s">
        <v>2753</v>
      </c>
      <c r="F440" t="s">
        <v>3313</v>
      </c>
      <c r="G440" s="28" t="s">
        <v>24</v>
      </c>
      <c r="H440" t="s">
        <v>255</v>
      </c>
      <c r="I440" t="s">
        <v>2117</v>
      </c>
      <c r="J440" t="s">
        <v>2118</v>
      </c>
      <c r="K440" t="s">
        <v>2119</v>
      </c>
      <c r="L440">
        <v>19.928173999999999</v>
      </c>
      <c r="M440">
        <v>110.883743</v>
      </c>
      <c r="N440">
        <v>12</v>
      </c>
      <c r="O440">
        <v>2003</v>
      </c>
      <c r="P440">
        <v>19</v>
      </c>
      <c r="Q440" t="s">
        <v>2122</v>
      </c>
      <c r="R440">
        <v>4</v>
      </c>
      <c r="S440" t="s">
        <v>93</v>
      </c>
      <c r="T440" t="s">
        <v>2948</v>
      </c>
      <c r="U440" t="s">
        <v>36</v>
      </c>
      <c r="V440" s="17">
        <v>9624113972</v>
      </c>
      <c r="W440">
        <v>-2.1918089997178498</v>
      </c>
      <c r="X440">
        <v>29.9031356039416</v>
      </c>
      <c r="Y440" t="str">
        <f>_xlfn.CONCAT("RWANDA", " ", H440, " ", I440, " ", J440, " ", K440)</f>
        <v>RWANDA RUHANGO KINAZI BURIMA MIRAMBI</v>
      </c>
    </row>
    <row r="441" spans="1:25">
      <c r="A441">
        <v>135</v>
      </c>
      <c r="B441" t="s">
        <v>1289</v>
      </c>
      <c r="C441" t="s">
        <v>1290</v>
      </c>
      <c r="E441" t="s">
        <v>1233</v>
      </c>
      <c r="F441" t="s">
        <v>3314</v>
      </c>
      <c r="G441" s="28" t="s">
        <v>24</v>
      </c>
      <c r="H441" t="s">
        <v>255</v>
      </c>
      <c r="I441" t="s">
        <v>2117</v>
      </c>
      <c r="J441" t="s">
        <v>2118</v>
      </c>
      <c r="K441" t="s">
        <v>2119</v>
      </c>
      <c r="L441">
        <v>19.928173999999999</v>
      </c>
      <c r="M441">
        <v>110.883743</v>
      </c>
      <c r="N441">
        <v>11</v>
      </c>
      <c r="O441">
        <v>1927</v>
      </c>
      <c r="P441">
        <v>95</v>
      </c>
      <c r="Q441" t="s">
        <v>2122</v>
      </c>
      <c r="R441">
        <v>2</v>
      </c>
      <c r="S441" t="s">
        <v>48</v>
      </c>
      <c r="T441">
        <v>11</v>
      </c>
      <c r="U441" t="s">
        <v>23</v>
      </c>
      <c r="V441" s="17">
        <v>9624113972</v>
      </c>
      <c r="W441">
        <v>-2.1918089997178498</v>
      </c>
      <c r="X441">
        <v>29.9031356039416</v>
      </c>
      <c r="Y441" t="str">
        <f>_xlfn.CONCAT("RWANDA", " ", H441, " ", I441, " ", J441, " ", K441)</f>
        <v>RWANDA RUHANGO KINAZI BURIMA MIRAMBI</v>
      </c>
    </row>
    <row r="442" spans="1:25">
      <c r="A442">
        <v>136</v>
      </c>
      <c r="B442" t="s">
        <v>1291</v>
      </c>
      <c r="C442" t="s">
        <v>1292</v>
      </c>
      <c r="E442" t="s">
        <v>204</v>
      </c>
      <c r="F442" t="s">
        <v>3315</v>
      </c>
      <c r="G442" s="28" t="s">
        <v>37</v>
      </c>
      <c r="H442" t="s">
        <v>68</v>
      </c>
      <c r="I442" t="s">
        <v>1414</v>
      </c>
      <c r="J442" t="s">
        <v>1452</v>
      </c>
      <c r="K442" t="s">
        <v>2124</v>
      </c>
      <c r="L442">
        <v>49.788203000000003</v>
      </c>
      <c r="M442">
        <v>19.70598</v>
      </c>
      <c r="N442">
        <v>2</v>
      </c>
      <c r="O442">
        <v>1930</v>
      </c>
      <c r="P442">
        <v>92</v>
      </c>
      <c r="Q442" t="s">
        <v>2127</v>
      </c>
      <c r="R442" t="s">
        <v>2948</v>
      </c>
      <c r="S442" t="s">
        <v>2948</v>
      </c>
      <c r="T442">
        <v>3</v>
      </c>
      <c r="U442" t="s">
        <v>23</v>
      </c>
      <c r="W442">
        <v>-2.0527553052555101</v>
      </c>
      <c r="X442">
        <v>29.6001529949428</v>
      </c>
      <c r="Y442" t="str">
        <f>_xlfn.CONCAT("RWANDA", " ", H442, " ", I442, " ", J442, " ", K442)</f>
        <v>RWANDA NGORORERO NYANGE GASEKE DUTWE</v>
      </c>
    </row>
    <row r="443" spans="1:25">
      <c r="A443">
        <v>136</v>
      </c>
      <c r="B443" t="s">
        <v>1293</v>
      </c>
      <c r="C443" t="s">
        <v>1294</v>
      </c>
      <c r="E443" t="s">
        <v>2526</v>
      </c>
      <c r="F443" t="s">
        <v>3528</v>
      </c>
      <c r="G443" s="28" t="s">
        <v>37</v>
      </c>
      <c r="H443" t="s">
        <v>68</v>
      </c>
      <c r="I443" t="s">
        <v>1414</v>
      </c>
      <c r="J443" t="s">
        <v>1452</v>
      </c>
      <c r="K443" t="s">
        <v>2124</v>
      </c>
      <c r="L443">
        <v>49.788203000000003</v>
      </c>
      <c r="M443">
        <v>19.70598</v>
      </c>
      <c r="N443" t="s">
        <v>2948</v>
      </c>
      <c r="O443">
        <v>1971</v>
      </c>
      <c r="P443">
        <v>51</v>
      </c>
      <c r="Q443" t="s">
        <v>2127</v>
      </c>
      <c r="R443">
        <v>3</v>
      </c>
      <c r="S443" t="s">
        <v>26</v>
      </c>
      <c r="T443">
        <v>2</v>
      </c>
      <c r="U443" t="s">
        <v>23</v>
      </c>
      <c r="W443">
        <v>-2.0527553052555101</v>
      </c>
      <c r="X443">
        <v>29.6001529949428</v>
      </c>
      <c r="Y443" t="str">
        <f>_xlfn.CONCAT("RWANDA", " ", H443, " ", I443, " ", J443, " ", K443)</f>
        <v>RWANDA NGORORERO NYANGE GASEKE DUTWE</v>
      </c>
    </row>
    <row r="444" spans="1:25">
      <c r="A444">
        <v>136</v>
      </c>
      <c r="B444" t="s">
        <v>1295</v>
      </c>
      <c r="C444" t="s">
        <v>1296</v>
      </c>
      <c r="E444" t="s">
        <v>2756</v>
      </c>
      <c r="F444" t="s">
        <v>3317</v>
      </c>
      <c r="G444" s="28" t="s">
        <v>37</v>
      </c>
      <c r="H444" t="s">
        <v>68</v>
      </c>
      <c r="I444" t="s">
        <v>1414</v>
      </c>
      <c r="J444" t="s">
        <v>1452</v>
      </c>
      <c r="K444" t="s">
        <v>2124</v>
      </c>
      <c r="L444">
        <v>49.788203000000003</v>
      </c>
      <c r="M444">
        <v>19.70598</v>
      </c>
      <c r="N444">
        <v>7</v>
      </c>
      <c r="O444">
        <v>1964</v>
      </c>
      <c r="P444">
        <v>58</v>
      </c>
      <c r="Q444" t="s">
        <v>2127</v>
      </c>
      <c r="R444">
        <v>1</v>
      </c>
      <c r="S444" t="s">
        <v>186</v>
      </c>
      <c r="T444">
        <v>9</v>
      </c>
      <c r="U444" t="s">
        <v>36</v>
      </c>
      <c r="W444">
        <v>-2.0527553052555101</v>
      </c>
      <c r="X444">
        <v>29.6001529949428</v>
      </c>
      <c r="Y444" t="str">
        <f>_xlfn.CONCAT("RWANDA", " ", H444, " ", I444, " ", J444, " ", K444)</f>
        <v>RWANDA NGORORERO NYANGE GASEKE DUTWE</v>
      </c>
    </row>
    <row r="445" spans="1:25">
      <c r="A445">
        <v>136</v>
      </c>
      <c r="B445" t="s">
        <v>1295</v>
      </c>
      <c r="C445" t="s">
        <v>1296</v>
      </c>
      <c r="E445" t="s">
        <v>2756</v>
      </c>
      <c r="F445" t="s">
        <v>3317</v>
      </c>
      <c r="G445" s="28" t="s">
        <v>37</v>
      </c>
      <c r="H445" t="s">
        <v>2889</v>
      </c>
      <c r="I445" t="s">
        <v>2906</v>
      </c>
      <c r="J445" t="s">
        <v>2907</v>
      </c>
      <c r="K445" t="s">
        <v>2908</v>
      </c>
      <c r="L445">
        <v>49.788203000000003</v>
      </c>
      <c r="M445">
        <v>19.70598</v>
      </c>
      <c r="N445">
        <v>7</v>
      </c>
      <c r="O445">
        <v>1964</v>
      </c>
      <c r="P445">
        <v>58</v>
      </c>
      <c r="Q445" t="s">
        <v>2127</v>
      </c>
      <c r="R445">
        <v>1</v>
      </c>
      <c r="S445" t="s">
        <v>186</v>
      </c>
      <c r="T445">
        <v>9</v>
      </c>
      <c r="U445" t="s">
        <v>36</v>
      </c>
      <c r="W445">
        <v>-1.6915019376042699</v>
      </c>
      <c r="X445">
        <v>29.302080346595002</v>
      </c>
      <c r="Y445" t="str">
        <f>_xlfn.CONCAT("RWANDA", " ", H445, " ", I445, " ", J445, " ", K445)</f>
        <v>RWANDA RUBAVU RUGERERO GISA GIHIRA</v>
      </c>
    </row>
    <row r="446" spans="1:25">
      <c r="A446">
        <v>136</v>
      </c>
      <c r="B446" t="s">
        <v>1298</v>
      </c>
      <c r="C446" t="s">
        <v>1299</v>
      </c>
      <c r="E446" t="s">
        <v>669</v>
      </c>
      <c r="F446" t="s">
        <v>3318</v>
      </c>
      <c r="G446" s="28" t="s">
        <v>37</v>
      </c>
      <c r="H446" t="s">
        <v>68</v>
      </c>
      <c r="I446" t="s">
        <v>1414</v>
      </c>
      <c r="J446" t="s">
        <v>1452</v>
      </c>
      <c r="K446" t="s">
        <v>2124</v>
      </c>
      <c r="L446">
        <v>49.788203000000003</v>
      </c>
      <c r="M446">
        <v>19.70598</v>
      </c>
      <c r="N446" t="s">
        <v>2948</v>
      </c>
      <c r="O446">
        <v>1924</v>
      </c>
      <c r="P446">
        <v>99</v>
      </c>
      <c r="Q446" t="s">
        <v>2127</v>
      </c>
      <c r="R446">
        <v>3</v>
      </c>
      <c r="S446" t="s">
        <v>26</v>
      </c>
      <c r="T446">
        <v>3</v>
      </c>
      <c r="U446" t="s">
        <v>23</v>
      </c>
      <c r="V446" s="17"/>
      <c r="W446">
        <v>-2.0527553052555101</v>
      </c>
      <c r="X446">
        <v>29.6001529949428</v>
      </c>
      <c r="Y446" t="str">
        <f>_xlfn.CONCAT("RWANDA", " ", H446, " ", I446, " ", J446, " ", K446)</f>
        <v>RWANDA NGORORERO NYANGE GASEKE DUTWE</v>
      </c>
    </row>
    <row r="447" spans="1:25">
      <c r="A447">
        <v>138</v>
      </c>
      <c r="B447" t="s">
        <v>1308</v>
      </c>
      <c r="C447" t="s">
        <v>2909</v>
      </c>
      <c r="E447" t="s">
        <v>498</v>
      </c>
      <c r="F447" t="s">
        <v>3529</v>
      </c>
      <c r="G447" s="28" t="s">
        <v>37</v>
      </c>
      <c r="H447" t="s">
        <v>64</v>
      </c>
      <c r="I447" t="s">
        <v>2087</v>
      </c>
      <c r="J447" t="s">
        <v>1425</v>
      </c>
      <c r="K447" t="s">
        <v>2088</v>
      </c>
      <c r="L447">
        <v>43.30706</v>
      </c>
      <c r="M447">
        <v>124.33539</v>
      </c>
      <c r="N447" t="s">
        <v>2948</v>
      </c>
      <c r="O447">
        <v>1950</v>
      </c>
      <c r="P447">
        <v>72</v>
      </c>
      <c r="Q447" t="s">
        <v>2134</v>
      </c>
      <c r="R447">
        <v>4</v>
      </c>
      <c r="S447" t="s">
        <v>93</v>
      </c>
      <c r="T447">
        <v>5</v>
      </c>
      <c r="U447" t="s">
        <v>23</v>
      </c>
      <c r="V447" s="17">
        <v>8251714761</v>
      </c>
      <c r="W447">
        <v>-1.76797994349901</v>
      </c>
      <c r="X447">
        <v>29.3956334406849</v>
      </c>
      <c r="Y447" t="str">
        <f>_xlfn.CONCAT("RWANDA", " ", H447, " ", I447, " ", J447, " ", K447)</f>
        <v>RWANDA RUTSIRO GIHANGO MATABA KAMUTAMBIRO</v>
      </c>
    </row>
    <row r="448" spans="1:25">
      <c r="A448">
        <v>138</v>
      </c>
      <c r="B448" t="s">
        <v>1309</v>
      </c>
      <c r="C448" t="s">
        <v>420</v>
      </c>
      <c r="E448" t="s">
        <v>755</v>
      </c>
      <c r="F448" t="s">
        <v>3324</v>
      </c>
      <c r="G448" s="28" t="s">
        <v>37</v>
      </c>
      <c r="H448" t="s">
        <v>64</v>
      </c>
      <c r="I448" t="s">
        <v>2087</v>
      </c>
      <c r="J448" t="s">
        <v>1425</v>
      </c>
      <c r="K448" t="s">
        <v>2088</v>
      </c>
      <c r="L448">
        <v>43.30706</v>
      </c>
      <c r="M448">
        <v>124.33539</v>
      </c>
      <c r="N448">
        <v>11</v>
      </c>
      <c r="O448">
        <v>1926</v>
      </c>
      <c r="P448">
        <v>20</v>
      </c>
      <c r="Q448" t="s">
        <v>2134</v>
      </c>
      <c r="R448" t="s">
        <v>2948</v>
      </c>
      <c r="S448" t="s">
        <v>2948</v>
      </c>
      <c r="T448">
        <v>5</v>
      </c>
      <c r="U448" t="s">
        <v>36</v>
      </c>
      <c r="V448" s="17">
        <v>8251714761</v>
      </c>
      <c r="W448">
        <v>-1.76797994349901</v>
      </c>
      <c r="X448">
        <v>29.3956334406849</v>
      </c>
      <c r="Y448" t="str">
        <f>_xlfn.CONCAT("RWANDA", " ", H448, " ", I448, " ", J448, " ", K448)</f>
        <v>RWANDA RUTSIRO GIHANGO MATABA KAMUTAMBIRO</v>
      </c>
    </row>
    <row r="449" spans="1:25">
      <c r="A449">
        <v>139</v>
      </c>
      <c r="B449" t="s">
        <v>1310</v>
      </c>
      <c r="C449" t="s">
        <v>1311</v>
      </c>
      <c r="E449" t="s">
        <v>1312</v>
      </c>
      <c r="F449" t="s">
        <v>3325</v>
      </c>
      <c r="G449" s="28" t="s">
        <v>72</v>
      </c>
      <c r="H449" t="s">
        <v>77</v>
      </c>
      <c r="I449" t="s">
        <v>2137</v>
      </c>
      <c r="J449" t="s">
        <v>1425</v>
      </c>
      <c r="K449" t="s">
        <v>2017</v>
      </c>
      <c r="L449">
        <v>38.603166399999999</v>
      </c>
      <c r="M449">
        <v>-9.0785921999999992</v>
      </c>
      <c r="N449">
        <v>10</v>
      </c>
      <c r="O449">
        <v>1992</v>
      </c>
      <c r="P449">
        <v>30</v>
      </c>
      <c r="Q449" t="s">
        <v>2139</v>
      </c>
      <c r="R449">
        <v>2</v>
      </c>
      <c r="S449" t="s">
        <v>48</v>
      </c>
      <c r="T449" t="s">
        <v>2948</v>
      </c>
      <c r="U449" t="s">
        <v>23</v>
      </c>
      <c r="V449">
        <v>2142433267</v>
      </c>
      <c r="W449">
        <v>-2.02335132474186</v>
      </c>
      <c r="X449">
        <v>30.023750439523699</v>
      </c>
      <c r="Y449" t="str">
        <f>_xlfn.CONCAT("RWANDA", " ", H449, " ", I449, " ", J449, " ", K449)</f>
        <v>RWANDA NYARUGENGE MAGEREGERE MATABA MAGERAGERE</v>
      </c>
    </row>
    <row r="450" spans="1:25">
      <c r="A450">
        <v>139</v>
      </c>
      <c r="B450" t="s">
        <v>1313</v>
      </c>
      <c r="C450" t="s">
        <v>2764</v>
      </c>
      <c r="E450" t="s">
        <v>975</v>
      </c>
      <c r="F450" t="s">
        <v>3326</v>
      </c>
      <c r="G450" s="28" t="s">
        <v>72</v>
      </c>
      <c r="H450" t="s">
        <v>77</v>
      </c>
      <c r="I450" t="s">
        <v>2137</v>
      </c>
      <c r="J450" t="s">
        <v>1425</v>
      </c>
      <c r="K450" t="s">
        <v>2017</v>
      </c>
      <c r="L450">
        <v>38.603166399999999</v>
      </c>
      <c r="M450">
        <v>-9.0785921999999992</v>
      </c>
      <c r="N450">
        <v>5</v>
      </c>
      <c r="O450">
        <v>1952</v>
      </c>
      <c r="P450">
        <v>58</v>
      </c>
      <c r="Q450" t="s">
        <v>2139</v>
      </c>
      <c r="R450">
        <v>5</v>
      </c>
      <c r="S450" t="s">
        <v>86</v>
      </c>
      <c r="T450">
        <v>9</v>
      </c>
      <c r="U450" t="s">
        <v>36</v>
      </c>
      <c r="V450">
        <v>2142433267</v>
      </c>
      <c r="W450">
        <v>-2.02335132474186</v>
      </c>
      <c r="X450">
        <v>30.023750439523699</v>
      </c>
      <c r="Y450" t="str">
        <f>_xlfn.CONCAT("RWANDA", " ", H450, " ", I450, " ", J450, " ", K450)</f>
        <v>RWANDA NYARUGENGE MAGEREGERE MATABA MAGERAGERE</v>
      </c>
    </row>
    <row r="451" spans="1:25">
      <c r="A451">
        <v>139</v>
      </c>
      <c r="B451" t="s">
        <v>1313</v>
      </c>
      <c r="C451" t="s">
        <v>2764</v>
      </c>
      <c r="E451" t="s">
        <v>975</v>
      </c>
      <c r="F451" t="s">
        <v>3326</v>
      </c>
      <c r="G451" s="28" t="s">
        <v>72</v>
      </c>
      <c r="H451" t="s">
        <v>77</v>
      </c>
      <c r="I451" t="s">
        <v>2137</v>
      </c>
      <c r="J451" t="s">
        <v>1425</v>
      </c>
      <c r="K451" t="s">
        <v>2017</v>
      </c>
      <c r="L451">
        <v>38.603166399999999</v>
      </c>
      <c r="M451">
        <v>-9.0785921999999992</v>
      </c>
      <c r="N451">
        <v>5</v>
      </c>
      <c r="O451">
        <v>1964</v>
      </c>
      <c r="P451">
        <v>58</v>
      </c>
      <c r="Q451" t="s">
        <v>2139</v>
      </c>
      <c r="R451">
        <v>5</v>
      </c>
      <c r="S451" t="s">
        <v>86</v>
      </c>
      <c r="T451">
        <v>9</v>
      </c>
      <c r="U451" t="s">
        <v>36</v>
      </c>
      <c r="V451">
        <v>2142433267</v>
      </c>
      <c r="W451">
        <v>-2.02335132474186</v>
      </c>
      <c r="X451">
        <v>30.023750439523699</v>
      </c>
      <c r="Y451" t="str">
        <f>_xlfn.CONCAT("RWANDA", " ", H451, " ", I451, " ", J451, " ", K451)</f>
        <v>RWANDA NYARUGENGE MAGEREGERE MATABA MAGERAGERE</v>
      </c>
    </row>
    <row r="452" spans="1:25">
      <c r="A452">
        <v>139</v>
      </c>
      <c r="B452" t="s">
        <v>1315</v>
      </c>
      <c r="C452" t="s">
        <v>1316</v>
      </c>
      <c r="E452" t="s">
        <v>1317</v>
      </c>
      <c r="F452" t="s">
        <v>3530</v>
      </c>
      <c r="G452" s="28" t="s">
        <v>72</v>
      </c>
      <c r="H452" t="s">
        <v>77</v>
      </c>
      <c r="I452" t="s">
        <v>2137</v>
      </c>
      <c r="J452" t="s">
        <v>1425</v>
      </c>
      <c r="K452" t="s">
        <v>2017</v>
      </c>
      <c r="L452">
        <v>38.603166399999999</v>
      </c>
      <c r="M452">
        <v>-9.0785921999999992</v>
      </c>
      <c r="N452" t="s">
        <v>2948</v>
      </c>
      <c r="O452" t="s">
        <v>2948</v>
      </c>
      <c r="P452">
        <v>87</v>
      </c>
      <c r="Q452" t="s">
        <v>2139</v>
      </c>
      <c r="R452">
        <v>3</v>
      </c>
      <c r="S452" t="s">
        <v>26</v>
      </c>
      <c r="T452">
        <v>9</v>
      </c>
      <c r="U452" t="s">
        <v>23</v>
      </c>
      <c r="V452">
        <v>2142433267</v>
      </c>
      <c r="W452">
        <v>-2.02335132474186</v>
      </c>
      <c r="X452">
        <v>30.023750439523699</v>
      </c>
      <c r="Y452" t="str">
        <f>_xlfn.CONCAT("RWANDA", " ", H452, " ", I452, " ", J452, " ", K452)</f>
        <v>RWANDA NYARUGENGE MAGEREGERE MATABA MAGERAGERE</v>
      </c>
    </row>
    <row r="453" spans="1:25">
      <c r="A453">
        <v>139</v>
      </c>
      <c r="B453" t="s">
        <v>1315</v>
      </c>
      <c r="C453" t="s">
        <v>1316</v>
      </c>
      <c r="E453" t="s">
        <v>1317</v>
      </c>
      <c r="F453" t="s">
        <v>3530</v>
      </c>
      <c r="G453" s="28" t="s">
        <v>72</v>
      </c>
      <c r="H453" t="s">
        <v>77</v>
      </c>
      <c r="I453" t="s">
        <v>2137</v>
      </c>
      <c r="J453" t="s">
        <v>1425</v>
      </c>
      <c r="K453" t="s">
        <v>2017</v>
      </c>
      <c r="L453">
        <v>38.603166399999999</v>
      </c>
      <c r="M453">
        <v>-9.0785921999999992</v>
      </c>
      <c r="N453">
        <v>11</v>
      </c>
      <c r="O453">
        <v>1935</v>
      </c>
      <c r="P453">
        <v>87</v>
      </c>
      <c r="Q453" t="s">
        <v>2139</v>
      </c>
      <c r="R453">
        <v>3</v>
      </c>
      <c r="S453" t="s">
        <v>26</v>
      </c>
      <c r="T453">
        <v>9</v>
      </c>
      <c r="U453" t="s">
        <v>23</v>
      </c>
      <c r="V453">
        <v>2142433267</v>
      </c>
      <c r="W453">
        <v>-2.02335132474186</v>
      </c>
      <c r="X453">
        <v>30.023750439523699</v>
      </c>
      <c r="Y453" t="str">
        <f>_xlfn.CONCAT("RWANDA", " ", H453, " ", I453, " ", J453, " ", K453)</f>
        <v>RWANDA NYARUGENGE MAGEREGERE MATABA MAGERAGERE</v>
      </c>
    </row>
    <row r="454" spans="1:25">
      <c r="A454">
        <v>139</v>
      </c>
      <c r="B454" t="s">
        <v>1318</v>
      </c>
      <c r="C454" t="s">
        <v>669</v>
      </c>
      <c r="D454" t="s">
        <v>134</v>
      </c>
      <c r="E454" t="s">
        <v>489</v>
      </c>
      <c r="F454" t="s">
        <v>2766</v>
      </c>
      <c r="G454" s="28" t="s">
        <v>72</v>
      </c>
      <c r="H454" t="s">
        <v>77</v>
      </c>
      <c r="I454" t="s">
        <v>2137</v>
      </c>
      <c r="J454" t="s">
        <v>1425</v>
      </c>
      <c r="K454" t="s">
        <v>2017</v>
      </c>
      <c r="L454">
        <v>38.603166399999999</v>
      </c>
      <c r="M454">
        <v>-9.0785921999999992</v>
      </c>
      <c r="N454" t="s">
        <v>2948</v>
      </c>
      <c r="O454">
        <v>1999</v>
      </c>
      <c r="P454">
        <v>23</v>
      </c>
      <c r="Q454" t="s">
        <v>2139</v>
      </c>
      <c r="R454">
        <v>3</v>
      </c>
      <c r="S454" t="s">
        <v>26</v>
      </c>
      <c r="T454">
        <v>10</v>
      </c>
      <c r="U454" t="s">
        <v>36</v>
      </c>
      <c r="V454">
        <v>2142433267</v>
      </c>
      <c r="W454">
        <v>-2.02335132474186</v>
      </c>
      <c r="X454">
        <v>30.023750439523699</v>
      </c>
      <c r="Y454" t="str">
        <f>_xlfn.CONCAT("RWANDA", " ", H454, " ", I454, " ", J454, " ", K454)</f>
        <v>RWANDA NYARUGENGE MAGEREGERE MATABA MAGERAGERE</v>
      </c>
    </row>
    <row r="455" spans="1:25">
      <c r="A455">
        <v>139</v>
      </c>
      <c r="B455" t="s">
        <v>1318</v>
      </c>
      <c r="C455" t="s">
        <v>669</v>
      </c>
      <c r="D455" t="s">
        <v>134</v>
      </c>
      <c r="E455" t="s">
        <v>489</v>
      </c>
      <c r="F455" t="s">
        <v>2766</v>
      </c>
      <c r="G455" s="28" t="s">
        <v>72</v>
      </c>
      <c r="H455" t="s">
        <v>77</v>
      </c>
      <c r="I455" t="s">
        <v>2137</v>
      </c>
      <c r="J455" t="s">
        <v>1425</v>
      </c>
      <c r="K455" t="s">
        <v>2017</v>
      </c>
      <c r="L455">
        <v>38.603166399999999</v>
      </c>
      <c r="M455">
        <v>-9.0785921999999992</v>
      </c>
      <c r="N455">
        <v>10</v>
      </c>
      <c r="O455">
        <v>1999</v>
      </c>
      <c r="P455">
        <v>23</v>
      </c>
      <c r="Q455" t="s">
        <v>2139</v>
      </c>
      <c r="R455">
        <v>3</v>
      </c>
      <c r="S455" t="s">
        <v>26</v>
      </c>
      <c r="T455">
        <v>10</v>
      </c>
      <c r="U455" t="s">
        <v>36</v>
      </c>
      <c r="V455">
        <v>2142433267</v>
      </c>
      <c r="W455">
        <v>-2.02335132474186</v>
      </c>
      <c r="X455">
        <v>30.023750439523699</v>
      </c>
      <c r="Y455" t="str">
        <f>_xlfn.CONCAT("RWANDA", " ", H455, " ", I455, " ", J455, " ", K455)</f>
        <v>RWANDA NYARUGENGE MAGEREGERE MATABA MAGERAGERE</v>
      </c>
    </row>
    <row r="456" spans="1:25">
      <c r="A456">
        <v>139</v>
      </c>
      <c r="B456" t="s">
        <v>1320</v>
      </c>
      <c r="C456" t="s">
        <v>1321</v>
      </c>
      <c r="E456" t="s">
        <v>2910</v>
      </c>
      <c r="F456" t="s">
        <v>3531</v>
      </c>
      <c r="G456" s="28" t="s">
        <v>72</v>
      </c>
      <c r="H456" t="s">
        <v>77</v>
      </c>
      <c r="I456" t="s">
        <v>2137</v>
      </c>
      <c r="J456" t="s">
        <v>1425</v>
      </c>
      <c r="K456" t="s">
        <v>2017</v>
      </c>
      <c r="L456">
        <v>38.603166399999999</v>
      </c>
      <c r="M456">
        <v>-9.0785921999999992</v>
      </c>
      <c r="N456" t="s">
        <v>2948</v>
      </c>
      <c r="O456">
        <v>1946</v>
      </c>
      <c r="P456">
        <v>76</v>
      </c>
      <c r="Q456" t="s">
        <v>2139</v>
      </c>
      <c r="R456">
        <v>3</v>
      </c>
      <c r="S456" t="s">
        <v>26</v>
      </c>
      <c r="T456">
        <v>2</v>
      </c>
      <c r="U456" t="s">
        <v>23</v>
      </c>
      <c r="V456">
        <v>2142433267</v>
      </c>
      <c r="W456">
        <v>-2.02335132474186</v>
      </c>
      <c r="X456">
        <v>30.023750439523699</v>
      </c>
      <c r="Y456" t="str">
        <f>_xlfn.CONCAT("RWANDA", " ", H456, " ", I456, " ", J456, " ", K456)</f>
        <v>RWANDA NYARUGENGE MAGEREGERE MATABA MAGERAGERE</v>
      </c>
    </row>
    <row r="457" spans="1:25">
      <c r="A457">
        <v>139</v>
      </c>
      <c r="B457" t="s">
        <v>1320</v>
      </c>
      <c r="C457" t="s">
        <v>1321</v>
      </c>
      <c r="E457" t="s">
        <v>895</v>
      </c>
      <c r="F457" t="s">
        <v>3328</v>
      </c>
      <c r="G457" s="28" t="s">
        <v>72</v>
      </c>
      <c r="H457" t="s">
        <v>77</v>
      </c>
      <c r="I457" t="s">
        <v>2137</v>
      </c>
      <c r="J457" t="s">
        <v>1425</v>
      </c>
      <c r="K457" t="s">
        <v>2017</v>
      </c>
      <c r="L457">
        <v>38.603166399999999</v>
      </c>
      <c r="M457">
        <v>-9.0785921999999992</v>
      </c>
      <c r="N457" t="s">
        <v>2948</v>
      </c>
      <c r="O457">
        <v>1946</v>
      </c>
      <c r="P457">
        <v>76</v>
      </c>
      <c r="Q457" t="s">
        <v>2139</v>
      </c>
      <c r="R457">
        <v>3</v>
      </c>
      <c r="S457" t="s">
        <v>26</v>
      </c>
      <c r="T457">
        <v>2</v>
      </c>
      <c r="U457" t="s">
        <v>23</v>
      </c>
      <c r="V457">
        <v>2142433267</v>
      </c>
      <c r="W457">
        <v>-2.02335132474186</v>
      </c>
      <c r="X457">
        <v>30.023750439523699</v>
      </c>
      <c r="Y457" t="str">
        <f>_xlfn.CONCAT("RWANDA", " ", H457, " ", I457, " ", J457, " ", K457)</f>
        <v>RWANDA NYARUGENGE MAGEREGERE MATABA MAGERAGERE</v>
      </c>
    </row>
    <row r="458" spans="1:25">
      <c r="A458">
        <v>140</v>
      </c>
      <c r="B458" t="s">
        <v>1322</v>
      </c>
      <c r="C458" t="s">
        <v>1323</v>
      </c>
      <c r="D458" t="s">
        <v>1324</v>
      </c>
      <c r="E458" t="s">
        <v>394</v>
      </c>
      <c r="F458" t="s">
        <v>2142</v>
      </c>
      <c r="G458" s="28" t="s">
        <v>97</v>
      </c>
      <c r="H458" t="s">
        <v>125</v>
      </c>
      <c r="I458" t="s">
        <v>2143</v>
      </c>
      <c r="J458" t="s">
        <v>2028</v>
      </c>
      <c r="K458" t="s">
        <v>2144</v>
      </c>
      <c r="L458">
        <v>50.585205999999999</v>
      </c>
      <c r="M458">
        <v>3.3300917999999999</v>
      </c>
      <c r="N458">
        <v>8</v>
      </c>
      <c r="O458">
        <v>1931</v>
      </c>
      <c r="P458">
        <v>94</v>
      </c>
      <c r="Q458" t="s">
        <v>2142</v>
      </c>
      <c r="R458">
        <v>3</v>
      </c>
      <c r="S458" t="s">
        <v>26</v>
      </c>
      <c r="T458">
        <v>8</v>
      </c>
      <c r="U458" t="s">
        <v>36</v>
      </c>
      <c r="V458" s="17">
        <v>6495405919</v>
      </c>
      <c r="W458">
        <v>-1.6108274205767501</v>
      </c>
      <c r="X458">
        <v>30.219148750460601</v>
      </c>
      <c r="Y458" t="str">
        <f>_xlfn.CONCAT("RWANDA", " ", H458, " ", I458, " ", J458, " ", K458)</f>
        <v>RWANDA KIREHE MAHAMA SARUHEMBE NYAGAHANGA</v>
      </c>
    </row>
    <row r="459" spans="1:25">
      <c r="A459">
        <v>140</v>
      </c>
      <c r="B459" t="s">
        <v>1322</v>
      </c>
      <c r="C459" t="s">
        <v>1323</v>
      </c>
      <c r="D459" t="s">
        <v>1324</v>
      </c>
      <c r="E459" t="s">
        <v>394</v>
      </c>
      <c r="F459" t="s">
        <v>2142</v>
      </c>
      <c r="G459" s="28" t="s">
        <v>97</v>
      </c>
      <c r="H459" t="s">
        <v>125</v>
      </c>
      <c r="I459" t="s">
        <v>2143</v>
      </c>
      <c r="J459" t="s">
        <v>2028</v>
      </c>
      <c r="K459" t="s">
        <v>2144</v>
      </c>
      <c r="L459">
        <v>50.585205999999999</v>
      </c>
      <c r="M459">
        <v>3.3300917999999999</v>
      </c>
      <c r="N459">
        <v>5</v>
      </c>
      <c r="O459" t="s">
        <v>2948</v>
      </c>
      <c r="Q459" t="s">
        <v>2142</v>
      </c>
      <c r="R459">
        <v>3</v>
      </c>
      <c r="S459" t="s">
        <v>26</v>
      </c>
      <c r="T459" t="s">
        <v>2948</v>
      </c>
      <c r="U459" t="s">
        <v>36</v>
      </c>
      <c r="V459" s="17">
        <v>6495405919</v>
      </c>
      <c r="W459">
        <v>-1.6108274205767501</v>
      </c>
      <c r="X459">
        <v>30.219148750460601</v>
      </c>
      <c r="Y459" t="str">
        <f>_xlfn.CONCAT("RWANDA", " ", H459, " ", I459, " ", J459, " ", K459)</f>
        <v>RWANDA KIREHE MAHAMA SARUHEMBE NYAGAHANGA</v>
      </c>
    </row>
    <row r="460" spans="1:25">
      <c r="A460">
        <v>140</v>
      </c>
      <c r="B460" t="s">
        <v>1325</v>
      </c>
      <c r="C460" t="s">
        <v>134</v>
      </c>
      <c r="D460" t="s">
        <v>438</v>
      </c>
      <c r="E460" t="s">
        <v>636</v>
      </c>
      <c r="F460" t="s">
        <v>2767</v>
      </c>
      <c r="G460" s="28" t="s">
        <v>97</v>
      </c>
      <c r="H460" t="s">
        <v>125</v>
      </c>
      <c r="I460" t="s">
        <v>2143</v>
      </c>
      <c r="J460" t="s">
        <v>2028</v>
      </c>
      <c r="K460" t="s">
        <v>2144</v>
      </c>
      <c r="L460">
        <v>50.585205999999999</v>
      </c>
      <c r="M460">
        <v>3.3300917999999999</v>
      </c>
      <c r="N460">
        <v>3</v>
      </c>
      <c r="O460">
        <v>1987</v>
      </c>
      <c r="P460">
        <v>35</v>
      </c>
      <c r="Q460" t="s">
        <v>2142</v>
      </c>
      <c r="R460">
        <v>1</v>
      </c>
      <c r="S460" t="s">
        <v>186</v>
      </c>
      <c r="T460">
        <v>8</v>
      </c>
      <c r="U460" t="s">
        <v>36</v>
      </c>
      <c r="V460" s="17">
        <v>6495405919</v>
      </c>
      <c r="W460">
        <v>-1.6108274205767501</v>
      </c>
      <c r="X460">
        <v>30.219148750460601</v>
      </c>
      <c r="Y460" t="str">
        <f>_xlfn.CONCAT("RWANDA", " ", H460, " ", I460, " ", J460, " ", K460)</f>
        <v>RWANDA KIREHE MAHAMA SARUHEMBE NYAGAHANGA</v>
      </c>
    </row>
    <row r="461" spans="1:25">
      <c r="A461">
        <v>140</v>
      </c>
      <c r="B461" t="s">
        <v>1325</v>
      </c>
      <c r="C461" t="s">
        <v>134</v>
      </c>
      <c r="D461" t="s">
        <v>438</v>
      </c>
      <c r="E461" t="s">
        <v>636</v>
      </c>
      <c r="F461" t="s">
        <v>2767</v>
      </c>
      <c r="G461" s="28" t="s">
        <v>97</v>
      </c>
      <c r="H461" t="s">
        <v>125</v>
      </c>
      <c r="I461" t="s">
        <v>2143</v>
      </c>
      <c r="J461" t="s">
        <v>2028</v>
      </c>
      <c r="K461" t="s">
        <v>2144</v>
      </c>
      <c r="L461">
        <v>50.585205999999999</v>
      </c>
      <c r="M461">
        <v>3.3300917999999999</v>
      </c>
      <c r="N461">
        <v>3</v>
      </c>
      <c r="O461">
        <v>1987</v>
      </c>
      <c r="P461">
        <v>35</v>
      </c>
      <c r="Q461" t="s">
        <v>2142</v>
      </c>
      <c r="R461">
        <v>1</v>
      </c>
      <c r="S461" t="s">
        <v>186</v>
      </c>
      <c r="T461">
        <v>8</v>
      </c>
      <c r="U461" t="s">
        <v>36</v>
      </c>
      <c r="V461" s="17">
        <v>6495405919</v>
      </c>
      <c r="W461">
        <v>-1.6108274205767501</v>
      </c>
      <c r="X461">
        <v>30.219148750460601</v>
      </c>
      <c r="Y461" t="str">
        <f>_xlfn.CONCAT("RWANDA", " ", H461, " ", I461, " ", J461, " ", K461)</f>
        <v>RWANDA KIREHE MAHAMA SARUHEMBE NYAGAHANGA</v>
      </c>
    </row>
    <row r="462" spans="1:25">
      <c r="A462">
        <v>140</v>
      </c>
      <c r="B462" t="s">
        <v>1326</v>
      </c>
      <c r="C462" t="s">
        <v>1327</v>
      </c>
      <c r="E462" t="s">
        <v>1017</v>
      </c>
      <c r="F462" t="s">
        <v>3329</v>
      </c>
      <c r="G462" s="28" t="s">
        <v>97</v>
      </c>
      <c r="H462" t="s">
        <v>125</v>
      </c>
      <c r="I462" t="s">
        <v>2143</v>
      </c>
      <c r="J462" t="s">
        <v>2028</v>
      </c>
      <c r="K462" t="s">
        <v>2144</v>
      </c>
      <c r="L462">
        <v>50.585205999999999</v>
      </c>
      <c r="M462">
        <v>3.3300917999999999</v>
      </c>
      <c r="N462" t="s">
        <v>2948</v>
      </c>
      <c r="O462">
        <v>1934</v>
      </c>
      <c r="P462">
        <v>88</v>
      </c>
      <c r="Q462" t="s">
        <v>2142</v>
      </c>
      <c r="R462">
        <v>4</v>
      </c>
      <c r="S462" t="s">
        <v>93</v>
      </c>
      <c r="T462">
        <v>4</v>
      </c>
      <c r="U462" t="s">
        <v>23</v>
      </c>
      <c r="V462" s="17">
        <v>6495405919</v>
      </c>
      <c r="W462">
        <v>-1.6108274205767501</v>
      </c>
      <c r="X462">
        <v>30.219148750460601</v>
      </c>
      <c r="Y462" t="str">
        <f>_xlfn.CONCAT("RWANDA", " ", H462, " ", I462, " ", J462, " ", K462)</f>
        <v>RWANDA KIREHE MAHAMA SARUHEMBE NYAGAHANGA</v>
      </c>
    </row>
    <row r="463" spans="1:25">
      <c r="A463">
        <v>140</v>
      </c>
      <c r="B463" t="s">
        <v>1326</v>
      </c>
      <c r="C463" t="s">
        <v>1327</v>
      </c>
      <c r="E463" t="s">
        <v>1017</v>
      </c>
      <c r="F463" t="s">
        <v>3329</v>
      </c>
      <c r="G463" s="28" t="s">
        <v>97</v>
      </c>
      <c r="H463" t="s">
        <v>125</v>
      </c>
      <c r="I463" t="s">
        <v>2143</v>
      </c>
      <c r="J463" t="s">
        <v>2028</v>
      </c>
      <c r="K463" t="s">
        <v>2144</v>
      </c>
      <c r="L463">
        <v>50.585205999999999</v>
      </c>
      <c r="M463">
        <v>3.3300917999999999</v>
      </c>
      <c r="N463">
        <v>6</v>
      </c>
      <c r="O463">
        <v>1934</v>
      </c>
      <c r="P463">
        <v>88</v>
      </c>
      <c r="Q463" t="s">
        <v>2142</v>
      </c>
      <c r="R463">
        <v>4</v>
      </c>
      <c r="S463" t="s">
        <v>93</v>
      </c>
      <c r="T463">
        <v>4</v>
      </c>
      <c r="U463" t="s">
        <v>23</v>
      </c>
      <c r="V463" s="17">
        <v>6495405919</v>
      </c>
      <c r="W463">
        <v>-1.6108274205767501</v>
      </c>
      <c r="X463">
        <v>30.219148750460601</v>
      </c>
      <c r="Y463" t="str">
        <f>_xlfn.CONCAT("RWANDA", " ", H463, " ", I463, " ", J463, " ", K463)</f>
        <v>RWANDA KIREHE MAHAMA SARUHEMBE NYAGAHANGA</v>
      </c>
    </row>
    <row r="464" spans="1:25">
      <c r="A464">
        <v>141</v>
      </c>
      <c r="B464" t="s">
        <v>1328</v>
      </c>
      <c r="C464" t="s">
        <v>340</v>
      </c>
      <c r="E464" t="s">
        <v>41</v>
      </c>
      <c r="F464" t="s">
        <v>3330</v>
      </c>
      <c r="G464" s="28" t="s">
        <v>31</v>
      </c>
      <c r="H464" t="s">
        <v>137</v>
      </c>
      <c r="I464" t="s">
        <v>2148</v>
      </c>
      <c r="J464" t="s">
        <v>2149</v>
      </c>
      <c r="K464" t="s">
        <v>2150</v>
      </c>
      <c r="L464">
        <v>9.1526727999999995</v>
      </c>
      <c r="M464">
        <v>105.1960795</v>
      </c>
      <c r="N464">
        <v>12</v>
      </c>
      <c r="O464">
        <v>1939</v>
      </c>
      <c r="P464">
        <v>83</v>
      </c>
      <c r="Q464" t="s">
        <v>2768</v>
      </c>
      <c r="R464">
        <v>3</v>
      </c>
      <c r="S464" t="s">
        <v>26</v>
      </c>
      <c r="T464">
        <v>11</v>
      </c>
      <c r="U464" t="s">
        <v>36</v>
      </c>
      <c r="V464" s="17">
        <v>9103602271</v>
      </c>
      <c r="W464">
        <v>-1.5453422588280199</v>
      </c>
      <c r="X464">
        <v>29.749265575747501</v>
      </c>
      <c r="Y464" t="str">
        <f>_xlfn.CONCAT("RWANDA", " ", H464, " ", I464, " ", J464, " ", K464)</f>
        <v>RWANDA MUSANZE GASHAKI MUHARURO KIBINYOGOTE</v>
      </c>
    </row>
    <row r="465" spans="1:25">
      <c r="A465">
        <v>141</v>
      </c>
      <c r="B465" t="s">
        <v>1328</v>
      </c>
      <c r="C465" t="s">
        <v>340</v>
      </c>
      <c r="E465" t="s">
        <v>41</v>
      </c>
      <c r="F465" t="s">
        <v>3330</v>
      </c>
      <c r="G465" s="28" t="s">
        <v>31</v>
      </c>
      <c r="H465" t="s">
        <v>137</v>
      </c>
      <c r="I465" t="s">
        <v>2148</v>
      </c>
      <c r="J465" t="s">
        <v>2149</v>
      </c>
      <c r="K465" t="s">
        <v>2150</v>
      </c>
      <c r="L465">
        <v>9.1526727999999995</v>
      </c>
      <c r="M465">
        <v>105.1960795</v>
      </c>
      <c r="N465" t="s">
        <v>2948</v>
      </c>
      <c r="O465">
        <v>1939</v>
      </c>
      <c r="P465">
        <v>83</v>
      </c>
      <c r="Q465" t="s">
        <v>2768</v>
      </c>
      <c r="R465">
        <v>3</v>
      </c>
      <c r="S465" t="s">
        <v>26</v>
      </c>
      <c r="T465">
        <v>11</v>
      </c>
      <c r="U465" t="s">
        <v>36</v>
      </c>
      <c r="V465" s="17">
        <v>9103602271</v>
      </c>
      <c r="W465">
        <v>-1.5453422588280199</v>
      </c>
      <c r="X465">
        <v>29.749265575747501</v>
      </c>
      <c r="Y465" t="str">
        <f>_xlfn.CONCAT("RWANDA", " ", H465, " ", I465, " ", J465, " ", K465)</f>
        <v>RWANDA MUSANZE GASHAKI MUHARURO KIBINYOGOTE</v>
      </c>
    </row>
    <row r="466" spans="1:25">
      <c r="A466">
        <v>141</v>
      </c>
      <c r="B466" t="s">
        <v>1329</v>
      </c>
      <c r="C466" t="s">
        <v>1330</v>
      </c>
      <c r="E466" t="s">
        <v>300</v>
      </c>
      <c r="F466" t="s">
        <v>3331</v>
      </c>
      <c r="G466" s="28" t="s">
        <v>31</v>
      </c>
      <c r="H466" t="s">
        <v>137</v>
      </c>
      <c r="I466" t="s">
        <v>2148</v>
      </c>
      <c r="J466" t="s">
        <v>2149</v>
      </c>
      <c r="K466" t="s">
        <v>2150</v>
      </c>
      <c r="L466">
        <v>9.1526727999999995</v>
      </c>
      <c r="M466">
        <v>105.1960795</v>
      </c>
      <c r="N466">
        <v>6</v>
      </c>
      <c r="O466">
        <v>1993</v>
      </c>
      <c r="P466">
        <v>29</v>
      </c>
      <c r="Q466" t="s">
        <v>2768</v>
      </c>
      <c r="R466">
        <v>5</v>
      </c>
      <c r="S466" t="s">
        <v>86</v>
      </c>
      <c r="T466">
        <v>11</v>
      </c>
      <c r="U466" t="s">
        <v>23</v>
      </c>
      <c r="V466" s="17">
        <v>9103602271</v>
      </c>
      <c r="W466">
        <v>-1.5453422588280199</v>
      </c>
      <c r="X466">
        <v>29.749265575747501</v>
      </c>
      <c r="Y466" t="str">
        <f>_xlfn.CONCAT("RWANDA", " ", H466, " ", I466, " ", J466, " ", K466)</f>
        <v>RWANDA MUSANZE GASHAKI MUHARURO KIBINYOGOTE</v>
      </c>
    </row>
    <row r="467" spans="1:25">
      <c r="A467">
        <v>141</v>
      </c>
      <c r="B467" t="s">
        <v>1329</v>
      </c>
      <c r="C467" t="s">
        <v>1330</v>
      </c>
      <c r="E467" t="s">
        <v>300</v>
      </c>
      <c r="F467" t="s">
        <v>3331</v>
      </c>
      <c r="G467" s="28" t="s">
        <v>31</v>
      </c>
      <c r="H467" t="s">
        <v>137</v>
      </c>
      <c r="I467" t="s">
        <v>2148</v>
      </c>
      <c r="J467" t="s">
        <v>2149</v>
      </c>
      <c r="K467" t="s">
        <v>2150</v>
      </c>
      <c r="L467">
        <v>9.1526727999999995</v>
      </c>
      <c r="M467">
        <v>105.1960795</v>
      </c>
      <c r="N467">
        <v>2</v>
      </c>
      <c r="O467">
        <v>1993</v>
      </c>
      <c r="P467">
        <v>29</v>
      </c>
      <c r="Q467" t="s">
        <v>2768</v>
      </c>
      <c r="R467">
        <v>5</v>
      </c>
      <c r="S467" t="s">
        <v>86</v>
      </c>
      <c r="T467">
        <v>11</v>
      </c>
      <c r="U467" t="s">
        <v>23</v>
      </c>
      <c r="V467" s="17">
        <v>9103602271</v>
      </c>
      <c r="W467">
        <v>-1.5453422588280199</v>
      </c>
      <c r="X467">
        <v>29.749265575747501</v>
      </c>
      <c r="Y467" t="str">
        <f>_xlfn.CONCAT("RWANDA", " ", H467, " ", I467, " ", J467, " ", K467)</f>
        <v>RWANDA MUSANZE GASHAKI MUHARURO KIBINYOGOTE</v>
      </c>
    </row>
    <row r="468" spans="1:25">
      <c r="A468">
        <v>141</v>
      </c>
      <c r="B468" t="s">
        <v>1331</v>
      </c>
      <c r="C468" t="s">
        <v>1332</v>
      </c>
      <c r="E468" t="s">
        <v>1042</v>
      </c>
      <c r="F468" t="s">
        <v>3332</v>
      </c>
      <c r="G468" s="28" t="s">
        <v>31</v>
      </c>
      <c r="H468" t="s">
        <v>137</v>
      </c>
      <c r="I468" t="s">
        <v>2148</v>
      </c>
      <c r="J468" t="s">
        <v>2149</v>
      </c>
      <c r="K468" t="s">
        <v>2150</v>
      </c>
      <c r="L468">
        <v>9.1526727999999995</v>
      </c>
      <c r="M468">
        <v>105.1960795</v>
      </c>
      <c r="N468">
        <v>12</v>
      </c>
      <c r="O468">
        <v>1965</v>
      </c>
      <c r="P468">
        <v>81</v>
      </c>
      <c r="Q468" t="s">
        <v>2768</v>
      </c>
      <c r="R468" t="s">
        <v>2948</v>
      </c>
      <c r="S468" t="s">
        <v>2948</v>
      </c>
      <c r="T468">
        <v>10</v>
      </c>
      <c r="U468" t="s">
        <v>23</v>
      </c>
      <c r="V468" s="17">
        <v>9103602271</v>
      </c>
      <c r="W468">
        <v>-1.5453422588280199</v>
      </c>
      <c r="X468">
        <v>29.749265575747501</v>
      </c>
      <c r="Y468" t="str">
        <f>_xlfn.CONCAT("RWANDA", " ", H468, " ", I468, " ", J468, " ", K468)</f>
        <v>RWANDA MUSANZE GASHAKI MUHARURO KIBINYOGOTE</v>
      </c>
    </row>
    <row r="469" spans="1:25">
      <c r="A469">
        <v>141</v>
      </c>
      <c r="B469" t="s">
        <v>1331</v>
      </c>
      <c r="C469" t="s">
        <v>1332</v>
      </c>
      <c r="E469" t="s">
        <v>1042</v>
      </c>
      <c r="F469" t="s">
        <v>3332</v>
      </c>
      <c r="G469" s="28" t="s">
        <v>31</v>
      </c>
      <c r="H469" t="s">
        <v>137</v>
      </c>
      <c r="I469" t="s">
        <v>2148</v>
      </c>
      <c r="J469" t="s">
        <v>2149</v>
      </c>
      <c r="K469" t="s">
        <v>2150</v>
      </c>
      <c r="L469">
        <v>9.1526727999999995</v>
      </c>
      <c r="M469">
        <v>105.1960795</v>
      </c>
      <c r="N469">
        <v>12</v>
      </c>
      <c r="O469">
        <v>1943</v>
      </c>
      <c r="P469">
        <v>79</v>
      </c>
      <c r="Q469" t="s">
        <v>2768</v>
      </c>
      <c r="R469">
        <v>4</v>
      </c>
      <c r="S469" t="s">
        <v>93</v>
      </c>
      <c r="T469">
        <v>10</v>
      </c>
      <c r="U469" t="s">
        <v>23</v>
      </c>
      <c r="V469" s="17">
        <v>9103602271</v>
      </c>
      <c r="W469">
        <v>-1.5453422588280199</v>
      </c>
      <c r="X469">
        <v>29.749265575747501</v>
      </c>
      <c r="Y469" t="str">
        <f>_xlfn.CONCAT("RWANDA", " ", H469, " ", I469, " ", J469, " ", K469)</f>
        <v>RWANDA MUSANZE GASHAKI MUHARURO KIBINYOGOTE</v>
      </c>
    </row>
    <row r="470" spans="1:25">
      <c r="A470">
        <v>141</v>
      </c>
      <c r="B470" t="s">
        <v>1333</v>
      </c>
      <c r="C470" t="s">
        <v>1334</v>
      </c>
      <c r="E470" t="s">
        <v>529</v>
      </c>
      <c r="F470" t="s">
        <v>3334</v>
      </c>
      <c r="G470" s="28" t="s">
        <v>31</v>
      </c>
      <c r="H470" t="s">
        <v>137</v>
      </c>
      <c r="I470" t="s">
        <v>2148</v>
      </c>
      <c r="J470" t="s">
        <v>2149</v>
      </c>
      <c r="K470" t="s">
        <v>2150</v>
      </c>
      <c r="L470">
        <v>9.1526727999999995</v>
      </c>
      <c r="M470">
        <v>105.1960795</v>
      </c>
      <c r="N470" t="s">
        <v>2948</v>
      </c>
      <c r="O470">
        <v>2016</v>
      </c>
      <c r="P470">
        <v>6</v>
      </c>
      <c r="Q470" t="s">
        <v>2768</v>
      </c>
      <c r="R470">
        <v>6</v>
      </c>
      <c r="S470" t="s">
        <v>43</v>
      </c>
      <c r="T470">
        <v>10</v>
      </c>
      <c r="U470" t="s">
        <v>2948</v>
      </c>
      <c r="V470" s="17">
        <v>9103602271</v>
      </c>
      <c r="W470">
        <v>-1.5453422588280199</v>
      </c>
      <c r="X470">
        <v>29.749265575747501</v>
      </c>
      <c r="Y470" t="str">
        <f>_xlfn.CONCAT("RWANDA", " ", H470, " ", I470, " ", J470, " ", K470)</f>
        <v>RWANDA MUSANZE GASHAKI MUHARURO KIBINYOGOTE</v>
      </c>
    </row>
    <row r="471" spans="1:25">
      <c r="A471">
        <v>141</v>
      </c>
      <c r="B471" t="s">
        <v>1333</v>
      </c>
      <c r="C471" t="s">
        <v>1334</v>
      </c>
      <c r="E471" t="s">
        <v>529</v>
      </c>
      <c r="F471" t="s">
        <v>3334</v>
      </c>
      <c r="G471" s="28" t="s">
        <v>31</v>
      </c>
      <c r="H471" t="s">
        <v>137</v>
      </c>
      <c r="I471" t="s">
        <v>2148</v>
      </c>
      <c r="J471" t="s">
        <v>2149</v>
      </c>
      <c r="K471" t="s">
        <v>2150</v>
      </c>
      <c r="L471">
        <v>9.1526727999999995</v>
      </c>
      <c r="M471">
        <v>105.1960795</v>
      </c>
      <c r="N471">
        <v>8</v>
      </c>
      <c r="O471">
        <v>2016</v>
      </c>
      <c r="P471">
        <v>6</v>
      </c>
      <c r="Q471" t="s">
        <v>2768</v>
      </c>
      <c r="R471" t="s">
        <v>2948</v>
      </c>
      <c r="S471" t="s">
        <v>2948</v>
      </c>
      <c r="T471">
        <v>10</v>
      </c>
      <c r="U471" t="s">
        <v>36</v>
      </c>
      <c r="V471" s="17">
        <v>9103602271</v>
      </c>
      <c r="W471">
        <v>-1.5453422588280199</v>
      </c>
      <c r="X471">
        <v>29.749265575747501</v>
      </c>
      <c r="Y471" t="str">
        <f>_xlfn.CONCAT("RWANDA", " ", H471, " ", I471, " ", J471, " ", K471)</f>
        <v>RWANDA MUSANZE GASHAKI MUHARURO KIBINYOGOTE</v>
      </c>
    </row>
    <row r="472" spans="1:25">
      <c r="A472">
        <v>142</v>
      </c>
      <c r="B472" t="s">
        <v>1336</v>
      </c>
      <c r="C472" t="s">
        <v>2911</v>
      </c>
      <c r="E472" t="s">
        <v>1002</v>
      </c>
      <c r="F472" t="s">
        <v>3532</v>
      </c>
      <c r="G472" s="28" t="s">
        <v>24</v>
      </c>
      <c r="H472" t="s">
        <v>118</v>
      </c>
      <c r="I472" t="s">
        <v>2018</v>
      </c>
      <c r="J472" t="s">
        <v>2155</v>
      </c>
      <c r="K472" t="s">
        <v>2156</v>
      </c>
      <c r="L472">
        <v>33.022747600000002</v>
      </c>
      <c r="M472">
        <v>-117.1382404</v>
      </c>
      <c r="N472">
        <v>5</v>
      </c>
      <c r="O472">
        <v>1995</v>
      </c>
      <c r="P472">
        <v>27</v>
      </c>
      <c r="Q472" t="s">
        <v>2771</v>
      </c>
      <c r="R472">
        <v>2</v>
      </c>
      <c r="S472" t="s">
        <v>48</v>
      </c>
      <c r="T472">
        <v>1</v>
      </c>
      <c r="U472" t="s">
        <v>36</v>
      </c>
      <c r="V472" s="17">
        <v>8547963655</v>
      </c>
      <c r="W472">
        <v>-2.0894817707301701</v>
      </c>
      <c r="X472">
        <v>29.678197475137399</v>
      </c>
      <c r="Y472" t="str">
        <f>_xlfn.CONCAT("RWANDA", " ", H472, " ", I472, " ", J472, " ", K472)</f>
        <v>RWANDA MUHANGA NYARUSANGE MUSONGATI NGORORANO</v>
      </c>
    </row>
    <row r="473" spans="1:25">
      <c r="A473">
        <v>142</v>
      </c>
      <c r="B473" t="s">
        <v>1336</v>
      </c>
      <c r="C473" t="s">
        <v>1337</v>
      </c>
      <c r="E473" t="s">
        <v>1002</v>
      </c>
      <c r="F473" t="s">
        <v>3335</v>
      </c>
      <c r="G473" s="28" t="s">
        <v>24</v>
      </c>
      <c r="H473" t="s">
        <v>118</v>
      </c>
      <c r="I473" t="s">
        <v>2018</v>
      </c>
      <c r="J473" t="s">
        <v>2155</v>
      </c>
      <c r="K473" t="s">
        <v>2156</v>
      </c>
      <c r="L473">
        <v>33.022747600000002</v>
      </c>
      <c r="M473">
        <v>-117.1382404</v>
      </c>
      <c r="N473">
        <v>5</v>
      </c>
      <c r="O473">
        <v>1995</v>
      </c>
      <c r="P473">
        <v>27</v>
      </c>
      <c r="Q473" t="s">
        <v>2771</v>
      </c>
      <c r="R473">
        <v>2</v>
      </c>
      <c r="S473" t="s">
        <v>48</v>
      </c>
      <c r="T473">
        <v>1</v>
      </c>
      <c r="U473" t="s">
        <v>36</v>
      </c>
      <c r="V473" s="17">
        <v>8547963655</v>
      </c>
      <c r="W473">
        <v>-2.0894817707301701</v>
      </c>
      <c r="X473">
        <v>29.678197475137399</v>
      </c>
      <c r="Y473" t="str">
        <f>_xlfn.CONCAT("RWANDA", " ", H473, " ", I473, " ", J473, " ", K473)</f>
        <v>RWANDA MUHANGA NYARUSANGE MUSONGATI NGORORANO</v>
      </c>
    </row>
    <row r="474" spans="1:25">
      <c r="A474">
        <v>142</v>
      </c>
      <c r="B474" t="s">
        <v>1339</v>
      </c>
      <c r="C474" t="s">
        <v>814</v>
      </c>
      <c r="E474" t="s">
        <v>140</v>
      </c>
      <c r="F474" t="s">
        <v>3336</v>
      </c>
      <c r="G474" s="28" t="s">
        <v>24</v>
      </c>
      <c r="H474" t="s">
        <v>118</v>
      </c>
      <c r="I474" t="s">
        <v>2018</v>
      </c>
      <c r="J474" t="s">
        <v>2155</v>
      </c>
      <c r="K474" t="s">
        <v>2156</v>
      </c>
      <c r="L474">
        <v>33.022747600000002</v>
      </c>
      <c r="M474">
        <v>-117.1382404</v>
      </c>
      <c r="N474">
        <v>1</v>
      </c>
      <c r="O474">
        <v>1921</v>
      </c>
      <c r="P474">
        <v>101</v>
      </c>
      <c r="Q474" t="s">
        <v>2771</v>
      </c>
      <c r="R474">
        <v>4</v>
      </c>
      <c r="S474" t="s">
        <v>93</v>
      </c>
      <c r="T474">
        <v>6</v>
      </c>
      <c r="U474" t="s">
        <v>36</v>
      </c>
      <c r="V474" s="17">
        <v>8547963655</v>
      </c>
      <c r="W474">
        <v>-2.0894817707301701</v>
      </c>
      <c r="X474">
        <v>29.678197475137399</v>
      </c>
      <c r="Y474" t="str">
        <f>_xlfn.CONCAT("RWANDA", " ", H474, " ", I474, " ", J474, " ", K474)</f>
        <v>RWANDA MUHANGA NYARUSANGE MUSONGATI NGORORANO</v>
      </c>
    </row>
    <row r="475" spans="1:25">
      <c r="A475">
        <v>142</v>
      </c>
      <c r="B475" t="s">
        <v>1339</v>
      </c>
      <c r="C475" t="s">
        <v>814</v>
      </c>
      <c r="E475" t="s">
        <v>140</v>
      </c>
      <c r="F475" t="s">
        <v>3336</v>
      </c>
      <c r="G475" s="28" t="s">
        <v>24</v>
      </c>
      <c r="H475" t="s">
        <v>118</v>
      </c>
      <c r="I475" t="s">
        <v>2018</v>
      </c>
      <c r="J475" t="s">
        <v>2155</v>
      </c>
      <c r="K475" t="s">
        <v>2156</v>
      </c>
      <c r="L475">
        <v>33.022747600000002</v>
      </c>
      <c r="M475">
        <v>-117.1382404</v>
      </c>
      <c r="N475">
        <v>7</v>
      </c>
      <c r="O475" t="s">
        <v>2948</v>
      </c>
      <c r="P475">
        <v>101</v>
      </c>
      <c r="Q475" t="s">
        <v>2771</v>
      </c>
      <c r="R475">
        <v>4</v>
      </c>
      <c r="S475" t="s">
        <v>93</v>
      </c>
      <c r="T475">
        <v>6</v>
      </c>
      <c r="U475" t="s">
        <v>36</v>
      </c>
      <c r="V475" s="17">
        <v>8547963655</v>
      </c>
      <c r="W475">
        <v>-2.0894817707301701</v>
      </c>
      <c r="X475">
        <v>29.678197475137399</v>
      </c>
      <c r="Y475" t="str">
        <f>_xlfn.CONCAT("RWANDA", " ", H475, " ", I475, " ", J475, " ", K475)</f>
        <v>RWANDA MUHANGA NYARUSANGE MUSONGATI NGORORANO</v>
      </c>
    </row>
    <row r="476" spans="1:25">
      <c r="A476">
        <v>142</v>
      </c>
      <c r="B476" t="s">
        <v>1341</v>
      </c>
      <c r="C476" t="s">
        <v>1042</v>
      </c>
      <c r="E476" t="s">
        <v>288</v>
      </c>
      <c r="F476" t="s">
        <v>3337</v>
      </c>
      <c r="G476" s="28" t="s">
        <v>24</v>
      </c>
      <c r="H476" t="s">
        <v>118</v>
      </c>
      <c r="I476" t="s">
        <v>2018</v>
      </c>
      <c r="J476" t="s">
        <v>2155</v>
      </c>
      <c r="K476" t="s">
        <v>2156</v>
      </c>
      <c r="L476">
        <v>33.022747600000002</v>
      </c>
      <c r="M476">
        <v>-117.1382404</v>
      </c>
      <c r="N476">
        <v>11</v>
      </c>
      <c r="O476">
        <v>1970</v>
      </c>
      <c r="P476">
        <v>52</v>
      </c>
      <c r="Q476" t="s">
        <v>2771</v>
      </c>
      <c r="R476">
        <v>3</v>
      </c>
      <c r="S476" t="s">
        <v>26</v>
      </c>
      <c r="T476">
        <v>11</v>
      </c>
      <c r="U476" t="s">
        <v>23</v>
      </c>
      <c r="V476" s="17">
        <v>8547963655</v>
      </c>
      <c r="W476">
        <v>-2.0894817707301701</v>
      </c>
      <c r="X476">
        <v>29.678197475137399</v>
      </c>
      <c r="Y476" t="str">
        <f>_xlfn.CONCAT("RWANDA", " ", H476, " ", I476, " ", J476, " ", K476)</f>
        <v>RWANDA MUHANGA NYARUSANGE MUSONGATI NGORORANO</v>
      </c>
    </row>
    <row r="477" spans="1:25">
      <c r="A477">
        <v>142</v>
      </c>
      <c r="B477" t="s">
        <v>1341</v>
      </c>
      <c r="C477" t="s">
        <v>1042</v>
      </c>
      <c r="E477" t="s">
        <v>288</v>
      </c>
      <c r="F477" t="s">
        <v>3337</v>
      </c>
      <c r="G477" s="28" t="s">
        <v>24</v>
      </c>
      <c r="H477" t="s">
        <v>118</v>
      </c>
      <c r="I477" t="s">
        <v>2018</v>
      </c>
      <c r="J477" t="s">
        <v>2155</v>
      </c>
      <c r="K477" t="s">
        <v>2156</v>
      </c>
      <c r="L477">
        <v>33.022747600000002</v>
      </c>
      <c r="M477">
        <v>-117.1382404</v>
      </c>
      <c r="N477">
        <v>11</v>
      </c>
      <c r="O477">
        <v>1970</v>
      </c>
      <c r="P477">
        <v>52</v>
      </c>
      <c r="Q477" t="s">
        <v>2771</v>
      </c>
      <c r="R477" t="s">
        <v>2948</v>
      </c>
      <c r="S477" t="s">
        <v>2948</v>
      </c>
      <c r="T477">
        <v>11</v>
      </c>
      <c r="U477" t="s">
        <v>36</v>
      </c>
      <c r="V477" s="17">
        <v>8547963655</v>
      </c>
      <c r="W477">
        <v>-2.0894817707301701</v>
      </c>
      <c r="X477">
        <v>29.678197475137399</v>
      </c>
      <c r="Y477" t="str">
        <f>_xlfn.CONCAT("RWANDA", " ", H477, " ", I477, " ", J477, " ", K477)</f>
        <v>RWANDA MUHANGA NYARUSANGE MUSONGATI NGORORANO</v>
      </c>
    </row>
    <row r="478" spans="1:25">
      <c r="A478">
        <v>142</v>
      </c>
      <c r="B478" t="s">
        <v>1343</v>
      </c>
      <c r="C478" t="s">
        <v>1344</v>
      </c>
      <c r="E478" t="s">
        <v>390</v>
      </c>
      <c r="F478" t="s">
        <v>3338</v>
      </c>
      <c r="G478" s="28" t="s">
        <v>24</v>
      </c>
      <c r="H478" t="s">
        <v>118</v>
      </c>
      <c r="I478" t="s">
        <v>2018</v>
      </c>
      <c r="J478" t="s">
        <v>2155</v>
      </c>
      <c r="K478" t="s">
        <v>2156</v>
      </c>
      <c r="L478">
        <v>33.022747600000002</v>
      </c>
      <c r="M478">
        <v>-117.1382404</v>
      </c>
      <c r="N478">
        <v>9</v>
      </c>
      <c r="O478" t="s">
        <v>2948</v>
      </c>
      <c r="P478">
        <v>22</v>
      </c>
      <c r="Q478" t="s">
        <v>2771</v>
      </c>
      <c r="R478">
        <v>5</v>
      </c>
      <c r="S478" t="s">
        <v>86</v>
      </c>
      <c r="T478">
        <v>1</v>
      </c>
      <c r="U478" t="s">
        <v>23</v>
      </c>
      <c r="V478" s="17">
        <v>8547963655</v>
      </c>
      <c r="W478">
        <v>-2.0894817707301701</v>
      </c>
      <c r="X478">
        <v>29.678197475137399</v>
      </c>
      <c r="Y478" t="str">
        <f>_xlfn.CONCAT("RWANDA", " ", H478, " ", I478, " ", J478, " ", K478)</f>
        <v>RWANDA MUHANGA NYARUSANGE MUSONGATI NGORORANO</v>
      </c>
    </row>
    <row r="479" spans="1:25">
      <c r="A479">
        <v>142</v>
      </c>
      <c r="B479" t="s">
        <v>1343</v>
      </c>
      <c r="C479" t="s">
        <v>2912</v>
      </c>
      <c r="E479" t="s">
        <v>390</v>
      </c>
      <c r="F479" t="s">
        <v>3533</v>
      </c>
      <c r="G479" s="28" t="s">
        <v>24</v>
      </c>
      <c r="H479" t="s">
        <v>118</v>
      </c>
      <c r="I479" t="s">
        <v>2018</v>
      </c>
      <c r="J479" t="s">
        <v>2155</v>
      </c>
      <c r="K479" t="s">
        <v>2156</v>
      </c>
      <c r="L479">
        <v>33.022747600000002</v>
      </c>
      <c r="M479">
        <v>-117.1382404</v>
      </c>
      <c r="N479">
        <v>12</v>
      </c>
      <c r="O479">
        <v>2000</v>
      </c>
      <c r="P479">
        <v>22</v>
      </c>
      <c r="Q479" t="s">
        <v>2771</v>
      </c>
      <c r="R479">
        <v>5</v>
      </c>
      <c r="S479" t="s">
        <v>86</v>
      </c>
      <c r="T479">
        <v>1</v>
      </c>
      <c r="U479" t="s">
        <v>36</v>
      </c>
      <c r="V479" s="17">
        <v>8547963655</v>
      </c>
      <c r="W479">
        <v>-2.0894817707301701</v>
      </c>
      <c r="X479">
        <v>29.678197475137399</v>
      </c>
      <c r="Y479" t="str">
        <f>_xlfn.CONCAT("RWANDA", " ", H479, " ", I479, " ", J479, " ", K479)</f>
        <v>RWANDA MUHANGA NYARUSANGE MUSONGATI NGORORANO</v>
      </c>
    </row>
    <row r="480" spans="1:25">
      <c r="A480">
        <v>143</v>
      </c>
      <c r="B480" t="s">
        <v>1346</v>
      </c>
      <c r="C480" t="s">
        <v>1218</v>
      </c>
      <c r="E480" t="s">
        <v>204</v>
      </c>
      <c r="F480" t="s">
        <v>3341</v>
      </c>
      <c r="G480" s="28" t="s">
        <v>24</v>
      </c>
      <c r="H480" t="s">
        <v>143</v>
      </c>
      <c r="I480" t="s">
        <v>2161</v>
      </c>
      <c r="J480" t="s">
        <v>1399</v>
      </c>
      <c r="K480" t="s">
        <v>1368</v>
      </c>
      <c r="L480">
        <v>0.1156645</v>
      </c>
      <c r="M480">
        <v>99.9360207</v>
      </c>
      <c r="N480">
        <v>2</v>
      </c>
      <c r="O480">
        <v>1934</v>
      </c>
      <c r="P480">
        <v>88</v>
      </c>
      <c r="Q480" t="s">
        <v>2776</v>
      </c>
      <c r="R480">
        <v>6</v>
      </c>
      <c r="S480" t="s">
        <v>43</v>
      </c>
      <c r="T480">
        <v>9</v>
      </c>
      <c r="U480" t="s">
        <v>36</v>
      </c>
      <c r="V480" s="17">
        <v>6042629245</v>
      </c>
      <c r="W480">
        <v>-2.46859112954369</v>
      </c>
      <c r="X480">
        <v>29.584652584985601</v>
      </c>
      <c r="Y480" t="str">
        <f>_xlfn.CONCAT("RWANDA", " ", H480, " ", I480, " ", J480, " ", K480)</f>
        <v>RWANDA NYAMAGABE GASAKA REMERA GITWA</v>
      </c>
    </row>
    <row r="481" spans="1:25">
      <c r="A481">
        <v>143</v>
      </c>
      <c r="B481" t="s">
        <v>1346</v>
      </c>
      <c r="C481" t="s">
        <v>1218</v>
      </c>
      <c r="E481" t="s">
        <v>204</v>
      </c>
      <c r="F481" t="s">
        <v>3341</v>
      </c>
      <c r="G481" s="28" t="s">
        <v>24</v>
      </c>
      <c r="H481" t="s">
        <v>143</v>
      </c>
      <c r="I481" t="s">
        <v>2161</v>
      </c>
      <c r="J481" t="s">
        <v>1399</v>
      </c>
      <c r="K481" t="s">
        <v>1368</v>
      </c>
      <c r="L481">
        <v>0.1156645</v>
      </c>
      <c r="M481">
        <v>99.9360207</v>
      </c>
      <c r="N481">
        <v>3</v>
      </c>
      <c r="O481">
        <v>1934</v>
      </c>
      <c r="P481">
        <v>88</v>
      </c>
      <c r="Q481" t="s">
        <v>2776</v>
      </c>
      <c r="R481">
        <v>6</v>
      </c>
      <c r="S481" t="s">
        <v>43</v>
      </c>
      <c r="T481">
        <v>9</v>
      </c>
      <c r="U481" t="s">
        <v>36</v>
      </c>
      <c r="V481" s="17">
        <v>6042629245</v>
      </c>
      <c r="W481">
        <v>-2.46859112954369</v>
      </c>
      <c r="X481">
        <v>29.584652584985601</v>
      </c>
      <c r="Y481" t="str">
        <f>_xlfn.CONCAT("RWANDA", " ", H481, " ", I481, " ", J481, " ", K481)</f>
        <v>RWANDA NYAMAGABE GASAKA REMERA GITWA</v>
      </c>
    </row>
    <row r="482" spans="1:25">
      <c r="A482">
        <v>143</v>
      </c>
      <c r="B482" t="s">
        <v>1348</v>
      </c>
      <c r="C482" t="s">
        <v>685</v>
      </c>
      <c r="E482" t="s">
        <v>128</v>
      </c>
      <c r="F482" t="s">
        <v>3342</v>
      </c>
      <c r="G482" s="28" t="s">
        <v>24</v>
      </c>
      <c r="H482" t="s">
        <v>143</v>
      </c>
      <c r="I482" t="s">
        <v>2161</v>
      </c>
      <c r="J482" t="s">
        <v>1399</v>
      </c>
      <c r="K482" t="s">
        <v>1368</v>
      </c>
      <c r="L482">
        <v>0.1156645</v>
      </c>
      <c r="M482">
        <v>99.9360207</v>
      </c>
      <c r="N482">
        <v>1</v>
      </c>
      <c r="O482">
        <v>1988</v>
      </c>
      <c r="P482">
        <v>34</v>
      </c>
      <c r="Q482" t="s">
        <v>2776</v>
      </c>
      <c r="R482">
        <v>3</v>
      </c>
      <c r="S482" t="s">
        <v>26</v>
      </c>
      <c r="T482">
        <v>7</v>
      </c>
      <c r="U482" t="s">
        <v>36</v>
      </c>
      <c r="V482" s="17">
        <v>6042629245</v>
      </c>
      <c r="W482">
        <v>-2.46859112954369</v>
      </c>
      <c r="X482">
        <v>29.584652584985601</v>
      </c>
      <c r="Y482" t="str">
        <f>_xlfn.CONCAT("RWANDA", " ", H482, " ", I482, " ", J482, " ", K482)</f>
        <v>RWANDA NYAMAGABE GASAKA REMERA GITWA</v>
      </c>
    </row>
    <row r="483" spans="1:25">
      <c r="A483">
        <v>143</v>
      </c>
      <c r="B483" t="s">
        <v>1348</v>
      </c>
      <c r="C483" t="s">
        <v>685</v>
      </c>
      <c r="E483" t="s">
        <v>128</v>
      </c>
      <c r="F483" t="s">
        <v>3342</v>
      </c>
      <c r="G483" s="28" t="s">
        <v>24</v>
      </c>
      <c r="H483" t="s">
        <v>143</v>
      </c>
      <c r="I483" t="s">
        <v>2161</v>
      </c>
      <c r="J483" t="s">
        <v>1399</v>
      </c>
      <c r="K483" t="s">
        <v>1368</v>
      </c>
      <c r="L483">
        <v>0.1156645</v>
      </c>
      <c r="M483">
        <v>99.9360207</v>
      </c>
      <c r="N483" t="s">
        <v>2948</v>
      </c>
      <c r="O483">
        <v>1988</v>
      </c>
      <c r="P483">
        <v>34</v>
      </c>
      <c r="Q483" t="s">
        <v>2776</v>
      </c>
      <c r="R483">
        <v>3</v>
      </c>
      <c r="S483" t="s">
        <v>26</v>
      </c>
      <c r="T483">
        <v>7</v>
      </c>
      <c r="U483" t="s">
        <v>36</v>
      </c>
      <c r="V483" s="17">
        <v>6042629245</v>
      </c>
      <c r="W483">
        <v>-2.46859112954369</v>
      </c>
      <c r="X483">
        <v>29.584652584985601</v>
      </c>
      <c r="Y483" t="str">
        <f>_xlfn.CONCAT("RWANDA", " ", H483, " ", I483, " ", J483, " ", K483)</f>
        <v>RWANDA NYAMAGABE GASAKA REMERA GITWA</v>
      </c>
    </row>
    <row r="484" spans="1:25">
      <c r="A484">
        <v>143</v>
      </c>
      <c r="B484" t="s">
        <v>1349</v>
      </c>
      <c r="C484" t="s">
        <v>2948</v>
      </c>
      <c r="E484" t="s">
        <v>2363</v>
      </c>
      <c r="F484" t="s">
        <v>3534</v>
      </c>
      <c r="G484" s="28" t="s">
        <v>24</v>
      </c>
      <c r="H484" t="s">
        <v>143</v>
      </c>
      <c r="I484" t="s">
        <v>2161</v>
      </c>
      <c r="J484" t="s">
        <v>1399</v>
      </c>
      <c r="K484" t="s">
        <v>1368</v>
      </c>
      <c r="L484">
        <v>0.1156645</v>
      </c>
      <c r="M484">
        <v>99.9360207</v>
      </c>
      <c r="N484" t="s">
        <v>2948</v>
      </c>
      <c r="O484">
        <v>1946</v>
      </c>
      <c r="P484">
        <v>56</v>
      </c>
      <c r="Q484" t="s">
        <v>2776</v>
      </c>
      <c r="R484">
        <v>4</v>
      </c>
      <c r="S484" t="s">
        <v>93</v>
      </c>
      <c r="T484">
        <v>13</v>
      </c>
      <c r="U484" t="s">
        <v>36</v>
      </c>
      <c r="V484" s="17">
        <v>6042629245</v>
      </c>
      <c r="W484">
        <v>-2.46859112954369</v>
      </c>
      <c r="X484">
        <v>29.584652584985601</v>
      </c>
      <c r="Y484" t="str">
        <f>_xlfn.CONCAT("RWANDA", " ", H484, " ", I484, " ", J484, " ", K484)</f>
        <v>RWANDA NYAMAGABE GASAKA REMERA GITWA</v>
      </c>
    </row>
    <row r="485" spans="1:25">
      <c r="A485">
        <v>143</v>
      </c>
      <c r="B485" t="s">
        <v>1349</v>
      </c>
      <c r="C485" t="s">
        <v>1350</v>
      </c>
      <c r="E485" t="s">
        <v>2914</v>
      </c>
      <c r="F485" t="s">
        <v>3535</v>
      </c>
      <c r="G485" s="28" t="s">
        <v>24</v>
      </c>
      <c r="H485" t="s">
        <v>143</v>
      </c>
      <c r="I485" t="s">
        <v>2161</v>
      </c>
      <c r="J485" t="s">
        <v>1399</v>
      </c>
      <c r="K485" t="s">
        <v>1368</v>
      </c>
      <c r="L485">
        <v>0.1156645</v>
      </c>
      <c r="M485">
        <v>99.9360207</v>
      </c>
      <c r="N485">
        <v>5</v>
      </c>
      <c r="O485">
        <v>1969</v>
      </c>
      <c r="P485">
        <v>53</v>
      </c>
      <c r="Q485" t="s">
        <v>2776</v>
      </c>
      <c r="R485" t="s">
        <v>2948</v>
      </c>
      <c r="S485" t="s">
        <v>2948</v>
      </c>
      <c r="T485">
        <v>13</v>
      </c>
      <c r="U485" t="s">
        <v>36</v>
      </c>
      <c r="V485" s="17">
        <v>6042629245</v>
      </c>
      <c r="W485">
        <v>-2.46859112954369</v>
      </c>
      <c r="X485">
        <v>29.584652584985601</v>
      </c>
      <c r="Y485" t="str">
        <f>_xlfn.CONCAT("RWANDA", " ", H485, " ", I485, " ", J485, " ", K485)</f>
        <v>RWANDA NYAMAGABE GASAKA REMERA GITWA</v>
      </c>
    </row>
    <row r="486" spans="1:25">
      <c r="A486">
        <v>144</v>
      </c>
      <c r="B486" t="s">
        <v>1351</v>
      </c>
      <c r="C486" t="s">
        <v>1352</v>
      </c>
      <c r="E486" t="s">
        <v>755</v>
      </c>
      <c r="F486" t="s">
        <v>3536</v>
      </c>
      <c r="G486" s="28" t="s">
        <v>37</v>
      </c>
      <c r="H486" t="s">
        <v>321</v>
      </c>
      <c r="I486" t="s">
        <v>1745</v>
      </c>
      <c r="J486" t="s">
        <v>1746</v>
      </c>
      <c r="K486" t="s">
        <v>1595</v>
      </c>
      <c r="L486">
        <v>31.654375000000002</v>
      </c>
      <c r="M486">
        <v>120.752481</v>
      </c>
      <c r="N486">
        <v>7</v>
      </c>
      <c r="O486">
        <v>2008</v>
      </c>
      <c r="P486">
        <v>32</v>
      </c>
      <c r="Q486" t="s">
        <v>2916</v>
      </c>
      <c r="R486">
        <v>6</v>
      </c>
      <c r="S486" t="s">
        <v>43</v>
      </c>
      <c r="T486">
        <v>1</v>
      </c>
      <c r="U486" t="s">
        <v>23</v>
      </c>
      <c r="V486" s="17">
        <v>1155789865</v>
      </c>
      <c r="W486">
        <v>-2.1456393662225501</v>
      </c>
      <c r="X486">
        <v>29.522414886515001</v>
      </c>
      <c r="Y486" t="str">
        <f>_xlfn.CONCAT("RWANDA", " ", H486, " ", I486, " ", J486, " ", K486)</f>
        <v>RWANDA KARONGI GASHARI RUGOBAGOBA KIBINGO</v>
      </c>
    </row>
    <row r="487" spans="1:25">
      <c r="A487">
        <v>144</v>
      </c>
      <c r="B487" t="s">
        <v>1351</v>
      </c>
      <c r="C487" t="s">
        <v>1352</v>
      </c>
      <c r="E487" t="s">
        <v>755</v>
      </c>
      <c r="F487" t="s">
        <v>3536</v>
      </c>
      <c r="G487" s="28" t="s">
        <v>37</v>
      </c>
      <c r="H487" t="s">
        <v>321</v>
      </c>
      <c r="I487" t="s">
        <v>1745</v>
      </c>
      <c r="J487" t="s">
        <v>1746</v>
      </c>
      <c r="K487" t="s">
        <v>1595</v>
      </c>
      <c r="L487">
        <v>31.654375000000002</v>
      </c>
      <c r="M487">
        <v>120.752481</v>
      </c>
      <c r="N487">
        <v>7</v>
      </c>
      <c r="O487">
        <v>1990</v>
      </c>
      <c r="P487">
        <v>32</v>
      </c>
      <c r="Q487" t="s">
        <v>2916</v>
      </c>
      <c r="R487">
        <v>6</v>
      </c>
      <c r="S487" t="s">
        <v>43</v>
      </c>
      <c r="T487">
        <v>1</v>
      </c>
      <c r="U487" t="s">
        <v>23</v>
      </c>
      <c r="V487" s="17">
        <v>1155789865</v>
      </c>
      <c r="W487">
        <v>-2.1456393662225501</v>
      </c>
      <c r="X487">
        <v>29.522414886515001</v>
      </c>
      <c r="Y487" t="str">
        <f>_xlfn.CONCAT("RWANDA", " ", H487, " ", I487, " ", J487, " ", K487)</f>
        <v>RWANDA KARONGI GASHARI RUGOBAGOBA KIBINGO</v>
      </c>
    </row>
    <row r="488" spans="1:25">
      <c r="A488">
        <v>144</v>
      </c>
      <c r="B488" t="s">
        <v>1353</v>
      </c>
      <c r="C488" t="s">
        <v>2948</v>
      </c>
      <c r="E488" t="s">
        <v>104</v>
      </c>
      <c r="F488" t="s">
        <v>3537</v>
      </c>
      <c r="G488" s="28" t="s">
        <v>37</v>
      </c>
      <c r="H488" t="s">
        <v>321</v>
      </c>
      <c r="I488" t="s">
        <v>1745</v>
      </c>
      <c r="J488" t="s">
        <v>1746</v>
      </c>
      <c r="K488" t="s">
        <v>1595</v>
      </c>
      <c r="L488">
        <v>31.654375000000002</v>
      </c>
      <c r="M488">
        <v>120.752481</v>
      </c>
      <c r="N488">
        <v>10</v>
      </c>
      <c r="O488">
        <v>2003</v>
      </c>
      <c r="P488">
        <v>19</v>
      </c>
      <c r="Q488" t="s">
        <v>2916</v>
      </c>
      <c r="R488">
        <v>5</v>
      </c>
      <c r="S488" t="s">
        <v>86</v>
      </c>
      <c r="T488">
        <v>7</v>
      </c>
      <c r="U488" t="s">
        <v>23</v>
      </c>
      <c r="V488" s="17">
        <v>1155789865</v>
      </c>
      <c r="W488">
        <v>-2.1456393662225501</v>
      </c>
      <c r="X488">
        <v>29.522414886515001</v>
      </c>
      <c r="Y488" t="str">
        <f>_xlfn.CONCAT("RWANDA", " ", H488, " ", I488, " ", J488, " ", K488)</f>
        <v>RWANDA KARONGI GASHARI RUGOBAGOBA KIBINGO</v>
      </c>
    </row>
    <row r="489" spans="1:25">
      <c r="A489">
        <v>144</v>
      </c>
      <c r="B489" t="s">
        <v>1353</v>
      </c>
      <c r="C489" t="s">
        <v>2918</v>
      </c>
      <c r="E489" t="s">
        <v>104</v>
      </c>
      <c r="F489" t="s">
        <v>3538</v>
      </c>
      <c r="G489" s="28" t="s">
        <v>37</v>
      </c>
      <c r="H489" t="s">
        <v>321</v>
      </c>
      <c r="I489" t="s">
        <v>1745</v>
      </c>
      <c r="J489" t="s">
        <v>1746</v>
      </c>
      <c r="K489" t="s">
        <v>1595</v>
      </c>
      <c r="L489">
        <v>31.654375000000002</v>
      </c>
      <c r="M489">
        <v>120.752481</v>
      </c>
      <c r="N489">
        <v>10</v>
      </c>
      <c r="O489" t="s">
        <v>2948</v>
      </c>
      <c r="P489">
        <v>19</v>
      </c>
      <c r="Q489" t="s">
        <v>2916</v>
      </c>
      <c r="R489">
        <v>5</v>
      </c>
      <c r="S489" t="s">
        <v>86</v>
      </c>
      <c r="T489">
        <v>7</v>
      </c>
      <c r="U489" t="s">
        <v>23</v>
      </c>
      <c r="V489" s="17">
        <v>1155789865</v>
      </c>
      <c r="W489">
        <v>-2.1456393662225501</v>
      </c>
      <c r="X489">
        <v>29.522414886515001</v>
      </c>
      <c r="Y489" t="str">
        <f>_xlfn.CONCAT("RWANDA", " ", H489, " ", I489, " ", J489, " ", K489)</f>
        <v>RWANDA KARONGI GASHARI RUGOBAGOBA KIBINGO</v>
      </c>
    </row>
    <row r="490" spans="1:25">
      <c r="A490">
        <v>144</v>
      </c>
      <c r="B490" t="s">
        <v>1354</v>
      </c>
      <c r="C490" t="s">
        <v>2920</v>
      </c>
      <c r="E490" t="s">
        <v>221</v>
      </c>
      <c r="F490" t="s">
        <v>3539</v>
      </c>
      <c r="G490" s="28" t="s">
        <v>37</v>
      </c>
      <c r="H490" t="s">
        <v>321</v>
      </c>
      <c r="I490" t="s">
        <v>1745</v>
      </c>
      <c r="J490" t="s">
        <v>1746</v>
      </c>
      <c r="K490" t="s">
        <v>1595</v>
      </c>
      <c r="L490">
        <v>31.654375000000002</v>
      </c>
      <c r="M490">
        <v>120.752481</v>
      </c>
      <c r="N490">
        <v>9</v>
      </c>
      <c r="O490">
        <v>1958</v>
      </c>
      <c r="P490">
        <v>64</v>
      </c>
      <c r="Q490" t="s">
        <v>2916</v>
      </c>
      <c r="R490">
        <v>3</v>
      </c>
      <c r="S490" t="s">
        <v>26</v>
      </c>
      <c r="T490">
        <v>2</v>
      </c>
      <c r="U490" t="s">
        <v>23</v>
      </c>
      <c r="V490" s="17">
        <v>1155789865</v>
      </c>
      <c r="W490">
        <v>-2.1456393662225501</v>
      </c>
      <c r="X490">
        <v>29.522414886515001</v>
      </c>
      <c r="Y490" t="str">
        <f>_xlfn.CONCAT("RWANDA", " ", H490, " ", I490, " ", J490, " ", K490)</f>
        <v>RWANDA KARONGI GASHARI RUGOBAGOBA KIBINGO</v>
      </c>
    </row>
    <row r="491" spans="1:25">
      <c r="A491">
        <v>144</v>
      </c>
      <c r="B491" t="s">
        <v>1354</v>
      </c>
      <c r="C491" t="s">
        <v>2920</v>
      </c>
      <c r="E491" t="s">
        <v>221</v>
      </c>
      <c r="F491" t="s">
        <v>3539</v>
      </c>
      <c r="G491" s="28" t="s">
        <v>37</v>
      </c>
      <c r="H491" t="s">
        <v>321</v>
      </c>
      <c r="I491" t="s">
        <v>1745</v>
      </c>
      <c r="J491" t="s">
        <v>1746</v>
      </c>
      <c r="K491" t="s">
        <v>1595</v>
      </c>
      <c r="L491">
        <v>31.654375000000002</v>
      </c>
      <c r="M491">
        <v>120.752481</v>
      </c>
      <c r="N491">
        <v>9</v>
      </c>
      <c r="O491">
        <v>1958</v>
      </c>
      <c r="P491">
        <v>64</v>
      </c>
      <c r="Q491" t="s">
        <v>2916</v>
      </c>
      <c r="R491" t="s">
        <v>2948</v>
      </c>
      <c r="S491" t="s">
        <v>2948</v>
      </c>
      <c r="T491" t="s">
        <v>2948</v>
      </c>
      <c r="U491" t="s">
        <v>36</v>
      </c>
      <c r="V491" s="17">
        <v>1155789865</v>
      </c>
      <c r="W491">
        <v>-2.1456393662225501</v>
      </c>
      <c r="X491">
        <v>29.522414886515001</v>
      </c>
      <c r="Y491" t="str">
        <f>_xlfn.CONCAT("RWANDA", " ", H491, " ", I491, " ", J491, " ", K491)</f>
        <v>RWANDA KARONGI GASHARI RUGOBAGOBA KIBINGO</v>
      </c>
    </row>
    <row r="492" spans="1:25">
      <c r="A492">
        <v>145</v>
      </c>
      <c r="B492" t="s">
        <v>1356</v>
      </c>
      <c r="C492" t="s">
        <v>1357</v>
      </c>
      <c r="E492" t="s">
        <v>2780</v>
      </c>
      <c r="F492" t="s">
        <v>3345</v>
      </c>
      <c r="G492" s="28" t="s">
        <v>72</v>
      </c>
      <c r="H492" t="s">
        <v>77</v>
      </c>
      <c r="I492" t="s">
        <v>2168</v>
      </c>
      <c r="J492" t="s">
        <v>2169</v>
      </c>
      <c r="K492" t="s">
        <v>2170</v>
      </c>
      <c r="L492">
        <v>59.193088899999999</v>
      </c>
      <c r="M492">
        <v>18.147540599999999</v>
      </c>
      <c r="N492">
        <v>11</v>
      </c>
      <c r="O492">
        <v>1947</v>
      </c>
      <c r="P492">
        <v>75</v>
      </c>
      <c r="Q492" t="s">
        <v>2782</v>
      </c>
      <c r="R492">
        <v>5</v>
      </c>
      <c r="S492" t="s">
        <v>86</v>
      </c>
      <c r="T492">
        <v>10</v>
      </c>
      <c r="U492" t="s">
        <v>23</v>
      </c>
      <c r="V492">
        <v>5578642384</v>
      </c>
      <c r="W492">
        <v>-1.9490068504540801</v>
      </c>
      <c r="X492">
        <v>30.057881889805</v>
      </c>
      <c r="Y492" t="str">
        <f>_xlfn.CONCAT("RWANDA", " ", H492, " ", I492, " ", J492, " ", K492)</f>
        <v>RWANDA NYARUGENGE RWEZAMENYOKABUGURU II MUTARA</v>
      </c>
    </row>
    <row r="493" spans="1:25">
      <c r="A493">
        <v>145</v>
      </c>
      <c r="B493" t="s">
        <v>1356</v>
      </c>
      <c r="C493" t="s">
        <v>1357</v>
      </c>
      <c r="E493" t="s">
        <v>2780</v>
      </c>
      <c r="F493" t="s">
        <v>3345</v>
      </c>
      <c r="G493" s="28" t="s">
        <v>72</v>
      </c>
      <c r="H493" t="s">
        <v>77</v>
      </c>
      <c r="I493" t="s">
        <v>2168</v>
      </c>
      <c r="J493" t="s">
        <v>2169</v>
      </c>
      <c r="K493" t="s">
        <v>2170</v>
      </c>
      <c r="L493">
        <v>59.193088899999999</v>
      </c>
      <c r="M493">
        <v>18.147540599999999</v>
      </c>
      <c r="N493">
        <v>11</v>
      </c>
      <c r="O493">
        <v>1947</v>
      </c>
      <c r="P493">
        <v>75</v>
      </c>
      <c r="Q493" t="s">
        <v>2782</v>
      </c>
      <c r="R493">
        <v>5</v>
      </c>
      <c r="S493" t="s">
        <v>86</v>
      </c>
      <c r="T493">
        <v>10</v>
      </c>
      <c r="U493" t="s">
        <v>2948</v>
      </c>
      <c r="V493">
        <v>5578642384</v>
      </c>
      <c r="W493">
        <v>-1.9490068504540801</v>
      </c>
      <c r="X493">
        <v>30.057881889805</v>
      </c>
      <c r="Y493" t="str">
        <f>_xlfn.CONCAT("RWANDA", " ", H493, " ", I493, " ", J493, " ", K493)</f>
        <v>RWANDA NYARUGENGE RWEZAMENYOKABUGURU II MUTARA</v>
      </c>
    </row>
    <row r="494" spans="1:25">
      <c r="A494">
        <v>145</v>
      </c>
      <c r="B494" t="s">
        <v>1359</v>
      </c>
      <c r="C494" t="s">
        <v>1360</v>
      </c>
      <c r="E494" t="s">
        <v>973</v>
      </c>
      <c r="F494" t="s">
        <v>3346</v>
      </c>
      <c r="G494" s="28" t="s">
        <v>72</v>
      </c>
      <c r="H494" t="s">
        <v>77</v>
      </c>
      <c r="I494" t="s">
        <v>2168</v>
      </c>
      <c r="J494" t="s">
        <v>2169</v>
      </c>
      <c r="K494" t="s">
        <v>2170</v>
      </c>
      <c r="L494">
        <v>59.193088899999999</v>
      </c>
      <c r="M494">
        <v>18.147540599999999</v>
      </c>
      <c r="N494">
        <v>8</v>
      </c>
      <c r="O494">
        <v>1941</v>
      </c>
      <c r="P494">
        <v>68</v>
      </c>
      <c r="Q494" t="s">
        <v>2782</v>
      </c>
      <c r="R494">
        <v>4</v>
      </c>
      <c r="S494" t="s">
        <v>93</v>
      </c>
      <c r="T494">
        <v>11</v>
      </c>
      <c r="U494" t="s">
        <v>23</v>
      </c>
      <c r="V494">
        <v>5578642384</v>
      </c>
      <c r="W494">
        <v>-1.9490068504540801</v>
      </c>
      <c r="X494">
        <v>30.057881889805</v>
      </c>
      <c r="Y494" t="str">
        <f>_xlfn.CONCAT("RWANDA", " ", H494, " ", I494, " ", J494, " ", K494)</f>
        <v>RWANDA NYARUGENGE RWEZAMENYOKABUGURU II MUTARA</v>
      </c>
    </row>
    <row r="495" spans="1:25">
      <c r="A495">
        <v>145</v>
      </c>
      <c r="B495" t="s">
        <v>1359</v>
      </c>
      <c r="C495" t="s">
        <v>1360</v>
      </c>
      <c r="E495" t="s">
        <v>2921</v>
      </c>
      <c r="F495" t="s">
        <v>3540</v>
      </c>
      <c r="G495" s="28" t="s">
        <v>72</v>
      </c>
      <c r="H495" t="s">
        <v>77</v>
      </c>
      <c r="I495" t="s">
        <v>2168</v>
      </c>
      <c r="J495" t="s">
        <v>2169</v>
      </c>
      <c r="K495" t="s">
        <v>2170</v>
      </c>
      <c r="L495">
        <v>59.193088899999999</v>
      </c>
      <c r="M495">
        <v>18.147540599999999</v>
      </c>
      <c r="N495">
        <v>1</v>
      </c>
      <c r="O495">
        <v>1954</v>
      </c>
      <c r="P495">
        <v>68</v>
      </c>
      <c r="Q495" t="s">
        <v>2782</v>
      </c>
      <c r="R495">
        <v>4</v>
      </c>
      <c r="S495" t="s">
        <v>93</v>
      </c>
      <c r="T495">
        <v>11</v>
      </c>
      <c r="U495" t="s">
        <v>23</v>
      </c>
      <c r="V495">
        <v>5578642384</v>
      </c>
      <c r="W495">
        <v>-1.9490068504540801</v>
      </c>
      <c r="X495">
        <v>30.057881889805</v>
      </c>
      <c r="Y495" t="str">
        <f>_xlfn.CONCAT("RWANDA", " ", H495, " ", I495, " ", J495, " ", K495)</f>
        <v>RWANDA NYARUGENGE RWEZAMENYOKABUGURU II MUTARA</v>
      </c>
    </row>
    <row r="496" spans="1:25">
      <c r="A496">
        <v>145</v>
      </c>
      <c r="B496" t="s">
        <v>1361</v>
      </c>
      <c r="C496" t="s">
        <v>723</v>
      </c>
      <c r="D496" t="s">
        <v>1071</v>
      </c>
      <c r="E496" t="s">
        <v>692</v>
      </c>
      <c r="F496" t="s">
        <v>2782</v>
      </c>
      <c r="G496" s="28" t="s">
        <v>72</v>
      </c>
      <c r="H496" t="s">
        <v>77</v>
      </c>
      <c r="I496" t="s">
        <v>2168</v>
      </c>
      <c r="J496" t="s">
        <v>2169</v>
      </c>
      <c r="K496" t="s">
        <v>2170</v>
      </c>
      <c r="L496">
        <v>59.193088899999999</v>
      </c>
      <c r="M496">
        <v>18.147540599999999</v>
      </c>
      <c r="N496">
        <v>4</v>
      </c>
      <c r="O496">
        <v>1941</v>
      </c>
      <c r="P496">
        <v>81</v>
      </c>
      <c r="Q496" t="s">
        <v>2782</v>
      </c>
      <c r="R496" t="s">
        <v>2948</v>
      </c>
      <c r="S496" t="s">
        <v>2948</v>
      </c>
      <c r="T496">
        <v>12</v>
      </c>
      <c r="U496" t="s">
        <v>36</v>
      </c>
      <c r="V496">
        <v>5578642384</v>
      </c>
      <c r="W496">
        <v>-1.9490068504540801</v>
      </c>
      <c r="X496">
        <v>30.057881889805</v>
      </c>
      <c r="Y496" t="str">
        <f>_xlfn.CONCAT("RWANDA", " ", H496, " ", I496, " ", J496, " ", K496)</f>
        <v>RWANDA NYARUGENGE RWEZAMENYOKABUGURU II MUTARA</v>
      </c>
    </row>
    <row r="497" spans="1:25">
      <c r="A497">
        <v>145</v>
      </c>
      <c r="B497" t="s">
        <v>1361</v>
      </c>
      <c r="C497" t="s">
        <v>723</v>
      </c>
      <c r="D497" t="s">
        <v>1071</v>
      </c>
      <c r="E497" t="s">
        <v>692</v>
      </c>
      <c r="F497" t="s">
        <v>2782</v>
      </c>
      <c r="G497" s="28" t="s">
        <v>72</v>
      </c>
      <c r="H497" t="s">
        <v>77</v>
      </c>
      <c r="I497" t="s">
        <v>2168</v>
      </c>
      <c r="J497" t="s">
        <v>2169</v>
      </c>
      <c r="K497" t="s">
        <v>2170</v>
      </c>
      <c r="L497">
        <v>59.193088899999999</v>
      </c>
      <c r="M497">
        <v>18.147540599999999</v>
      </c>
      <c r="N497">
        <v>4</v>
      </c>
      <c r="O497">
        <v>1941</v>
      </c>
      <c r="P497">
        <v>81</v>
      </c>
      <c r="Q497" t="s">
        <v>2782</v>
      </c>
      <c r="R497">
        <v>1</v>
      </c>
      <c r="S497" t="s">
        <v>186</v>
      </c>
      <c r="T497">
        <v>12</v>
      </c>
      <c r="U497" t="s">
        <v>36</v>
      </c>
      <c r="V497">
        <v>5578642384</v>
      </c>
      <c r="W497">
        <v>-1.9490068504540801</v>
      </c>
      <c r="X497">
        <v>30.057881889805</v>
      </c>
      <c r="Y497" t="str">
        <f>_xlfn.CONCAT("RWANDA", " ", H497, " ", I497, " ", J497, " ", K497)</f>
        <v>RWANDA NYARUGENGE RWEZAMENYOKABUGURU II MUTARA</v>
      </c>
    </row>
  </sheetData>
  <phoneticPr fontId="2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009B132A6E649ACCAAB045B0727BA" ma:contentTypeVersion="35" ma:contentTypeDescription="Create a new document." ma:contentTypeScope="" ma:versionID="d9b7527de8f7217a5684a68b0235cb14">
  <xsd:schema xmlns:xsd="http://www.w3.org/2001/XMLSchema" xmlns:xs="http://www.w3.org/2001/XMLSchema" xmlns:p="http://schemas.microsoft.com/office/2006/metadata/properties" xmlns:ns2="6dab36e7-c487-4780-8e35-3b48fa83d7a8" xmlns:ns3="85d273e8-1b28-4d40-8d50-4467aa778e2b" targetNamespace="http://schemas.microsoft.com/office/2006/metadata/properties" ma:root="true" ma:fieldsID="3d5a7b281e7d9e356e2dca28f76e6a58" ns2:_="" ns3:_="">
    <xsd:import namespace="6dab36e7-c487-4780-8e35-3b48fa83d7a8"/>
    <xsd:import namespace="85d273e8-1b28-4d40-8d50-4467aa778e2b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b36e7-c487-4780-8e35-3b48fa83d7a8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73e8-1b28-4d40-8d50-4467aa778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 xmlns="6dab36e7-c487-4780-8e35-3b48fa83d7a8">0</Retention>
    <EDRMSOwner xmlns="6dab36e7-c487-4780-8e35-3b48fa83d7a8" xsi:nil="true"/>
    <Record_Type xmlns="6dab36e7-c487-4780-8e35-3b48fa83d7a8" xsi:nil="true"/>
    <RetentionDate xmlns="6dab36e7-c487-4780-8e35-3b48fa83d7a8" xsi:nil="true"/>
    <RetentionType xmlns="6dab36e7-c487-4780-8e35-3b48fa83d7a8">Notify</RetentionType>
  </documentManagement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DF86C194-ABF6-4231-8510-0810538A83FF}"/>
</file>

<file path=customXml/itemProps2.xml><?xml version="1.0" encoding="utf-8"?>
<ds:datastoreItem xmlns:ds="http://schemas.openxmlformats.org/officeDocument/2006/customXml" ds:itemID="{BB66BF83-8DDF-4E07-BBFC-331ADB5E2EAA}"/>
</file>

<file path=customXml/itemProps3.xml><?xml version="1.0" encoding="utf-8"?>
<ds:datastoreItem xmlns:ds="http://schemas.openxmlformats.org/officeDocument/2006/customXml" ds:itemID="{493A2277-2E65-4BEB-8631-B3F2148BE9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Xhaferaj, Kristina</dc:creator>
  <cp:keywords/>
  <dc:description/>
  <cp:lastModifiedBy>Xhaferaj, Kristina</cp:lastModifiedBy>
  <cp:revision/>
  <dcterms:created xsi:type="dcterms:W3CDTF">2022-01-18T15:15:21Z</dcterms:created>
  <dcterms:modified xsi:type="dcterms:W3CDTF">2022-01-28T14:31:18Z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0x0101000A7009B132A6E649ACCAAB045B0727BA</vt:lpwstr>
  </property>
</Properties>
</file>