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qa/Desktop/z_Final project/code/"/>
    </mc:Choice>
  </mc:AlternateContent>
  <xr:revisionPtr revIDLastSave="0" documentId="13_ncr:1_{A5D612E5-425A-3244-8F07-03BFB5A5EEAD}" xr6:coauthVersionLast="46" xr6:coauthVersionMax="46" xr10:uidLastSave="{00000000-0000-0000-0000-000000000000}"/>
  <bookViews>
    <workbookView xWindow="880" yWindow="1460" windowWidth="24640" windowHeight="13700" xr2:uid="{6F8A207A-0603-894E-9074-7AC1A93F6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L6" i="1"/>
  <c r="K6" i="1"/>
  <c r="J6" i="1"/>
  <c r="I6" i="1"/>
  <c r="H6" i="1"/>
  <c r="G6" i="1"/>
  <c r="F6" i="1"/>
  <c r="E6" i="1"/>
  <c r="D6" i="1"/>
  <c r="L7" i="1"/>
  <c r="K7" i="1"/>
  <c r="J7" i="1"/>
  <c r="I7" i="1"/>
  <c r="H7" i="1"/>
  <c r="G7" i="1"/>
  <c r="F7" i="1"/>
  <c r="E7" i="1"/>
  <c r="D7" i="1"/>
  <c r="C7" i="1"/>
  <c r="B7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<sst xmlns="http://schemas.openxmlformats.org/spreadsheetml/2006/main" count="35" uniqueCount="28">
  <si>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</si>
  <si>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</si>
  <si>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</si>
  <si>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</si>
  <si>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</si>
  <si>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</si>
  <si>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</si>
  <si>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</si>
  <si>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</si>
  <si>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</si>
  <si>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</si>
  <si>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Population</t>
  </si>
  <si>
    <t xml:space="preserve">Purchasing power parities </t>
  </si>
  <si>
    <t>Units of measurement</t>
  </si>
  <si>
    <t xml:space="preserve">Household size </t>
  </si>
  <si>
    <t xml:space="preserve">Indicators </t>
  </si>
  <si>
    <t>Euro</t>
  </si>
  <si>
    <t>Thounsand persons</t>
  </si>
  <si>
    <t>Persons / Family</t>
  </si>
  <si>
    <t>Median equivalised net income</t>
  </si>
  <si>
    <t>Source</t>
  </si>
  <si>
    <t>Eurostat</t>
  </si>
  <si>
    <t>Istat</t>
  </si>
  <si>
    <t>Cost of residential electricity</t>
  </si>
  <si>
    <t>Cost of residential natural gas</t>
  </si>
  <si>
    <t xml:space="preserve">Consumption estimates </t>
  </si>
  <si>
    <t>Euro/kWh</t>
  </si>
  <si>
    <t>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</si>
</sst>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#,##0.##########"/>
    <numFmt numFmtId="168" formatCode="#,##0.000"/>
    <numFmt numFmtId="169" formatCode="#,##0.0000"/>
  </numFmts>
  <fonts count="5" x14ac:knownFonts="1">
    <font>
      <sz val="12"/>
      <color theme="1"/>
      <name val="Calibri"/>
      <family val="2"/>
      <scheme val="minor"/>
    </font>
    <font>
      <b/>
      <sz val="9"/>
      <color indexed="9"/>
      <name val="Arial"/>
    </font>
    <font>
      <sz val="9"/>
      <name val="Arial"/>
    </font>
    <font>
      <b/>
      <sz val="9"/>
      <color indexed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  <xf numFmtId="167" fontId="4" fillId="3" borderId="0" xfId="0" applyNumberFormat="1" applyFont="1" applyFill="1" applyAlignment="1">
      <alignment horizontal="right" vertical="center" shrinkToFit="1"/>
    </xf>
    <xf numFmtId="168" fontId="4" fillId="3" borderId="0" xfId="0" applyNumberFormat="1" applyFont="1" applyFill="1" applyAlignment="1">
      <alignment horizontal="right" vertical="center" shrinkToFit="1"/>
    </xf>
    <xf numFmtId="169" fontId="4" fillId="3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76CB-2234-B74D-921C-E819E6D0A93B}">
  <dimension ref="A1:N8"/>
  <sheetViews>
    <sheetView tabSelected="1" workbookViewId="0">
      <selection activeCell="E19" sqref="E19"/>
    </sheetView>
  </sheetViews>
  <sheetFormatPr baseColWidth="10" defaultRowHeight="16" x14ac:dyDescent="0.2"/>
  <cols>
    <col min="1" max="1" width="27.5" customWidth="1"/>
    <col min="13" max="13" width="20.33203125" customWidth="1"/>
  </cols>
  <sheetData>
    <row r="1" spans="1:14" s="4" customFormat="1" x14ac:dyDescent="0.2">
      <c r="A1" s="7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13</v>
      </c>
      <c r="N1" s="5" t="s">
        <v>20</v>
      </c>
    </row>
    <row r="2" spans="1:14" x14ac:dyDescent="0.2">
      <c r="A2" t="s">
        <v>11</v>
      </c>
      <c r="B2" s="1">
        <f>59000586/1000</f>
        <v>59000.586000000003</v>
      </c>
      <c r="C2" s="1">
        <f>59190143/1000</f>
        <v>59190.142999999996</v>
      </c>
      <c r="D2" s="6">
        <f>59364690/1000</f>
        <v>59364.69</v>
      </c>
      <c r="E2" s="1">
        <f>59394207/1000</f>
        <v>59394.207000000002</v>
      </c>
      <c r="F2" s="1">
        <f>59685227/1000</f>
        <v>59685.226999999999</v>
      </c>
      <c r="G2" s="1">
        <f>60782668/1000</f>
        <v>60782.667999999998</v>
      </c>
      <c r="H2" s="1">
        <f>60795612/1000</f>
        <v>60795.612000000001</v>
      </c>
      <c r="I2" s="1">
        <f>60665551/1000</f>
        <v>60665.550999999999</v>
      </c>
      <c r="J2" s="1">
        <f>60589445/1000</f>
        <v>60589.445</v>
      </c>
      <c r="K2" s="1">
        <f>60483973/1000</f>
        <v>60483.972999999998</v>
      </c>
      <c r="L2" s="1">
        <f>59816673/1000</f>
        <v>59816.673000000003</v>
      </c>
      <c r="M2" t="s">
        <v>17</v>
      </c>
      <c r="N2" t="s">
        <v>22</v>
      </c>
    </row>
    <row r="3" spans="1:14" x14ac:dyDescent="0.2">
      <c r="A3" t="s">
        <v>12</v>
      </c>
      <c r="B3" s="2">
        <v>1648943</v>
      </c>
      <c r="C3" s="2">
        <v>1690822</v>
      </c>
      <c r="D3" s="2">
        <v>1740687</v>
      </c>
      <c r="E3" s="2">
        <v>1748690</v>
      </c>
      <c r="F3" s="2">
        <v>1711006</v>
      </c>
      <c r="G3" s="2">
        <v>1730018</v>
      </c>
      <c r="H3" s="2">
        <v>1799252</v>
      </c>
      <c r="I3" s="2">
        <v>1845177</v>
      </c>
      <c r="J3" s="2">
        <v>1874627</v>
      </c>
      <c r="K3" s="2">
        <v>1914666</v>
      </c>
      <c r="L3" s="2">
        <v>1955992</v>
      </c>
      <c r="M3" t="s">
        <v>16</v>
      </c>
      <c r="N3" t="s">
        <v>21</v>
      </c>
    </row>
    <row r="4" spans="1:14" x14ac:dyDescent="0.2">
      <c r="A4" t="s">
        <v>14</v>
      </c>
      <c r="B4">
        <v>2.4700000000000002</v>
      </c>
      <c r="C4">
        <v>2.46</v>
      </c>
      <c r="D4">
        <v>2.44</v>
      </c>
      <c r="E4">
        <v>2.42</v>
      </c>
      <c r="F4">
        <v>2.42</v>
      </c>
      <c r="G4">
        <v>2.41</v>
      </c>
      <c r="H4">
        <v>2.39</v>
      </c>
      <c r="I4">
        <v>2.37</v>
      </c>
      <c r="J4">
        <v>2.36</v>
      </c>
      <c r="K4">
        <v>2.34</v>
      </c>
      <c r="L4">
        <v>2.33</v>
      </c>
      <c r="M4" t="s">
        <v>18</v>
      </c>
      <c r="N4" t="s">
        <v>22</v>
      </c>
    </row>
    <row r="5" spans="1:14" x14ac:dyDescent="0.2">
      <c r="A5" t="s">
        <v>19</v>
      </c>
      <c r="B5" s="6">
        <v>15605</v>
      </c>
      <c r="C5" s="6">
        <v>15964</v>
      </c>
      <c r="D5" s="6">
        <v>15971</v>
      </c>
      <c r="E5" s="6">
        <v>15979</v>
      </c>
      <c r="F5" s="6">
        <v>15733</v>
      </c>
      <c r="G5" s="6">
        <v>15759</v>
      </c>
      <c r="H5" s="6">
        <v>15846</v>
      </c>
      <c r="I5" s="6">
        <v>16247</v>
      </c>
      <c r="J5" s="6">
        <v>16542</v>
      </c>
      <c r="K5" s="6">
        <v>16844</v>
      </c>
      <c r="L5" s="6">
        <v>17165</v>
      </c>
      <c r="M5" t="s">
        <v>16</v>
      </c>
      <c r="N5" t="s">
        <v>21</v>
      </c>
    </row>
    <row r="6" spans="1:14" x14ac:dyDescent="0.2">
      <c r="A6" t="s">
        <v>23</v>
      </c>
      <c r="B6">
        <f>0.1365</f>
        <v>0.13650000000000001</v>
      </c>
      <c r="C6" s="8">
        <v>0.13869999999999999</v>
      </c>
      <c r="D6" s="10">
        <f>(0.1397+0.1412)/2</f>
        <v>0.14044999999999999</v>
      </c>
      <c r="E6" s="8">
        <f>(0.1445+0.1525)/2</f>
        <v>0.14849999999999999</v>
      </c>
      <c r="F6" s="8">
        <f>(0.1498+0.1501)/2</f>
        <v>0.14995</v>
      </c>
      <c r="G6" s="8">
        <f>(0.1539+0.1468)/2</f>
        <v>0.15035000000000001</v>
      </c>
      <c r="H6" s="8">
        <f>(0.1507+0.1479)/2</f>
        <v>0.14929999999999999</v>
      </c>
      <c r="I6" s="8">
        <f>(0.1376+0.1342)/2</f>
        <v>0.13590000000000002</v>
      </c>
      <c r="J6" s="8">
        <f>(0.1322+0.1326)/2</f>
        <v>0.13240000000000002</v>
      </c>
      <c r="K6" s="8">
        <f>(0.1285+0.1416)/2</f>
        <v>0.13505</v>
      </c>
      <c r="L6" s="8">
        <f>(0.1432+0.1427)/2</f>
        <v>0.14294999999999999</v>
      </c>
      <c r="M6" t="s">
        <v>26</v>
      </c>
      <c r="N6" t="s">
        <v>21</v>
      </c>
    </row>
    <row r="7" spans="1:14" x14ac:dyDescent="0.2">
      <c r="A7" t="s">
        <v>24</v>
      </c>
      <c r="B7" s="10">
        <f>(0.051+0.0349)/2</f>
        <v>4.2950000000000002E-2</v>
      </c>
      <c r="C7" s="8">
        <f>(0.0376+0.0498)/2</f>
        <v>4.3700000000000003E-2</v>
      </c>
      <c r="D7" s="8">
        <f>(0.0441+0.0562)/2</f>
        <v>5.015E-2</v>
      </c>
      <c r="E7" s="8">
        <f>(0.0511+0.0645)/2</f>
        <v>5.7800000000000004E-2</v>
      </c>
      <c r="F7" s="8">
        <f>(0.0564+0.0621)/2</f>
        <v>5.9249999999999997E-2</v>
      </c>
      <c r="G7" s="8">
        <f>(0.0532+0.0626)/2</f>
        <v>5.79E-2</v>
      </c>
      <c r="H7" s="8">
        <f>(0.0504+0.0584)/2</f>
        <v>5.4400000000000004E-2</v>
      </c>
      <c r="I7" s="8">
        <f>(0.0474+0.0529)/2</f>
        <v>5.015E-2</v>
      </c>
      <c r="J7" s="8">
        <f>(0.0449+0.0558)/2</f>
        <v>5.0350000000000006E-2</v>
      </c>
      <c r="K7" s="8">
        <f>(0.0459+0.0621)/2</f>
        <v>5.4000000000000006E-2</v>
      </c>
      <c r="L7" s="8">
        <f>(0.0477+0.061)/2</f>
        <v>5.4349999999999996E-2</v>
      </c>
      <c r="M7" t="s">
        <v>26</v>
      </c>
      <c r="N7" t="s">
        <v>21</v>
      </c>
    </row>
    <row r="8" spans="1:14" x14ac:dyDescent="0.2">
      <c r="A8" t="s">
        <v>25</v>
      </c>
      <c r="B8" s="8">
        <v>34040.635999999999</v>
      </c>
      <c r="C8" s="8">
        <v>35392.911</v>
      </c>
      <c r="D8" s="8">
        <v>32378.062999999998</v>
      </c>
      <c r="E8" s="8">
        <v>34348.336000000003</v>
      </c>
      <c r="F8" s="9">
        <v>34230.620000000003</v>
      </c>
      <c r="G8" s="9">
        <v>29545.98</v>
      </c>
      <c r="H8" s="8">
        <v>32494.483</v>
      </c>
      <c r="I8" s="8">
        <v>32185.100999999999</v>
      </c>
      <c r="J8" s="8">
        <v>32898.639000000003</v>
      </c>
      <c r="K8" s="8">
        <v>32055.876</v>
      </c>
      <c r="L8" s="8">
        <v>31612.006000000001</v>
      </c>
      <c r="M8" t="s">
        <v>27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2021-03-15T06:14:19Z</dcterms:created>
  <dcterms:modified xsi:type="dcterms:W3CDTF">2021-03-15T07:18:34Z</dcterms:modified>
</cp:coreProperties>
</file>