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ohBit\Desktop\"/>
    </mc:Choice>
  </mc:AlternateContent>
  <xr:revisionPtr revIDLastSave="0" documentId="13_ncr:1_{E794FA0C-9BFF-4FB2-8DB6-C7F33F3E66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t List Report" sheetId="3" r:id="rId1"/>
    <sheet name="Project Information" sheetId="4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L16" i="3" l="1"/>
  <c r="C10" i="3"/>
  <c r="D10" i="3"/>
  <c r="E10" i="3"/>
  <c r="F10" i="3"/>
  <c r="G10" i="3"/>
  <c r="H10" i="3"/>
  <c r="I10" i="3"/>
  <c r="J10" i="3"/>
  <c r="C11" i="3"/>
  <c r="D11" i="3"/>
  <c r="E11" i="3"/>
  <c r="F11" i="3"/>
  <c r="G11" i="3"/>
  <c r="H11" i="3"/>
  <c r="I11" i="3"/>
  <c r="J11" i="3"/>
  <c r="C12" i="3"/>
  <c r="D12" i="3"/>
  <c r="E12" i="3"/>
  <c r="F12" i="3"/>
  <c r="G12" i="3"/>
  <c r="H12" i="3"/>
  <c r="I12" i="3"/>
  <c r="J12" i="3"/>
  <c r="N12" i="3"/>
  <c r="N11" i="3"/>
  <c r="N10" i="3"/>
  <c r="H13" i="3"/>
  <c r="K13" i="3"/>
  <c r="D8" i="3"/>
  <c r="E8" i="3"/>
  <c r="B10" i="3"/>
  <c r="B11" i="3"/>
  <c r="B12" i="3"/>
  <c r="N13" i="3" l="1"/>
  <c r="L15" i="3" s="1"/>
</calcChain>
</file>

<file path=xl/sharedStrings.xml><?xml version="1.0" encoding="utf-8"?>
<sst xmlns="http://schemas.openxmlformats.org/spreadsheetml/2006/main" count="69" uniqueCount="62">
  <si>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</si>
  <si>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</si>
  <si>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</si>
  <si>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</si>
  <si>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</si>
  <si>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</si>
  <si>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</si>
  <si>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</si>
  <si>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</si>
  <si>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</si>
  <si>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</si>
  <si>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</si>
  <si>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</si>
  <si>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</si>
  <si>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</si>
  <si>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</si>
  <si>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</si>
  <si>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</si>
  <si>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</si>
  <si>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</si>
  <si>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</si>
  <si>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</si>
  <si>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</si>
  <si>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</si>
  <si>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</si>
  <si>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</si>
  <si>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</si>
  <si>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</si>
  <si>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</si>
  <si>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</si>
  <si>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</si>
  <si>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</si>
  <si>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</si>
  <si>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</si>
  <si>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Component list</t>
  </si>
  <si>
    <t>Column=Quantity</t>
  </si>
  <si>
    <t>Approved</t>
  </si>
  <si>
    <t>Notes</t>
  </si>
  <si>
    <t>#</t>
  </si>
  <si>
    <t>Column=Category</t>
  </si>
  <si>
    <t>Column=Manufacturer 1</t>
  </si>
  <si>
    <t>Column=Manufacturer Part Number 1</t>
  </si>
  <si>
    <t>Column=Supplier 1</t>
  </si>
  <si>
    <t>Column=Supplier Part Number 1</t>
  </si>
  <si>
    <t>Column=Supplier Order Qty 1</t>
  </si>
  <si>
    <t>Column=Supplier Stock 1</t>
  </si>
  <si>
    <t>Column=Supplier Unit Price 1</t>
  </si>
  <si>
    <t>Column=Supplier Subtotal 1</t>
  </si>
  <si>
    <t>Column=Supplier Currency 1</t>
  </si>
  <si>
    <t>Total</t>
  </si>
  <si>
    <t>Contact:</t>
  </si>
  <si>
    <t>Field=ClientContactName</t>
  </si>
  <si>
    <t>Field=ClientCompanyName</t>
  </si>
  <si>
    <t>Field=ClientContactEmail</t>
  </si>
  <si>
    <t>Field=ClientWebsite</t>
  </si>
  <si>
    <t>Price for 1pcs</t>
  </si>
  <si>
    <t>pcs:</t>
  </si>
  <si>
    <t>Column=Case/Package</t>
  </si>
  <si>
    <t>LED Project.PrjPcb</t>
  </si>
  <si>
    <t>LED2 Not Fitted</t>
  </si>
  <si>
    <t>Bill of Materials for Variant [LED2 Not Fitted] of Project [LED Project.PrjPcb] (PCB Document : LED.PcbDoc)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</si>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</sst>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3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  <font>
      <b/>
      <sz val="12"/>
      <color indexed="1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1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8" fillId="2" borderId="1" xfId="0" applyFont="1" applyFill="1" applyBorder="1" applyAlignment="1">
      <alignment vertical="top" wrapText="1"/>
    </xf>
    <xf numFmtId="0" fontId="14" fillId="3" borderId="0" xfId="0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8" fillId="2" borderId="5" xfId="0" applyFont="1" applyFill="1" applyBorder="1" applyAlignment="1">
      <alignment vertical="top" wrapText="1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7" fillId="4" borderId="7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8" xfId="0" applyFont="1" applyFill="1" applyBorder="1" applyAlignment="1"/>
    <xf numFmtId="0" fontId="9" fillId="5" borderId="9" xfId="0" applyFont="1" applyFill="1" applyBorder="1" applyAlignment="1">
      <alignment horizontal="left"/>
    </xf>
    <xf numFmtId="0" fontId="10" fillId="5" borderId="9" xfId="0" applyFont="1" applyFill="1" applyBorder="1" applyAlignment="1"/>
    <xf numFmtId="0" fontId="9" fillId="5" borderId="9" xfId="0" applyFont="1" applyFill="1" applyBorder="1" applyAlignment="1"/>
    <xf numFmtId="0" fontId="11" fillId="5" borderId="0" xfId="0" applyFont="1" applyFill="1" applyBorder="1" applyAlignment="1"/>
    <xf numFmtId="0" fontId="10" fillId="5" borderId="2" xfId="0" applyFont="1" applyFill="1" applyBorder="1" applyAlignment="1">
      <alignment horizontal="left"/>
    </xf>
    <xf numFmtId="164" fontId="10" fillId="5" borderId="9" xfId="0" applyNumberFormat="1" applyFont="1" applyFill="1" applyBorder="1" applyAlignment="1">
      <alignment horizontal="left"/>
    </xf>
    <xf numFmtId="165" fontId="10" fillId="5" borderId="9" xfId="0" applyNumberFormat="1" applyFont="1" applyFill="1" applyBorder="1" applyAlignment="1">
      <alignment horizontal="left"/>
    </xf>
    <xf numFmtId="0" fontId="12" fillId="5" borderId="10" xfId="0" applyFont="1" applyFill="1" applyBorder="1" applyAlignment="1">
      <alignment vertical="center"/>
    </xf>
    <xf numFmtId="0" fontId="12" fillId="5" borderId="11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4" fillId="6" borderId="12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2" borderId="16" xfId="0" applyFont="1" applyFill="1" applyBorder="1" applyAlignment="1">
      <alignment vertical="top" wrapText="1"/>
    </xf>
    <xf numFmtId="0" fontId="8" fillId="6" borderId="17" xfId="0" applyFont="1" applyFill="1" applyBorder="1" applyAlignment="1">
      <alignment vertical="top" wrapText="1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right" vertical="top" wrapText="1"/>
    </xf>
    <xf numFmtId="0" fontId="8" fillId="6" borderId="24" xfId="0" applyFont="1" applyFill="1" applyBorder="1" applyAlignment="1">
      <alignment vertical="top" wrapText="1"/>
    </xf>
    <xf numFmtId="0" fontId="8" fillId="2" borderId="25" xfId="0" applyFont="1" applyFill="1" applyBorder="1" applyAlignment="1">
      <alignment vertical="top" wrapText="1"/>
    </xf>
    <xf numFmtId="0" fontId="15" fillId="5" borderId="25" xfId="0" applyFont="1" applyFill="1" applyBorder="1" applyAlignment="1">
      <alignment vertical="top" wrapText="1"/>
    </xf>
    <xf numFmtId="0" fontId="5" fillId="4" borderId="26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8" xfId="0" applyBorder="1" applyAlignment="1">
      <alignment vertical="top"/>
    </xf>
    <xf numFmtId="0" fontId="15" fillId="5" borderId="27" xfId="0" applyFont="1" applyFill="1" applyBorder="1" applyAlignment="1">
      <alignment vertical="top" wrapText="1"/>
    </xf>
    <xf numFmtId="0" fontId="0" fillId="0" borderId="20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8" xfId="0" applyBorder="1" applyAlignment="1">
      <alignment horizontal="left" vertical="top"/>
    </xf>
    <xf numFmtId="0" fontId="0" fillId="0" borderId="19" xfId="0" applyBorder="1" applyAlignment="1">
      <alignment vertical="top"/>
    </xf>
    <xf numFmtId="0" fontId="6" fillId="4" borderId="28" xfId="0" applyFont="1" applyFill="1" applyBorder="1" applyAlignment="1"/>
    <xf numFmtId="0" fontId="6" fillId="4" borderId="12" xfId="0" applyFont="1" applyFill="1" applyBorder="1" applyAlignment="1"/>
    <xf numFmtId="0" fontId="6" fillId="4" borderId="29" xfId="0" applyFont="1" applyFill="1" applyBorder="1" applyAlignment="1"/>
    <xf numFmtId="0" fontId="6" fillId="4" borderId="30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30" xfId="0" applyFont="1" applyFill="1" applyBorder="1" applyAlignment="1">
      <alignment wrapText="1"/>
    </xf>
    <xf numFmtId="0" fontId="6" fillId="4" borderId="31" xfId="0" applyFont="1" applyFill="1" applyBorder="1" applyAlignment="1"/>
    <xf numFmtId="0" fontId="0" fillId="0" borderId="7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2" xfId="0" applyFont="1" applyFill="1" applyBorder="1" applyAlignment="1">
      <alignment horizontal="left"/>
    </xf>
    <xf numFmtId="0" fontId="7" fillId="4" borderId="33" xfId="0" applyFont="1" applyFill="1" applyBorder="1" applyAlignment="1">
      <alignment horizontal="left" vertical="center"/>
    </xf>
    <xf numFmtId="0" fontId="0" fillId="0" borderId="34" xfId="0" applyBorder="1" applyAlignment="1">
      <alignment horizontal="left" vertical="top"/>
    </xf>
    <xf numFmtId="0" fontId="8" fillId="2" borderId="35" xfId="0" applyFont="1" applyFill="1" applyBorder="1" applyAlignment="1">
      <alignment horizontal="left" vertical="top" wrapText="1"/>
    </xf>
    <xf numFmtId="0" fontId="8" fillId="6" borderId="36" xfId="0" applyFont="1" applyFill="1" applyBorder="1" applyAlignment="1">
      <alignment horizontal="left" vertical="top" wrapText="1"/>
    </xf>
    <xf numFmtId="0" fontId="8" fillId="2" borderId="37" xfId="0" applyFont="1" applyFill="1" applyBorder="1" applyAlignment="1">
      <alignment horizontal="left" vertical="top" wrapText="1"/>
    </xf>
    <xf numFmtId="0" fontId="0" fillId="0" borderId="38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6" fillId="4" borderId="1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6" borderId="17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2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7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21" fillId="0" borderId="0" xfId="0" applyNumberFormat="1" applyFont="1" applyFill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2" fontId="8" fillId="2" borderId="23" xfId="0" applyNumberFormat="1" applyFont="1" applyFill="1" applyBorder="1" applyAlignment="1">
      <alignment horizontal="right" vertical="top" wrapText="1"/>
    </xf>
    <xf numFmtId="2" fontId="8" fillId="6" borderId="24" xfId="0" applyNumberFormat="1" applyFont="1" applyFill="1" applyBorder="1" applyAlignment="1">
      <alignment vertical="top" wrapText="1"/>
    </xf>
    <xf numFmtId="2" fontId="8" fillId="2" borderId="25" xfId="0" applyNumberFormat="1" applyFont="1" applyFill="1" applyBorder="1" applyAlignment="1">
      <alignment vertical="top" wrapText="1"/>
    </xf>
    <xf numFmtId="2" fontId="0" fillId="0" borderId="8" xfId="0" applyNumberFormat="1" applyBorder="1" applyAlignment="1">
      <alignment vertical="top"/>
    </xf>
    <xf numFmtId="2" fontId="0" fillId="0" borderId="2" xfId="0" applyNumberFormat="1" applyBorder="1" applyAlignment="1">
      <alignment vertical="top"/>
    </xf>
    <xf numFmtId="0" fontId="19" fillId="0" borderId="41" xfId="0" applyFont="1" applyBorder="1" applyAlignment="1">
      <alignment vertical="top"/>
    </xf>
    <xf numFmtId="0" fontId="8" fillId="2" borderId="42" xfId="0" applyFont="1" applyFill="1" applyBorder="1" applyAlignment="1">
      <alignment vertical="top" wrapText="1"/>
    </xf>
    <xf numFmtId="0" fontId="8" fillId="2" borderId="42" xfId="0" applyFont="1" applyFill="1" applyBorder="1" applyAlignment="1">
      <alignment horizontal="center" vertical="top" wrapText="1"/>
    </xf>
    <xf numFmtId="0" fontId="8" fillId="2" borderId="43" xfId="0" applyFont="1" applyFill="1" applyBorder="1" applyAlignment="1">
      <alignment vertical="top" wrapText="1"/>
    </xf>
    <xf numFmtId="0" fontId="9" fillId="5" borderId="8" xfId="0" quotePrefix="1" applyFont="1" applyFill="1" applyBorder="1" applyAlignment="1">
      <alignment horizontal="left"/>
    </xf>
    <xf numFmtId="0" fontId="9" fillId="5" borderId="9" xfId="0" quotePrefix="1" applyFont="1" applyFill="1" applyBorder="1" applyAlignment="1">
      <alignment horizontal="left"/>
    </xf>
    <xf numFmtId="0" fontId="22" fillId="4" borderId="7" xfId="0" quotePrefix="1" applyFont="1" applyFill="1" applyBorder="1" applyAlignment="1">
      <alignment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9" xfId="0" applyFont="1" applyBorder="1" applyAlignment="1">
      <alignment vertical="top"/>
    </xf>
    <xf numFmtId="0" fontId="0" fillId="0" borderId="40" xfId="0" applyBorder="1" applyAlignment="1">
      <alignment vertical="top"/>
    </xf>
    <xf numFmtId="2" fontId="0" fillId="0" borderId="12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hBit/AppData/Local/Temp/43nr1ms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List Report"/>
      <sheetName val="Project Information"/>
    </sheetNames>
    <sheetDataSet>
      <sheetData sheetId="0">
        <row r="10">
          <cell r="C10" t="str">
            <v>Headers and Wire Housings</v>
          </cell>
          <cell r="D10" t="str">
            <v>Molex</v>
          </cell>
          <cell r="E10">
            <v>22292021</v>
          </cell>
          <cell r="G10" t="str">
            <v>Conn Wire to Board HDR 2 POS 2.54mm Solder ST Thru-Hole Bag</v>
          </cell>
          <cell r="H10">
            <v>1</v>
          </cell>
          <cell r="I10" t="str">
            <v>Digi-Key</v>
          </cell>
          <cell r="J10" t="str">
            <v>WM2744-ND</v>
          </cell>
        </row>
        <row r="11">
          <cell r="C11" t="str">
            <v>LEDs</v>
          </cell>
          <cell r="D11" t="str">
            <v>Panasonic SSG</v>
          </cell>
          <cell r="E11" t="str">
            <v>LNJ337W83RA</v>
          </cell>
          <cell r="F11">
            <v>603</v>
          </cell>
          <cell r="G11" t="str">
            <v>LED GREEN ESS II SMD</v>
          </cell>
          <cell r="H11">
            <v>1</v>
          </cell>
          <cell r="I11" t="str">
            <v>Digi-Key</v>
          </cell>
          <cell r="J11" t="str">
            <v>LNJ337W83RACT-ND</v>
          </cell>
        </row>
        <row r="12">
          <cell r="C12" t="str">
            <v>Chip SMD Resistors</v>
          </cell>
          <cell r="D12" t="str">
            <v>Vishay</v>
          </cell>
          <cell r="E12" t="str">
            <v>CRCW0805360RFKEA</v>
          </cell>
          <cell r="F12">
            <v>805</v>
          </cell>
          <cell r="G12" t="str">
            <v>Res Thick Film 0805 360 Ohm 1% 0.125W(1/8W) ±100ppm/C Molded SMD Automotive Paper T/R</v>
          </cell>
          <cell r="H12">
            <v>1</v>
          </cell>
          <cell r="I12" t="str">
            <v>Digi-Key</v>
          </cell>
          <cell r="J12" t="str">
            <v>541-360CCT-ND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39"/>
  <sheetViews>
    <sheetView showGridLines="0" tabSelected="1" topLeftCell="D1" zoomScale="85" zoomScaleNormal="85" workbookViewId="0">
      <selection activeCell="I18" sqref="I18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91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61"/>
      <c r="B1" s="62"/>
      <c r="C1" s="63"/>
      <c r="D1" s="63"/>
      <c r="E1" s="63"/>
      <c r="F1" s="62"/>
      <c r="G1" s="62"/>
      <c r="H1" s="62"/>
      <c r="I1" s="80"/>
      <c r="J1" s="62"/>
      <c r="K1" s="62"/>
      <c r="L1" s="62"/>
      <c r="M1" s="62"/>
      <c r="N1" s="62"/>
      <c r="O1" s="72"/>
    </row>
    <row r="2" spans="1:15" ht="37.5" customHeight="1" thickBot="1" x14ac:dyDescent="0.25">
      <c r="A2" s="64"/>
      <c r="B2" s="28"/>
      <c r="C2" s="28" t="s">
        <v>34</v>
      </c>
      <c r="D2" s="65"/>
      <c r="E2" s="29"/>
      <c r="F2" s="106" t="s">
        <v>60</v>
      </c>
      <c r="G2" s="15"/>
      <c r="H2" s="15"/>
      <c r="I2" s="81"/>
      <c r="J2" s="15"/>
      <c r="K2" s="15"/>
      <c r="L2" s="15"/>
      <c r="M2" s="15"/>
      <c r="N2" s="15"/>
      <c r="O2" s="73"/>
    </row>
    <row r="3" spans="1:15" ht="23.25" customHeight="1" x14ac:dyDescent="0.2">
      <c r="A3" s="64"/>
      <c r="B3" s="16"/>
      <c r="C3" s="16" t="s">
        <v>28</v>
      </c>
      <c r="D3" s="18" t="s">
        <v>58</v>
      </c>
      <c r="E3" s="16"/>
      <c r="F3" s="45"/>
      <c r="G3" s="16" t="s">
        <v>50</v>
      </c>
      <c r="H3" s="45"/>
      <c r="I3" s="82"/>
      <c r="J3" s="16"/>
      <c r="K3" s="19"/>
      <c r="L3" s="45"/>
      <c r="M3" s="52"/>
      <c r="N3" s="45"/>
      <c r="O3" s="74"/>
    </row>
    <row r="4" spans="1:15" ht="17.25" customHeight="1" x14ac:dyDescent="0.2">
      <c r="A4" s="64"/>
      <c r="B4" s="16"/>
      <c r="C4" s="16" t="s">
        <v>29</v>
      </c>
      <c r="D4" s="104" t="s">
        <v>58</v>
      </c>
      <c r="E4" s="20"/>
      <c r="F4" s="45"/>
      <c r="G4" s="71" t="s">
        <v>52</v>
      </c>
      <c r="H4" s="19"/>
      <c r="I4" s="83"/>
      <c r="J4" s="19"/>
      <c r="K4" s="45"/>
      <c r="L4" s="45"/>
      <c r="M4" s="45"/>
      <c r="N4" s="45"/>
      <c r="O4" s="74"/>
    </row>
    <row r="5" spans="1:15" ht="17.25" customHeight="1" x14ac:dyDescent="0.3">
      <c r="A5" s="64"/>
      <c r="B5" s="16"/>
      <c r="C5" s="16" t="s">
        <v>30</v>
      </c>
      <c r="D5" s="105" t="s">
        <v>59</v>
      </c>
      <c r="E5" s="22"/>
      <c r="F5" s="45"/>
      <c r="G5" s="52" t="s">
        <v>51</v>
      </c>
      <c r="H5" s="19"/>
      <c r="I5" s="83"/>
      <c r="J5" s="19"/>
      <c r="K5" s="70"/>
      <c r="L5" s="45"/>
      <c r="M5" s="45"/>
      <c r="N5" s="45"/>
      <c r="O5" s="74"/>
    </row>
    <row r="6" spans="1:15" x14ac:dyDescent="0.2">
      <c r="A6" s="64"/>
      <c r="B6" s="23"/>
      <c r="C6" s="23"/>
      <c r="D6" s="23"/>
      <c r="E6" s="21"/>
      <c r="F6" s="17"/>
      <c r="G6" s="52" t="s">
        <v>53</v>
      </c>
      <c r="H6" s="19"/>
      <c r="I6" s="83"/>
      <c r="J6" s="19"/>
      <c r="K6" s="16"/>
      <c r="L6" s="45"/>
      <c r="M6" s="45"/>
      <c r="N6" s="45"/>
      <c r="O6" s="74"/>
    </row>
    <row r="7" spans="1:15" ht="15.75" customHeight="1" x14ac:dyDescent="0.2">
      <c r="A7" s="64"/>
      <c r="B7" s="24"/>
      <c r="C7" s="24" t="s">
        <v>33</v>
      </c>
      <c r="D7" s="25" t="s">
        <v>17</v>
      </c>
      <c r="E7" s="25" t="s">
        <v>15</v>
      </c>
      <c r="F7" s="45"/>
      <c r="G7" s="52" t="s">
        <v>54</v>
      </c>
      <c r="H7" s="24"/>
      <c r="I7" s="84"/>
      <c r="J7" s="24"/>
      <c r="K7" s="69"/>
      <c r="L7" s="45"/>
      <c r="M7" s="45"/>
      <c r="N7" s="45"/>
      <c r="O7" s="74"/>
    </row>
    <row r="8" spans="1:15" ht="15.75" customHeight="1" x14ac:dyDescent="0.2">
      <c r="A8" s="64"/>
      <c r="B8" s="22"/>
      <c r="C8" s="22" t="s">
        <v>31</v>
      </c>
      <c r="D8" s="26">
        <f ca="1">TODAY()</f>
        <v>44353</v>
      </c>
      <c r="E8" s="27">
        <f ca="1">NOW()</f>
        <v>44353.804669212965</v>
      </c>
      <c r="F8" s="45"/>
      <c r="G8" s="24"/>
      <c r="H8" s="24"/>
      <c r="I8" s="84"/>
      <c r="J8" s="24"/>
      <c r="K8" s="19"/>
      <c r="L8" s="45"/>
      <c r="M8" s="45"/>
      <c r="N8" s="45"/>
      <c r="O8" s="74"/>
    </row>
    <row r="9" spans="1:15" s="44" customFormat="1" ht="40.5" customHeight="1" x14ac:dyDescent="0.2">
      <c r="A9" s="66"/>
      <c r="B9" s="41" t="s">
        <v>38</v>
      </c>
      <c r="C9" s="42" t="s">
        <v>39</v>
      </c>
      <c r="D9" s="42" t="s">
        <v>40</v>
      </c>
      <c r="E9" s="42" t="s">
        <v>41</v>
      </c>
      <c r="F9" s="42" t="s">
        <v>57</v>
      </c>
      <c r="G9" s="42" t="s">
        <v>32</v>
      </c>
      <c r="H9" s="42" t="s">
        <v>35</v>
      </c>
      <c r="I9" s="42" t="s">
        <v>42</v>
      </c>
      <c r="J9" s="42" t="s">
        <v>43</v>
      </c>
      <c r="K9" s="46" t="s">
        <v>44</v>
      </c>
      <c r="L9" s="51" t="s">
        <v>45</v>
      </c>
      <c r="M9" s="43" t="s">
        <v>46</v>
      </c>
      <c r="N9" s="43" t="s">
        <v>47</v>
      </c>
      <c r="O9" s="43" t="s">
        <v>48</v>
      </c>
    </row>
    <row r="10" spans="1:15" s="2" customFormat="1" ht="13.5" customHeight="1" x14ac:dyDescent="0.2">
      <c r="A10" s="64"/>
      <c r="B10" s="35">
        <f>ROW(B10) - ROW($B$9)</f>
        <v>1</v>
      </c>
      <c r="C10" s="101" t="str">
        <f>'[1]Part List Report'!C10</f>
        <v>Headers and Wire Housings</v>
      </c>
      <c r="D10" s="103" t="str">
        <f>'[1]Part List Report'!D10</f>
        <v>Molex</v>
      </c>
      <c r="E10" s="101">
        <f>'[1]Part List Report'!E10</f>
        <v>22292021</v>
      </c>
      <c r="F10" s="101">
        <f>'[1]Part List Report'!F10</f>
        <v>0</v>
      </c>
      <c r="G10" s="101" t="str">
        <f>'[1]Part List Report'!G10</f>
        <v>Conn Wire to Board HDR 2 POS 2.54mm Solder ST Thru-Hole Bag</v>
      </c>
      <c r="H10" s="101">
        <f>'[1]Part List Report'!H10</f>
        <v>1</v>
      </c>
      <c r="I10" s="102" t="str">
        <f>'[1]Part List Report'!I10</f>
        <v>Digi-Key</v>
      </c>
      <c r="J10" s="101" t="str">
        <f>'[1]Part List Report'!J10</f>
        <v>WM2744-ND</v>
      </c>
      <c r="K10" s="47">
        <v>2000</v>
      </c>
      <c r="L10" s="47">
        <v>0</v>
      </c>
      <c r="M10" s="95">
        <v>0.23</v>
      </c>
      <c r="N10" s="95">
        <f>M10*K10</f>
        <v>460</v>
      </c>
      <c r="O10" s="75" t="s">
        <v>61</v>
      </c>
    </row>
    <row r="11" spans="1:15" s="2" customFormat="1" ht="13.5" customHeight="1" x14ac:dyDescent="0.2">
      <c r="A11" s="64"/>
      <c r="B11" s="36">
        <f>ROW(B11) - ROW($B$9)</f>
        <v>2</v>
      </c>
      <c r="C11" s="38" t="str">
        <f>'[1]Part List Report'!C11</f>
        <v>LEDs</v>
      </c>
      <c r="D11" s="38" t="str">
        <f>'[1]Part List Report'!D11</f>
        <v>Panasonic SSG</v>
      </c>
      <c r="E11" s="38" t="str">
        <f>'[1]Part List Report'!E11</f>
        <v>LNJ337W83RA</v>
      </c>
      <c r="F11" s="38">
        <f>'[1]Part List Report'!F11</f>
        <v>603</v>
      </c>
      <c r="G11" s="38" t="str">
        <f>'[1]Part List Report'!G11</f>
        <v>LED GREEN ESS II SMD</v>
      </c>
      <c r="H11" s="38">
        <f>'[1]Part List Report'!H11</f>
        <v>1</v>
      </c>
      <c r="I11" s="85" t="str">
        <f>'[1]Part List Report'!I11</f>
        <v>Digi-Key</v>
      </c>
      <c r="J11" s="38" t="str">
        <f>'[1]Part List Report'!J11</f>
        <v>LNJ337W83RACT-ND</v>
      </c>
      <c r="K11" s="48"/>
      <c r="L11" s="48">
        <v>0</v>
      </c>
      <c r="M11" s="96"/>
      <c r="N11" s="96">
        <f>M11*K11</f>
        <v>0</v>
      </c>
      <c r="O11" s="76" t="s">
        <v>61</v>
      </c>
    </row>
    <row r="12" spans="1:15" s="2" customFormat="1" ht="13.5" customHeight="1" x14ac:dyDescent="0.2">
      <c r="A12" s="64"/>
      <c r="B12" s="37">
        <f>ROW(B12) - ROW($B$9)</f>
        <v>3</v>
      </c>
      <c r="C12" s="4" t="str">
        <f>'[1]Part List Report'!C12</f>
        <v>Chip SMD Resistors</v>
      </c>
      <c r="D12" s="11" t="str">
        <f>'[1]Part List Report'!D12</f>
        <v>Vishay</v>
      </c>
      <c r="E12" s="4" t="str">
        <f>'[1]Part List Report'!E12</f>
        <v>CRCW0805360RFKEA</v>
      </c>
      <c r="F12" s="4">
        <f>'[1]Part List Report'!F12</f>
        <v>805</v>
      </c>
      <c r="G12" s="4" t="str">
        <f>'[1]Part List Report'!G12</f>
        <v>Res Thick Film 0805 360 Ohm 1% 0.125W(1/8W) ±100ppm/C Molded SMD Automotive Paper T/R</v>
      </c>
      <c r="H12" s="4">
        <f>'[1]Part List Report'!H12</f>
        <v>1</v>
      </c>
      <c r="I12" s="86" t="str">
        <f>'[1]Part List Report'!I12</f>
        <v>Digi-Key</v>
      </c>
      <c r="J12" s="4" t="str">
        <f>'[1]Part List Report'!J12</f>
        <v>541-360CCT-ND</v>
      </c>
      <c r="K12" s="49">
        <v>4000</v>
      </c>
      <c r="L12" s="47">
        <v>0</v>
      </c>
      <c r="M12" s="97">
        <v>0.01</v>
      </c>
      <c r="N12" s="97">
        <f>M12*K12</f>
        <v>40</v>
      </c>
      <c r="O12" s="77" t="s">
        <v>61</v>
      </c>
    </row>
    <row r="13" spans="1:15" x14ac:dyDescent="0.2">
      <c r="A13" s="64"/>
      <c r="B13" s="60"/>
      <c r="C13" s="59"/>
      <c r="D13" s="40"/>
      <c r="E13" s="39"/>
      <c r="F13" s="56"/>
      <c r="G13" s="45"/>
      <c r="H13" s="55">
        <f>SUM(H10:H12)</f>
        <v>3</v>
      </c>
      <c r="I13" s="87"/>
      <c r="J13" s="50"/>
      <c r="K13" s="55">
        <f>SUM(K10:K12)</f>
        <v>6000</v>
      </c>
      <c r="L13" s="54"/>
      <c r="M13" s="54"/>
      <c r="N13" s="98">
        <f>SUM(N10:N12)</f>
        <v>500</v>
      </c>
      <c r="O13" s="78"/>
    </row>
    <row r="14" spans="1:15" ht="13.5" thickBot="1" x14ac:dyDescent="0.25">
      <c r="A14" s="64"/>
      <c r="B14" s="107" t="s">
        <v>36</v>
      </c>
      <c r="C14" s="107"/>
      <c r="D14" s="7"/>
      <c r="E14" s="9"/>
      <c r="F14" s="58" t="s">
        <v>37</v>
      </c>
      <c r="G14" s="6"/>
      <c r="H14" s="6"/>
      <c r="I14" s="88"/>
      <c r="J14" s="45"/>
      <c r="K14" s="45"/>
      <c r="L14" s="45"/>
      <c r="M14" s="45"/>
      <c r="N14" s="99"/>
      <c r="O14" s="74"/>
    </row>
    <row r="15" spans="1:15" ht="27" thickBot="1" x14ac:dyDescent="0.25">
      <c r="A15" s="64"/>
      <c r="B15" s="8"/>
      <c r="C15" s="8"/>
      <c r="D15" s="8"/>
      <c r="E15" s="10"/>
      <c r="F15" s="7"/>
      <c r="G15" s="7"/>
      <c r="H15" s="1">
        <v>2000</v>
      </c>
      <c r="I15" s="92" t="s">
        <v>56</v>
      </c>
      <c r="J15" s="53" t="s">
        <v>49</v>
      </c>
      <c r="K15" s="45"/>
      <c r="L15" s="108">
        <f>N13</f>
        <v>500</v>
      </c>
      <c r="M15" s="109"/>
      <c r="N15" s="100" t="s">
        <v>61</v>
      </c>
      <c r="O15" s="74"/>
    </row>
    <row r="16" spans="1:15" ht="23.25" x14ac:dyDescent="0.2">
      <c r="A16" s="64"/>
      <c r="B16" s="8"/>
      <c r="C16" s="8"/>
      <c r="D16" s="8"/>
      <c r="E16" s="10"/>
      <c r="F16" s="7"/>
      <c r="G16" s="7"/>
      <c r="H16" s="93"/>
      <c r="I16" s="89"/>
      <c r="J16" s="57" t="s">
        <v>55</v>
      </c>
      <c r="K16" s="8"/>
      <c r="L16" s="110">
        <f>L15/H15</f>
        <v>0.25</v>
      </c>
      <c r="M16" s="110"/>
      <c r="N16" s="94" t="s">
        <v>61</v>
      </c>
      <c r="O16" s="74"/>
    </row>
    <row r="17" spans="1:15" ht="13.5" thickBot="1" x14ac:dyDescent="0.25">
      <c r="A17" s="67"/>
      <c r="B17" s="34"/>
      <c r="C17" s="14"/>
      <c r="D17" s="14"/>
      <c r="E17" s="12"/>
      <c r="F17" s="13"/>
      <c r="G17" s="13"/>
      <c r="H17" s="13"/>
      <c r="I17" s="90"/>
      <c r="J17" s="13"/>
      <c r="K17" s="14"/>
      <c r="L17" s="68"/>
      <c r="M17" s="68"/>
      <c r="N17" s="68"/>
      <c r="O17" s="79"/>
    </row>
    <row r="19" spans="1:15" x14ac:dyDescent="0.2">
      <c r="C19" s="1"/>
      <c r="D19" s="1"/>
      <c r="E19" s="1"/>
      <c r="I19" s="1"/>
      <c r="O19" s="1"/>
    </row>
    <row r="20" spans="1:15" x14ac:dyDescent="0.2">
      <c r="C20" s="1"/>
      <c r="D20" s="1"/>
      <c r="E20" s="1"/>
      <c r="I20" s="1"/>
      <c r="O20" s="1"/>
    </row>
    <row r="21" spans="1:15" x14ac:dyDescent="0.2">
      <c r="C21" s="1"/>
      <c r="D21" s="1"/>
      <c r="E21" s="1"/>
      <c r="I21" s="1"/>
      <c r="O21" s="1"/>
    </row>
    <row r="22" spans="1:15" x14ac:dyDescent="0.2">
      <c r="C22" s="1"/>
      <c r="D22" s="1"/>
      <c r="E22" s="1"/>
      <c r="I22" s="1"/>
      <c r="O22" s="1"/>
    </row>
    <row r="23" spans="1:15" x14ac:dyDescent="0.2">
      <c r="C23" s="1"/>
      <c r="D23" s="1"/>
      <c r="E23" s="1"/>
      <c r="I23" s="1"/>
      <c r="O23" s="1"/>
    </row>
    <row r="24" spans="1:15" x14ac:dyDescent="0.2">
      <c r="C24" s="1"/>
      <c r="D24" s="1"/>
      <c r="E24" s="1"/>
      <c r="I24" s="1"/>
      <c r="O24" s="1"/>
    </row>
    <row r="25" spans="1:15" x14ac:dyDescent="0.2">
      <c r="C25" s="1"/>
      <c r="D25" s="1"/>
      <c r="E25" s="1"/>
      <c r="I25" s="1"/>
      <c r="O25" s="1"/>
    </row>
    <row r="26" spans="1:15" x14ac:dyDescent="0.2">
      <c r="C26" s="1"/>
      <c r="D26" s="1"/>
      <c r="E26" s="1"/>
      <c r="I26" s="1"/>
      <c r="O26" s="1"/>
    </row>
    <row r="27" spans="1:15" x14ac:dyDescent="0.2">
      <c r="C27" s="1"/>
      <c r="D27" s="1"/>
      <c r="E27" s="1"/>
      <c r="I27" s="1"/>
      <c r="O27" s="1"/>
    </row>
    <row r="28" spans="1:15" x14ac:dyDescent="0.2">
      <c r="C28" s="1"/>
      <c r="D28" s="1"/>
      <c r="E28" s="1"/>
      <c r="I28" s="1"/>
      <c r="O28" s="1"/>
    </row>
    <row r="29" spans="1:15" x14ac:dyDescent="0.2">
      <c r="C29" s="1"/>
      <c r="D29" s="1"/>
      <c r="E29" s="1"/>
      <c r="I29" s="1"/>
      <c r="O29" s="1"/>
    </row>
    <row r="30" spans="1:15" x14ac:dyDescent="0.2">
      <c r="C30" s="1"/>
      <c r="D30" s="1"/>
      <c r="E30" s="1"/>
      <c r="I30" s="1"/>
      <c r="O30" s="1"/>
    </row>
    <row r="31" spans="1:15" x14ac:dyDescent="0.2">
      <c r="C31" s="1"/>
      <c r="D31" s="1"/>
      <c r="E31" s="1"/>
      <c r="I31" s="1"/>
      <c r="O31" s="1"/>
    </row>
    <row r="32" spans="1:15" x14ac:dyDescent="0.2">
      <c r="C32" s="1"/>
      <c r="D32" s="1"/>
      <c r="E32" s="1"/>
      <c r="I32" s="1"/>
      <c r="O32" s="1"/>
    </row>
    <row r="39" spans="8:15" x14ac:dyDescent="0.2">
      <c r="H39" s="91"/>
      <c r="I39" s="1"/>
      <c r="N39" s="3"/>
      <c r="O39" s="1"/>
    </row>
  </sheetData>
  <mergeCells count="3">
    <mergeCell ref="B14:C14"/>
    <mergeCell ref="L15:M15"/>
    <mergeCell ref="L16:M16"/>
  </mergeCells>
  <phoneticPr fontId="0" type="noConversion"/>
  <conditionalFormatting sqref="N10:N12">
    <cfRule type="containsBlanks" dxfId="2" priority="4">
      <formula>LEN(TRIM(N10))=0</formula>
    </cfRule>
  </conditionalFormatting>
  <conditionalFormatting sqref="L10:L11">
    <cfRule type="cellIs" dxfId="1" priority="2" operator="lessThan">
      <formula>1</formula>
    </cfRule>
  </conditionalFormatting>
  <conditionalFormatting sqref="L12">
    <cfRule type="cellIs" dxfId="0" priority="1" operator="lessThan">
      <formula>1</formula>
    </cfRule>
  </conditionalFormatting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31" t="s">
        <v>0</v>
      </c>
      <c r="B1" s="32" t="s">
        <v>1</v>
      </c>
    </row>
    <row r="2" spans="1:2" x14ac:dyDescent="0.2">
      <c r="A2" s="30" t="s">
        <v>2</v>
      </c>
      <c r="B2" s="5" t="s">
        <v>3</v>
      </c>
    </row>
    <row r="3" spans="1:2" x14ac:dyDescent="0.2">
      <c r="A3" s="31" t="s">
        <v>4</v>
      </c>
      <c r="B3" s="33" t="s">
        <v>5</v>
      </c>
    </row>
    <row r="4" spans="1:2" x14ac:dyDescent="0.2">
      <c r="A4" s="30" t="s">
        <v>6</v>
      </c>
      <c r="B4" s="5" t="s">
        <v>7</v>
      </c>
    </row>
    <row r="5" spans="1:2" x14ac:dyDescent="0.2">
      <c r="A5" s="31" t="s">
        <v>8</v>
      </c>
      <c r="B5" s="33" t="s">
        <v>9</v>
      </c>
    </row>
    <row r="6" spans="1:2" x14ac:dyDescent="0.2">
      <c r="A6" s="30" t="s">
        <v>10</v>
      </c>
      <c r="B6" s="5" t="s">
        <v>11</v>
      </c>
    </row>
    <row r="7" spans="1:2" x14ac:dyDescent="0.2">
      <c r="A7" s="31" t="s">
        <v>12</v>
      </c>
      <c r="B7" s="33" t="s">
        <v>13</v>
      </c>
    </row>
    <row r="8" spans="1:2" x14ac:dyDescent="0.2">
      <c r="A8" s="30" t="s">
        <v>14</v>
      </c>
      <c r="B8" s="5" t="s">
        <v>15</v>
      </c>
    </row>
    <row r="9" spans="1:2" x14ac:dyDescent="0.2">
      <c r="A9" s="31" t="s">
        <v>16</v>
      </c>
      <c r="B9" s="33" t="s">
        <v>17</v>
      </c>
    </row>
    <row r="10" spans="1:2" x14ac:dyDescent="0.2">
      <c r="A10" s="30" t="s">
        <v>18</v>
      </c>
      <c r="B10" s="5" t="s">
        <v>19</v>
      </c>
    </row>
    <row r="11" spans="1:2" x14ac:dyDescent="0.2">
      <c r="A11" s="31" t="s">
        <v>20</v>
      </c>
      <c r="B11" s="33" t="s">
        <v>21</v>
      </c>
    </row>
    <row r="12" spans="1:2" x14ac:dyDescent="0.2">
      <c r="A12" s="30" t="s">
        <v>22</v>
      </c>
      <c r="B12" s="5" t="s">
        <v>23</v>
      </c>
    </row>
    <row r="13" spans="1:2" x14ac:dyDescent="0.2">
      <c r="A13" s="31" t="s">
        <v>24</v>
      </c>
      <c r="B13" s="33" t="s">
        <v>25</v>
      </c>
    </row>
    <row r="14" spans="1:2" x14ac:dyDescent="0.2">
      <c r="A14" s="30" t="s">
        <v>26</v>
      </c>
      <c r="B14" s="5" t="s">
        <v>27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MohBit</dc:creator>
  <cp:lastModifiedBy>MohBit</cp:lastModifiedBy>
  <cp:lastPrinted>2012-02-04T13:58:31Z</cp:lastPrinted>
  <dcterms:created xsi:type="dcterms:W3CDTF">2002-11-05T15:28:02Z</dcterms:created>
  <dcterms:modified xsi:type="dcterms:W3CDTF">2021-06-06T16:18:50Z</dcterms:modified>
</cp:coreProperties>
</file>