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Ex3.xml" ContentType="application/vnd.ms-office.chartex+xml"/>
  <Override PartName="/xl/charts/style18.xml" ContentType="application/vnd.ms-office.chartstyle+xml"/>
  <Override PartName="/xl/charts/colors18.xml" ContentType="application/vnd.ms-office.chartcolorstyle+xml"/>
  <Override PartName="/xl/charts/chart16.xml" ContentType="application/vnd.openxmlformats-officedocument.drawingml.chart+xml"/>
  <Override PartName="/xl/charts/style19.xml" ContentType="application/vnd.ms-office.chartstyle+xml"/>
  <Override PartName="/xl/charts/colors19.xml" ContentType="application/vnd.ms-office.chartcolorstyle+xml"/>
  <Override PartName="/xl/charts/chartEx4.xml" ContentType="application/vnd.ms-office.chartex+xml"/>
  <Override PartName="/xl/charts/style20.xml" ContentType="application/vnd.ms-office.chartstyle+xml"/>
  <Override PartName="/xl/charts/colors20.xml" ContentType="application/vnd.ms-office.chartcolorstyle+xml"/>
  <Override PartName="/xl/charts/chart17.xml" ContentType="application/vnd.openxmlformats-officedocument.drawingml.chart+xml"/>
  <Override PartName="/xl/charts/style21.xml" ContentType="application/vnd.ms-office.chartstyle+xml"/>
  <Override PartName="/xl/charts/colors2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mc:AlternateContent xmlns:mc="http://schemas.openxmlformats.org/markup-compatibility/2006">
    <mc:Choice Requires="x15">
      <x15ac:absPath xmlns:x15ac="http://schemas.microsoft.com/office/spreadsheetml/2010/11/ac" url="E:\excel projects files\"/>
    </mc:Choice>
  </mc:AlternateContent>
  <xr:revisionPtr revIDLastSave="0" documentId="13_ncr:1_{8F47CCA6-C349-4D46-A596-97B0E982AEC4}" xr6:coauthVersionLast="47" xr6:coauthVersionMax="47" xr10:uidLastSave="{00000000-0000-0000-0000-000000000000}"/>
  <bookViews>
    <workbookView xWindow="-108" yWindow="-108" windowWidth="23256" windowHeight="12456" firstSheet="1" activeTab="8" xr2:uid="{00000000-000D-0000-FFFF-FFFF00000000}"/>
  </bookViews>
  <sheets>
    <sheet name="Combo Chart" sheetId="3" r:id="rId1"/>
    <sheet name="Water Fall Chart" sheetId="4" r:id="rId2"/>
    <sheet name="Pie Chart" sheetId="5" r:id="rId3"/>
    <sheet name="Map Chart" sheetId="6" r:id="rId4"/>
    <sheet name="Top 5 Sub category" sheetId="7" r:id="rId5"/>
    <sheet name="KPI" sheetId="8" r:id="rId6"/>
    <sheet name="KPI YOY" sheetId="9" r:id="rId7"/>
    <sheet name="Data" sheetId="1" r:id="rId8"/>
    <sheet name="DASHBOARD" sheetId="10" r:id="rId9"/>
  </sheets>
  <definedNames>
    <definedName name="_xlchart.v1.0" hidden="1">'Water Fall Chart'!$D$4:$D$7</definedName>
    <definedName name="_xlchart.v1.1" hidden="1">'Water Fall Chart'!$E$3</definedName>
    <definedName name="_xlchart.v1.2" hidden="1">'Water Fall Chart'!$E$4:$E$7</definedName>
    <definedName name="_xlchart.v1.7" hidden="1">'Water Fall Chart'!$D$4:$D$7</definedName>
    <definedName name="_xlchart.v1.8" hidden="1">'Water Fall Chart'!$E$3</definedName>
    <definedName name="_xlchart.v1.9" hidden="1">'Water Fall Chart'!$E$4:$E$7</definedName>
    <definedName name="_xlchart.v5.10" hidden="1">'Map Chart'!$D$3</definedName>
    <definedName name="_xlchart.v5.11" hidden="1">'Map Chart'!$D$4:$D$52</definedName>
    <definedName name="_xlchart.v5.12" hidden="1">'Map Chart'!$E$3</definedName>
    <definedName name="_xlchart.v5.13" hidden="1">'Map Chart'!$E$4:$E$52</definedName>
    <definedName name="_xlchart.v5.3" hidden="1">'Map Chart'!$D$3</definedName>
    <definedName name="_xlchart.v5.4" hidden="1">'Map Chart'!$D$4:$D$52</definedName>
    <definedName name="_xlchart.v5.5" hidden="1">'Map Chart'!$E$3</definedName>
    <definedName name="_xlchart.v5.6" hidden="1">'Map Chart'!$E$4:$E$52</definedName>
    <definedName name="Slicer_Region">#N/A</definedName>
    <definedName name="Slicer_Segment">#N/A</definedName>
    <definedName name="Slicer_Year">#N/A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4" roundtripDataSignature="AMtx7mgYS6wfnPy0iIjdhtUlD2xFm8j14w=="/>
    </ext>
  </extLst>
</workbook>
</file>

<file path=xl/calcChain.xml><?xml version="1.0" encoding="utf-8"?>
<calcChain xmlns="http://schemas.openxmlformats.org/spreadsheetml/2006/main">
  <c r="D5" i="6" l="1"/>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4" i="6"/>
  <c r="D5" i="4"/>
  <c r="D6" i="4"/>
  <c r="D7" i="4"/>
  <c r="D4" i="4"/>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L9" i="9"/>
  <c r="K9" i="9"/>
  <c r="I9" i="9"/>
  <c r="J9" i="9"/>
  <c r="H9" i="9"/>
  <c r="N17" i="8"/>
  <c r="E5" i="6"/>
  <c r="E21" i="6"/>
  <c r="E37" i="6"/>
  <c r="E11" i="6"/>
  <c r="E39" i="6"/>
  <c r="E24" i="6"/>
  <c r="E6" i="6"/>
  <c r="E22" i="6"/>
  <c r="E38" i="6"/>
  <c r="E7" i="6"/>
  <c r="E43" i="6"/>
  <c r="E28" i="6"/>
  <c r="E4" i="6"/>
  <c r="E19" i="6"/>
  <c r="E51" i="6"/>
  <c r="E36" i="6"/>
  <c r="E16" i="6"/>
  <c r="J17" i="8"/>
  <c r="E9" i="6"/>
  <c r="E25" i="6"/>
  <c r="E41" i="6"/>
  <c r="E15" i="6"/>
  <c r="E47" i="6"/>
  <c r="E32" i="6"/>
  <c r="E10" i="6"/>
  <c r="E26" i="6"/>
  <c r="E42" i="6"/>
  <c r="R17" i="8"/>
  <c r="E33" i="6"/>
  <c r="E31" i="6"/>
  <c r="E18" i="6"/>
  <c r="E50" i="6"/>
  <c r="E20" i="6"/>
  <c r="F17" i="8"/>
  <c r="E13" i="6"/>
  <c r="E29" i="6"/>
  <c r="E45" i="6"/>
  <c r="E23" i="6"/>
  <c r="E12" i="6"/>
  <c r="E40" i="6"/>
  <c r="E14" i="6"/>
  <c r="E30" i="6"/>
  <c r="E46" i="6"/>
  <c r="E27" i="6"/>
  <c r="E8" i="6"/>
  <c r="E44" i="6"/>
  <c r="B17" i="8"/>
  <c r="E17" i="6"/>
  <c r="E49" i="6"/>
  <c r="E48" i="6"/>
  <c r="E34" i="6"/>
  <c r="E35" i="6"/>
  <c r="E52" i="6"/>
  <c r="E4" i="4"/>
  <c r="E7" i="4"/>
  <c r="E5" i="4"/>
  <c r="E6" i="4"/>
</calcChain>
</file>

<file path=xl/sharedStrings.xml><?xml version="1.0" encoding="utf-8"?>
<sst xmlns="http://schemas.openxmlformats.org/spreadsheetml/2006/main" count="130129" uniqueCount="10951">
  <si>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</si>
  <si>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</si>
  <si>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</si>
  <si>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</si>
  <si>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</si>
  <si>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</si>
  <si>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</si>
  <si>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</si>
  <si>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</si>
  <si>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</si>
  <si>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</si>
  <si>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</si>
  <si>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</si>
  <si>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</si>
  <si>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</si>
  <si>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</si>
  <si>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</si>
  <si>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</si>
  <si>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</si>
  <si>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</si>
  <si>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</si>
  <si>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</si>
  <si>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</si>
  <si>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</si>
  <si>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</si>
  <si>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</si>
  <si>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</si>
  <si>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</si>
  <si>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</si>
  <si>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</si>
  <si>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</si>
  <si>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</si>
  <si>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</si>
  <si>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</si>
  <si>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</si>
  <si>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</si>
  <si>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</si>
  <si>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</si>
  <si>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</si>
  <si>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</si>
  <si>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</si>
  <si>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</si>
  <si>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</si>
  <si>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</si>
  <si>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</si>
  <si>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</si>
  <si>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</si>
  <si>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</si>
  <si>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</si>
  <si>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</si>
  <si>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</si>
  <si>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</si>
  <si>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</si>
  <si>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</si>
  <si>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</si>
  <si>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</si>
  <si>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</si>
  <si>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</si>
  <si>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</si>
  <si>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</si>
  <si>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</si>
  <si>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</si>
  <si>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</si>
  <si>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</si>
  <si>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</si>
  <si>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</si>
  <si>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</si>
  <si>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</si>
  <si>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</si>
  <si>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</si>
  <si>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</si>
  <si>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</si>
  <si>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</si>
  <si>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</si>
  <si>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</si>
  <si>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</si>
  <si>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</si>
  <si>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</si>
  <si>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</si>
  <si>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</si>
  <si>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</si>
  <si>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</si>
  <si>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</si>
  <si>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</si>
  <si>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</si>
  <si>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</si>
  <si>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</si>
  <si>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</si>
  <si>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</si>
  <si>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</si>
  <si>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</si>
  <si>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</si>
  <si>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</si>
  <si>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</si>
  <si>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</si>
  <si>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</si>
  <si>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</si>
  <si>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</si>
  <si>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</si>
  <si>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</si>
  <si>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</si>
  <si>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</si>
  <si>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</si>
  <si>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</si>
  <si>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</si>
  <si>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</si>
  <si>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</si>
  <si>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</si>
  <si>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</si>
  <si>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</si>
  <si>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</si>
  <si>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</si>
  <si>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</si>
  <si>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</si>
  <si>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</si>
  <si>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</si>
  <si>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</si>
  <si>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</si>
  <si>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</si>
  <si>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</si>
  <si>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</si>
  <si>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</si>
  <si>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</si>
  <si>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</si>
  <si>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</si>
  <si>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</si>
  <si>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</si>
  <si>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</si>
  <si>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</si>
  <si>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</si>
  <si>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</si>
  <si>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</si>
  <si>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</si>
  <si>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</si>
  <si>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</si>
  <si>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</si>
  <si>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</si>
  <si>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</si>
  <si>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</si>
  <si>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</si>
  <si>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</si>
  <si>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</si>
  <si>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</si>
  <si>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</si>
  <si>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</si>
  <si>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</si>
  <si>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</si>
  <si>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</si>
  <si>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</si>
  <si>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</si>
  <si>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</si>
  <si>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</si>
  <si>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</si>
  <si>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</si>
  <si>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</si>
  <si>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</si>
  <si>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</si>
  <si>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</si>
  <si>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</si>
  <si>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</si>
  <si>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</si>
  <si>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</si>
  <si>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</si>
  <si>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</si>
  <si>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</si>
  <si>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</si>
  <si>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</si>
  <si>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</si>
  <si>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</si>
  <si>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</si>
  <si>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</si>
  <si>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</si>
  <si>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</si>
  <si>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</si>
  <si>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</si>
  <si>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</si>
  <si>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</si>
  <si>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</si>
  <si>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</si>
  <si>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</si>
  <si>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</si>
  <si>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</si>
  <si>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</si>
  <si>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</si>
  <si>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</si>
  <si>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</si>
  <si>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</si>
  <si>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</si>
  <si>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</si>
  <si>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</si>
  <si>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</si>
  <si>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</si>
  <si>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</si>
  <si>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</si>
  <si>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</si>
  <si>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</si>
  <si>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</si>
  <si>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</si>
  <si>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</si>
  <si>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</si>
  <si>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</si>
  <si>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</si>
  <si>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</si>
  <si>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</si>
  <si>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</si>
  <si>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</si>
  <si>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</si>
  <si>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</si>
  <si>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</si>
  <si>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</si>
  <si>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</si>
  <si>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</si>
  <si>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</si>
  <si>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</si>
  <si>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</si>
  <si>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</si>
  <si>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</si>
  <si>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</si>
  <si>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</si>
  <si>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</si>
  <si>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</si>
  <si>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</si>
  <si>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</si>
  <si>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</si>
  <si>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</si>
  <si>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</si>
  <si>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</si>
  <si>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</si>
  <si>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</si>
  <si>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</si>
  <si>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</si>
  <si>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</si>
  <si>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</si>
  <si>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</si>
  <si>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</si>
  <si>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</si>
  <si>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</si>
  <si>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</si>
  <si>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</si>
  <si>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</si>
  <si>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</si>
  <si>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</si>
  <si>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</si>
  <si>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</si>
  <si>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</si>
  <si>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</si>
  <si>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</si>
  <si>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</si>
  <si>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</si>
  <si>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</si>
  <si>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</si>
  <si>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</si>
  <si>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</si>
  <si>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</si>
  <si>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</si>
  <si>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</si>
  <si>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</si>
  <si>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</si>
  <si>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</si>
  <si>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</si>
  <si>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</si>
  <si>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</si>
  <si>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</si>
  <si>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</si>
  <si>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</si>
  <si>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</si>
  <si>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</si>
  <si>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</si>
  <si>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</si>
  <si>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</si>
  <si>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</si>
  <si>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</si>
  <si>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</si>
  <si>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</si>
  <si>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</si>
  <si>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</si>
  <si>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</si>
  <si>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</si>
  <si>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</si>
  <si>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</si>
  <si>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</si>
  <si>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</si>
  <si>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</si>
  <si>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</si>
  <si>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</si>
  <si>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</si>
  <si>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</si>
  <si>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</si>
  <si>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</si>
  <si>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</si>
  <si>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</si>
  <si>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</si>
  <si>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</si>
  <si>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</si>
  <si>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</si>
  <si>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</si>
  <si>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</si>
  <si>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</si>
  <si>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</si>
  <si>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</si>
  <si>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</si>
  <si>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</si>
  <si>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</si>
  <si>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</si>
  <si>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</si>
  <si>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</si>
  <si>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</si>
  <si>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</si>
  <si>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</si>
  <si>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</si>
  <si>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</si>
  <si>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</si>
  <si>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</si>
  <si>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</si>
  <si>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</si>
  <si>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</si>
  <si>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</si>
  <si>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</si>
  <si>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</si>
  <si>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</si>
  <si>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</si>
  <si>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</si>
  <si>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</si>
  <si>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</si>
  <si>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</si>
  <si>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</si>
  <si>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</si>
  <si>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</si>
  <si>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</si>
  <si>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</si>
  <si>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</si>
  <si>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</si>
  <si>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</si>
  <si>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</si>
  <si>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</si>
  <si>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</si>
  <si>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</si>
  <si>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</si>
  <si>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</si>
  <si>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</si>
  <si>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</si>
  <si>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</si>
  <si>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</si>
  <si>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</si>
  <si>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</si>
  <si>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</si>
  <si>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</si>
  <si>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</si>
  <si>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</si>
  <si>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</si>
  <si>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</si>
  <si>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</si>
  <si>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</si>
  <si>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</si>
  <si>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</si>
  <si>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</si>
  <si>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</si>
  <si>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</si>
  <si>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</si>
  <si>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</si>
  <si>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</si>
  <si>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</si>
  <si>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</si>
  <si>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</si>
  <si>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</si>
  <si>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</si>
  <si>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</si>
  <si>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</si>
  <si>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</si>
  <si>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</si>
  <si>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</si>
  <si>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</si>
  <si>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</si>
  <si>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</si>
  <si>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</si>
  <si>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</si>
  <si>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</si>
  <si>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</si>
  <si>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</si>
  <si>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</si>
  <si>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</si>
  <si>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</si>
  <si>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</si>
  <si>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</si>
  <si>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</si>
  <si>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</si>
  <si>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</si>
  <si>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</si>
  <si>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</si>
  <si>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</si>
  <si>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</si>
  <si>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</si>
  <si>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</si>
  <si>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</si>
  <si>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</si>
  <si>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</si>
  <si>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</si>
  <si>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</si>
  <si>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</si>
  <si>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</si>
  <si>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</si>
  <si>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</si>
  <si>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</si>
  <si>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</si>
  <si>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</si>
  <si>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</si>
  <si>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</si>
  <si>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</si>
  <si>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</si>
  <si>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</si>
  <si>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</si>
  <si>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</si>
  <si>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</si>
  <si>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</si>
  <si>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</si>
  <si>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</si>
  <si>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</si>
  <si>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</si>
  <si>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</si>
  <si>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</si>
  <si>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</si>
  <si>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</si>
  <si>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</si>
  <si>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</si>
  <si>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</si>
  <si>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</si>
  <si>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</si>
  <si>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</si>
  <si>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</si>
  <si>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</si>
  <si>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</si>
  <si>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</si>
  <si>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</si>
  <si>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</si>
  <si>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</si>
  <si>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</si>
  <si>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</si>
  <si>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</si>
  <si>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</si>
  <si>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</si>
  <si>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</si>
  <si>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</si>
  <si>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</si>
  <si>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</si>
  <si>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</si>
  <si>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</si>
  <si>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</si>
  <si>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</si>
  <si>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</si>
  <si>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</si>
  <si>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</si>
  <si>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</si>
  <si>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</si>
  <si>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</si>
  <si>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</si>
  <si>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</si>
  <si>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</si>
  <si>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</si>
  <si>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</si>
  <si>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</si>
  <si>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</si>
  <si>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</si>
  <si>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</si>
  <si>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</si>
  <si>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</si>
  <si>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</si>
  <si>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</si>
  <si>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</si>
  <si>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</si>
  <si>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</si>
  <si>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</si>
  <si>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</si>
  <si>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</si>
  <si>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</si>
  <si>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</si>
  <si>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</si>
  <si>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</si>
  <si>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</si>
  <si>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</si>
  <si>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</si>
  <si>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</si>
  <si>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</si>
  <si>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</si>
  <si>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</si>
  <si>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</si>
  <si>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</si>
  <si>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</si>
  <si>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</si>
  <si>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</si>
  <si>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</si>
  <si>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</si>
  <si>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</si>
  <si>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</si>
  <si>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</si>
  <si>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</si>
  <si>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</si>
  <si>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</si>
  <si>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</si>
  <si>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</si>
  <si>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</si>
  <si>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</si>
  <si>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</si>
  <si>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</si>
  <si>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</si>
  <si>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</si>
  <si>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</si>
  <si>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</si>
  <si>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</si>
  <si>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</si>
  <si>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</si>
  <si>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</si>
  <si>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</si>
  <si>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</si>
  <si>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</si>
  <si>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</si>
  <si>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</si>
  <si>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</si>
  <si>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</si>
  <si>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</si>
  <si>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</si>
  <si>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</si>
  <si>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</si>
  <si>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</si>
  <si>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</si>
  <si>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</si>
  <si>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</si>
  <si>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</si>
  <si>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</si>
  <si>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</si>
  <si>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</si>
  <si>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</si>
  <si>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</si>
  <si>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</si>
  <si>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</si>
  <si>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</si>
  <si>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</si>
  <si>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</si>
  <si>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</si>
  <si>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</si>
  <si>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</si>
  <si>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</si>
  <si>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</si>
  <si>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</si>
  <si>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</si>
  <si>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</si>
  <si>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</si>
  <si>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</si>
  <si>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</si>
  <si>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</si>
  <si>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</si>
  <si>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</si>
  <si>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</si>
  <si>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</si>
  <si>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</si>
  <si>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</si>
  <si>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</si>
  <si>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</si>
  <si>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</si>
  <si>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</si>
  <si>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</si>
  <si>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</si>
  <si>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</si>
  <si>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</si>
  <si>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</si>
  <si>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</si>
  <si>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</si>
  <si>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</si>
  <si>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</si>
  <si>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</si>
  <si>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</si>
  <si>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</si>
  <si>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</si>
  <si>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</si>
  <si>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</si>
  <si>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</si>
  <si>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</si>
  <si>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</si>
  <si>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</si>
  <si>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</si>
  <si>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</si>
  <si>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</si>
  <si>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</si>
  <si>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</si>
  <si>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</si>
  <si>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</si>
  <si>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</si>
  <si>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</si>
  <si>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</si>
  <si>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</si>
  <si>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</si>
  <si>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</si>
  <si>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</si>
  <si>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</si>
  <si>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</si>
  <si>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</si>
  <si>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</si>
  <si>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</si>
  <si>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</si>
  <si>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</si>
  <si>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</si>
  <si>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</si>
  <si>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</si>
  <si>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</si>
  <si>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</si>
  <si>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</si>
  <si>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</si>
  <si>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</si>
  <si>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</si>
  <si>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</si>
  <si>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</si>
  <si>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</si>
  <si>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</si>
  <si>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</si>
  <si>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</si>
  <si>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</si>
  <si>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</si>
  <si>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</si>
  <si>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</si>
  <si>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</si>
  <si>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</si>
  <si>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</si>
  <si>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</si>
  <si>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</si>
  <si>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</si>
  <si>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</si>
  <si>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</si>
  <si>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</si>
  <si>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</si>
  <si>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</si>
  <si>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</si>
  <si>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</si>
  <si>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</si>
  <si>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</si>
  <si>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</si>
  <si>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</si>
  <si>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</si>
  <si>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</si>
  <si>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</si>
  <si>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</si>
  <si>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</si>
  <si>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</si>
  <si>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</si>
  <si>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</si>
  <si>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</si>
  <si>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</si>
  <si>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</si>
  <si>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</si>
  <si>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</si>
  <si>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</si>
  <si>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</si>
  <si>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</si>
  <si>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</si>
  <si>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</si>
  <si>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</si>
  <si>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</si>
  <si>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</si>
  <si>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</si>
  <si>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</si>
  <si>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</si>
  <si>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</si>
  <si>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</si>
  <si>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</si>
  <si>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</si>
  <si>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</si>
  <si>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</si>
  <si>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</si>
  <si>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</si>
  <si>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</si>
  <si>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</si>
  <si>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</si>
  <si>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</si>
  <si>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</si>
  <si>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</si>
  <si>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</si>
  <si>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</si>
  <si>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</si>
  <si>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</si>
  <si>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</si>
  <si>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</si>
  <si>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</si>
  <si>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</si>
  <si>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</si>
  <si>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</si>
  <si>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</si>
  <si>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</si>
  <si>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</si>
  <si>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</si>
  <si>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</si>
  <si>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</si>
  <si>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</si>
  <si>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</si>
  <si>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</si>
  <si>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</si>
  <si>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</si>
  <si>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</si>
  <si>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</si>
  <si>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</si>
  <si>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</si>
  <si>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</si>
  <si>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</si>
  <si>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</si>
  <si>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</si>
  <si>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</si>
  <si>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</si>
  <si>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</si>
  <si>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</si>
  <si>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</si>
  <si>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</si>
  <si>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</si>
  <si>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</si>
  <si>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</si>
  <si>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</si>
  <si>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</si>
  <si>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</si>
  <si>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</si>
  <si>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</si>
  <si>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</si>
  <si>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</si>
  <si>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</si>
  <si>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</si>
  <si>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</si>
  <si>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</si>
  <si>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</si>
  <si>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</si>
  <si>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</si>
  <si>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</si>
  <si>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</si>
  <si>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</si>
  <si>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</si>
  <si>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</si>
  <si>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</si>
  <si>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</si>
  <si>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</si>
  <si>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</si>
  <si>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</si>
  <si>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</si>
  <si>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</si>
  <si>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</si>
  <si>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</si>
  <si>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</si>
  <si>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</si>
  <si>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</si>
  <si>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</si>
  <si>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</si>
  <si>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</si>
  <si>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</si>
  <si>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</si>
  <si>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</si>
  <si>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</si>
  <si>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</si>
  <si>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</si>
  <si>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</si>
  <si>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</si>
  <si>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</si>
  <si>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</si>
  <si>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</si>
  <si>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</si>
  <si>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</si>
  <si>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</si>
  <si>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</si>
  <si>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</si>
  <si>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</si>
  <si>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</si>
  <si>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</si>
  <si>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</si>
  <si>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</si>
  <si>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</si>
  <si>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</si>
  <si>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</si>
  <si>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</si>
  <si>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</si>
  <si>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</si>
  <si>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</si>
  <si>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</si>
  <si>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</si>
  <si>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</si>
  <si>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</si>
  <si>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</si>
  <si>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</si>
  <si>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</si>
  <si>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</si>
  <si>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</si>
  <si>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</si>
  <si>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</si>
  <si>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</si>
  <si>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</si>
  <si>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</si>
  <si>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</si>
  <si>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</si>
  <si>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</si>
  <si>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</si>
  <si>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</si>
  <si>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</si>
  <si>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</si>
  <si>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</si>
  <si>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</si>
  <si>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</si>
  <si>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</si>
  <si>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</si>
  <si>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</si>
  <si>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</si>
  <si>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</si>
  <si>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</si>
  <si>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</si>
  <si>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</si>
  <si>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</si>
  <si>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</si>
  <si>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</si>
  <si>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</si>
  <si>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</si>
  <si>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</si>
  <si>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</si>
  <si>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</si>
  <si>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</si>
  <si>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</si>
  <si>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</si>
  <si>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</si>
  <si>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</si>
  <si>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</si>
  <si>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</si>
  <si>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</si>
  <si>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</si>
  <si>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</si>
  <si>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</si>
  <si>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</si>
  <si>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</si>
  <si>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</si>
  <si>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</si>
  <si>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</si>
  <si>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</si>
  <si>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</si>
  <si>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</si>
  <si>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</si>
  <si>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</si>
  <si>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</si>
  <si>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</si>
  <si>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</si>
  <si>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</si>
  <si>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</si>
  <si>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</si>
  <si>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</si>
  <si>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</si>
  <si>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</si>
  <si>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</si>
  <si>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</si>
  <si>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</si>
  <si>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</si>
  <si>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</si>
  <si>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</si>
  <si>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</si>
  <si>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</si>
  <si>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</si>
  <si>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</si>
  <si>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</si>
  <si>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</si>
  <si>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</si>
  <si>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</si>
  <si>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</si>
  <si>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</si>
  <si>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</si>
  <si>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</si>
  <si>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</si>
  <si>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</si>
  <si>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</si>
  <si>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</si>
  <si>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</si>
  <si>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</si>
  <si>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</si>
  <si>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</si>
  <si>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</si>
  <si>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</si>
  <si>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</si>
  <si>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</si>
  <si>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</si>
  <si>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</si>
  <si>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</si>
  <si>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</si>
  <si>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</si>
  <si>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</si>
  <si>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</si>
  <si>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</si>
  <si>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</si>
  <si>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</si>
  <si>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</si>
  <si>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</si>
  <si>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</si>
  <si>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</si>
  <si>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</si>
  <si>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</si>
  <si>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</si>
  <si>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</si>
  <si>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</si>
  <si>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</si>
  <si>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</si>
  <si>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</si>
  <si>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</si>
  <si>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</si>
  <si>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</si>
  <si>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</si>
  <si>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</si>
  <si>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</si>
  <si>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</si>
  <si>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</si>
  <si>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</si>
  <si>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</si>
  <si>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</si>
  <si>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</si>
  <si>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</si>
  <si>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</si>
  <si>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</si>
  <si>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</si>
  <si>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</si>
  <si>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</si>
  <si>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</si>
  <si>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</si>
  <si>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</si>
  <si>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</si>
  <si>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</si>
  <si>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</si>
  <si>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</si>
  <si>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</si>
  <si>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</si>
  <si>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</si>
  <si>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</si>
  <si>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</si>
  <si>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</si>
  <si>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</si>
  <si>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</si>
  <si>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</si>
  <si>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</si>
  <si>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</si>
  <si>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</si>
  <si>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</si>
  <si>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</si>
  <si>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</si>
  <si>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</si>
  <si>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</si>
  <si>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</si>
  <si>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</si>
  <si>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</si>
  <si>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</si>
  <si>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</si>
  <si>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</si>
  <si>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</si>
  <si>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</si>
  <si>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</si>
  <si>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</si>
  <si>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</si>
  <si>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</si>
  <si>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</si>
  <si>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</si>
  <si>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</si>
  <si>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</si>
  <si>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</si>
  <si>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</si>
  <si>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</si>
  <si>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</si>
  <si>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</si>
  <si>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</si>
  <si>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</si>
  <si>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</si>
  <si>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</si>
  <si>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</si>
  <si>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</si>
  <si>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</si>
  <si>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</si>
  <si>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</si>
  <si>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</si>
  <si>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</si>
  <si>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</si>
  <si>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</si>
  <si>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</si>
  <si>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</si>
  <si>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</si>
  <si>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</si>
  <si>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</si>
  <si>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</si>
  <si>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</si>
  <si>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</si>
  <si>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</si>
  <si>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</si>
  <si>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</si>
  <si>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</si>
  <si>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</si>
  <si>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</si>
  <si>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</si>
  <si>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</si>
  <si>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</si>
  <si>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</si>
  <si>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</si>
  <si>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</si>
  <si>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</si>
  <si>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</si>
  <si>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</si>
  <si>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</si>
  <si>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</si>
  <si>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</si>
  <si>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</si>
  <si>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</si>
  <si>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</si>
  <si>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</si>
  <si>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</si>
  <si>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</si>
  <si>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</si>
  <si>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</si>
  <si>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</si>
  <si>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</si>
  <si>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</si>
  <si>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</si>
  <si>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</si>
  <si>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</si>
  <si>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</si>
  <si>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</si>
  <si>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</si>
  <si>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</si>
  <si>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</si>
  <si>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</si>
  <si>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</si>
  <si>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</si>
  <si>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</si>
  <si>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</si>
  <si>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</si>
  <si>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</si>
  <si>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</si>
  <si>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</si>
  <si>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</si>
  <si>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</si>
  <si>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</si>
  <si>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</si>
  <si>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</si>
  <si>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</si>
  <si>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</si>
  <si>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</si>
  <si>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</si>
  <si>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</si>
  <si>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</si>
  <si>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</si>
  <si>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</si>
  <si>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</si>
  <si>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</si>
  <si>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</si>
  <si>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</si>
  <si>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</si>
  <si>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</si>
  <si>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</si>
  <si>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</si>
  <si>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</si>
  <si>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</si>
  <si>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</si>
  <si>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</si>
  <si>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</si>
  <si>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</si>
  <si>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</si>
  <si>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</si>
  <si>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</si>
  <si>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</si>
  <si>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</si>
  <si>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</si>
  <si>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</si>
  <si>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</si>
  <si>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</si>
  <si>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</si>
  <si>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</si>
  <si>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</si>
  <si>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</si>
  <si>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</si>
  <si>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</si>
  <si>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</si>
  <si>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</si>
  <si>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</si>
  <si>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</si>
  <si>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</si>
  <si>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</si>
  <si>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</si>
  <si>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</si>
  <si>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</si>
  <si>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</si>
  <si>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</si>
  <si>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</si>
  <si>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</si>
  <si>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</si>
  <si>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</si>
  <si>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</si>
  <si>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</si>
  <si>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</si>
  <si>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</si>
  <si>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</si>
  <si>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</si>
  <si>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</si>
  <si>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</si>
  <si>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</si>
  <si>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</si>
  <si>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</si>
  <si>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</si>
  <si>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</si>
  <si>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</si>
  <si>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</si>
  <si>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</si>
  <si>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</si>
  <si>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</si>
  <si>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</si>
  <si>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</si>
  <si>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</si>
  <si>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</si>
  <si>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</si>
  <si>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</si>
  <si>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</si>
  <si>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</si>
  <si>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</si>
  <si>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</si>
  <si>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</si>
  <si>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</si>
  <si>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</si>
  <si>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</si>
  <si>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</si>
  <si>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</si>
  <si>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</si>
  <si>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</si>
  <si>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</si>
  <si>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</si>
  <si>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</si>
  <si>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</si>
  <si>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</si>
  <si>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</si>
  <si>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</si>
  <si>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</si>
  <si>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</si>
  <si>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</si>
  <si>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</si>
  <si>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</si>
  <si>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</si>
  <si>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</si>
  <si>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</si>
  <si>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</si>
  <si>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</si>
  <si>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</si>
  <si>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</si>
  <si>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</si>
  <si>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</si>
  <si>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</si>
  <si>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</si>
  <si>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</si>
  <si>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</si>
  <si>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</si>
  <si>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</si>
  <si>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</si>
  <si>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</si>
  <si>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</si>
  <si>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</si>
  <si>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</si>
  <si>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</si>
  <si>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</si>
  <si>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</si>
  <si>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</si>
  <si>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</si>
  <si>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</si>
  <si>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</si>
  <si>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</si>
  <si>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</si>
  <si>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</si>
  <si>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</si>
  <si>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</si>
  <si>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</si>
  <si>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</si>
  <si>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</si>
  <si>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</si>
  <si>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</si>
  <si>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</si>
  <si>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</si>
  <si>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</si>
  <si>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</si>
  <si>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</si>
  <si>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</si>
  <si>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</si>
  <si>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</si>
  <si>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</si>
  <si>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</si>
  <si>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</si>
  <si>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</si>
  <si>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</si>
  <si>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</si>
  <si>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</si>
  <si>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</si>
  <si>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</si>
  <si>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</si>
  <si>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</si>
  <si>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</si>
  <si>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</si>
  <si>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</si>
  <si>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</si>
  <si>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</si>
  <si>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</si>
  <si>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</si>
  <si>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</si>
  <si>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</si>
  <si>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</si>
  <si>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</si>
  <si>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</si>
  <si>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</si>
  <si>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</si>
  <si>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</si>
  <si>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</si>
  <si>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</si>
  <si>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</si>
  <si>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</si>
  <si>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</si>
  <si>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</si>
  <si>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</si>
  <si>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</si>
  <si>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</si>
  <si>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</si>
  <si>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</si>
  <si>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</si>
  <si>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</si>
  <si>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</si>
  <si>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</si>
  <si>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</si>
  <si>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</si>
  <si>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</si>
  <si>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</si>
  <si>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</si>
  <si>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</si>
  <si>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</si>
  <si>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</si>
  <si>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</si>
  <si>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</si>
  <si>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</si>
  <si>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</si>
  <si>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</si>
  <si>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</si>
  <si>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</si>
  <si>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</si>
  <si>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</si>
  <si>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</si>
  <si>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</si>
  <si>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</si>
  <si>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</si>
  <si>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</si>
  <si>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</si>
  <si>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</si>
  <si>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</si>
  <si>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</si>
  <si>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</si>
  <si>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</si>
  <si>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</si>
  <si>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</si>
  <si>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</si>
  <si>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</si>
  <si>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</si>
  <si>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</si>
  <si>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</si>
  <si>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</si>
  <si>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</si>
  <si>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</si>
  <si>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</si>
  <si>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</si>
  <si>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</si>
  <si>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</si>
  <si>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</si>
  <si>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</si>
  <si>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</si>
  <si>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</si>
  <si>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</si>
  <si>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</si>
  <si>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</si>
  <si>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</si>
  <si>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</si>
  <si>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</si>
  <si>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</si>
  <si>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</si>
  <si>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</si>
  <si>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</si>
  <si>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</si>
  <si>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</si>
  <si>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</si>
  <si>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</si>
  <si>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</si>
  <si>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</si>
  <si>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</si>
  <si>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</si>
  <si>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</si>
  <si>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</si>
  <si>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</si>
  <si>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</si>
  <si>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</si>
  <si>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</si>
  <si>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</si>
  <si>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</si>
  <si>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</si>
  <si>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</si>
  <si>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</si>
  <si>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</si>
  <si>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</si>
  <si>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</si>
  <si>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</si>
  <si>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</si>
  <si>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</si>
  <si>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</si>
  <si>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</si>
  <si>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</si>
  <si>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</si>
  <si>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</si>
  <si>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</si>
  <si>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</si>
  <si>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</si>
  <si>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</si>
  <si>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</si>
  <si>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</si>
  <si>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</si>
  <si>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</si>
  <si>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</si>
  <si>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</si>
  <si>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</si>
  <si>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</si>
  <si>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</si>
  <si>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</si>
  <si>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</si>
  <si>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</si>
  <si>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</si>
  <si>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</si>
  <si>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</si>
  <si>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</si>
  <si>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</si>
  <si>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</si>
  <si>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</si>
  <si>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</si>
  <si>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</si>
  <si>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</si>
  <si>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</si>
  <si>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</si>
  <si>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</si>
  <si>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</si>
  <si>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</si>
  <si>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</si>
  <si>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</si>
  <si>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</si>
  <si>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</si>
  <si>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</si>
  <si>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</si>
  <si>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</si>
  <si>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</si>
  <si>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</si>
  <si>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</si>
  <si>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</si>
  <si>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</si>
  <si>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</si>
  <si>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</si>
  <si>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</si>
  <si>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</si>
  <si>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</si>
  <si>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</si>
  <si>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</si>
  <si>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</si>
  <si>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</si>
  <si>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</si>
  <si>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</si>
  <si>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</si>
  <si>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</si>
  <si>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</si>
  <si>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</si>
  <si>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</si>
  <si>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</si>
  <si>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</si>
  <si>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</si>
  <si>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</si>
  <si>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</si>
  <si>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</si>
  <si>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</si>
  <si>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</si>
  <si>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</si>
  <si>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</si>
  <si>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</si>
  <si>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</si>
  <si>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</si>
  <si>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</si>
  <si>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</si>
  <si>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</si>
  <si>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</si>
  <si>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</si>
  <si>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</si>
  <si>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</si>
  <si>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</si>
  <si>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</si>
  <si>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</si>
  <si>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</si>
  <si>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</si>
  <si>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</si>
  <si>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</si>
  <si>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</si>
  <si>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</si>
  <si>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</si>
  <si>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</si>
  <si>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</si>
  <si>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</si>
  <si>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</si>
  <si>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</si>
  <si>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</si>
  <si>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</si>
  <si>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</si>
  <si>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</si>
  <si>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</si>
  <si>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</si>
  <si>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</si>
  <si>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</si>
  <si>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</si>
  <si>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</si>
  <si>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</si>
  <si>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</si>
  <si>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</si>
  <si>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</si>
  <si>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</si>
  <si>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</si>
  <si>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</si>
  <si>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</si>
  <si>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</si>
  <si>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</si>
  <si>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</si>
  <si>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</si>
  <si>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</si>
  <si>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</si>
  <si>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</si>
  <si>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</si>
  <si>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</si>
  <si>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</si>
  <si>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</si>
  <si>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</si>
  <si>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</si>
  <si>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</si>
  <si>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</si>
  <si>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</si>
  <si>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</si>
  <si>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</si>
  <si>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</si>
  <si>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</si>
  <si>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</si>
  <si>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</si>
  <si>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</si>
  <si>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</si>
  <si>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</si>
  <si>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</si>
  <si>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</si>
  <si>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</si>
  <si>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</si>
  <si>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</si>
  <si>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</si>
  <si>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</si>
  <si>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</si>
  <si>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</si>
  <si>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</si>
  <si>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</si>
  <si>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</si>
  <si>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</si>
  <si>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</si>
  <si>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</si>
  <si>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</si>
  <si>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</si>
  <si>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</si>
  <si>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</si>
  <si>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</si>
  <si>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</si>
  <si>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</si>
  <si>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</si>
  <si>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</si>
  <si>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</si>
  <si>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</si>
  <si>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</si>
  <si>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</si>
  <si>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</si>
  <si>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</si>
  <si>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</si>
  <si>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</si>
  <si>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</si>
  <si>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</si>
  <si>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</si>
  <si>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</si>
  <si>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</si>
  <si>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</si>
  <si>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</si>
  <si>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</si>
  <si>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</si>
  <si>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</si>
  <si>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</si>
  <si>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</si>
  <si>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</si>
  <si>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</si>
  <si>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</si>
  <si>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</si>
  <si>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</si>
  <si>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</si>
  <si>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</si>
  <si>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</si>
  <si>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</si>
  <si>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</si>
  <si>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</si>
  <si>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</si>
  <si>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</si>
  <si>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</si>
  <si>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</si>
  <si>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</si>
  <si>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</si>
  <si>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</si>
  <si>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</si>
  <si>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</si>
  <si>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</si>
  <si>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</si>
  <si>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</si>
  <si>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</si>
  <si>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</si>
  <si>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</si>
  <si>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</si>
  <si>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</si>
  <si>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</si>
  <si>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</si>
  <si>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</si>
  <si>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</si>
  <si>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</si>
  <si>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</si>
  <si>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</si>
  <si>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</si>
  <si>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</si>
  <si>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</si>
  <si>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</si>
  <si>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</si>
  <si>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</si>
  <si>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</si>
  <si>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</si>
  <si>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</si>
  <si>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</si>
  <si>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</si>
  <si>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</si>
  <si>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</si>
  <si>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</si>
  <si>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</si>
  <si>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</si>
  <si>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</si>
  <si>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</si>
  <si>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</si>
  <si>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</si>
  <si>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</si>
  <si>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</si>
  <si>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</si>
  <si>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</si>
  <si>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</si>
  <si>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</si>
  <si>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</si>
  <si>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</si>
  <si>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</si>
  <si>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</si>
  <si>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</si>
  <si>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</si>
  <si>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</si>
  <si>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</si>
  <si>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</si>
  <si>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</si>
  <si>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</si>
  <si>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</si>
  <si>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</si>
  <si>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</si>
  <si>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</si>
  <si>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</si>
  <si>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</si>
  <si>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</si>
  <si>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</si>
  <si>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</si>
  <si>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</si>
  <si>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</si>
  <si>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</si>
  <si>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</si>
  <si>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</si>
  <si>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</si>
  <si>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</si>
  <si>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</si>
  <si>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</si>
  <si>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</si>
  <si>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</si>
  <si>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</si>
  <si>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</si>
  <si>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</si>
  <si>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</si>
  <si>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</si>
  <si>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</si>
  <si>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</si>
  <si>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</si>
  <si>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</si>
  <si>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</si>
  <si>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</si>
  <si>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</si>
  <si>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</si>
  <si>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</si>
  <si>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</si>
  <si>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</si>
  <si>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</si>
  <si>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</si>
  <si>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</si>
  <si>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</si>
  <si>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</si>
  <si>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</si>
  <si>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</si>
  <si>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</si>
  <si>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</si>
  <si>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</si>
  <si>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</si>
  <si>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</si>
  <si>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</si>
  <si>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</si>
  <si>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</si>
  <si>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</si>
  <si>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</si>
  <si>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</si>
  <si>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</si>
  <si>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</si>
  <si>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</si>
  <si>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</si>
  <si>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</si>
  <si>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</si>
  <si>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</si>
  <si>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</si>
  <si>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</si>
  <si>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</si>
  <si>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</si>
  <si>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</si>
  <si>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</si>
  <si>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</si>
  <si>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</si>
  <si>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</si>
  <si>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</si>
  <si>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</si>
  <si>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</si>
  <si>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</si>
  <si>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</si>
  <si>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</si>
  <si>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</si>
  <si>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</si>
  <si>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</si>
  <si>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</si>
  <si>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</si>
  <si>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</si>
  <si>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</si>
  <si>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</si>
  <si>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</si>
  <si>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</si>
  <si>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</si>
  <si>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</si>
  <si>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</si>
  <si>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</si>
  <si>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</si>
  <si>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</si>
  <si>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</si>
  <si>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</si>
  <si>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</si>
  <si>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</si>
  <si>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</si>
  <si>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</si>
  <si>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</si>
  <si>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</si>
  <si>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</si>
  <si>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</si>
  <si>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</si>
  <si>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</si>
  <si>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</si>
  <si>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</si>
  <si>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</si>
  <si>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</si>
  <si>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</si>
  <si>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</si>
  <si>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</si>
  <si>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</si>
  <si>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</si>
  <si>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</si>
  <si>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</si>
  <si>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</si>
  <si>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</si>
  <si>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</si>
  <si>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</si>
  <si>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</si>
  <si>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</si>
  <si>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</si>
  <si>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</si>
  <si>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</si>
  <si>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</si>
  <si>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</si>
  <si>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</si>
  <si>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</si>
  <si>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</si>
  <si>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</si>
  <si>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</si>
  <si>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</si>
  <si>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</si>
  <si>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</si>
  <si>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</si>
  <si>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</si>
  <si>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</si>
  <si>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</si>
  <si>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</si>
  <si>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</si>
  <si>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</si>
  <si>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</si>
  <si>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</si>
  <si>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</si>
  <si>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</si>
  <si>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</si>
  <si>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</si>
  <si>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</si>
  <si>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</si>
  <si>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</si>
  <si>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</si>
  <si>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</si>
  <si>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</si>
  <si>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</si>
  <si>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</si>
  <si>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</si>
  <si>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</si>
  <si>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</si>
  <si>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</si>
  <si>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</si>
  <si>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</si>
  <si>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</si>
  <si>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</si>
  <si>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</si>
  <si>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</si>
  <si>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</si>
  <si>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</si>
  <si>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</si>
  <si>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</si>
  <si>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</si>
  <si>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</si>
  <si>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</si>
  <si>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</si>
  <si>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</si>
  <si>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</si>
  <si>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</si>
  <si>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</si>
  <si>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</si>
  <si>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</si>
  <si>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</si>
  <si>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</si>
  <si>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</si>
  <si>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</si>
  <si>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</si>
  <si>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</si>
  <si>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</si>
  <si>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</si>
  <si>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</si>
  <si>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</si>
  <si>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</si>
  <si>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</si>
  <si>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</si>
  <si>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</si>
  <si>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</si>
  <si>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</si>
  <si>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</si>
  <si>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</si>
  <si>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</si>
  <si>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</si>
  <si>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</si>
  <si>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</si>
  <si>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</si>
  <si>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</si>
  <si>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</si>
  <si>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</si>
  <si>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</si>
  <si>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</si>
  <si>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</si>
  <si>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</si>
  <si>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</si>
  <si>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</si>
  <si>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</si>
  <si>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</si>
  <si>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</si>
  <si>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</si>
  <si>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</si>
  <si>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</si>
  <si>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</si>
  <si>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</si>
  <si>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</si>
  <si>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</si>
  <si>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</si>
  <si>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</si>
  <si>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</si>
  <si>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</si>
  <si>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</si>
  <si>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</si>
  <si>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</si>
  <si>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</si>
  <si>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</si>
  <si>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</si>
  <si>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</si>
  <si>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</si>
  <si>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</si>
  <si>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</si>
  <si>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</si>
  <si>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</si>
  <si>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</si>
  <si>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</si>
  <si>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</si>
  <si>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</si>
  <si>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</si>
  <si>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</si>
  <si>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</si>
  <si>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</si>
  <si>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</si>
  <si>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</si>
  <si>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</si>
  <si>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</si>
  <si>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</si>
  <si>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</si>
  <si>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</si>
  <si>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</si>
  <si>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</si>
  <si>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</si>
  <si>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</si>
  <si>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</si>
  <si>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</si>
  <si>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</si>
  <si>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</si>
  <si>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</si>
  <si>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</si>
  <si>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</si>
  <si>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</si>
  <si>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</si>
  <si>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</si>
  <si>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</si>
  <si>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</si>
  <si>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</si>
  <si>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</si>
  <si>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</si>
  <si>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</si>
  <si>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</si>
  <si>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</si>
  <si>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</si>
  <si>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</si>
  <si>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</si>
  <si>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</si>
  <si>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</si>
  <si>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</si>
  <si>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</si>
  <si>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</si>
  <si>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</si>
  <si>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</si>
  <si>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</si>
  <si>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</si>
  <si>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</si>
  <si>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</si>
  <si>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</si>
  <si>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</si>
  <si>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</si>
  <si>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</si>
  <si>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</si>
  <si>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</si>
  <si>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</si>
  <si>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</si>
  <si>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</si>
  <si>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</si>
  <si>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</si>
  <si>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</si>
  <si>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</si>
  <si>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</si>
  <si>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</si>
  <si>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</si>
  <si>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</si>
  <si>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</si>
  <si>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</si>
  <si>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</si>
  <si>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</si>
  <si>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</si>
  <si>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</si>
  <si>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</si>
  <si>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</si>
  <si>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</si>
  <si>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</si>
  <si>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</si>
  <si>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</si>
  <si>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</si>
  <si>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</si>
  <si>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</si>
  <si>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</si>
  <si>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</si>
  <si>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</si>
  <si>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</si>
  <si>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</si>
  <si>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</si>
  <si>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</si>
  <si>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</si>
  <si>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</si>
  <si>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</si>
  <si>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</si>
  <si>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</si>
  <si>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</si>
  <si>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</si>
  <si>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</si>
  <si>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</si>
  <si>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</si>
  <si>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</si>
  <si>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</si>
  <si>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</si>
  <si>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</si>
  <si>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</si>
  <si>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</si>
  <si>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</si>
  <si>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</si>
  <si>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</si>
  <si>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</si>
  <si>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</si>
  <si>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</si>
  <si>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</si>
  <si>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</si>
  <si>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</si>
  <si>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</si>
  <si>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</si>
  <si>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</si>
  <si>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</si>
  <si>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</si>
  <si>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</si>
  <si>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</si>
  <si>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</si>
  <si>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</si>
  <si>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</si>
  <si>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</si>
  <si>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</si>
  <si>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</si>
  <si>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</si>
  <si>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</si>
  <si>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</si>
  <si>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</si>
  <si>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</si>
  <si>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</si>
  <si>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</si>
  <si>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</si>
  <si>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</si>
  <si>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</si>
  <si>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</si>
  <si>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</si>
  <si>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</si>
  <si>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</si>
  <si>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</si>
  <si>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</si>
  <si>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</si>
  <si>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</si>
  <si>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</si>
  <si>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</si>
  <si>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</si>
  <si>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</si>
  <si>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</si>
  <si>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</si>
  <si>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</si>
  <si>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</si>
  <si>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</si>
  <si>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</si>
  <si>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</si>
  <si>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</si>
  <si>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</si>
  <si>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</si>
  <si>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</si>
  <si>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</si>
  <si>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</si>
  <si>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</si>
  <si>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</si>
  <si>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</si>
  <si>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</si>
  <si>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</si>
  <si>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</si>
  <si>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</si>
  <si>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</si>
  <si>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</si>
  <si>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</si>
  <si>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</si>
  <si>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</si>
  <si>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</si>
  <si>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</si>
  <si>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</si>
  <si>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</si>
  <si>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</si>
  <si>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</si>
  <si>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</si>
  <si>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</si>
  <si>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</si>
  <si>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</si>
  <si>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</si>
  <si>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</si>
  <si>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</si>
  <si>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</si>
  <si>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</si>
  <si>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</si>
  <si>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</si>
  <si>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</si>
  <si>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</si>
  <si>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</si>
  <si>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</si>
  <si>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</si>
  <si>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</si>
  <si>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</si>
  <si>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</si>
  <si>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</si>
  <si>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</si>
  <si>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</si>
  <si>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</si>
  <si>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</si>
  <si>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</si>
  <si>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</si>
  <si>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</si>
  <si>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</si>
  <si>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</si>
  <si>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</si>
  <si>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</si>
  <si>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</si>
  <si>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</si>
  <si>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</si>
  <si>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</si>
  <si>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</si>
  <si>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</si>
  <si>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</si>
  <si>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</si>
  <si>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</si>
  <si>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</si>
  <si>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</si>
  <si>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</si>
  <si>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</si>
  <si>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</si>
  <si>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</si>
  <si>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</si>
  <si>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</si>
  <si>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</si>
  <si>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</si>
  <si>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</si>
  <si>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</si>
  <si>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</si>
  <si>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</si>
  <si>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</si>
  <si>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</si>
  <si>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</si>
  <si>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</si>
  <si>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</si>
  <si>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</si>
  <si>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</si>
  <si>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</si>
  <si>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</si>
  <si>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</si>
  <si>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</si>
  <si>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</si>
  <si>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</si>
  <si>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</si>
  <si>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</si>
  <si>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</si>
  <si>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</si>
  <si>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</si>
  <si>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</si>
  <si>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</si>
  <si>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</si>
  <si>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</si>
  <si>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</si>
  <si>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</si>
  <si>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</si>
  <si>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</si>
  <si>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</si>
  <si>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</si>
  <si>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</si>
  <si>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</si>
  <si>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</si>
  <si>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</si>
  <si>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</si>
  <si>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</si>
  <si>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</si>
  <si>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</si>
  <si>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</si>
  <si>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</si>
  <si>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</si>
  <si>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</si>
  <si>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</si>
  <si>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</si>
  <si>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</si>
  <si>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</si>
  <si>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</si>
  <si>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</si>
  <si>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</si>
  <si>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</si>
  <si>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</si>
  <si>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</si>
  <si>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</si>
  <si>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</si>
  <si>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</si>
  <si>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</si>
  <si>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</si>
  <si>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</si>
  <si>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</si>
  <si>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</si>
  <si>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</si>
  <si>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</si>
  <si>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</si>
  <si>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</si>
  <si>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</si>
  <si>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</si>
  <si>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</si>
  <si>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</si>
  <si>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</si>
  <si>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</si>
  <si>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</si>
  <si>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</si>
  <si>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</si>
  <si>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</si>
  <si>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</si>
  <si>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</si>
  <si>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</si>
  <si>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</si>
  <si>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</si>
  <si>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</si>
  <si>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</si>
  <si>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</si>
  <si>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</si>
  <si>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</si>
  <si>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</si>
  <si>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</si>
  <si>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</si>
  <si>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</si>
  <si>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</si>
  <si>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</si>
  <si>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</si>
  <si>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</si>
  <si>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</si>
  <si>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</si>
  <si>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</si>
  <si>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</si>
  <si>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</si>
  <si>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</si>
  <si>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</si>
  <si>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</si>
  <si>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</si>
  <si>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</si>
  <si>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</si>
  <si>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</si>
  <si>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</si>
  <si>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</si>
  <si>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</si>
  <si>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</si>
  <si>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</si>
  <si>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</si>
  <si>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</si>
  <si>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</si>
  <si>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</si>
  <si>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</si>
  <si>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</si>
  <si>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</si>
  <si>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</si>
  <si>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</si>
  <si>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</si>
  <si>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</si>
  <si>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</si>
  <si>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</si>
  <si>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</si>
  <si>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</si>
  <si>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</si>
  <si>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</si>
  <si>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</si>
  <si>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</si>
  <si>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</si>
  <si>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</si>
  <si>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</si>
  <si>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</si>
  <si>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</si>
  <si>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</si>
  <si>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</si>
  <si>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</si>
  <si>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</si>
  <si>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</si>
  <si>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</si>
  <si>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</si>
  <si>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</si>
  <si>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</si>
  <si>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</si>
  <si>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</si>
  <si>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</si>
  <si>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</si>
  <si>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</si>
  <si>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</si>
  <si>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</si>
  <si>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</si>
  <si>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</si>
  <si>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</si>
  <si>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</si>
  <si>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</si>
  <si>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</si>
  <si>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</si>
  <si>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</si>
  <si>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</si>
  <si>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</si>
  <si>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</si>
  <si>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</si>
  <si>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</si>
  <si>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</si>
  <si>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</si>
  <si>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</si>
  <si>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</si>
  <si>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</si>
  <si>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</si>
  <si>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</si>
  <si>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</si>
  <si>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</si>
  <si>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</si>
  <si>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</si>
  <si>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</si>
  <si>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</si>
  <si>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</si>
  <si>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</si>
  <si>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</si>
  <si>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</si>
  <si>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</si>
  <si>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</si>
  <si>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</si>
  <si>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</si>
  <si>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</si>
  <si>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</si>
  <si>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</si>
  <si>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</si>
  <si>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</si>
  <si>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</si>
  <si>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</si>
  <si>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</si>
  <si>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</si>
  <si>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</si>
  <si>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</si>
  <si>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</si>
  <si>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</si>
  <si>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</si>
  <si>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</si>
  <si>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</si>
  <si>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</si>
  <si>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</si>
  <si>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</si>
  <si>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</si>
  <si>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</si>
  <si>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</si>
  <si>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</si>
  <si>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</si>
  <si>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</si>
  <si>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</si>
  <si>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</si>
  <si>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</si>
  <si>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</si>
  <si>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</si>
  <si>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</si>
  <si>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</si>
  <si>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</si>
  <si>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</si>
  <si>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</si>
  <si>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</si>
  <si>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</si>
  <si>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</si>
  <si>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</si>
  <si>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</si>
  <si>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</si>
  <si>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</si>
  <si>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</si>
  <si>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</si>
  <si>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</si>
  <si>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</si>
  <si>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</si>
  <si>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</si>
  <si>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</si>
  <si>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</si>
  <si>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</si>
  <si>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</si>
  <si>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</si>
  <si>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</si>
  <si>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</si>
  <si>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</si>
  <si>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</si>
  <si>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</si>
  <si>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</si>
  <si>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</si>
  <si>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</si>
  <si>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</si>
  <si>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</si>
  <si>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</si>
  <si>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</si>
  <si>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</si>
  <si>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</si>
  <si>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</si>
  <si>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</si>
  <si>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</si>
  <si>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</si>
  <si>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</si>
  <si>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</si>
  <si>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</si>
  <si>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</si>
  <si>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</si>
  <si>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</si>
  <si>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</si>
  <si>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</si>
  <si>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</si>
  <si>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</si>
  <si>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</si>
  <si>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</si>
  <si>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</si>
  <si>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</si>
  <si>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</si>
  <si>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</si>
  <si>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</si>
  <si>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</si>
  <si>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</si>
  <si>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</si>
  <si>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</si>
  <si>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</si>
  <si>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</si>
  <si>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</si>
  <si>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</si>
  <si>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</si>
  <si>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</si>
  <si>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</si>
  <si>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</si>
  <si>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</si>
  <si>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</si>
  <si>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</si>
  <si>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</si>
  <si>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</si>
  <si>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</si>
  <si>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</si>
  <si>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</si>
  <si>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</si>
  <si>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</si>
  <si>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</si>
  <si>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</si>
  <si>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</si>
  <si>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</si>
  <si>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</si>
  <si>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</si>
  <si>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</si>
  <si>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</si>
  <si>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</si>
  <si>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</si>
  <si>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</si>
  <si>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</si>
  <si>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</si>
  <si>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</si>
  <si>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</si>
  <si>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</si>
  <si>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</si>
  <si>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</si>
  <si>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</si>
  <si>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</si>
  <si>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</si>
  <si>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</si>
  <si>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</si>
  <si>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</si>
  <si>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</si>
  <si>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</si>
  <si>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</si>
  <si>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</si>
  <si>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</si>
  <si>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</si>
  <si>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</si>
  <si>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</si>
  <si>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</si>
  <si>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</si>
  <si>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</si>
  <si>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</si>
  <si>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</si>
  <si>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</si>
  <si>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</si>
  <si>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</si>
  <si>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</si>
  <si>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</si>
  <si>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</si>
  <si>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</si>
  <si>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</si>
  <si>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</si>
  <si>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</si>
  <si>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</si>
  <si>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</si>
  <si>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</si>
  <si>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</si>
  <si>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</si>
  <si>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</si>
  <si>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</si>
  <si>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</si>
  <si>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</si>
  <si>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</si>
  <si>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</si>
  <si>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</si>
  <si>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</si>
  <si>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</si>
  <si>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</si>
  <si>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</si>
  <si>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</si>
  <si>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</si>
  <si>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</si>
  <si>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</si>
  <si>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</si>
  <si>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</si>
  <si>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</si>
  <si>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</si>
  <si>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</si>
  <si>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</si>
  <si>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</si>
  <si>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</si>
  <si>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</si>
  <si>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</si>
  <si>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</si>
  <si>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</si>
  <si>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</si>
  <si>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</si>
  <si>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</si>
  <si>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</si>
  <si>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</si>
  <si>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</si>
  <si>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</si>
  <si>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</si>
  <si>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</si>
  <si>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</si>
  <si>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</si>
  <si>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</si>
  <si>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</si>
  <si>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</si>
  <si>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</si>
  <si>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</si>
  <si>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</si>
  <si>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</si>
  <si>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</si>
  <si>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</si>
  <si>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</si>
  <si>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</si>
  <si>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</si>
  <si>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</si>
  <si>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</si>
  <si>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</si>
  <si>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</si>
  <si>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</si>
  <si>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</si>
  <si>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</si>
  <si>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</si>
  <si>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</si>
  <si>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</si>
  <si>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</si>
  <si>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</si>
  <si>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</si>
  <si>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</si>
  <si>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</si>
  <si>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</si>
  <si>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</si>
  <si>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</si>
  <si>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</si>
  <si>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</si>
  <si>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</si>
  <si>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</si>
  <si>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</si>
  <si>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</si>
  <si>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</si>
  <si>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</si>
  <si>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</si>
  <si>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</si>
  <si>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</si>
  <si>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</si>
  <si>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</si>
  <si>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</si>
  <si>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</si>
  <si>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</si>
  <si>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</si>
  <si>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</si>
  <si>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</si>
  <si>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</si>
  <si>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</si>
  <si>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</si>
  <si>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</si>
  <si>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</si>
  <si>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</si>
  <si>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</si>
  <si>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</si>
  <si>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</si>
  <si>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</si>
  <si>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</si>
  <si>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</si>
  <si>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</si>
  <si>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</si>
  <si>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</si>
  <si>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</si>
  <si>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</si>
  <si>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</si>
  <si>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</si>
  <si>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</si>
  <si>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</si>
  <si>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</si>
  <si>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</si>
  <si>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</si>
  <si>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</si>
  <si>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</si>
  <si>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</si>
  <si>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</si>
  <si>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</si>
  <si>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</si>
  <si>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</si>
  <si>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</si>
  <si>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</si>
  <si>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</si>
  <si>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</si>
  <si>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</si>
  <si>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</si>
  <si>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</si>
  <si>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</si>
  <si>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</si>
  <si>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</si>
  <si>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</si>
  <si>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</si>
  <si>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</si>
  <si>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</si>
  <si>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</si>
  <si>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</si>
  <si>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</si>
  <si>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</si>
  <si>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</si>
  <si>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</si>
  <si>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</si>
  <si>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</si>
  <si>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</si>
  <si>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</si>
  <si>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</si>
  <si>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</si>
  <si>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</si>
  <si>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</si>
  <si>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</si>
  <si>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</si>
  <si>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</si>
  <si>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</si>
  <si>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</si>
  <si>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</si>
  <si>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</si>
  <si>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</si>
  <si>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</si>
  <si>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</si>
  <si>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</si>
  <si>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</si>
  <si>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</si>
  <si>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</si>
  <si>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</si>
  <si>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</si>
  <si>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</si>
  <si>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</si>
  <si>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</si>
  <si>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</si>
  <si>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</si>
  <si>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</si>
  <si>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</si>
  <si>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</si>
  <si>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</si>
  <si>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</si>
  <si>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</si>
  <si>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</si>
  <si>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</si>
  <si>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</si>
  <si>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</si>
  <si>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</si>
  <si>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</si>
  <si>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</si>
  <si>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</si>
  <si>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</si>
  <si>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</si>
  <si>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</si>
  <si>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</si>
  <si>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</si>
  <si>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</si>
  <si>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</si>
  <si>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</si>
  <si>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</si>
  <si>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</si>
  <si>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</si>
  <si>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</si>
  <si>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</si>
  <si>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</si>
  <si>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</si>
  <si>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</si>
  <si>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</si>
  <si>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</si>
  <si>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</si>
  <si>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</si>
  <si>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</si>
  <si>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</si>
  <si>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</si>
  <si>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</si>
  <si>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</si>
  <si>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</si>
  <si>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</si>
  <si>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</si>
  <si>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</si>
  <si>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</si>
  <si>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</si>
  <si>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</si>
  <si>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</si>
  <si>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</si>
  <si>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</si>
  <si>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</si>
  <si>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</si>
  <si>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</si>
  <si>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</si>
  <si>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</si>
  <si>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</si>
  <si>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</si>
  <si>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</si>
  <si>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</si>
  <si>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</si>
  <si>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</si>
  <si>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</si>
  <si>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</si>
  <si>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</si>
  <si>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</si>
  <si>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</si>
  <si>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</si>
  <si>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</si>
  <si>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</si>
  <si>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</si>
  <si>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</si>
  <si>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</si>
  <si>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</si>
  <si>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</si>
  <si>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</si>
  <si>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</si>
  <si>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</si>
  <si>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</si>
  <si>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</si>
  <si>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</si>
  <si>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</si>
  <si>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</si>
  <si>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</si>
  <si>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</si>
  <si>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</si>
  <si>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</si>
  <si>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</si>
  <si>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</si>
  <si>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</si>
  <si>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</si>
  <si>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</si>
  <si>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</si>
  <si>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</si>
  <si>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</si>
  <si>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</si>
  <si>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</si>
  <si>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</si>
  <si>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</si>
  <si>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</si>
  <si>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</si>
  <si>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</si>
  <si>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</si>
  <si>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</si>
  <si>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</si>
  <si>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</si>
  <si>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</si>
  <si>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</si>
  <si>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</si>
  <si>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</si>
  <si>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</si>
  <si>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</si>
  <si>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</si>
  <si>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</si>
  <si>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</si>
  <si>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</si>
  <si>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</si>
  <si>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</si>
  <si>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</si>
  <si>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</si>
  <si>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</si>
  <si>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</si>
  <si>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</si>
  <si>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</si>
  <si>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</si>
  <si>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</si>
  <si>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</si>
  <si>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</si>
  <si>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</si>
  <si>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</si>
  <si>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</si>
  <si>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</si>
  <si>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</si>
  <si>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</si>
  <si>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</si>
  <si>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</si>
  <si>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</si>
  <si>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</si>
  <si>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</si>
  <si>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</si>
  <si>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</si>
  <si>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</si>
  <si>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</si>
  <si>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</si>
  <si>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</si>
  <si>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</si>
  <si>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</si>
  <si>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</si>
  <si>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</si>
  <si>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</si>
  <si>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</si>
  <si>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</si>
  <si>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</si>
  <si>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</si>
  <si>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</si>
  <si>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</si>
  <si>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</si>
  <si>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</si>
  <si>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</si>
  <si>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</si>
  <si>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</si>
  <si>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</si>
  <si>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</si>
  <si>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</si>
  <si>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</si>
  <si>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</si>
  <si>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</si>
  <si>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</si>
  <si>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</si>
  <si>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</si>
  <si>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</si>
  <si>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</si>
  <si>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</si>
  <si>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</si>
  <si>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</si>
  <si>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</si>
  <si>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</si>
  <si>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</si>
  <si>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</si>
  <si>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</si>
  <si>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</si>
  <si>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</si>
  <si>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</si>
  <si>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</si>
  <si>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</si>
  <si>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</si>
  <si>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</si>
  <si>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</si>
  <si>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</si>
  <si>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</si>
  <si>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</si>
  <si>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</si>
  <si>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</si>
  <si>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</si>
  <si>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</si>
  <si>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</si>
  <si>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</si>
  <si>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</si>
  <si>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</si>
  <si>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</si>
  <si>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</si>
  <si>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</si>
  <si>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</si>
  <si>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</si>
  <si>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</si>
  <si>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</si>
  <si>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</si>
  <si>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</si>
  <si>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</si>
  <si>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</si>
  <si>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</si>
  <si>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</si>
  <si>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</si>
  <si>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</si>
  <si>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</si>
  <si>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</si>
  <si>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</si>
  <si>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</si>
  <si>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</si>
  <si>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</si>
  <si>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</si>
  <si>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</si>
  <si>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</si>
  <si>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</si>
  <si>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</si>
  <si>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</si>
  <si>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</si>
  <si>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</si>
  <si>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</si>
  <si>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</si>
  <si>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</si>
  <si>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</si>
  <si>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</si>
  <si>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</si>
  <si>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</si>
  <si>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</si>
  <si>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</si>
  <si>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</si>
  <si>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</si>
  <si>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</si>
  <si>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</si>
  <si>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</si>
  <si>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</si>
  <si>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</si>
  <si>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</si>
  <si>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</si>
  <si>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</si>
  <si>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</si>
  <si>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</si>
  <si>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</si>
  <si>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</si>
  <si>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</si>
  <si>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</si>
  <si>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</si>
  <si>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</si>
  <si>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</si>
  <si>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</si>
  <si>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</si>
  <si>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</si>
  <si>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</si>
  <si>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</si>
  <si>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</si>
  <si>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</si>
  <si>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</si>
  <si>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</si>
  <si>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</si>
  <si>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</si>
  <si>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</si>
  <si>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</si>
  <si>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</si>
  <si>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</si>
  <si>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</si>
  <si>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</si>
  <si>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</si>
  <si>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</si>
  <si>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</si>
  <si>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</si>
  <si>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</si>
  <si>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</si>
  <si>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</si>
  <si>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</si>
  <si>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</si>
  <si>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</si>
  <si>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</si>
  <si>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</si>
  <si>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</si>
  <si>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</si>
  <si>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</si>
  <si>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</si>
  <si>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</si>
  <si>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</si>
  <si>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</si>
  <si>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</si>
  <si>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</si>
  <si>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</si>
  <si>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</si>
  <si>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</si>
  <si>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</si>
  <si>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</si>
  <si>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</si>
  <si>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</si>
  <si>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</si>
  <si>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</si>
  <si>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</si>
  <si>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</si>
  <si>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</si>
  <si>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</si>
  <si>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</si>
  <si>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</si>
  <si>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</si>
  <si>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</si>
  <si>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</si>
  <si>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</si>
  <si>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</si>
  <si>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</si>
  <si>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</si>
  <si>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</si>
  <si>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</si>
  <si>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</si>
  <si>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</si>
  <si>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</si>
  <si>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</si>
  <si>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</si>
  <si>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</si>
  <si>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</si>
  <si>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</si>
  <si>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</si>
  <si>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</si>
  <si>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</si>
  <si>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</si>
  <si>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</si>
  <si>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</si>
  <si>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</si>
  <si>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</si>
  <si>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</si>
  <si>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</si>
  <si>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</si>
  <si>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</si>
  <si>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</si>
  <si>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</si>
  <si>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</si>
  <si>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</si>
  <si>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</si>
  <si>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</si>
  <si>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</si>
  <si>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</si>
  <si>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</si>
  <si>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</si>
  <si>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</si>
  <si>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</si>
  <si>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</si>
  <si>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</si>
  <si>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</si>
  <si>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</si>
  <si>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</si>
  <si>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</si>
  <si>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</si>
  <si>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</si>
  <si>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</si>
  <si>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</si>
  <si>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</si>
  <si>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</si>
  <si>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</si>
  <si>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</si>
  <si>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</si>
  <si>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</si>
  <si>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</si>
  <si>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</si>
  <si>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</si>
  <si>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</si>
  <si>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</si>
  <si>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</si>
  <si>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</si>
  <si>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</si>
  <si>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</si>
  <si>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</si>
  <si>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</si>
  <si>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</si>
  <si>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</si>
  <si>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</si>
  <si>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</si>
  <si>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</si>
  <si>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</si>
  <si>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</si>
  <si>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</si>
  <si>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</si>
  <si>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</si>
  <si>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</si>
  <si>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</si>
  <si>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</si>
  <si>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</si>
  <si>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</si>
  <si>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</si>
  <si>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</si>
  <si>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</si>
  <si>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</si>
  <si>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</si>
  <si>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</si>
  <si>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</si>
  <si>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</si>
  <si>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</si>
  <si>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</si>
  <si>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</si>
  <si>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</si>
  <si>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</si>
  <si>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</si>
  <si>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</si>
  <si>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</si>
  <si>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</si>
  <si>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</si>
  <si>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</si>
  <si>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</si>
  <si>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</si>
  <si>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</si>
  <si>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</si>
  <si>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</si>
  <si>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</si>
  <si>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</si>
  <si>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</si>
  <si>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</si>
  <si>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</si>
  <si>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</si>
  <si>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</si>
  <si>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</si>
  <si>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</si>
  <si>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</si>
  <si>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</si>
  <si>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</si>
  <si>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</si>
  <si>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</si>
  <si>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</si>
  <si>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</si>
  <si>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</si>
  <si>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</si>
  <si>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</si>
  <si>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</si>
  <si>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</si>
  <si>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</si>
  <si>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</si>
  <si>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</si>
  <si>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</si>
  <si>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</si>
  <si>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</si>
  <si>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</si>
  <si>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</si>
  <si>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</si>
  <si>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</si>
  <si>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</si>
  <si>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</si>
  <si>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</si>
  <si>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</si>
  <si>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</si>
  <si>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</si>
  <si>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</si>
  <si>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</si>
  <si>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</si>
  <si>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</si>
  <si>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</si>
  <si>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</si>
  <si>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</si>
  <si>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</si>
  <si>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</si>
  <si>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</si>
  <si>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</si>
  <si>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</si>
  <si>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</si>
  <si>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</si>
  <si>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</si>
  <si>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</si>
  <si>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</si>
  <si>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</si>
  <si>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</si>
  <si>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</si>
  <si>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</si>
  <si>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</si>
  <si>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</si>
  <si>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</si>
  <si>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</si>
  <si>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</si>
  <si>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</si>
  <si>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</si>
  <si>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</si>
  <si>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</si>
  <si>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</si>
  <si>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</si>
  <si>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</si>
  <si>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</si>
  <si>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</si>
  <si>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</si>
  <si>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</si>
  <si>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</si>
  <si>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</si>
  <si>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</si>
  <si>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</si>
  <si>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</si>
  <si>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</si>
  <si>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</si>
  <si>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</si>
  <si>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</si>
  <si>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</si>
  <si>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</si>
  <si>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</si>
  <si>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</si>
  <si>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</si>
  <si>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</si>
  <si>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</si>
  <si>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</si>
  <si>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</si>
  <si>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</si>
  <si>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</si>
  <si>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</si>
  <si>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</si>
  <si>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</si>
  <si>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</si>
  <si>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</si>
  <si>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</si>
  <si>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</si>
  <si>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</si>
  <si>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</si>
  <si>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</si>
  <si>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</si>
  <si>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</si>
  <si>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</si>
  <si>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</si>
  <si>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</si>
  <si>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</si>
  <si>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</si>
  <si>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</si>
  <si>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</si>
  <si>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</si>
  <si>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</si>
  <si>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</si>
  <si>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</si>
  <si>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</si>
  <si>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</si>
  <si>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</si>
  <si>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</si>
  <si>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</si>
  <si>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</si>
  <si>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</si>
  <si>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</si>
  <si>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</si>
  <si>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</si>
  <si>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</si>
  <si>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</si>
  <si>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</si>
  <si>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</si>
  <si>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</si>
  <si>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</si>
  <si>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</si>
  <si>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</si>
  <si>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</si>
  <si>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</si>
  <si>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</si>
  <si>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</si>
  <si>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</si>
  <si>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</si>
  <si>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</si>
  <si>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</si>
  <si>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</si>
  <si>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</si>
  <si>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</si>
  <si>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</si>
  <si>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</si>
  <si>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</si>
  <si>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</si>
  <si>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</si>
  <si>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</si>
  <si>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</si>
  <si>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</si>
  <si>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</si>
  <si>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</si>
  <si>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</si>
  <si>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</si>
  <si>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</si>
  <si>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</si>
  <si>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</si>
  <si>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</si>
  <si>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</si>
  <si>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</si>
  <si>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</si>
  <si>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</si>
  <si>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</si>
  <si>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</si>
  <si>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</si>
  <si>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</si>
  <si>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</si>
  <si>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</si>
  <si>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</si>
  <si>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</si>
  <si>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</si>
  <si>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</si>
  <si>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</si>
  <si>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</si>
  <si>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</si>
  <si>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</si>
  <si>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</si>
  <si>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</si>
  <si>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</si>
  <si>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</si>
  <si>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</si>
  <si>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</si>
  <si>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</si>
  <si>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</si>
  <si>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</si>
  <si>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</si>
  <si>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</si>
  <si>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</si>
  <si>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</si>
  <si>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</si>
  <si>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</si>
  <si>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</si>
  <si>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</si>
  <si>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</si>
  <si>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</si>
  <si>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</si>
  <si>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</si>
  <si>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</si>
  <si>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</si>
  <si>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</si>
  <si>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</si>
  <si>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</si>
  <si>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</si>
  <si>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</si>
  <si>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</si>
  <si>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</si>
  <si>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</si>
  <si>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</si>
  <si>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</si>
  <si>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</si>
  <si>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</si>
  <si>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</si>
  <si>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</si>
  <si>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</si>
  <si>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</si>
  <si>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</si>
  <si>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</si>
  <si>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</si>
  <si>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</si>
  <si>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</si>
  <si>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</si>
  <si>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</si>
  <si>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</si>
  <si>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</si>
  <si>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</si>
  <si>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</si>
  <si>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</si>
  <si>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</si>
  <si>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</si>
  <si>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</si>
  <si>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</si>
  <si>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</si>
  <si>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</si>
  <si>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</si>
  <si>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</si>
  <si>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</si>
  <si>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</si>
  <si>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</si>
  <si>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</si>
  <si>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</si>
  <si>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</si>
  <si>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</si>
  <si>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</si>
  <si>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</si>
  <si>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</si>
  <si>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</si>
  <si>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</si>
  <si>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</si>
  <si>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</si>
  <si>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</si>
  <si>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</si>
  <si>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</si>
  <si>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</si>
  <si>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</si>
  <si>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</si>
  <si>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</si>
  <si>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</si>
  <si>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</si>
  <si>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</si>
  <si>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</si>
  <si>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</si>
  <si>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</si>
  <si>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</si>
  <si>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</si>
  <si>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</si>
  <si>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</si>
  <si>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</si>
  <si>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</si>
  <si>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</si>
  <si>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</si>
  <si>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</si>
  <si>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</si>
  <si>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</si>
  <si>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</si>
  <si>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</si>
  <si>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</si>
  <si>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</si>
  <si>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</si>
  <si>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</si>
  <si>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</si>
  <si>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</si>
  <si>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</si>
  <si>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</si>
  <si>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</si>
  <si>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</si>
  <si>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</si>
  <si>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</si>
  <si>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</si>
  <si>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</si>
  <si>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</si>
  <si>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</si>
  <si>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</si>
  <si>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</si>
  <si>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</si>
  <si>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</si>
  <si>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</si>
  <si>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</si>
  <si>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</si>
  <si>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</si>
  <si>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</si>
  <si>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</si>
  <si>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</si>
  <si>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</si>
  <si>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</si>
  <si>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</si>
  <si>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</si>
  <si>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</si>
  <si>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</si>
  <si>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</si>
  <si>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</si>
  <si>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</si>
  <si>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</si>
  <si>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</si>
  <si>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</si>
  <si>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</si>
  <si>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</si>
  <si>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</si>
  <si>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</si>
  <si>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</si>
  <si>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</si>
  <si>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</si>
  <si>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</si>
  <si>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</si>
  <si>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</si>
  <si>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</si>
  <si>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</si>
  <si>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</si>
  <si>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</si>
  <si>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</si>
  <si>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</si>
  <si>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</si>
  <si>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</si>
  <si>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</si>
  <si>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</si>
  <si>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</si>
  <si>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</si>
  <si>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</si>
  <si>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</si>
  <si>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</si>
  <si>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</si>
  <si>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</si>
  <si>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</si>
  <si>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</si>
  <si>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</si>
  <si>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</si>
  <si>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</si>
  <si>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</si>
  <si>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</si>
  <si>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</si>
  <si>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</si>
  <si>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</si>
  <si>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</si>
  <si>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</si>
  <si>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</si>
  <si>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</si>
  <si>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</si>
  <si>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</si>
  <si>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</si>
  <si>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</si>
  <si>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</si>
  <si>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</si>
  <si>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</si>
  <si>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</si>
  <si>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</si>
  <si>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</si>
  <si>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</si>
  <si>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</si>
  <si>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</si>
  <si>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</si>
  <si>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</si>
  <si>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</si>
  <si>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</si>
  <si>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</si>
  <si>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</si>
  <si>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</si>
  <si>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</si>
  <si>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</si>
  <si>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</si>
  <si>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</si>
  <si>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</si>
  <si>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</si>
  <si>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</si>
  <si>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</si>
  <si>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</si>
  <si>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</si>
  <si>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</si>
  <si>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</si>
  <si>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</si>
  <si>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</si>
  <si>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</si>
  <si>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</si>
  <si>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</si>
  <si>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</si>
  <si>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</si>
  <si>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</si>
  <si>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</si>
  <si>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</si>
  <si>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</si>
  <si>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</si>
  <si>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</si>
  <si>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</si>
  <si>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</si>
  <si>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</si>
  <si>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</si>
  <si>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</si>
  <si>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</si>
  <si>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</si>
  <si>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</si>
  <si>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</si>
  <si>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</si>
  <si>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</si>
  <si>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</si>
  <si>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</si>
  <si>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</si>
  <si>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</si>
  <si>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</si>
  <si>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</si>
  <si>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</si>
  <si>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</si>
  <si>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</si>
  <si>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</si>
  <si>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</si>
  <si>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</si>
  <si>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</si>
  <si>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</si>
  <si>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</si>
  <si>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</si>
  <si>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</si>
  <si>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</si>
  <si>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</si>
  <si>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</si>
  <si>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</si>
  <si>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</si>
  <si>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</si>
  <si>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</si>
  <si>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</si>
  <si>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</si>
  <si>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</si>
  <si>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</si>
  <si>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</si>
  <si>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</si>
  <si>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</si>
  <si>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</si>
  <si>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</si>
  <si>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</si>
  <si>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</si>
  <si>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</si>
  <si>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</si>
  <si>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</si>
  <si>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</si>
  <si>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</si>
  <si>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</si>
  <si>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</si>
  <si>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</si>
  <si>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</si>
  <si>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</si>
  <si>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</si>
  <si>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</si>
  <si>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</si>
  <si>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</si>
  <si>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</si>
  <si>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</si>
  <si>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</si>
  <si>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</si>
  <si>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</si>
  <si>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</si>
  <si>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</si>
  <si>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</si>
  <si>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</si>
  <si>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</si>
  <si>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</si>
  <si>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</si>
  <si>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</si>
  <si>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</si>
  <si>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</si>
  <si>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</si>
  <si>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</si>
  <si>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</si>
  <si>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</si>
  <si>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</si>
  <si>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</si>
  <si>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</si>
  <si>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</si>
  <si>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</si>
  <si>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</si>
  <si>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</si>
  <si>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</si>
  <si>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</si>
  <si>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</si>
  <si>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</si>
  <si>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</si>
  <si>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</si>
  <si>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</si>
  <si>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</si>
  <si>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</si>
  <si>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</si>
  <si>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</si>
  <si>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</si>
  <si>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</si>
  <si>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</si>
  <si>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</si>
  <si>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</si>
  <si>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</si>
  <si>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</si>
  <si>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</si>
  <si>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</si>
  <si>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</si>
  <si>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</si>
  <si>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</si>
  <si>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</si>
  <si>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</si>
  <si>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</si>
  <si>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</si>
  <si>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</si>
  <si>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</si>
  <si>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</si>
  <si>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</si>
  <si>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</si>
  <si>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</si>
  <si>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</si>
  <si>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</si>
  <si>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</si>
  <si>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</si>
  <si>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</si>
  <si>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</si>
  <si>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</si>
  <si>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</si>
  <si>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</si>
  <si>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</si>
  <si>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</si>
  <si>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</si>
  <si>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</si>
  <si>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</si>
  <si>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</si>
  <si>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</si>
  <si>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</si>
  <si>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</si>
  <si>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</si>
  <si>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</si>
  <si>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</si>
  <si>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</si>
  <si>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</si>
  <si>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</si>
  <si>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</si>
  <si>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</si>
  <si>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</si>
  <si>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</si>
  <si>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</si>
  <si>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</si>
  <si>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</si>
  <si>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</si>
  <si>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</si>
  <si>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</si>
  <si>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</si>
  <si>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</si>
  <si>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</si>
  <si>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</si>
  <si>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</si>
  <si>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</si>
  <si>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</si>
  <si>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</si>
  <si>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</si>
  <si>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</si>
  <si>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</si>
  <si>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</si>
  <si>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</si>
  <si>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</si>
  <si>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</si>
  <si>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</si>
  <si>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</si>
  <si>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</si>
  <si>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</si>
  <si>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</si>
  <si>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</si>
  <si>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</si>
  <si>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</si>
  <si>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</si>
  <si>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</si>
  <si>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</si>
  <si>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</si>
  <si>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</si>
  <si>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</si>
  <si>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</si>
  <si>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</si>
  <si>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</si>
  <si>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</si>
  <si>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</si>
  <si>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</si>
  <si>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</si>
  <si>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</si>
  <si>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</si>
  <si>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</si>
  <si>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</si>
  <si>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</si>
  <si>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</si>
  <si>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</si>
  <si>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</si>
  <si>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</si>
  <si>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</si>
  <si>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</si>
  <si>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</si>
  <si>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</si>
  <si>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</si>
  <si>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</si>
  <si>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</si>
  <si>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</si>
  <si>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</si>
  <si>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</si>
  <si>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</si>
  <si>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</si>
  <si>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</si>
  <si>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</si>
  <si>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</si>
  <si>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</si>
  <si>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</si>
  <si>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</si>
  <si>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</si>
  <si>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</si>
  <si>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</si>
  <si>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</si>
  <si>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</si>
  <si>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</si>
  <si>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</si>
  <si>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</si>
  <si>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</si>
  <si>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</si>
  <si>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</si>
  <si>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</si>
  <si>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</si>
  <si>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</si>
  <si>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</si>
  <si>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</si>
  <si>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</si>
  <si>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</si>
  <si>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</si>
  <si>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</si>
  <si>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</si>
  <si>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</si>
  <si>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</si>
  <si>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</si>
  <si>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</si>
  <si>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</si>
  <si>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</si>
  <si>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</si>
  <si>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</si>
  <si>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</si>
  <si>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</si>
  <si>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</si>
  <si>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</si>
  <si>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</si>
  <si>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</si>
  <si>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</si>
  <si>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</si>
  <si>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</si>
  <si>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</si>
  <si>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</si>
  <si>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</si>
  <si>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</si>
  <si>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</si>
  <si>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</si>
  <si>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</si>
  <si>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</si>
  <si>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</si>
  <si>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</si>
  <si>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</si>
  <si>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</si>
  <si>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</si>
  <si>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</si>
  <si>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</si>
  <si>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</si>
  <si>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</si>
  <si>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</si>
  <si>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</si>
  <si>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</si>
  <si>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</si>
  <si>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</si>
  <si>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</si>
  <si>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</si>
  <si>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</si>
  <si>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</si>
  <si>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</si>
  <si>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</si>
  <si>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</si>
  <si>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</si>
  <si>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</si>
  <si>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</si>
  <si>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</si>
  <si>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</si>
  <si>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</si>
  <si>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</si>
  <si>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</si>
  <si>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</si>
  <si>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</si>
  <si>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</si>
  <si>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</si>
  <si>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</si>
  <si>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</si>
  <si>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</si>
  <si>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</si>
  <si>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</si>
  <si>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</si>
  <si>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</si>
  <si>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</si>
  <si>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</si>
  <si>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</si>
  <si>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</si>
  <si>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</si>
  <si>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</si>
  <si>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</si>
  <si>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</si>
  <si>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</si>
  <si>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</si>
  <si>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</si>
  <si>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</si>
  <si>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</si>
  <si>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</si>
  <si>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</si>
  <si>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</si>
  <si>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</si>
  <si>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</si>
  <si>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</si>
  <si>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</si>
  <si>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</si>
  <si>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</si>
  <si>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</si>
  <si>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</si>
  <si>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</si>
  <si>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</si>
  <si>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</si>
  <si>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</si>
  <si>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</si>
  <si>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</si>
  <si>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</si>
  <si>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</si>
  <si>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</si>
  <si>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</si>
  <si>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</si>
  <si>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</si>
  <si>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</si>
  <si>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</si>
  <si>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</si>
  <si>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</si>
  <si>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</si>
  <si>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</si>
  <si>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</si>
  <si>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</si>
  <si>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</si>
  <si>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</si>
  <si>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</si>
  <si>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</si>
  <si>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</si>
  <si>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</si>
  <si>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</si>
  <si>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</si>
  <si>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</si>
  <si>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</si>
  <si>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</si>
  <si>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</si>
  <si>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</si>
  <si>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</si>
  <si>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</si>
  <si>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</si>
  <si>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</si>
  <si>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</si>
  <si>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</si>
  <si>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</si>
  <si>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</si>
  <si>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</si>
  <si>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</si>
  <si>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</si>
  <si>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</si>
  <si>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</si>
  <si>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</si>
  <si>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</si>
  <si>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</si>
  <si>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</si>
  <si>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</si>
  <si>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</si>
  <si>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</si>
  <si>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</si>
  <si>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</si>
  <si>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</si>
  <si>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</si>
  <si>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</si>
  <si>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</si>
  <si>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</si>
  <si>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</si>
  <si>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</si>
  <si>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</si>
  <si>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</si>
  <si>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</si>
  <si>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</si>
  <si>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</si>
  <si>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</si>
  <si>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</si>
  <si>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</si>
  <si>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</si>
  <si>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</si>
  <si>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</si>
  <si>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</si>
  <si>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</si>
  <si>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</si>
  <si>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</si>
  <si>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</si>
  <si>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</si>
  <si>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</si>
  <si>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</si>
  <si>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</si>
  <si>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</si>
  <si>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</si>
  <si>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</si>
  <si>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</si>
  <si>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</si>
  <si>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</si>
  <si>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</si>
  <si>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</si>
  <si>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</si>
  <si>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</si>
  <si>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</si>
  <si>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</si>
  <si>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</si>
  <si>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</si>
  <si>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</si>
  <si>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</si>
  <si>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</si>
  <si>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</si>
  <si>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</si>
  <si>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</si>
  <si>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</si>
  <si>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</si>
  <si>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</si>
  <si>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</si>
  <si>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</si>
  <si>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</si>
  <si>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</si>
  <si>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</si>
  <si>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</si>
  <si>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</si>
  <si>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</si>
  <si>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</si>
  <si>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</si>
  <si>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</si>
  <si>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</si>
  <si>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</si>
  <si>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</si>
  <si>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</si>
  <si>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</si>
  <si>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</si>
  <si>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</si>
  <si>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</si>
  <si>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</si>
  <si>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</si>
  <si>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</si>
  <si>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</si>
  <si>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</si>
  <si>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</si>
  <si>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</si>
  <si>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</si>
  <si>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</si>
  <si>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</si>
  <si>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</si>
  <si>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</si>
  <si>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</si>
  <si>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</si>
  <si>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</si>
  <si>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</si>
  <si>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</si>
  <si>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</si>
  <si>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</si>
  <si>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</si>
  <si>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</si>
  <si>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</si>
  <si>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</si>
  <si>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</si>
  <si>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</si>
  <si>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</si>
  <si>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</si>
  <si>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</si>
  <si>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</si>
  <si>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</si>
  <si>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</si>
  <si>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</si>
  <si>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</si>
  <si>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</si>
  <si>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</si>
  <si>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</si>
  <si>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</si>
  <si>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</si>
  <si>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</si>
  <si>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</si>
  <si>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</si>
  <si>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</si>
  <si>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</si>
  <si>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</si>
  <si>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</si>
  <si>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</si>
  <si>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</si>
  <si>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</si>
  <si>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</si>
  <si>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</si>
  <si>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</si>
  <si>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</si>
  <si>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</si>
  <si>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</si>
  <si>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</si>
  <si>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</si>
  <si>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</si>
  <si>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</si>
  <si>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</si>
  <si>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</si>
  <si>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</si>
  <si>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</si>
  <si>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</si>
  <si>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</si>
  <si>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</si>
  <si>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</si>
  <si>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</si>
  <si>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</si>
  <si>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</si>
  <si>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</si>
  <si>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</si>
  <si>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</si>
  <si>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</si>
  <si>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</si>
  <si>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</si>
  <si>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</si>
  <si>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</si>
  <si>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</si>
  <si>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</si>
  <si>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</si>
  <si>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</si>
  <si>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</si>
  <si>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</si>
  <si>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</si>
  <si>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</si>
  <si>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</si>
  <si>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</si>
  <si>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</si>
  <si>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</si>
  <si>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</si>
  <si>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</si>
  <si>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</si>
  <si>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</si>
  <si>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</si>
  <si>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</si>
  <si>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</si>
  <si>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</si>
  <si>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</si>
  <si>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</si>
  <si>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</si>
  <si>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</si>
  <si>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</si>
  <si>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</si>
  <si>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</si>
  <si>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</si>
  <si>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</si>
  <si>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</si>
  <si>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</si>
  <si>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</si>
  <si>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</si>
  <si>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</si>
  <si>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</si>
  <si>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</si>
  <si>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</si>
  <si>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</si>
  <si>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</si>
  <si>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</si>
  <si>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</si>
  <si>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</si>
  <si>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</si>
  <si>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</si>
  <si>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</si>
  <si>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</si>
  <si>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</si>
  <si>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</si>
  <si>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</si>
  <si>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</si>
  <si>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</si>
  <si>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</si>
  <si>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</si>
  <si>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</si>
  <si>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</si>
  <si>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</si>
  <si>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</si>
  <si>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</si>
  <si>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</si>
  <si>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</si>
  <si>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</si>
  <si>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</si>
  <si>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</si>
  <si>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</si>
  <si>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</si>
  <si>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</si>
  <si>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</si>
  <si>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</si>
  <si>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</si>
  <si>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</si>
  <si>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</si>
  <si>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</si>
  <si>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</si>
  <si>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</si>
  <si>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</si>
  <si>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</si>
  <si>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</si>
  <si>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</si>
  <si>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</si>
  <si>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</si>
  <si>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</si>
  <si>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</si>
  <si>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</si>
  <si>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</si>
  <si>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</si>
  <si>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</si>
  <si>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</si>
  <si>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</si>
  <si>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</si>
  <si>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</si>
  <si>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</si>
  <si>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</si>
  <si>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</si>
  <si>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</si>
  <si>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</si>
  <si>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</si>
  <si>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</si>
  <si>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</si>
  <si>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</si>
  <si>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</si>
  <si>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</si>
  <si>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</si>
  <si>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</si>
  <si>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</si>
  <si>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</si>
  <si>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</si>
  <si>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</si>
  <si>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</si>
  <si>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</si>
  <si>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</si>
  <si>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</si>
  <si>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</si>
  <si>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</si>
  <si>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</si>
  <si>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</si>
  <si>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</si>
  <si>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</si>
  <si>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</si>
  <si>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</si>
  <si>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</si>
  <si>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</si>
  <si>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</si>
  <si>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</si>
  <si>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</si>
  <si>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</si>
  <si>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</si>
  <si>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</si>
  <si>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</si>
  <si>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</si>
  <si>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</si>
  <si>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</si>
  <si>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</si>
  <si>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</si>
  <si>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</si>
  <si>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</si>
  <si>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</si>
  <si>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</si>
  <si>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</si>
  <si>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</si>
  <si>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</si>
  <si>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</si>
  <si>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</si>
  <si>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</si>
  <si>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</si>
  <si>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</si>
  <si>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</si>
  <si>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</si>
  <si>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</si>
  <si>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</si>
  <si>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</si>
  <si>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</si>
  <si>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</si>
  <si>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</si>
  <si>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</si>
  <si>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</si>
  <si>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</si>
  <si>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</si>
  <si>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</si>
  <si>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</si>
  <si>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</si>
  <si>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</si>
  <si>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</si>
  <si>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</si>
  <si>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</si>
  <si>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</si>
  <si>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</si>
  <si>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</si>
  <si>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</si>
  <si>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</si>
  <si>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</si>
  <si>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</si>
  <si>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</si>
  <si>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</si>
  <si>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</si>
  <si>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</si>
  <si>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</si>
  <si>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</si>
  <si>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</si>
  <si>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</si>
  <si>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</si>
  <si>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</si>
  <si>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</si>
  <si>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</si>
  <si>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</si>
  <si>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</si>
  <si>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</si>
  <si>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</si>
  <si>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</si>
  <si>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</si>
  <si>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</si>
  <si>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</si>
  <si>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</si>
  <si>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</si>
  <si>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</si>
  <si>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</si>
  <si>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</si>
  <si>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</si>
  <si>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</si>
  <si>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</si>
  <si>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</si>
  <si>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</si>
  <si>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</si>
  <si>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</si>
  <si>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</si>
  <si>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</si>
  <si>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</si>
  <si>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</si>
  <si>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</si>
  <si>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</si>
  <si>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</si>
  <si>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</si>
  <si>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</si>
  <si>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</si>
  <si>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</si>
  <si>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</si>
  <si>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</si>
  <si>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</si>
  <si>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</si>
  <si>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</si>
  <si>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</si>
  <si>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</si>
  <si>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</si>
  <si>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</si>
  <si>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</si>
  <si>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</si>
  <si>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</si>
  <si>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</si>
  <si>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</si>
  <si>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</si>
  <si>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</si>
  <si>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</si>
  <si>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</si>
  <si>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</si>
  <si>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</si>
  <si>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</si>
  <si>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</si>
  <si>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</si>
  <si>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</si>
  <si>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</si>
  <si>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</si>
  <si>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</si>
  <si>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</si>
  <si>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</si>
  <si>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</si>
  <si>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</si>
  <si>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</si>
  <si>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</si>
  <si>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</si>
  <si>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</si>
  <si>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</si>
  <si>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</si>
  <si>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</si>
  <si>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</si>
  <si>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</si>
  <si>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</si>
  <si>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</si>
  <si>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</si>
  <si>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</si>
  <si>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</si>
  <si>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</si>
  <si>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</si>
  <si>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</si>
  <si>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</si>
  <si>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</si>
  <si>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</si>
  <si>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</si>
  <si>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</si>
  <si>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</si>
  <si>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</si>
  <si>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</si>
  <si>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</si>
  <si>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</si>
  <si>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</si>
  <si>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</si>
  <si>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</si>
  <si>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</si>
  <si>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</si>
  <si>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</si>
  <si>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</si>
  <si>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</si>
  <si>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</si>
  <si>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</si>
  <si>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</si>
  <si>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</si>
  <si>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</si>
  <si>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</si>
  <si>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</si>
  <si>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</si>
  <si>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</si>
  <si>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</si>
  <si>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</si>
  <si>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</si>
  <si>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</si>
  <si>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</si>
  <si>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</si>
  <si>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</si>
  <si>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</si>
  <si>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</si>
  <si>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</si>
  <si>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</si>
  <si>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</si>
  <si>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</si>
  <si>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</si>
  <si>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</si>
  <si>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</si>
  <si>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</si>
  <si>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</si>
  <si>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</si>
  <si>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</si>
  <si>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</si>
  <si>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</si>
  <si>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</si>
  <si>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</si>
  <si>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</si>
  <si>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</si>
  <si>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</si>
  <si>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</si>
  <si>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</si>
  <si>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</si>
  <si>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</si>
  <si>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</si>
  <si>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</si>
  <si>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</si>
  <si>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</si>
  <si>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</si>
  <si>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</si>
  <si>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</si>
  <si>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</si>
  <si>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</si>
  <si>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</si>
  <si>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</si>
  <si>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</si>
  <si>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</si>
  <si>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</si>
  <si>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</si>
  <si>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</si>
  <si>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</si>
  <si>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</si>
  <si>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</si>
  <si>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</si>
  <si>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</si>
  <si>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</si>
  <si>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</si>
  <si>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</si>
  <si>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</si>
  <si>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</si>
  <si>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</si>
  <si>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</si>
  <si>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</si>
  <si>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</si>
  <si>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</si>
  <si>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</si>
  <si>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</si>
  <si>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</si>
  <si>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</si>
  <si>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</si>
  <si>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</si>
  <si>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</si>
  <si>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</si>
  <si>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</si>
  <si>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</si>
  <si>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</si>
  <si>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</si>
  <si>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</si>
  <si>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</si>
  <si>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</si>
  <si>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</si>
  <si>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</si>
  <si>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</si>
  <si>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</si>
  <si>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</si>
  <si>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</si>
  <si>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</si>
  <si>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</si>
  <si>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</si>
  <si>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</si>
  <si>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</si>
  <si>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</si>
  <si>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</si>
  <si>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</si>
  <si>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</si>
  <si>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</si>
  <si>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</si>
  <si>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</si>
  <si>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</si>
  <si>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</si>
  <si>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</si>
  <si>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</si>
  <si>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</si>
  <si>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</si>
  <si>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</si>
  <si>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</si>
  <si>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</si>
  <si>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</si>
  <si>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</si>
  <si>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</si>
  <si>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</si>
  <si>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</si>
  <si>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</si>
  <si>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</si>
  <si>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</si>
  <si>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</si>
  <si>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</si>
  <si>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</si>
  <si>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</si>
  <si>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</si>
  <si>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</si>
  <si>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</si>
  <si>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</si>
  <si>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</si>
  <si>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</si>
  <si>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</si>
  <si>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</si>
  <si>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</si>
  <si>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</si>
  <si>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</si>
  <si>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</si>
  <si>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</si>
  <si>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</si>
  <si>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</si>
  <si>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</si>
  <si>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</si>
  <si>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</si>
  <si>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</si>
  <si>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</si>
  <si>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</si>
  <si>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</si>
  <si>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</si>
  <si>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</si>
  <si>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</si>
  <si>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</si>
  <si>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</si>
  <si>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</si>
  <si>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</si>
  <si>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</si>
  <si>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</si>
  <si>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</si>
  <si>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</si>
  <si>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</si>
  <si>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</si>
  <si>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</si>
  <si>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</si>
  <si>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</si>
  <si>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</si>
  <si>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</si>
  <si>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</si>
  <si>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</si>
  <si>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</si>
  <si>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</si>
  <si>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</si>
  <si>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</si>
  <si>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</si>
  <si>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</si>
  <si>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</si>
  <si>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</si>
  <si>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</si>
  <si>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</si>
  <si>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</si>
  <si>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</si>
  <si>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</si>
  <si>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</si>
  <si>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</si>
  <si>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</si>
  <si>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</si>
  <si>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</si>
  <si>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</si>
  <si>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</si>
  <si>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</si>
  <si>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</si>
  <si>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</si>
  <si>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</si>
  <si>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</si>
  <si>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</si>
  <si>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</si>
  <si>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</si>
  <si>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</si>
  <si>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</si>
  <si>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</si>
  <si>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</si>
  <si>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</si>
  <si>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</si>
  <si>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</si>
  <si>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</si>
  <si>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</si>
  <si>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</si>
  <si>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</si>
  <si>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</si>
  <si>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</si>
  <si>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</si>
  <si>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</si>
  <si>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</si>
  <si>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</si>
  <si>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</si>
  <si>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</si>
  <si>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</si>
  <si>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</si>
  <si>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</si>
  <si>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</si>
  <si>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</si>
  <si>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</si>
  <si>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</si>
  <si>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</si>
  <si>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</si>
  <si>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</si>
  <si>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</si>
  <si>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</si>
  <si>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</si>
  <si>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</si>
  <si>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</si>
  <si>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</si>
  <si>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</si>
  <si>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</si>
  <si>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</si>
  <si>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</si>
  <si>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</si>
  <si>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</si>
  <si>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</si>
  <si>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</si>
  <si>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</si>
  <si>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</si>
  <si>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</si>
  <si>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</si>
  <si>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</si>
  <si>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</si>
  <si>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</si>
  <si>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</si>
  <si>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</si>
  <si>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</si>
  <si>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</si>
  <si>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</si>
  <si>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</si>
  <si>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</si>
  <si>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</si>
  <si>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</si>
  <si>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</si>
  <si>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</si>
  <si>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</si>
  <si>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</si>
  <si>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</si>
  <si>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</si>
  <si>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</si>
  <si>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</si>
  <si>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</si>
  <si>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</si>
  <si>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</si>
  <si>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</si>
  <si>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</si>
  <si>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</si>
  <si>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</si>
  <si>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</si>
  <si>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</si>
  <si>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</si>
  <si>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</si>
  <si>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</si>
  <si>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</si>
  <si>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</si>
  <si>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</si>
  <si>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</si>
  <si>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</si>
  <si>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</si>
  <si>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</si>
  <si>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</si>
  <si>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</si>
  <si>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</si>
  <si>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</si>
  <si>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</si>
  <si>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</si>
  <si>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</si>
  <si>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</si>
  <si>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</si>
  <si>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</si>
  <si>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</si>
  <si>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</si>
  <si>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</si>
  <si>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</si>
  <si>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</si>
  <si>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</si>
  <si>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</si>
  <si>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</si>
  <si>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</si>
  <si>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</si>
  <si>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</si>
  <si>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</si>
  <si>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</si>
  <si>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</si>
  <si>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</si>
  <si>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</si>
  <si>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</si>
  <si>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</si>
  <si>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</si>
  <si>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</si>
  <si>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</si>
  <si>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</si>
  <si>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</si>
  <si>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</si>
  <si>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</si>
  <si>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</si>
  <si>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</si>
  <si>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</si>
  <si>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</si>
  <si>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</si>
  <si>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</si>
  <si>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</si>
  <si>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</si>
  <si>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</si>
  <si>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</si>
  <si>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</si>
  <si>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</si>
  <si>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</si>
  <si>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</si>
  <si>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</si>
  <si>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</si>
  <si>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</si>
  <si>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</si>
  <si>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</si>
  <si>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</si>
  <si>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</si>
  <si>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</si>
  <si>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</si>
  <si>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</si>
  <si>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</si>
  <si>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</si>
  <si>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</si>
  <si>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</si>
  <si>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</si>
  <si>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</si>
  <si>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</si>
  <si>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</si>
  <si>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</si>
  <si>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</si>
  <si>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</si>
  <si>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</si>
  <si>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</si>
  <si>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</si>
  <si>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</si>
  <si>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</si>
  <si>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</si>
  <si>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</si>
  <si>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</si>
  <si>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</si>
  <si>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</si>
  <si>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</si>
  <si>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</si>
  <si>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</si>
  <si>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</si>
  <si>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</si>
  <si>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</si>
  <si>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</si>
  <si>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</si>
  <si>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</si>
  <si>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</si>
  <si>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</si>
  <si>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</si>
  <si>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</si>
  <si>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</si>
  <si>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</si>
  <si>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</si>
  <si>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</si>
  <si>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</si>
  <si>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</si>
  <si>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</si>
  <si>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</si>
  <si>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</si>
  <si>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</si>
  <si>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</si>
  <si>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</si>
  <si>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</si>
  <si>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</si>
  <si>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</si>
  <si>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</si>
  <si>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</si>
  <si>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</si>
  <si>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</si>
  <si>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</si>
  <si>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</si>
  <si>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</si>
  <si>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</si>
  <si>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</si>
  <si>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</si>
  <si>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</si>
  <si>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</si>
  <si>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</si>
  <si>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</si>
  <si>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</si>
  <si>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</si>
  <si>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</si>
  <si>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</si>
  <si>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</si>
  <si>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</si>
  <si>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</si>
  <si>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</si>
  <si>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</si>
  <si>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</si>
  <si>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</si>
  <si>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</si>
  <si>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</si>
  <si>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</si>
  <si>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</si>
  <si>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</si>
  <si>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</si>
  <si>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</si>
  <si>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</si>
  <si>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</si>
  <si>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</si>
  <si>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</si>
  <si>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</si>
  <si>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</si>
  <si>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</si>
  <si>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</si>
  <si>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</si>
  <si>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</si>
  <si>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</si>
  <si>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</si>
  <si>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</si>
  <si>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</si>
  <si>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</si>
  <si>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</si>
  <si>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</si>
  <si>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</si>
  <si>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</si>
  <si>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</si>
  <si>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</si>
  <si>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</si>
  <si>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</si>
  <si>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</si>
  <si>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</si>
  <si>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</si>
  <si>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</si>
  <si>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</si>
  <si>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</si>
  <si>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</si>
  <si>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</si>
  <si>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</si>
  <si>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</si>
  <si>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</si>
  <si>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</si>
  <si>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</si>
  <si>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</si>
  <si>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</si>
  <si>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</si>
  <si>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</si>
  <si>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</si>
  <si>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</si>
  <si>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</si>
  <si>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</si>
  <si>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</si>
  <si>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</si>
  <si>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</si>
  <si>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</si>
  <si>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</si>
  <si>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</si>
  <si>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</si>
  <si>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</si>
  <si>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</si>
  <si>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</si>
  <si>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</si>
  <si>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</si>
  <si>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</si>
  <si>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</si>
  <si>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</si>
  <si>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</si>
  <si>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</si>
  <si>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</si>
  <si>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</si>
  <si>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</si>
  <si>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</si>
  <si>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</si>
  <si>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</si>
  <si>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</si>
  <si>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</si>
  <si>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</si>
  <si>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</si>
  <si>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</si>
  <si>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</si>
  <si>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</si>
  <si>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</si>
  <si>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</si>
  <si>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</si>
  <si>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</si>
  <si>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</si>
  <si>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</si>
  <si>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</si>
  <si>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</si>
  <si>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</si>
  <si>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</si>
  <si>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</si>
  <si>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</si>
  <si>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</si>
  <si>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</si>
  <si>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</si>
  <si>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</si>
  <si>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</si>
  <si>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</si>
  <si>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</si>
  <si>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</si>
  <si>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</si>
  <si>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</si>
  <si>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</si>
  <si>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</si>
  <si>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</si>
  <si>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</si>
  <si>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</si>
  <si>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</si>
  <si>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</si>
  <si>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</si>
  <si>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</si>
  <si>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</si>
  <si>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</si>
  <si>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</si>
  <si>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</si>
  <si>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</si>
  <si>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</si>
  <si>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</si>
  <si>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</si>
  <si>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</si>
  <si>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</si>
  <si>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</si>
  <si>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</si>
  <si>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</si>
  <si>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</si>
  <si>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</si>
  <si>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</si>
  <si>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</si>
  <si>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</si>
  <si>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</si>
  <si>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</si>
  <si>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</si>
  <si>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</si>
  <si>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</si>
  <si>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</si>
  <si>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</si>
  <si>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</si>
  <si>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</si>
  <si>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</si>
  <si>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</si>
  <si>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</si>
  <si>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</si>
  <si>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</si>
  <si>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</si>
  <si>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</si>
  <si>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</si>
  <si>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</si>
  <si>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</si>
  <si>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</si>
  <si>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</si>
  <si>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</si>
  <si>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</si>
  <si>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</si>
  <si>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</si>
  <si>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</si>
  <si>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</si>
  <si>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</si>
  <si>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</si>
  <si>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</si>
  <si>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</si>
  <si>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</si>
  <si>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</si>
  <si>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</si>
  <si>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</si>
  <si>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</si>
  <si>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</si>
  <si>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</si>
  <si>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</si>
  <si>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</si>
  <si>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</si>
  <si>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</si>
  <si>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</si>
  <si>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</si>
  <si>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</si>
  <si>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</si>
  <si>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</si>
  <si>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</si>
  <si>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</si>
  <si>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</si>
  <si>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</si>
  <si>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</si>
  <si>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</si>
  <si>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</si>
  <si>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</si>
  <si>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</si>
  <si>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</si>
  <si>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</si>
  <si>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</si>
  <si>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</si>
  <si>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</si>
  <si>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</si>
  <si>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</si>
  <si>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</si>
  <si>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</si>
  <si>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</si>
  <si>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</si>
  <si>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</si>
  <si>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</si>
  <si>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</si>
  <si>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</si>
  <si>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</si>
  <si>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</si>
  <si>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</si>
  <si>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</si>
  <si>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</si>
  <si>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</si>
  <si>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</si>
  <si>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</si>
  <si>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</si>
  <si>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</si>
  <si>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</si>
  <si>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</si>
  <si>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</si>
  <si>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</si>
  <si>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</si>
  <si>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</si>
  <si>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</si>
  <si>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</si>
  <si>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</si>
  <si>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</si>
  <si>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</si>
  <si>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</si>
  <si>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</si>
  <si>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</si>
  <si>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</si>
  <si>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</si>
  <si>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</si>
  <si>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</si>
  <si>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</si>
  <si>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</si>
  <si>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</si>
  <si>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</si>
  <si>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</si>
  <si>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</si>
  <si>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</si>
  <si>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</si>
  <si>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</si>
  <si>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</si>
  <si>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</si>
  <si>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</si>
  <si>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</si>
  <si>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</si>
  <si>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</si>
  <si>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</si>
  <si>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</si>
  <si>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</si>
  <si>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</si>
  <si>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</si>
  <si>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</si>
  <si>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</si>
  <si>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</si>
  <si>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</si>
  <si>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</si>
  <si>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</si>
  <si>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</si>
  <si>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</si>
  <si>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</si>
  <si>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</si>
  <si>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</si>
  <si>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</si>
  <si>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</si>
  <si>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</si>
  <si>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</si>
  <si>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</si>
  <si>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</si>
  <si>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</si>
  <si>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</si>
  <si>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</si>
  <si>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</si>
  <si>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</si>
  <si>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</si>
  <si>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</si>
  <si>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</si>
  <si>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</si>
  <si>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</si>
  <si>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</si>
  <si>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</si>
  <si>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</si>
  <si>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</si>
  <si>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</si>
  <si>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</si>
  <si>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</si>
  <si>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</si>
  <si>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</si>
  <si>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</si>
  <si>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</si>
  <si>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</si>
  <si>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</si>
  <si>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</si>
  <si>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</si>
  <si>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</si>
  <si>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</si>
  <si>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</si>
  <si>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</si>
  <si>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</si>
  <si>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</si>
  <si>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</si>
  <si>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</si>
  <si>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</si>
  <si>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</si>
  <si>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</si>
  <si>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</si>
  <si>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</si>
  <si>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</si>
  <si>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</si>
  <si>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</si>
  <si>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</si>
  <si>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</si>
  <si>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</si>
  <si>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</si>
  <si>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</si>
  <si>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</si>
  <si>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</si>
  <si>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</si>
  <si>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</si>
  <si>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</si>
  <si>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</si>
  <si>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</si>
  <si>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</si>
  <si>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</si>
  <si>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</si>
  <si>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</si>
  <si>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</si>
  <si>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</si>
  <si>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</si>
  <si>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</si>
  <si>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</si>
  <si>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</si>
  <si>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</si>
  <si>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</si>
  <si>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</si>
  <si>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</si>
  <si>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</si>
  <si>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</si>
  <si>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</si>
  <si>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</si>
  <si>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</si>
  <si>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</si>
  <si>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</si>
  <si>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</si>
  <si>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</si>
  <si>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</si>
  <si>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</si>
  <si>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</si>
  <si>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</si>
  <si>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</si>
  <si>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</si>
  <si>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</si>
  <si>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</si>
  <si>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</si>
  <si>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</si>
  <si>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</si>
  <si>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</si>
  <si>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</si>
  <si>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</si>
  <si>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</si>
  <si>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</si>
  <si>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</si>
  <si>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</si>
  <si>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</si>
  <si>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</si>
  <si>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</si>
  <si>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</si>
  <si>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</si>
  <si>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</si>
  <si>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</si>
  <si>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</si>
  <si>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</si>
  <si>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</si>
  <si>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</si>
  <si>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</si>
  <si>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</si>
  <si>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</si>
  <si>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</si>
  <si>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</si>
  <si>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</si>
  <si>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</si>
  <si>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</si>
  <si>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</si>
  <si>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</si>
  <si>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</si>
  <si>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</si>
  <si>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</si>
  <si>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</si>
  <si>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</si>
  <si>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</si>
  <si>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</si>
  <si>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</si>
  <si>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</si>
  <si>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</si>
  <si>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</si>
  <si>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</si>
  <si>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</si>
  <si>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</si>
  <si>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</si>
  <si>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</si>
  <si>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</si>
  <si>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</si>
  <si>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</si>
  <si>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</si>
  <si>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</si>
  <si>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</si>
  <si>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</si>
  <si>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</si>
  <si>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</si>
  <si>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</si>
  <si>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</si>
  <si>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</si>
  <si>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</si>
  <si>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</si>
  <si>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</si>
  <si>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</si>
  <si>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</si>
  <si>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</si>
  <si>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</si>
  <si>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</si>
  <si>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</si>
  <si>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</si>
  <si>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</si>
  <si>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</si>
  <si>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</si>
  <si>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</si>
  <si>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</si>
  <si>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</si>
  <si>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</si>
  <si>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</si>
  <si>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</si>
  <si>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</si>
  <si>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</si>
  <si>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</si>
  <si>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</si>
  <si>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</si>
  <si>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</si>
  <si>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</si>
  <si>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</si>
  <si>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</si>
  <si>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</si>
  <si>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</si>
  <si>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</si>
  <si>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</si>
  <si>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</si>
  <si>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</si>
  <si>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</si>
  <si>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</si>
  <si>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</si>
  <si>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</si>
  <si>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</si>
  <si>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</si>
  <si>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</si>
  <si>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</si>
  <si>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</si>
  <si>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</si>
  <si>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</si>
  <si>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</si>
  <si>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</si>
  <si>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</si>
  <si>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</si>
  <si>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</si>
  <si>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</si>
  <si>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</si>
  <si>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</si>
  <si>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</si>
  <si>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</si>
  <si>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</si>
  <si>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</si>
  <si>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</si>
  <si>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</si>
  <si>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</si>
  <si>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</si>
  <si>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</si>
  <si>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</si>
  <si>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</si>
  <si>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</si>
  <si>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</si>
  <si>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</si>
  <si>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</si>
  <si>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</si>
  <si>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</si>
  <si>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</si>
  <si>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</si>
  <si>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</si>
  <si>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</si>
  <si>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</si>
  <si>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</si>
  <si>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</si>
  <si>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</si>
  <si>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</si>
  <si>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</si>
  <si>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</si>
  <si>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</si>
  <si>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</si>
  <si>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</si>
  <si>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</si>
  <si>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</si>
  <si>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</si>
  <si>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</si>
  <si>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</si>
  <si>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</si>
  <si>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</si>
  <si>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</si>
  <si>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</si>
  <si>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</si>
  <si>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</si>
  <si>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</si>
  <si>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</si>
  <si>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</si>
  <si>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</si>
  <si>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</si>
  <si>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</si>
  <si>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</si>
  <si>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</si>
  <si>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</si>
  <si>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</si>
  <si>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</si>
  <si>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</si>
  <si>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</si>
  <si>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</si>
  <si>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</si>
  <si>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</si>
  <si>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</si>
  <si>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</si>
  <si>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</si>
  <si>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</si>
  <si>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</si>
  <si>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</si>
  <si>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</si>
  <si>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</si>
  <si>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</si>
  <si>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</si>
  <si>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</si>
  <si>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</si>
  <si>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</si>
  <si>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</si>
  <si>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</si>
  <si>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</si>
  <si>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</si>
  <si>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</si>
  <si>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</si>
  <si>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</si>
  <si>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</si>
  <si>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</si>
  <si>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</si>
  <si>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</si>
  <si>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</si>
  <si>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</si>
  <si>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</si>
  <si>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</si>
  <si>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</si>
  <si>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</si>
  <si>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</si>
  <si>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</si>
  <si>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</si>
  <si>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</si>
  <si>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</si>
  <si>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</si>
  <si>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</si>
  <si>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</si>
  <si>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</si>
  <si>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</si>
  <si>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</si>
  <si>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</si>
  <si>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</si>
  <si>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</si>
  <si>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</si>
  <si>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</si>
  <si>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</si>
  <si>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</si>
  <si>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</si>
  <si>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</si>
  <si>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</si>
  <si>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</si>
  <si>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</si>
  <si>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</si>
  <si>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</si>
  <si>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</si>
  <si>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</si>
  <si>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</si>
  <si>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</si>
  <si>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</si>
  <si>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</si>
  <si>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</si>
  <si>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</si>
  <si>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</si>
  <si>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</si>
  <si>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</si>
  <si>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</si>
  <si>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</si>
  <si>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</si>
  <si>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</si>
  <si>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</si>
  <si>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</si>
  <si>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</si>
  <si>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</si>
  <si>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</si>
  <si>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</si>
  <si>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</si>
  <si>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</si>
  <si>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</si>
  <si>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</si>
  <si>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</si>
  <si>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</si>
  <si>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</si>
  <si>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</si>
  <si>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</si>
  <si>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</si>
  <si>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</si>
  <si>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</si>
  <si>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</si>
  <si>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</si>
  <si>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</si>
  <si>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</si>
  <si>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</si>
  <si>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</si>
  <si>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</si>
  <si>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</si>
  <si>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</si>
  <si>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</si>
  <si>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</si>
  <si>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</si>
  <si>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</si>
  <si>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</si>
  <si>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</si>
  <si>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</si>
  <si>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</si>
  <si>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</si>
  <si>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</si>
  <si>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</si>
  <si>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</si>
  <si>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</si>
  <si>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</si>
  <si>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</si>
  <si>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</si>
  <si>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</si>
  <si>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</si>
  <si>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</si>
  <si>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</si>
  <si>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</si>
  <si>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</si>
  <si>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</si>
  <si>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</si>
  <si>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</si>
  <si>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</si>
  <si>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</si>
  <si>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</si>
  <si>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</si>
  <si>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</si>
  <si>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</si>
  <si>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</si>
  <si>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</si>
  <si>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</si>
  <si>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</si>
  <si>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</si>
  <si>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</si>
  <si>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</si>
  <si>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</si>
  <si>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</si>
  <si>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</si>
  <si>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</si>
  <si>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</si>
  <si>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</si>
  <si>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</si>
  <si>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</si>
  <si>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</si>
  <si>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</si>
  <si>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</si>
  <si>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</si>
  <si>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</si>
  <si>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</si>
  <si>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</si>
  <si>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</si>
  <si>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</si>
  <si>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</si>
  <si>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</si>
  <si>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</si>
  <si>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</si>
  <si>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</si>
  <si>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</si>
  <si>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</si>
  <si>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</si>
  <si>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</si>
  <si>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</si>
  <si>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</si>
  <si>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</si>
  <si>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</si>
  <si>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</si>
  <si>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</si>
  <si>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</si>
  <si>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</si>
  <si>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</si>
  <si>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</si>
  <si>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</si>
  <si>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</si>
  <si>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</si>
  <si>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</si>
  <si>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</si>
  <si>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</si>
  <si>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</si>
  <si>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</si>
  <si>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</si>
  <si>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</si>
  <si>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</si>
  <si>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</si>
  <si>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</si>
  <si>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</si>
  <si>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</si>
  <si>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</si>
  <si>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</si>
  <si>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</si>
  <si>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</si>
  <si>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</si>
  <si>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</si>
  <si>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</si>
  <si>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</si>
  <si>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</si>
  <si>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</si>
  <si>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</si>
  <si>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</si>
  <si>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</si>
  <si>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</si>
  <si>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</si>
  <si>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</si>
  <si>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</si>
  <si>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</si>
  <si>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</si>
  <si>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</si>
  <si>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</si>
  <si>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</si>
  <si>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</si>
  <si>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</si>
  <si>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</si>
  <si>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</si>
  <si>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</si>
  <si>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</si>
  <si>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</si>
  <si>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</si>
  <si>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</si>
  <si>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</si>
  <si>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</si>
  <si>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</si>
  <si>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</si>
  <si>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</si>
  <si>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</si>
  <si>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</si>
  <si>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</si>
  <si>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</si>
  <si>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</si>
  <si>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</si>
  <si>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</si>
  <si>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</si>
  <si>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</si>
  <si>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</si>
  <si>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</si>
  <si>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</si>
  <si>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</si>
  <si>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</si>
  <si>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</si>
  <si>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</si>
  <si>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</si>
  <si>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</si>
  <si>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</si>
  <si>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</si>
  <si>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</si>
  <si>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</si>
  <si>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</si>
  <si>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</si>
  <si>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</si>
  <si>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</si>
  <si>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</si>
  <si>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</si>
  <si>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</si>
  <si>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</si>
  <si>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</si>
  <si>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</si>
  <si>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</si>
  <si>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</si>
  <si>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</si>
  <si>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</si>
  <si>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</si>
  <si>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</si>
  <si>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</si>
  <si>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</si>
  <si>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</si>
  <si>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</si>
  <si>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</si>
  <si>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</si>
  <si>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</si>
  <si>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</si>
  <si>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</si>
  <si>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</si>
  <si>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</si>
  <si>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</si>
  <si>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</si>
  <si>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</si>
  <si>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</si>
  <si>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</si>
  <si>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</si>
  <si>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</si>
  <si>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</si>
  <si>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</si>
  <si>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</si>
  <si>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</si>
  <si>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</si>
  <si>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</si>
  <si>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</si>
  <si>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</si>
  <si>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</si>
  <si>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</si>
  <si>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</si>
  <si>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</si>
  <si>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</si>
  <si>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</si>
  <si>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</si>
  <si>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</si>
  <si>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</si>
  <si>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</si>
  <si>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</si>
  <si>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</si>
  <si>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</si>
  <si>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</si>
  <si>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</si>
  <si>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</si>
  <si>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</si>
  <si>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</si>
  <si>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</si>
  <si>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</si>
  <si>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</si>
  <si>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</si>
  <si>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</si>
  <si>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</si>
  <si>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</si>
  <si>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</si>
  <si>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</si>
  <si>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</si>
  <si>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</si>
  <si>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</si>
  <si>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</si>
  <si>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</si>
  <si>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</si>
  <si>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</si>
  <si>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</si>
  <si>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</si>
  <si>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</si>
  <si>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</si>
  <si>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</si>
  <si>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</si>
  <si>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</si>
  <si>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</si>
  <si>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</si>
  <si>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</si>
  <si>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</si>
  <si>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</si>
  <si>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</si>
  <si>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</si>
  <si>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</si>
  <si>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</si>
  <si>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</si>
  <si>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</si>
  <si>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</si>
  <si>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</si>
  <si>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</si>
  <si>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</si>
  <si>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</si>
  <si>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</si>
  <si>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</si>
  <si>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</si>
  <si>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</si>
  <si>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</si>
  <si>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</si>
  <si>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</si>
  <si>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</si>
  <si>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</si>
  <si>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</si>
  <si>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</si>
  <si>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</si>
  <si>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</si>
  <si>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</si>
  <si>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</si>
  <si>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</si>
  <si>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</si>
  <si>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</si>
  <si>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</si>
  <si>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</si>
  <si>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</si>
  <si>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</si>
  <si>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</si>
  <si>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</si>
  <si>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</si>
  <si>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</si>
  <si>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</si>
  <si>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</si>
  <si>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</si>
  <si>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</si>
  <si>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</si>
  <si>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</si>
  <si>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</si>
  <si>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</si>
  <si>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</si>
  <si>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</si>
  <si>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</si>
  <si>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</si>
  <si>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</si>
  <si>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</si>
  <si>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</si>
  <si>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</si>
  <si>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</si>
  <si>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</si>
  <si>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</si>
  <si>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</si>
  <si>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</si>
  <si>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</si>
  <si>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</si>
  <si>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</si>
  <si>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</si>
  <si>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</si>
  <si>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</si>
  <si>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</si>
  <si>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</si>
  <si>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</si>
  <si>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</si>
  <si>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</si>
  <si>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</si>
  <si>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</si>
  <si>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</si>
  <si>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</si>
  <si>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</si>
  <si>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</si>
  <si>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</si>
  <si>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</si>
  <si>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</si>
  <si>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</si>
  <si>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</si>
  <si>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</si>
  <si>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</si>
  <si>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</si>
  <si>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</si>
  <si>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</si>
  <si>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</si>
  <si>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</si>
  <si>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</si>
  <si>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</si>
  <si>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</si>
  <si>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</si>
  <si>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</si>
  <si>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</si>
  <si>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</si>
  <si>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</si>
  <si>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</si>
  <si>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</si>
  <si>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</si>
  <si>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</si>
  <si>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</si>
  <si>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</si>
  <si>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</si>
  <si>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</si>
  <si>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</si>
  <si>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</si>
  <si>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</si>
  <si>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</si>
  <si>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</si>
  <si>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</si>
  <si>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</si>
  <si>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</si>
  <si>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</si>
  <si>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</si>
  <si>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</si>
  <si>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</si>
  <si>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</si>
  <si>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</si>
  <si>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</si>
  <si>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</si>
  <si>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</si>
  <si>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</si>
  <si>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</si>
  <si>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</si>
  <si>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</si>
  <si>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</si>
  <si>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</si>
  <si>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</si>
  <si>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</si>
  <si>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</si>
  <si>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</si>
  <si>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</si>
  <si>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</si>
  <si>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</si>
  <si>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</si>
  <si>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</si>
  <si>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</si>
  <si>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</si>
  <si>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</si>
  <si>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</si>
  <si>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</si>
  <si>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</si>
  <si>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</si>
  <si>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</si>
  <si>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</si>
  <si>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</si>
  <si>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</si>
  <si>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</si>
  <si>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</si>
  <si>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</si>
  <si>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</si>
  <si>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</si>
  <si>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</si>
  <si>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</si>
  <si>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</si>
  <si>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</si>
  <si>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</si>
  <si>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</si>
  <si>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</si>
  <si>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</si>
  <si>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</si>
  <si>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</si>
  <si>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</si>
  <si>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</si>
  <si>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</si>
  <si>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</si>
  <si>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</si>
  <si>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</si>
  <si>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</si>
  <si>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</si>
  <si>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</si>
  <si>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</si>
  <si>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</si>
  <si>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</si>
  <si>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</si>
  <si>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</si>
  <si>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</si>
  <si>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</si>
  <si>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</si>
  <si>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</si>
  <si>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</si>
  <si>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</si>
  <si>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</si>
  <si>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</si>
  <si>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</si>
  <si>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</si>
  <si>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</si>
  <si>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</si>
  <si>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</si>
  <si>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</si>
  <si>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</si>
  <si>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</si>
  <si>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</si>
  <si>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</si>
  <si>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</si>
  <si>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</si>
  <si>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</si>
  <si>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</si>
  <si>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</si>
  <si>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</si>
  <si>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</si>
  <si>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</si>
  <si>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</si>
  <si>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</si>
  <si>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</si>
  <si>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</si>
  <si>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</si>
  <si>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</si>
  <si>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</si>
  <si>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</si>
  <si>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</si>
  <si>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</si>
  <si>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</si>
  <si>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</si>
  <si>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</si>
  <si>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</si>
  <si>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</si>
  <si>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</si>
  <si>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</si>
  <si>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</si>
  <si>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</si>
  <si>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</si>
  <si>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</si>
  <si>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</si>
  <si>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</si>
  <si>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</si>
  <si>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</si>
  <si>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</si>
  <si>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</si>
  <si>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</si>
  <si>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</si>
  <si>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</si>
  <si>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</si>
  <si>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</si>
  <si>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</si>
  <si>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</si>
  <si>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</si>
  <si>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</si>
  <si>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</si>
  <si>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</si>
  <si>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</si>
  <si>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</si>
  <si>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</si>
  <si>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</si>
  <si>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</si>
  <si>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</si>
  <si>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</si>
  <si>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</si>
  <si>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</si>
  <si>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</si>
  <si>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</si>
  <si>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</si>
  <si>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</si>
  <si>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</si>
  <si>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</si>
  <si>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</si>
  <si>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</si>
  <si>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</si>
  <si>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</si>
  <si>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</si>
  <si>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</si>
  <si>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</si>
  <si>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</si>
  <si>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</si>
  <si>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</si>
  <si>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</si>
  <si>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</si>
  <si>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</si>
  <si>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</si>
  <si>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</si>
  <si>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</si>
  <si>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</si>
  <si>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</si>
  <si>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</si>
  <si>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</si>
  <si>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</si>
  <si>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</si>
  <si>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</si>
  <si>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</si>
  <si>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</si>
  <si>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</si>
  <si>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</si>
  <si>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</si>
  <si>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</si>
  <si>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</si>
  <si>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</si>
  <si>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</si>
  <si>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</si>
  <si>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</si>
  <si>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</si>
  <si>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</si>
  <si>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</si>
  <si>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</si>
  <si>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</si>
  <si>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</si>
  <si>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</si>
  <si>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</si>
  <si>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</si>
  <si>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</si>
  <si>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</si>
  <si>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</si>
  <si>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</si>
  <si>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</si>
  <si>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</si>
  <si>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</si>
  <si>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</si>
  <si>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</si>
  <si>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</si>
  <si>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</si>
  <si>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</si>
  <si>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</si>
  <si>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</si>
  <si>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</si>
  <si>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</si>
  <si>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</si>
  <si>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</si>
  <si>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</si>
  <si>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</si>
  <si>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</si>
  <si>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</si>
  <si>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</si>
  <si>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</si>
  <si>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</si>
  <si>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</si>
  <si>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</si>
  <si>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</si>
  <si>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</si>
  <si>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</si>
  <si>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</si>
  <si>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</si>
  <si>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</si>
  <si>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</si>
  <si>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</si>
  <si>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</si>
  <si>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</si>
  <si>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</si>
  <si>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</si>
  <si>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</si>
  <si>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</si>
  <si>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</si>
  <si>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</si>
  <si>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</si>
  <si>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</si>
  <si>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</si>
  <si>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</si>
  <si>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</si>
  <si>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</si>
  <si>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</si>
  <si>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</si>
  <si>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</si>
  <si>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</si>
  <si>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</si>
  <si>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</si>
  <si>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</si>
  <si>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</si>
  <si>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</si>
  <si>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</si>
  <si>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</si>
  <si>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</si>
  <si>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</si>
  <si>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</si>
  <si>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</si>
  <si>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</si>
  <si>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</si>
  <si>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</si>
  <si>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</si>
  <si>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</si>
  <si>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</si>
  <si>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</si>
  <si>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</si>
  <si>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</si>
  <si>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</si>
  <si>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</si>
  <si>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</si>
  <si>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</si>
  <si>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</si>
  <si>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</si>
  <si>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</si>
  <si>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</si>
  <si>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</si>
  <si>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</si>
  <si>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</si>
  <si>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</si>
  <si>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</si>
  <si>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</si>
  <si>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</si>
  <si>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</si>
  <si>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</si>
  <si>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</si>
  <si>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</si>
  <si>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</si>
  <si>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</si>
  <si>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</si>
  <si>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</si>
  <si>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</si>
  <si>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</si>
  <si>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</si>
  <si>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</si>
  <si>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</si>
  <si>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</si>
  <si>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</si>
  <si>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</si>
  <si>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</si>
  <si>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</si>
  <si>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</si>
  <si>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</si>
  <si>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</si>
  <si>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</si>
  <si>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</si>
  <si>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</si>
  <si>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</si>
  <si>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</si>
  <si>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</si>
  <si>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</si>
  <si>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</si>
  <si>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</si>
  <si>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</si>
  <si>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</si>
  <si>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</si>
  <si>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</si>
  <si>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</si>
  <si>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</si>
  <si>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</si>
  <si>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</si>
  <si>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</si>
  <si>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</si>
  <si>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</si>
  <si>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</si>
  <si>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</si>
  <si>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</si>
  <si>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</si>
  <si>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</si>
  <si>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</si>
  <si>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</si>
  <si>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</si>
  <si>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</si>
  <si>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</si>
  <si>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</si>
  <si>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</si>
  <si>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</si>
  <si>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</si>
  <si>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</si>
  <si>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</si>
  <si>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</si>
  <si>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</si>
  <si>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</si>
  <si>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</si>
  <si>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</si>
  <si>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</si>
  <si>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</si>
  <si>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</si>
  <si>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</si>
  <si>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</si>
  <si>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</si>
  <si>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</si>
  <si>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</si>
  <si>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</si>
  <si>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</si>
  <si>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</si>
  <si>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</si>
  <si>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</si>
  <si>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</si>
  <si>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</si>
  <si>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</si>
  <si>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</si>
  <si>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</si>
  <si>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</si>
  <si>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</si>
  <si>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</si>
  <si>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</si>
  <si>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</si>
  <si>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</si>
  <si>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</si>
  <si>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</si>
  <si>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</si>
  <si>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</si>
  <si>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</si>
  <si>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</si>
  <si>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</si>
  <si>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</si>
  <si>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</si>
  <si>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</si>
  <si>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</si>
  <si>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</si>
  <si>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</si>
  <si>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</si>
  <si>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</si>
  <si>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</si>
  <si>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</si>
  <si>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</si>
  <si>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</si>
  <si>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</si>
  <si>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</si>
  <si>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</si>
  <si>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</si>
  <si>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</si>
  <si>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</si>
  <si>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</si>
  <si>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</si>
  <si>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</si>
  <si>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</si>
  <si>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</si>
  <si>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</si>
  <si>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</si>
  <si>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</si>
  <si>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</si>
  <si>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</si>
  <si>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</si>
  <si>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</si>
  <si>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</si>
  <si>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</si>
  <si>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</si>
  <si>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</si>
  <si>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</si>
  <si>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</si>
  <si>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</si>
  <si>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</si>
  <si>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</si>
  <si>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</si>
  <si>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</si>
  <si>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</si>
  <si>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</si>
  <si>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</si>
  <si>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</si>
  <si>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</si>
  <si>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</si>
  <si>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</si>
  <si>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</si>
  <si>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</si>
  <si>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</si>
  <si>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</si>
  <si>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</si>
  <si>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</si>
  <si>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</si>
  <si>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</si>
  <si>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</si>
  <si>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</si>
  <si>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</si>
  <si>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</si>
  <si>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</si>
  <si>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</si>
  <si>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</si>
  <si>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</si>
  <si>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</si>
  <si>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</si>
  <si>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</si>
  <si>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</si>
  <si>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</si>
  <si>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</si>
  <si>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</si>
  <si>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</si>
  <si>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</si>
  <si>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</si>
  <si>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</si>
  <si>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</si>
  <si>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</si>
  <si>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</si>
  <si>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</si>
  <si>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</si>
  <si>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</si>
  <si>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</si>
  <si>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</si>
  <si>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</si>
  <si>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</si>
  <si>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</si>
  <si>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</si>
  <si>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</si>
  <si>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</si>
  <si>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</si>
  <si>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</si>
  <si>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</si>
  <si>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</si>
  <si>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</si>
  <si>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</si>
  <si>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</si>
  <si>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</si>
  <si>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</si>
  <si>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</si>
  <si>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</si>
  <si>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</si>
  <si>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</si>
  <si>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</si>
  <si>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</si>
  <si>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</si>
  <si>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</si>
  <si>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</si>
  <si>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</si>
  <si>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</si>
  <si>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</si>
  <si>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</si>
  <si>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</si>
  <si>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</si>
  <si>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</si>
  <si>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</si>
  <si>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</si>
  <si>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</si>
  <si>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</si>
  <si>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</si>
  <si>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</si>
  <si>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</si>
  <si>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</si>
  <si>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</si>
  <si>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</si>
  <si>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</si>
  <si>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</si>
  <si>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</si>
  <si>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</si>
  <si>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</si>
  <si>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</si>
  <si>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</si>
  <si>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</si>
  <si>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</si>
  <si>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</si>
  <si>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</si>
  <si>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</si>
  <si>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</si>
  <si>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</si>
  <si>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</si>
  <si>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</si>
  <si>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</si>
  <si>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</si>
  <si>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</si>
  <si>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</si>
  <si>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</si>
  <si>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</si>
  <si>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</si>
  <si>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</si>
  <si>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</si>
  <si>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</si>
  <si>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</si>
  <si>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</si>
  <si>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</si>
  <si>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</si>
  <si>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</si>
  <si>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</si>
  <si>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</si>
  <si>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</si>
  <si>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</si>
  <si>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</si>
  <si>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</si>
  <si>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</si>
  <si>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</si>
  <si>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</si>
  <si>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</si>
  <si>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</si>
  <si>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</si>
  <si>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</si>
  <si>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</si>
  <si>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</si>
  <si>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</si>
  <si>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</si>
  <si>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</si>
  <si>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</si>
  <si>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</si>
  <si>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</si>
  <si>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</si>
  <si>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</si>
  <si>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</si>
  <si>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</si>
  <si>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</si>
  <si>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</si>
  <si>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</si>
  <si>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</si>
  <si>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</si>
  <si>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</si>
  <si>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</si>
  <si>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</si>
  <si>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</si>
  <si>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</si>
  <si>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</si>
  <si>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</si>
  <si>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</si>
  <si>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</si>
  <si>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</si>
  <si>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</si>
  <si>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</si>
  <si>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</si>
  <si>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</si>
  <si>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</si>
  <si>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</si>
  <si>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</si>
  <si>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</si>
  <si>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</si>
  <si>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</si>
  <si>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</si>
  <si>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</si>
  <si>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</si>
  <si>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</si>
  <si>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</si>
  <si>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</si>
  <si>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</si>
  <si>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</si>
  <si>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</si>
  <si>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</si>
  <si>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</si>
  <si>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</si>
  <si>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</si>
  <si>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</si>
  <si>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</si>
  <si>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</si>
  <si>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</si>
  <si>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</si>
  <si>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</si>
  <si>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</si>
  <si>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</si>
  <si>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</si>
  <si>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</si>
  <si>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</si>
  <si>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</si>
  <si>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</si>
  <si>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</si>
  <si>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</si>
  <si>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</si>
  <si>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</si>
  <si>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</si>
  <si>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</si>
  <si>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</si>
  <si>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</si>
  <si>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</si>
  <si>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</si>
  <si>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</si>
  <si>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</si>
  <si>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</si>
  <si>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</si>
  <si>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</si>
  <si>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</si>
  <si>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</si>
  <si>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</si>
  <si>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</si>
  <si>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</si>
  <si>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</si>
  <si>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</si>
  <si>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</si>
  <si>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</si>
  <si>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</si>
  <si>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</si>
  <si>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</si>
  <si>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</si>
  <si>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</si>
  <si>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</si>
  <si>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</si>
  <si>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</si>
  <si>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</si>
  <si>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</si>
  <si>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</si>
  <si>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</si>
  <si>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</si>
  <si>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</si>
  <si>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</si>
  <si>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</si>
  <si>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</si>
  <si>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</si>
  <si>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</si>
  <si>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</si>
  <si>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</si>
  <si>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</si>
  <si>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</si>
  <si>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</si>
  <si>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</si>
  <si>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</si>
  <si>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</si>
  <si>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</si>
  <si>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</si>
  <si>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</si>
  <si>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</si>
  <si>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</si>
  <si>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</si>
  <si>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</si>
  <si>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</si>
  <si>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</si>
  <si>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</si>
  <si>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</si>
  <si>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</si>
  <si>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</si>
  <si>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</si>
  <si>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</si>
  <si>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</si>
  <si>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</si>
  <si>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</si>
  <si>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</si>
  <si>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</si>
  <si>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</si>
  <si>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</si>
  <si>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</si>
  <si>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</si>
  <si>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</si>
  <si>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</si>
  <si>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</si>
  <si>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</si>
  <si>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</si>
  <si>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</si>
  <si>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</si>
  <si>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</si>
  <si>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</si>
  <si>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</si>
  <si>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</si>
  <si>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</si>
  <si>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</si>
  <si>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</si>
  <si>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</si>
  <si>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</si>
  <si>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</si>
  <si>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</si>
  <si>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</si>
  <si>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</si>
  <si>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</si>
  <si>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</si>
  <si>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</si>
  <si>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</si>
  <si>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</si>
  <si>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</si>
  <si>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</si>
  <si>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</si>
  <si>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</si>
  <si>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</si>
  <si>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</si>
  <si>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</si>
  <si>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</si>
  <si>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</si>
  <si>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</si>
  <si>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</si>
  <si>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</si>
  <si>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</si>
  <si>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</si>
  <si>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</si>
  <si>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</si>
  <si>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</si>
  <si>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</si>
  <si>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</si>
  <si>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</si>
  <si>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</si>
  <si>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</si>
  <si>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</si>
  <si>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</si>
  <si>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</si>
  <si>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</si>
  <si>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</si>
  <si>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</si>
  <si>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</si>
  <si>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</si>
  <si>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</si>
  <si>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</si>
  <si>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</si>
  <si>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</si>
  <si>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</si>
  <si>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</si>
  <si>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</si>
  <si>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</si>
  <si>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</si>
  <si>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</si>
  <si>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</si>
  <si>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</si>
  <si>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</si>
  <si>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</si>
  <si>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</si>
  <si>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</si>
  <si>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</si>
  <si>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</si>
  <si>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</si>
  <si>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</si>
  <si>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</si>
  <si>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</si>
  <si>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</si>
  <si>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</si>
  <si>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</si>
  <si>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</si>
  <si>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</si>
  <si>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</si>
  <si>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</si>
  <si>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</si>
  <si>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</si>
  <si>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</si>
  <si>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</si>
  <si>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</si>
  <si>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</si>
  <si>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</si>
  <si>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</si>
  <si>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</si>
  <si>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</si>
  <si>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</si>
  <si>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</si>
  <si>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</si>
  <si>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</si>
  <si>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</si>
  <si>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</si>
  <si>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</si>
  <si>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</si>
  <si>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</si>
  <si>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</si>
  <si>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</si>
  <si>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</si>
  <si>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</si>
  <si>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</si>
  <si>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</si>
  <si>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</si>
  <si>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</si>
  <si>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</si>
  <si>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</si>
  <si>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</si>
  <si>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</si>
  <si>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</si>
  <si>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</si>
  <si>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</si>
  <si>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</si>
  <si>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</si>
  <si>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</si>
  <si>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</si>
  <si>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</si>
  <si>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</si>
  <si>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</si>
  <si>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</si>
  <si>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</si>
  <si>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</si>
  <si>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</si>
  <si>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</si>
  <si>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</si>
  <si>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</si>
  <si>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</si>
  <si>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</si>
  <si>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</si>
  <si>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</si>
  <si>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</si>
  <si>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</si>
  <si>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</si>
  <si>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</si>
  <si>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</si>
  <si>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</si>
  <si>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</si>
  <si>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</si>
  <si>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</si>
  <si>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</si>
  <si>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</si>
  <si>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</si>
  <si>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</si>
  <si>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</si>
  <si>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</si>
  <si>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</si>
  <si>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</si>
  <si>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</si>
  <si>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</si>
  <si>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</si>
  <si>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</si>
  <si>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</si>
  <si>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</si>
  <si>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</si>
  <si>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</si>
  <si>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</si>
  <si>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</si>
  <si>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</si>
  <si>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</si>
  <si>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</si>
  <si>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</si>
  <si>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</si>
  <si>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</si>
  <si>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</si>
  <si>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</si>
  <si>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</si>
  <si>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</si>
  <si>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</si>
  <si>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</si>
  <si>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</si>
  <si>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</si>
  <si>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</si>
  <si>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</si>
  <si>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</si>
  <si>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</si>
  <si>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</si>
  <si>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</si>
  <si>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</si>
  <si>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</si>
  <si>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</si>
  <si>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</si>
  <si>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</si>
  <si>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</si>
  <si>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</si>
  <si>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</si>
  <si>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</si>
  <si>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</si>
  <si>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</si>
  <si>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</si>
  <si>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</si>
  <si>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</si>
  <si>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</si>
  <si>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</si>
  <si>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</si>
  <si>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</si>
  <si>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</si>
  <si>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</si>
  <si>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</si>
  <si>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</si>
  <si>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</si>
  <si>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</si>
  <si>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</si>
  <si>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</si>
  <si>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</si>
  <si>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</si>
  <si>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</si>
  <si>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</si>
  <si>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</si>
  <si>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</si>
  <si>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</si>
  <si>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</si>
  <si>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</si>
  <si>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</si>
  <si>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</si>
  <si>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</si>
  <si>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</si>
  <si>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</si>
  <si>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</si>
  <si>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</si>
  <si>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</si>
  <si>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</si>
  <si>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</si>
  <si>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</si>
  <si>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</si>
  <si>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</si>
  <si>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</si>
  <si>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</si>
  <si>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</si>
  <si>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</si>
  <si>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</si>
  <si>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</si>
  <si>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</si>
  <si>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</si>
  <si>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</si>
  <si>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</si>
  <si>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</si>
  <si>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</si>
  <si>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</si>
  <si>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</si>
  <si>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</si>
  <si>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</si>
  <si>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</si>
  <si>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</si>
  <si>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</si>
  <si>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</si>
  <si>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</si>
  <si>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</si>
  <si>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</si>
  <si>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</si>
  <si>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</si>
  <si>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</si>
  <si>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</si>
  <si>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</si>
  <si>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</si>
  <si>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</si>
  <si>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</si>
  <si>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</si>
  <si>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</si>
  <si>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</si>
  <si>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</si>
  <si>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</si>
  <si>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</si>
  <si>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</si>
  <si>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</si>
  <si>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</si>
  <si>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</si>
  <si>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</si>
  <si>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</si>
  <si>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</si>
  <si>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</si>
  <si>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</si>
  <si>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</si>
  <si>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</si>
  <si>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</si>
  <si>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</si>
  <si>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</si>
  <si>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</si>
  <si>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</si>
  <si>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</si>
  <si>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</si>
  <si>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</si>
  <si>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</si>
  <si>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</si>
  <si>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</si>
  <si>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</si>
  <si>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</si>
  <si>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</si>
  <si>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</si>
  <si>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</si>
  <si>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</si>
  <si>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</si>
  <si>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</si>
  <si>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</si>
  <si>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</si>
  <si>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</si>
  <si>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</si>
  <si>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</si>
  <si>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</si>
  <si>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</si>
  <si>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</si>
  <si>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</si>
  <si>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</si>
  <si>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</si>
  <si>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</si>
  <si>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</si>
  <si>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</si>
  <si>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</si>
  <si>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</si>
  <si>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</si>
  <si>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</si>
  <si>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</si>
  <si>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</si>
  <si>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</si>
  <si>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</si>
  <si>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</si>
  <si>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</si>
  <si>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</si>
  <si>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</si>
  <si>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</si>
  <si>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</si>
  <si>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</si>
  <si>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</si>
  <si>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</si>
  <si>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</si>
  <si>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</si>
  <si>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</si>
  <si>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</si>
  <si>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</si>
  <si>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</si>
  <si>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</si>
  <si>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</si>
  <si>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</si>
  <si>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</si>
  <si>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</si>
  <si>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</si>
  <si>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</si>
  <si>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</si>
  <si>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</si>
  <si>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</si>
  <si>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</si>
  <si>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</si>
  <si>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</si>
  <si>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</si>
  <si>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</si>
  <si>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</si>
  <si>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</si>
  <si>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</si>
  <si>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</si>
  <si>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</si>
  <si>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</si>
  <si>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</si>
  <si>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</si>
  <si>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</si>
  <si>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</si>
  <si>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</si>
  <si>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</si>
  <si>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</si>
  <si>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</si>
  <si>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</si>
  <si>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</si>
  <si>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</si>
  <si>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</si>
  <si>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</si>
  <si>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</si>
  <si>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</si>
  <si>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</si>
  <si>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</si>
  <si>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</si>
  <si>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</si>
  <si>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</si>
  <si>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</si>
  <si>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</si>
  <si>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</si>
  <si>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</si>
  <si>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</si>
  <si>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</si>
  <si>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</si>
  <si>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</si>
  <si>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</si>
  <si>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</si>
  <si>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</si>
  <si>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</si>
  <si>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</si>
  <si>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</si>
  <si>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</si>
  <si>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</si>
  <si>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</si>
  <si>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</si>
  <si>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</si>
  <si>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</si>
  <si>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</si>
  <si>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</si>
  <si>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</si>
  <si>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</si>
  <si>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</si>
  <si>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</si>
  <si>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</si>
  <si>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</si>
  <si>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</si>
  <si>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</si>
  <si>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</si>
  <si>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</si>
  <si>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</si>
  <si>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</si>
  <si>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</si>
  <si>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</si>
  <si>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</si>
  <si>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</si>
  <si>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</si>
  <si>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</si>
  <si>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</si>
  <si>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</si>
  <si>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</si>
  <si>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</si>
  <si>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</si>
  <si>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</si>
  <si>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</si>
  <si>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</si>
  <si>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</si>
  <si>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</si>
  <si>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</si>
  <si>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</si>
  <si>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</si>
  <si>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</si>
  <si>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</si>
  <si>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</si>
  <si>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</si>
  <si>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</si>
  <si>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</si>
  <si>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</si>
  <si>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</si>
  <si>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</si>
  <si>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</si>
  <si>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</si>
  <si>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</si>
  <si>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</si>
  <si>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</si>
  <si>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</si>
  <si>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</si>
  <si>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</si>
  <si>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</si>
  <si>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</si>
  <si>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</si>
  <si>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</si>
  <si>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</si>
  <si>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</si>
  <si>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</si>
  <si>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</si>
  <si>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</si>
  <si>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</si>
  <si>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</si>
  <si>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</si>
  <si>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</si>
  <si>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</si>
  <si>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</si>
  <si>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</si>
  <si>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</si>
  <si>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</si>
  <si>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</si>
  <si>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</si>
  <si>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</si>
  <si>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</si>
  <si>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</si>
  <si>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</si>
  <si>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</si>
  <si>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</si>
  <si>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</si>
  <si>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</si>
  <si>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</si>
  <si>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</si>
  <si>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</si>
  <si>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</si>
  <si>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</si>
  <si>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</si>
  <si>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</si>
  <si>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</si>
  <si>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</si>
  <si>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</si>
  <si>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</si>
  <si>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</si>
  <si>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</si>
  <si>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</si>
  <si>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</si>
  <si>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</si>
  <si>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</si>
  <si>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</si>
  <si>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</si>
  <si>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</si>
  <si>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</si>
  <si>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</si>
  <si>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</si>
  <si>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</si>
  <si>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</si>
  <si>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</si>
  <si>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</si>
  <si>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</si>
  <si>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</si>
  <si>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</si>
  <si>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</si>
  <si>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</si>
  <si>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</si>
  <si>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</si>
  <si>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</si>
  <si>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</si>
  <si>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</si>
  <si>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</si>
  <si>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</si>
  <si>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</si>
  <si>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</si>
  <si>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</si>
  <si>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</si>
  <si>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</si>
  <si>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</si>
  <si>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</si>
  <si>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</si>
  <si>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</si>
  <si>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</si>
  <si>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</si>
  <si>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</si>
  <si>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</si>
  <si>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</si>
  <si>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</si>
  <si>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</si>
  <si>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</si>
  <si>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</si>
  <si>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</si>
  <si>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</si>
  <si>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</si>
  <si>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</si>
  <si>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</si>
  <si>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</si>
  <si>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</si>
  <si>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</si>
  <si>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</si>
  <si>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</si>
  <si>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</si>
  <si>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</si>
  <si>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</si>
  <si>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</si>
  <si>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</si>
  <si>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</si>
  <si>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</si>
  <si>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</si>
  <si>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</si>
  <si>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</si>
  <si>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</si>
  <si>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</si>
  <si>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</si>
  <si>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</si>
  <si>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</si>
  <si>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</si>
  <si>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</si>
  <si>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</si>
  <si>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</si>
  <si>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</si>
  <si>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</si>
  <si>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</si>
  <si>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</si>
  <si>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</si>
  <si>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</si>
  <si>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</si>
  <si>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</si>
  <si>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</si>
  <si>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</si>
  <si>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</si>
  <si>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</si>
  <si>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</si>
  <si>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</si>
  <si>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</si>
  <si>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</si>
  <si>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</si>
  <si>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</si>
  <si>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</si>
  <si>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</si>
  <si>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</si>
  <si>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</si>
  <si>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</si>
  <si>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</si>
  <si>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</si>
  <si>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</si>
  <si>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</si>
  <si>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</si>
  <si>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</si>
  <si>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</si>
  <si>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</si>
  <si>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</si>
  <si>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</si>
  <si>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</si>
  <si>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</si>
  <si>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</si>
  <si>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</si>
  <si>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</si>
  <si>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</si>
  <si>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</si>
  <si>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</si>
  <si>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</si>
  <si>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</si>
  <si>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</si>
  <si>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</si>
  <si>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</si>
  <si>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</si>
  <si>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</si>
  <si>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</si>
  <si>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</si>
  <si>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</si>
  <si>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</si>
  <si>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</si>
  <si>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</si>
  <si>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</si>
  <si>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</si>
  <si>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</si>
  <si>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</si>
  <si>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</si>
  <si>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</si>
  <si>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</si>
  <si>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</si>
  <si>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</si>
  <si>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</si>
  <si>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</si>
  <si>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</si>
  <si>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</si>
  <si>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</si>
  <si>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</si>
  <si>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</si>
  <si>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</si>
  <si>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</si>
  <si>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</si>
  <si>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</si>
  <si>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</si>
  <si>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</si>
  <si>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</si>
  <si>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</si>
  <si>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</si>
  <si>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</si>
  <si>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</si>
  <si>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</si>
  <si>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</si>
  <si>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</si>
  <si>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</si>
  <si>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</si>
  <si>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</si>
  <si>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</si>
  <si>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</si>
  <si>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</si>
  <si>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</si>
  <si>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</si>
  <si>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</si>
  <si>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</si>
  <si>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</si>
  <si>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</si>
  <si>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</si>
  <si>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</si>
  <si>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</si>
  <si>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</si>
  <si>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</si>
  <si>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</si>
  <si>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</si>
  <si>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</si>
  <si>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</si>
  <si>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</si>
  <si>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</si>
  <si>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</si>
  <si>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</si>
  <si>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</si>
  <si>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</si>
  <si>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</si>
  <si>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</si>
  <si>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</si>
  <si>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</si>
  <si>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</si>
  <si>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</si>
  <si>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</si>
  <si>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</si>
  <si>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</si>
  <si>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</si>
  <si>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</si>
  <si>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</si>
  <si>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</si>
  <si>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</si>
  <si>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</si>
  <si>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</si>
  <si>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</si>
  <si>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</si>
  <si>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</si>
  <si>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</si>
  <si>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</si>
  <si>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</si>
  <si>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</si>
  <si>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</si>
  <si>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</si>
  <si>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</si>
  <si>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</si>
  <si>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</si>
  <si>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</si>
  <si>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</si>
  <si>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</si>
  <si>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</si>
  <si>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</si>
  <si>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</si>
  <si>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</si>
  <si>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</si>
  <si>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</si>
  <si>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</si>
  <si>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</si>
  <si>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</si>
  <si>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</si>
  <si>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</si>
  <si>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</si>
  <si>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</si>
  <si>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</si>
  <si>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</si>
  <si>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</si>
  <si>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</si>
  <si>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</si>
  <si>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</si>
  <si>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</si>
  <si>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</si>
  <si>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</si>
  <si>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</si>
  <si>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</si>
  <si>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</si>
  <si>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</si>
  <si>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</si>
  <si>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</si>
  <si>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</si>
  <si>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</si>
  <si>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</si>
  <si>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</si>
  <si>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</si>
  <si>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</si>
  <si>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</si>
  <si>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</si>
  <si>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</si>
  <si>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</si>
  <si>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</si>
  <si>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</si>
  <si>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</si>
  <si>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</si>
  <si>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</si>
  <si>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</si>
  <si>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</si>
  <si>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</si>
  <si>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</si>
  <si>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</si>
  <si>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</si>
  <si>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</si>
  <si>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</si>
  <si>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</si>
  <si>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</si>
  <si>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</si>
  <si>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</si>
  <si>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</si>
  <si>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</si>
  <si>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</si>
  <si>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</si>
  <si>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</si>
  <si>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</si>
  <si>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</si>
  <si>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</si>
  <si>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</si>
  <si>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</si>
  <si>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</si>
  <si>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</si>
  <si>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</si>
  <si>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</si>
  <si>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</si>
  <si>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</si>
  <si>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</si>
  <si>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</si>
  <si>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</si>
  <si>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</si>
  <si>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</si>
  <si>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</si>
  <si>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</si>
  <si>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</si>
  <si>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</si>
  <si>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</si>
  <si>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</si>
  <si>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</si>
  <si>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</si>
  <si>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</si>
  <si>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</si>
  <si>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</si>
  <si>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</si>
  <si>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</si>
  <si>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</si>
  <si>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</si>
  <si>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</si>
  <si>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</si>
  <si>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</si>
  <si>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</si>
  <si>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</si>
  <si>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</si>
  <si>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</si>
  <si>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</si>
  <si>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</si>
  <si>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</si>
  <si>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</si>
  <si>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</si>
  <si>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</si>
  <si>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</si>
  <si>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</si>
  <si>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</si>
  <si>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</si>
  <si>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</si>
  <si>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</si>
  <si>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</si>
  <si>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</si>
  <si>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</si>
  <si>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</si>
  <si>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</si>
  <si>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</si>
  <si>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</si>
  <si>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</si>
  <si>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</si>
  <si>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</si>
  <si>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</si>
  <si>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</si>
  <si>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</si>
  <si>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</si>
  <si>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</si>
  <si>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</si>
  <si>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</si>
  <si>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</si>
  <si>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</si>
  <si>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</si>
  <si>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</si>
  <si>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</si>
  <si>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</si>
  <si>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</si>
  <si>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</si>
  <si>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</si>
  <si>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</si>
  <si>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</si>
  <si>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</si>
  <si>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</si>
  <si>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</si>
  <si>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</si>
  <si>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</si>
  <si>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</si>
  <si>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</si>
  <si>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</si>
  <si>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</si>
  <si>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</si>
  <si>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</si>
  <si>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</si>
  <si>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</si>
  <si>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</si>
  <si>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</si>
  <si>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</si>
  <si>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</si>
  <si>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</si>
  <si>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</si>
  <si>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</si>
  <si>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</si>
  <si>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</si>
  <si>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</si>
  <si>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</si>
  <si>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</si>
  <si>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</si>
  <si>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</si>
  <si>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</si>
  <si>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</si>
  <si>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</si>
  <si>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</si>
  <si>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</si>
  <si>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</si>
  <si>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</si>
  <si>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</si>
  <si>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</si>
  <si>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</si>
  <si>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</si>
  <si>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</si>
  <si>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</si>
  <si>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</si>
  <si>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</si>
  <si>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</si>
  <si>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</si>
  <si>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</si>
  <si>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</si>
  <si>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</si>
  <si>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</si>
  <si>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</si>
  <si>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</si>
  <si>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</si>
  <si>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</si>
  <si>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</si>
  <si>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</si>
  <si>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</si>
  <si>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</si>
  <si>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</si>
  <si>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</si>
  <si>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</si>
  <si>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</si>
  <si>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</si>
  <si>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</si>
  <si>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</si>
  <si>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</si>
  <si>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</si>
  <si>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</si>
  <si>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</si>
  <si>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</si>
  <si>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</si>
  <si>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</si>
  <si>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</si>
  <si>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</si>
  <si>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</si>
  <si>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</si>
  <si>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</si>
  <si>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</si>
  <si>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</si>
  <si>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</si>
  <si>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</si>
  <si>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</si>
  <si>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</si>
  <si>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</si>
  <si>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</si>
  <si>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</si>
  <si>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</si>
  <si>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</si>
  <si>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</si>
  <si>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</si>
  <si>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</si>
  <si>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</si>
  <si>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</si>
  <si>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</si>
  <si>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</si>
  <si>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</si>
  <si>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</si>
  <si>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</si>
  <si>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</si>
  <si>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</si>
  <si>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</si>
  <si>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</si>
  <si>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</si>
  <si>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</si>
  <si>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</si>
  <si>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</si>
  <si>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</si>
  <si>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</si>
  <si>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</si>
  <si>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</si>
  <si>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</si>
  <si>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</si>
  <si>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</si>
  <si>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</si>
  <si>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</si>
  <si>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</si>
  <si>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</si>
  <si>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</si>
  <si>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</si>
  <si>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</si>
  <si>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</si>
  <si>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</si>
  <si>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</si>
  <si>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</si>
  <si>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</si>
  <si>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</si>
  <si>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</si>
  <si>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</si>
  <si>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</si>
  <si>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</si>
  <si>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</si>
  <si>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</si>
  <si>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</si>
  <si>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</si>
  <si>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</si>
  <si>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</si>
  <si>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</si>
  <si>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</si>
  <si>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</si>
  <si>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</si>
  <si>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</si>
  <si>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</si>
  <si>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</si>
  <si>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</si>
  <si>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</si>
  <si>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</si>
  <si>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</si>
  <si>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</si>
  <si>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</si>
  <si>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</si>
  <si>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</si>
  <si>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</si>
  <si>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</si>
  <si>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</si>
  <si>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</si>
  <si>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</si>
  <si>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</si>
  <si>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</si>
  <si>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</si>
  <si>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</si>
  <si>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</si>
  <si>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</si>
  <si>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</si>
  <si>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</si>
  <si>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</si>
  <si>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</si>
  <si>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</si>
  <si>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</si>
  <si>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</si>
  <si>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</si>
  <si>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</si>
  <si>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</si>
  <si>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</si>
  <si>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</si>
  <si>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</si>
  <si>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</si>
  <si>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</si>
  <si>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</si>
  <si>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</si>
  <si>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</si>
  <si>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</si>
  <si>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</si>
  <si>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</si>
  <si>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</si>
  <si>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</si>
  <si>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</si>
  <si>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</si>
  <si>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</si>
  <si>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</si>
  <si>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</si>
  <si>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</si>
  <si>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</si>
  <si>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</si>
  <si>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</si>
  <si>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</si>
  <si>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</si>
  <si>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</si>
  <si>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</si>
  <si>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</si>
  <si>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</si>
  <si>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</si>
  <si>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</si>
  <si>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</si>
  <si>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</si>
  <si>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</si>
  <si>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</si>
  <si>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</si>
  <si>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</si>
  <si>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</si>
  <si>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</si>
  <si>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</si>
  <si>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</si>
  <si>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</si>
  <si>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</si>
  <si>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</si>
  <si>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</si>
  <si>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</si>
  <si>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</si>
  <si>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</si>
  <si>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</si>
  <si>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</si>
  <si>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</si>
  <si>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</si>
  <si>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</si>
  <si>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</si>
  <si>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</si>
  <si>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</si>
  <si>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</si>
  <si>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</si>
  <si>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</si>
  <si>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</si>
  <si>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</si>
  <si>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</si>
  <si>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</si>
  <si>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</si>
  <si>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</si>
  <si>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</si>
  <si>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</si>
  <si>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</si>
  <si>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</si>
  <si>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</si>
  <si>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</si>
  <si>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</si>
  <si>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</si>
  <si>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</si>
  <si>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</si>
  <si>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</si>
  <si>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</si>
  <si>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</si>
  <si>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</si>
  <si>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</si>
  <si>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</si>
  <si>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</si>
  <si>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</si>
  <si>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</si>
  <si>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</si>
  <si>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</si>
  <si>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</si>
  <si>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</si>
  <si>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</si>
  <si>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</si>
  <si>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</si>
  <si>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</si>
  <si>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</si>
  <si>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</si>
  <si>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</si>
  <si>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</si>
  <si>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</si>
  <si>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</si>
  <si>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</si>
  <si>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</si>
  <si>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</si>
  <si>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</si>
  <si>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</si>
  <si>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</si>
  <si>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</si>
  <si>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</si>
  <si>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</si>
  <si>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</si>
  <si>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</si>
  <si>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</si>
  <si>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</si>
  <si>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</si>
  <si>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</si>
  <si>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</si>
  <si>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</si>
  <si>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</si>
  <si>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</si>
  <si>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</si>
  <si>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</si>
  <si>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</si>
  <si>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</si>
  <si>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</si>
  <si>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</si>
  <si>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</si>
  <si>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</si>
  <si>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</si>
  <si>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</si>
  <si>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</si>
  <si>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</si>
  <si>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</si>
  <si>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</si>
  <si>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</si>
  <si>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</si>
  <si>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</si>
  <si>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</si>
  <si>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</si>
  <si>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</si>
  <si>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</si>
  <si>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</si>
  <si>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</si>
  <si>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</si>
  <si>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</si>
  <si>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</si>
  <si>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</si>
  <si>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</si>
  <si>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</si>
  <si>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</si>
  <si>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</si>
  <si>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</si>
  <si>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</si>
  <si>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</si>
  <si>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</si>
  <si>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</si>
  <si>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</si>
  <si>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</si>
  <si>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</si>
  <si>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</si>
  <si>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</si>
  <si>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</si>
  <si>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</si>
  <si>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</si>
  <si>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</si>
  <si>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</si>
  <si>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</si>
  <si>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</si>
  <si>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</si>
  <si>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</si>
  <si>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</si>
  <si>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</si>
  <si>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</si>
  <si>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</si>
  <si>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</si>
  <si>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</si>
  <si>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</si>
  <si>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</si>
  <si>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</si>
  <si>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</si>
  <si>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</si>
  <si>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</si>
  <si>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</si>
  <si>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</si>
  <si>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</si>
  <si>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</si>
  <si>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</si>
  <si>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</si>
  <si>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</si>
  <si>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</si>
  <si>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</si>
  <si>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</si>
  <si>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</si>
  <si>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</si>
  <si>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</si>
  <si>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</si>
  <si>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</si>
  <si>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</si>
  <si>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</si>
  <si>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</si>
  <si>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</si>
  <si>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</si>
  <si>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</si>
  <si>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</si>
  <si>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</si>
  <si>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</si>
  <si>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</si>
  <si>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</si>
  <si>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</si>
  <si>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</si>
  <si>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</si>
  <si>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</si>
  <si>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</si>
  <si>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</si>
  <si>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</si>
  <si>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</si>
  <si>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</si>
  <si>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</si>
  <si>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</si>
  <si>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</si>
  <si>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</si>
  <si>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</si>
  <si>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</si>
  <si>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</si>
  <si>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</si>
  <si>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</si>
  <si>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</si>
  <si>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</si>
  <si>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</si>
  <si>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</si>
  <si>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</si>
  <si>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</si>
  <si>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</si>
  <si>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</si>
  <si>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</si>
  <si>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</si>
  <si>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</si>
  <si>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</si>
  <si>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</si>
  <si>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</si>
  <si>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</si>
  <si>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</si>
  <si>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</si>
  <si>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</si>
  <si>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</si>
  <si>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</si>
  <si>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</si>
  <si>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</si>
  <si>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</si>
  <si>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</si>
  <si>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</si>
  <si>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</si>
  <si>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</si>
  <si>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</si>
  <si>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</si>
  <si>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</si>
  <si>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</si>
  <si>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</si>
  <si>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</si>
  <si>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</si>
  <si>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</si>
  <si>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</si>
  <si>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</si>
  <si>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</si>
  <si>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</si>
  <si>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</si>
  <si>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</si>
  <si>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</si>
  <si>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</si>
  <si>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</si>
  <si>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</si>
  <si>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</si>
  <si>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</si>
  <si>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</si>
  <si>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</si>
  <si>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</si>
  <si>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</si>
  <si>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</si>
  <si>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</si>
  <si>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</si>
  <si>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</si>
  <si>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</si>
  <si>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</si>
  <si>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</si>
  <si>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</si>
  <si>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</si>
  <si>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</si>
  <si>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</si>
  <si>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</si>
  <si>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</si>
  <si>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</si>
  <si>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</si>
  <si>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</si>
  <si>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</si>
  <si>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</si>
  <si>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</si>
  <si>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</si>
  <si>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</si>
  <si>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</si>
  <si>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</si>
  <si>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</si>
  <si>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</si>
  <si>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</si>
  <si>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</si>
  <si>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</si>
  <si>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</si>
  <si>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</si>
  <si>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</si>
  <si>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</si>
  <si>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</si>
  <si>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</si>
  <si>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</si>
  <si>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</si>
  <si>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</si>
  <si>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</si>
  <si>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</si>
  <si>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</si>
  <si>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</si>
  <si>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</si>
  <si>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</si>
  <si>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</si>
  <si>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</si>
  <si>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</si>
  <si>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</si>
  <si>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</si>
  <si>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</si>
  <si>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</si>
  <si>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</si>
  <si>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</si>
  <si>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</si>
  <si>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</si>
  <si>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</si>
  <si>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</si>
  <si>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</si>
  <si>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</si>
  <si>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</si>
  <si>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</si>
  <si>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</si>
  <si>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</si>
  <si>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</si>
  <si>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</si>
  <si>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</si>
  <si>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</si>
  <si>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</si>
  <si>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</si>
  <si>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</si>
  <si>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</si>
  <si>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</si>
  <si>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</si>
  <si>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</si>
  <si>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</si>
  <si>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</si>
  <si>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</si>
  <si>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</si>
  <si>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</si>
  <si>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</si>
  <si>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</si>
  <si>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</si>
  <si>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</si>
  <si>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</si>
  <si>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</si>
  <si>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</si>
  <si>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</si>
  <si>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</si>
  <si>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</si>
  <si>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</si>
  <si>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</si>
  <si>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</si>
  <si>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</si>
  <si>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</si>
  <si>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</si>
  <si>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</si>
  <si>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</si>
  <si>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</si>
  <si>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</si>
  <si>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</si>
  <si>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</si>
  <si>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</si>
  <si>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</si>
  <si>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</si>
  <si>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</si>
  <si>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</si>
  <si>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</si>
  <si>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</si>
  <si>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</si>
  <si>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</si>
  <si>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</si>
  <si>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</si>
  <si>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</si>
  <si>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</si>
  <si>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</si>
  <si>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</si>
  <si>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</si>
  <si>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</si>
  <si>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</si>
  <si>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</si>
  <si>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</si>
  <si>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</si>
  <si>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</si>
  <si>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</si>
  <si>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</si>
  <si>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</si>
  <si>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</si>
  <si>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</si>
  <si>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</si>
  <si>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</si>
  <si>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</si>
  <si>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</si>
  <si>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</si>
  <si>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</si>
  <si>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</si>
  <si>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</si>
  <si>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</si>
  <si>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</si>
  <si>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</si>
  <si>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</si>
  <si>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</si>
  <si>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</si>
  <si>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</si>
  <si>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</si>
  <si>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</si>
  <si>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</si>
  <si>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</si>
  <si>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</si>
  <si>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</si>
  <si>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</si>
  <si>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</si>
  <si>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</si>
  <si>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</si>
  <si>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</si>
  <si>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</si>
  <si>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</si>
  <si>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</si>
  <si>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</si>
  <si>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</si>
  <si>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</si>
  <si>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</si>
  <si>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</si>
  <si>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</si>
  <si>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</si>
  <si>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</si>
  <si>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</si>
  <si>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</si>
  <si>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</si>
  <si>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</si>
  <si>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</si>
  <si>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</si>
  <si>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</si>
  <si>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</si>
  <si>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</si>
  <si>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</si>
  <si>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</si>
  <si>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</si>
  <si>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</si>
  <si>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</si>
  <si>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</si>
  <si>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</si>
  <si>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</si>
  <si>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</si>
  <si>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</si>
  <si>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</si>
  <si>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</si>
  <si>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</si>
  <si>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</si>
  <si>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</si>
  <si>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</si>
  <si>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</si>
  <si>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</si>
  <si>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</si>
  <si>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</si>
  <si>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</si>
  <si>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</si>
  <si>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</si>
  <si>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</si>
  <si>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</si>
  <si>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</si>
  <si>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</si>
  <si>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</si>
  <si>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</si>
  <si>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</si>
  <si>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</si>
  <si>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</si>
  <si>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</si>
  <si>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</si>
  <si>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</si>
  <si>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</si>
  <si>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</si>
  <si>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</si>
  <si>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</si>
  <si>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</si>
  <si>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</si>
  <si>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</si>
  <si>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</si>
  <si>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</si>
  <si>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</si>
  <si>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</si>
  <si>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</si>
  <si>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</si>
  <si>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</si>
  <si>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</si>
  <si>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</si>
  <si>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</si>
  <si>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</si>
  <si>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</si>
  <si>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</si>
  <si>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</si>
  <si>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</si>
  <si>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</si>
  <si>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</si>
  <si>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</si>
  <si>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</si>
  <si>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</si>
  <si>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</si>
  <si>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</si>
  <si>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</si>
  <si>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</si>
  <si>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</si>
  <si>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</si>
  <si>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</si>
  <si>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</si>
  <si>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</si>
  <si>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</si>
  <si>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</si>
  <si>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</si>
  <si>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</si>
  <si>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</si>
  <si>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</si>
  <si>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</si>
  <si>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</si>
  <si>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</si>
  <si>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</si>
  <si>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</si>
  <si>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</si>
  <si>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</si>
  <si>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</si>
  <si>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</si>
  <si>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</si>
  <si>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</si>
  <si>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</si>
  <si>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</si>
  <si>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</si>
  <si>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</si>
  <si>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</si>
  <si>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</si>
  <si>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</si>
  <si>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</si>
  <si>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</si>
  <si>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</si>
  <si>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</si>
  <si>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</si>
  <si>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</si>
  <si>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</si>
  <si>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</si>
  <si>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</si>
  <si>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</si>
  <si>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</si>
  <si>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</si>
  <si>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</si>
  <si>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</si>
  <si>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</si>
  <si>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</si>
  <si>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</si>
  <si>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</si>
  <si>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</si>
  <si>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</si>
  <si>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</si>
  <si>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</si>
  <si>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</si>
  <si>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</si>
  <si>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</si>
  <si>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</si>
  <si>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</si>
  <si>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</si>
  <si>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</si>
  <si>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</si>
  <si>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</si>
  <si>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</si>
  <si>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</si>
  <si>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</si>
  <si>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</si>
  <si>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</si>
  <si>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</si>
  <si>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</si>
  <si>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</si>
  <si>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</si>
  <si>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</si>
  <si>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</si>
  <si>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</si>
  <si>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</si>
  <si>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</si>
  <si>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</si>
  <si>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</si>
  <si>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</si>
  <si>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</si>
  <si>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</si>
  <si>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</si>
  <si>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</si>
  <si>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</si>
  <si>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</si>
  <si>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</si>
  <si>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</si>
  <si>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</si>
  <si>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</si>
  <si>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</si>
  <si>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</si>
  <si>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</si>
  <si>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</si>
  <si>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</si>
  <si>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</si>
  <si>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</si>
  <si>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</si>
  <si>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</si>
  <si>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</si>
  <si>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</si>
  <si>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</si>
  <si>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</si>
  <si>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</si>
  <si>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</si>
  <si>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</si>
  <si>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</si>
  <si>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</si>
  <si>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</si>
  <si>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</si>
  <si>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</si>
  <si>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</si>
  <si>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</si>
  <si>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</si>
  <si>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</si>
  <si>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</si>
  <si>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</si>
  <si>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</si>
  <si>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</si>
  <si>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</si>
  <si>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</si>
  <si>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</si>
  <si>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</si>
  <si>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</si>
  <si>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</si>
  <si>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</si>
  <si>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</si>
  <si>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</si>
  <si>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</si>
  <si>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</si>
  <si>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</si>
  <si>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</si>
  <si>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</si>
  <si>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</si>
  <si>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</si>
  <si>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</si>
  <si>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</si>
  <si>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</si>
  <si>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</si>
  <si>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</si>
  <si>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</si>
  <si>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</si>
  <si>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</si>
  <si>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</si>
  <si>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</si>
  <si>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</si>
  <si>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</si>
  <si>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</si>
  <si>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</si>
  <si>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</si>
  <si>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</si>
  <si>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</si>
  <si>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</si>
  <si>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</si>
  <si>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</si>
  <si>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</si>
  <si>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</si>
  <si>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</si>
  <si>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</si>
  <si>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</si>
  <si>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</si>
  <si>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</si>
  <si>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</si>
  <si>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</si>
  <si>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</si>
  <si>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</si>
  <si>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</si>
  <si>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</si>
  <si>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</si>
  <si>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</si>
  <si>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</si>
  <si>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</si>
  <si>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</si>
  <si>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</si>
  <si>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</si>
  <si>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</si>
  <si>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</si>
  <si>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</si>
  <si>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</si>
  <si>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</si>
  <si>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</si>
  <si>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</si>
  <si>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</si>
  <si>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</si>
  <si>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</si>
  <si>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</si>
  <si>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</si>
  <si>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</si>
  <si>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</si>
  <si>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</si>
  <si>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</si>
  <si>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</si>
  <si>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</si>
  <si>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</si>
  <si>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</si>
  <si>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</si>
  <si>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</si>
  <si>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</si>
  <si>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</si>
  <si>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</si>
  <si>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</si>
  <si>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</si>
  <si>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</si>
  <si>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</si>
  <si>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</si>
  <si>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</si>
  <si>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</si>
  <si>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</si>
  <si>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</si>
  <si>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</si>
  <si>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</si>
  <si>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</si>
  <si>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</si>
  <si>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</si>
  <si>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</si>
  <si>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</si>
  <si>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</si>
  <si>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</si>
  <si>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</si>
  <si>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</si>
  <si>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</si>
  <si>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</si>
  <si>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</si>
  <si>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</si>
  <si>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</si>
  <si>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</si>
  <si>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</si>
  <si>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</si>
  <si>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</si>
  <si>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</si>
  <si>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</si>
  <si>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</si>
  <si>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</si>
  <si>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</si>
  <si>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</si>
  <si>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</si>
  <si>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</si>
  <si>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</si>
  <si>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</si>
  <si>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</si>
  <si>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</si>
  <si>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</si>
  <si>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</si>
  <si>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</si>
  <si>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</si>
  <si>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</si>
  <si>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</si>
  <si>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</si>
  <si>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</si>
  <si>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</si>
  <si>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</si>
  <si>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</si>
  <si>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</si>
  <si>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</si>
  <si>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</si>
  <si>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</si>
  <si>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</si>
  <si>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</si>
  <si>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</si>
  <si>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</si>
  <si>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</si>
  <si>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</si>
  <si>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</si>
  <si>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</si>
  <si>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</si>
  <si>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</si>
  <si>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</si>
  <si>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</si>
  <si>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</si>
  <si>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</si>
  <si>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</si>
  <si>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</si>
  <si>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</si>
  <si>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</si>
  <si>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</si>
  <si>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</si>
  <si>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</si>
  <si>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</si>
  <si>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</si>
  <si>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</si>
  <si>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</si>
  <si>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</si>
  <si>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</si>
  <si>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</si>
  <si>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</si>
  <si>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</si>
  <si>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</si>
  <si>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</si>
  <si>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</si>
  <si>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</si>
  <si>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</si>
  <si>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</si>
  <si>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</si>
  <si>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</si>
  <si>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</si>
  <si>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</si>
  <si>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</si>
  <si>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</si>
  <si>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</si>
  <si>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</si>
  <si>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</si>
  <si>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</si>
  <si>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</si>
  <si>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</si>
  <si>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</si>
  <si>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</si>
  <si>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</si>
  <si>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</si>
  <si>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</si>
  <si>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</si>
  <si>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</si>
  <si>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</si>
  <si>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</si>
  <si>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</si>
  <si>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</si>
  <si>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</si>
  <si>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</si>
  <si>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</si>
  <si>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</si>
  <si>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</si>
  <si>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</si>
  <si>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</si>
  <si>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</si>
  <si>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</si>
  <si>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</si>
  <si>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</si>
  <si>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</si>
  <si>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</si>
  <si>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</si>
  <si>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</si>
  <si>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</si>
  <si>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</si>
  <si>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</si>
  <si>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</si>
  <si>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</si>
  <si>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</si>
  <si>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</si>
  <si>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</si>
  <si>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</si>
  <si>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</si>
  <si>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</si>
  <si>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</si>
  <si>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</si>
  <si>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</si>
  <si>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</si>
  <si>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</si>
  <si>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</si>
  <si>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</si>
  <si>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</si>
  <si>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</si>
  <si>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</si>
  <si>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</si>
  <si>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</si>
  <si>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</si>
  <si>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</si>
  <si>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</si>
  <si>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</si>
  <si>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</si>
  <si>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</si>
  <si>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</si>
  <si>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</si>
  <si>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</si>
  <si>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</si>
  <si>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</si>
  <si>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</si>
  <si>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</si>
  <si>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</si>
  <si>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</si>
  <si>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</si>
  <si>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</si>
  <si>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</si>
  <si>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</si>
  <si>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</si>
  <si>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</si>
  <si>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</si>
  <si>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</si>
  <si>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</si>
  <si>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</si>
  <si>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</si>
  <si>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</si>
  <si>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</si>
  <si>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</si>
  <si>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</si>
  <si>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</si>
  <si>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</si>
  <si>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</si>
  <si>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</si>
  <si>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</si>
  <si>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</si>
  <si>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</si>
  <si>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</si>
  <si>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</si>
  <si>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</si>
  <si>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</si>
  <si>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</si>
  <si>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</si>
  <si>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</si>
  <si>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</si>
  <si>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</si>
  <si>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</si>
  <si>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</si>
  <si>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</si>
  <si>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</si>
  <si>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</si>
  <si>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</si>
  <si>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</si>
  <si>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</si>
  <si>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</si>
  <si>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</si>
  <si>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</si>
  <si>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</si>
  <si>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</si>
  <si>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</si>
  <si>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</si>
  <si>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</si>
  <si>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</si>
  <si>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</si>
  <si>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</si>
  <si>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</si>
  <si>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</si>
  <si>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</si>
  <si>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</si>
  <si>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</si>
  <si>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</si>
  <si>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</si>
  <si>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</si>
  <si>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</si>
  <si>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</si>
  <si>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</si>
  <si>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</si>
  <si>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</si>
  <si>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</si>
  <si>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</si>
  <si>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</si>
  <si>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</si>
  <si>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</si>
  <si>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</si>
  <si>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</si>
  <si>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</si>
  <si>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</si>
  <si>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</si>
  <si>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</si>
  <si>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</si>
  <si>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</si>
  <si>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</si>
  <si>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</si>
  <si>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</si>
  <si>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</si>
  <si>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</si>
  <si>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</si>
  <si>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</si>
  <si>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</si>
  <si>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</si>
  <si>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</si>
  <si>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</si>
  <si>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</si>
  <si>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</si>
  <si>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</si>
  <si>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</si>
  <si>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</si>
  <si>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</si>
  <si>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</si>
  <si>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</si>
  <si>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</si>
  <si>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</si>
  <si>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</si>
  <si>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</si>
  <si>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</si>
  <si>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</si>
  <si>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</si>
  <si>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</si>
  <si>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</si>
  <si>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</si>
  <si>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</si>
  <si>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</si>
  <si>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</si>
  <si>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</si>
  <si>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</si>
  <si>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</si>
  <si>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</si>
  <si>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</si>
  <si>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</si>
  <si>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</si>
  <si>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</si>
  <si>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</si>
  <si>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</si>
  <si>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</si>
  <si>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</si>
  <si>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</si>
  <si>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</si>
  <si>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</si>
  <si>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</si>
  <si>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</si>
  <si>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</si>
  <si>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</si>
  <si>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</si>
  <si>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</si>
  <si>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</si>
  <si>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</si>
  <si>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</si>
  <si>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</si>
  <si>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</si>
  <si>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</si>
  <si>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</si>
  <si>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</si>
  <si>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</si>
  <si>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</si>
  <si>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</si>
  <si>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</si>
  <si>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</si>
  <si>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</si>
  <si>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</si>
  <si>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</si>
  <si>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</si>
  <si>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</si>
  <si>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</si>
  <si>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</si>
  <si>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</si>
  <si>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</si>
  <si>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</si>
  <si>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</si>
  <si>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</si>
  <si>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</si>
  <si>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</si>
  <si>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</si>
  <si>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</si>
  <si>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</si>
  <si>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</si>
  <si>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</si>
  <si>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</si>
  <si>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</si>
  <si>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</si>
  <si>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</si>
  <si>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</si>
  <si>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</si>
  <si>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</si>
  <si>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</si>
  <si>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</si>
  <si>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</si>
  <si>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</si>
  <si>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</si>
  <si>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</si>
  <si>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</si>
  <si>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</si>
  <si>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</si>
  <si>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</si>
  <si>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</si>
  <si>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</si>
  <si>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</si>
  <si>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</si>
  <si>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</si>
  <si>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</si>
  <si>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</si>
  <si>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</si>
  <si>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</si>
  <si>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</si>
  <si>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</si>
  <si>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</si>
  <si>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</si>
  <si>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</si>
  <si>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</si>
  <si>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</si>
  <si>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</si>
  <si>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</si>
  <si>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</si>
  <si>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</si>
  <si>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</si>
  <si>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</si>
  <si>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</si>
  <si>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</si>
  <si>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</si>
  <si>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</si>
  <si>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</si>
  <si>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</si>
  <si>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</si>
  <si>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</si>
  <si>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</si>
  <si>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</si>
  <si>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</si>
  <si>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</si>
  <si>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</si>
  <si>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</si>
  <si>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</si>
  <si>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</si>
  <si>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</si>
  <si>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</si>
  <si>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</si>
  <si>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</si>
  <si>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</si>
  <si>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</si>
  <si>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</si>
  <si>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</si>
  <si>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</si>
  <si>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</si>
  <si>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</si>
  <si>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</si>
  <si>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</si>
  <si>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</si>
  <si>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</si>
  <si>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</si>
  <si>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</si>
  <si>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</si>
  <si>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</si>
  <si>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</si>
  <si>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</si>
  <si>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</si>
  <si>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</si>
  <si>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</si>
  <si>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</si>
  <si>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</si>
  <si>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</si>
  <si>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</si>
  <si>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</si>
  <si>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</si>
  <si>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</si>
  <si>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</si>
  <si>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</si>
  <si>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</si>
  <si>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</si>
  <si>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</si>
  <si>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</si>
  <si>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</si>
  <si>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</si>
  <si>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</si>
  <si>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</si>
  <si>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</si>
  <si>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</si>
  <si>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</si>
  <si>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</si>
  <si>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</si>
  <si>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</si>
  <si>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</si>
  <si>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</si>
  <si>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</si>
  <si>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</si>
  <si>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</si>
  <si>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</si>
  <si>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</si>
  <si>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</si>
  <si>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</si>
  <si>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</si>
  <si>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</si>
  <si>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</si>
  <si>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</si>
  <si>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</si>
  <si>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</si>
  <si>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</si>
  <si>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</si>
  <si>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</si>
  <si>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</si>
  <si>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</si>
  <si>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</si>
  <si>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</si>
  <si>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</si>
  <si>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</si>
  <si>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</si>
  <si>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</si>
  <si>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</si>
  <si>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</si>
  <si>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</si>
  <si>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</si>
  <si>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</si>
  <si>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</si>
  <si>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</si>
  <si>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</si>
  <si>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</si>
  <si>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</si>
  <si>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</si>
  <si>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</si>
  <si>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</si>
  <si>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</si>
  <si>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</si>
  <si>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</si>
  <si>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</si>
  <si>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</si>
  <si>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</si>
  <si>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</si>
  <si>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</si>
  <si>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</si>
  <si>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</si>
  <si>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</si>
  <si>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</si>
  <si>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</si>
  <si>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</si>
  <si>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</si>
  <si>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</si>
  <si>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</si>
  <si>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</si>
  <si>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</si>
  <si>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</si>
  <si>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</si>
  <si>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</si>
  <si>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</si>
  <si>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</si>
  <si>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</si>
  <si>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</si>
  <si>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</si>
  <si>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</si>
  <si>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</si>
  <si>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</si>
  <si>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</si>
  <si>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</si>
  <si>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</si>
  <si>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</si>
  <si>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</si>
  <si>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</si>
  <si>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</si>
  <si>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</si>
  <si>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</si>
  <si>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</si>
  <si>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</si>
  <si>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</si>
  <si>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</si>
  <si>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</si>
  <si>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</si>
  <si>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</si>
  <si>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</si>
  <si>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</si>
  <si>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</si>
  <si>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</si>
  <si>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</si>
  <si>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</si>
  <si>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</si>
  <si>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</si>
  <si>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</si>
  <si>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</si>
  <si>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</si>
  <si>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</si>
  <si>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</si>
  <si>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</si>
  <si>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</si>
  <si>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</si>
  <si>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</si>
  <si>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</si>
  <si>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</si>
  <si>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</si>
  <si>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</si>
  <si>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</si>
  <si>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</si>
  <si>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</si>
  <si>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</si>
  <si>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</si>
  <si>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</si>
  <si>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</si>
  <si>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</si>
  <si>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</si>
  <si>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</si>
  <si>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</si>
  <si>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</si>
  <si>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</si>
  <si>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</si>
  <si>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</si>
  <si>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</si>
  <si>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</si>
  <si>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</si>
  <si>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</si>
  <si>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</si>
  <si>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</si>
  <si>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</si>
  <si>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</si>
  <si>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</si>
  <si>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</si>
  <si>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</si>
  <si>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</si>
  <si>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</si>
  <si>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</si>
  <si>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</si>
  <si>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</si>
  <si>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</si>
  <si>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</si>
  <si>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</si>
  <si>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</si>
  <si>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</si>
  <si>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</si>
  <si>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</si>
  <si>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</si>
  <si>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</si>
  <si>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</si>
  <si>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</si>
  <si>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</si>
  <si>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</si>
  <si>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</si>
  <si>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</si>
  <si>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</si>
  <si>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</si>
  <si>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</si>
  <si>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</si>
  <si>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</si>
  <si>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</si>
  <si>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</si>
  <si>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</si>
  <si>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</si>
  <si>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</si>
  <si>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</si>
  <si>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</si>
  <si>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</si>
  <si>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</si>
  <si>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</si>
  <si>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</si>
  <si>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</si>
  <si>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</si>
  <si>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</si>
  <si>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</si>
  <si>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</si>
  <si>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</si>
  <si>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</si>
  <si>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</si>
  <si>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</si>
  <si>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</si>
  <si>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</si>
  <si>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</si>
  <si>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</si>
  <si>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</si>
  <si>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</si>
  <si>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</si>
  <si>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</si>
  <si>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</si>
  <si>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</si>
  <si>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</si>
  <si>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</si>
  <si>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</si>
  <si>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</si>
  <si>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</si>
  <si>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</si>
  <si>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</si>
  <si>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</si>
  <si>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</si>
  <si>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</si>
  <si>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</si>
  <si>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</si>
  <si>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</si>
  <si>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</si>
  <si>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</si>
  <si>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</si>
  <si>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</si>
  <si>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</si>
  <si>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</si>
  <si>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</si>
  <si>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</si>
  <si>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</si>
  <si>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</si>
  <si>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</si>
  <si>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</si>
  <si>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</si>
  <si>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</si>
  <si>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</si>
  <si>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</si>
  <si>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</si>
  <si>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</si>
  <si>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</si>
  <si>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</si>
  <si>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</si>
  <si>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</si>
  <si>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</si>
  <si>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</si>
  <si>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</si>
  <si>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</si>
  <si>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</si>
  <si>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</si>
  <si>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</si>
  <si>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</si>
  <si>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</si>
  <si>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</si>
  <si>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</si>
  <si>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</si>
  <si>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</si>
  <si>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</si>
  <si>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</si>
  <si>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</si>
  <si>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</si>
  <si>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</si>
  <si>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</si>
  <si>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</si>
  <si>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</si>
  <si>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</si>
  <si>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</si>
  <si>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</si>
  <si>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</si>
  <si>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</si>
  <si>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</si>
  <si>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</si>
  <si>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</si>
  <si>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</si>
  <si>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</si>
  <si>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</si>
  <si>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</si>
  <si>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</si>
  <si>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</si>
  <si>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</si>
  <si>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</si>
  <si>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</si>
  <si>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</si>
  <si>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</si>
  <si>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</si>
  <si>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</si>
  <si>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</si>
  <si>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</si>
  <si>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</si>
  <si>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</si>
  <si>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</si>
  <si>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</si>
  <si>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</si>
  <si>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</si>
  <si>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</si>
  <si>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</si>
  <si>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</si>
  <si>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</si>
  <si>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</si>
  <si>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</si>
  <si>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</si>
  <si>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</si>
  <si>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</si>
  <si>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</si>
  <si>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</si>
  <si>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</si>
  <si>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</si>
  <si>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</si>
  <si>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</si>
  <si>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</si>
  <si>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</si>
  <si>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</si>
  <si>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</si>
  <si>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</si>
  <si>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</si>
  <si>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</si>
  <si>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</si>
  <si>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</si>
  <si>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</si>
  <si>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</si>
  <si>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</si>
  <si>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</si>
  <si>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</si>
  <si>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</si>
  <si>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</si>
  <si>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</si>
  <si>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</si>
  <si>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</si>
  <si>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</si>
  <si>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</si>
  <si>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</si>
  <si>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</si>
  <si>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</si>
  <si>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</si>
  <si>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</si>
  <si>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</si>
  <si>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</si>
  <si>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</si>
  <si>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</si>
  <si>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</si>
  <si>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</si>
  <si>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</si>
  <si>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</si>
  <si>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</si>
  <si>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</si>
  <si>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</si>
  <si>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</si>
  <si>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</si>
  <si>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</si>
  <si>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</si>
  <si>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</si>
  <si>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</si>
  <si>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</si>
  <si>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</si>
  <si>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</si>
  <si>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</si>
  <si>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</si>
  <si>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</si>
  <si>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</si>
  <si>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</si>
  <si>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</si>
  <si>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</si>
  <si>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</si>
  <si>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</si>
  <si>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</si>
  <si>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</si>
  <si>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</si>
  <si>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</si>
  <si>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</si>
  <si>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</si>
  <si>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</si>
  <si>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</si>
  <si>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</si>
  <si>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</si>
  <si>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</si>
  <si>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</si>
  <si>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</si>
  <si>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</si>
  <si>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</si>
  <si>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</si>
  <si>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</si>
  <si>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</si>
  <si>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</si>
  <si>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</si>
  <si>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</si>
  <si>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</si>
  <si>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</si>
  <si>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</si>
  <si>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</si>
  <si>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</si>
  <si>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</si>
  <si>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</si>
  <si>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</si>
  <si>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</si>
  <si>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</si>
  <si>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</si>
  <si>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</si>
  <si>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</si>
  <si>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</si>
  <si>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</si>
  <si>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</si>
  <si>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</si>
  <si>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</si>
  <si>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</si>
  <si>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</si>
  <si>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</si>
  <si>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</si>
  <si>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</si>
  <si>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</si>
  <si>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</si>
  <si>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</si>
  <si>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</si>
  <si>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</si>
  <si>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</si>
  <si>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</si>
  <si>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</si>
  <si>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</si>
  <si>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</si>
  <si>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</si>
  <si>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</si>
  <si>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</si>
  <si>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</si>
  <si>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</si>
  <si>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</si>
  <si>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</si>
  <si>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</si>
  <si>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</si>
  <si>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</si>
  <si>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</si>
  <si>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</si>
  <si>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</si>
  <si>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</si>
  <si>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</si>
  <si>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</si>
  <si>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</si>
  <si>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</si>
  <si>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</si>
  <si>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</si>
  <si>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</si>
  <si>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</si>
  <si>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</si>
  <si>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</si>
  <si>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</si>
  <si>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</si>
  <si>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</si>
  <si>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</si>
  <si>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</si>
  <si>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</si>
  <si>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</si>
  <si>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</si>
  <si>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</si>
  <si>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</si>
  <si>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</si>
  <si>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</si>
  <si>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</si>
  <si>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</si>
  <si>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</si>
  <si>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</si>
  <si>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</si>
  <si>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</si>
  <si>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</si>
  <si>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</si>
  <si>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</si>
  <si>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</si>
  <si>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</si>
  <si>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</si>
  <si>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</si>
  <si>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</si>
  <si>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</si>
  <si>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</si>
  <si>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</si>
  <si>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</si>
  <si>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</si>
  <si>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</si>
  <si>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</si>
  <si>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</si>
  <si>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</si>
  <si>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</si>
  <si>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</si>
  <si>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</si>
  <si>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</si>
  <si>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</si>
  <si>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</si>
  <si>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</si>
  <si>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</si>
  <si>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</si>
  <si>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</si>
  <si>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</si>
  <si>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</si>
  <si>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</si>
  <si>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</si>
  <si>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</si>
  <si>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</si>
  <si>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</si>
  <si>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</si>
  <si>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</si>
  <si>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</si>
  <si>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</si>
  <si>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</si>
  <si>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</si>
  <si>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</si>
  <si>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</si>
  <si>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</si>
  <si>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</si>
  <si>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</si>
  <si>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</si>
  <si>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</si>
  <si>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</si>
  <si>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</si>
  <si>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</si>
  <si>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</si>
  <si>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</si>
  <si>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</si>
  <si>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</si>
  <si>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</si>
  <si>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</si>
  <si>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</si>
  <si>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</si>
  <si>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</si>
  <si>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</si>
  <si>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</si>
  <si>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</si>
  <si>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</si>
  <si>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</si>
  <si>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</si>
  <si>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</si>
  <si>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</si>
  <si>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</si>
  <si>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</si>
  <si>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</si>
  <si>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</si>
  <si>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</si>
  <si>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</si>
  <si>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</si>
  <si>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</si>
  <si>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</si>
  <si>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</si>
  <si>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</si>
  <si>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</si>
  <si>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</si>
  <si>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</si>
  <si>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</si>
  <si>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</si>
  <si>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</si>
  <si>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</si>
  <si>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</si>
  <si>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</si>
  <si>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</si>
  <si>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</si>
  <si>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</si>
  <si>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</si>
  <si>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</si>
  <si>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</si>
  <si>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</si>
  <si>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</si>
  <si>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</si>
  <si>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</si>
  <si>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</si>
  <si>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</si>
  <si>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</si>
  <si>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</si>
  <si>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</si>
  <si>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</si>
  <si>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</si>
  <si>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</si>
  <si>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</si>
  <si>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</si>
  <si>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</si>
  <si>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</si>
  <si>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</si>
  <si>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</si>
  <si>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</si>
  <si>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</si>
  <si>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</si>
  <si>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</si>
  <si>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</si>
  <si>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</si>
  <si>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</si>
  <si>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</si>
  <si>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</si>
  <si>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</si>
  <si>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</si>
  <si>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</si>
  <si>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</si>
  <si>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</si>
  <si>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</si>
  <si>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</si>
  <si>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</si>
  <si>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</si>
  <si>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</si>
  <si>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</si>
  <si>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</si>
  <si>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</si>
  <si>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</si>
  <si>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</si>
  <si>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</si>
  <si>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</si>
  <si>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</si>
  <si>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</si>
  <si>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</si>
  <si>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</si>
  <si>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</si>
  <si>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</si>
  <si>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</si>
  <si>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</si>
  <si>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</si>
  <si>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</si>
  <si>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</si>
  <si>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</si>
  <si>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</si>
  <si>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</si>
  <si>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</si>
  <si>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</si>
  <si>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</si>
  <si>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</si>
  <si>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</si>
  <si>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</si>
  <si>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</si>
  <si>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</si>
  <si>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</si>
  <si>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</si>
  <si>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</si>
  <si>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</si>
  <si>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</si>
  <si>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</si>
  <si>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</si>
  <si>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</si>
  <si>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</si>
  <si>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</si>
  <si>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</si>
  <si>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</si>
  <si>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</si>
  <si>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</si>
  <si>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</si>
  <si>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</si>
  <si>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</si>
  <si>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</si>
  <si>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</si>
  <si>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</si>
  <si>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</si>
  <si>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</si>
  <si>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</si>
  <si>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</si>
  <si>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</si>
  <si>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</si>
  <si>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</si>
  <si>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</si>
  <si>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</si>
  <si>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</si>
  <si>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</si>
  <si>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</si>
  <si>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</si>
  <si>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</si>
  <si>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</si>
  <si>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</si>
  <si>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</si>
  <si>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</si>
  <si>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</si>
  <si>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</si>
  <si>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</si>
  <si>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</si>
  <si>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</si>
  <si>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</si>
  <si>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</si>
  <si>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</si>
  <si>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</si>
  <si>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</si>
  <si>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</si>
  <si>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</si>
  <si>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</si>
  <si>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</si>
  <si>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</si>
  <si>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</si>
  <si>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</si>
  <si>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</si>
  <si>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</si>
  <si>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</si>
  <si>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</si>
  <si>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</si>
  <si>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</si>
  <si>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</si>
  <si>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</si>
  <si>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</si>
  <si>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</si>
  <si>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</si>
  <si>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</si>
  <si>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</si>
  <si>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</si>
  <si>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</si>
  <si>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</si>
  <si>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</si>
  <si>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</si>
  <si>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</si>
  <si>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</si>
  <si>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</si>
  <si>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</si>
  <si>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</si>
  <si>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</si>
  <si>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</si>
  <si>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</si>
  <si>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</si>
  <si>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</si>
  <si>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</si>
  <si>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</si>
  <si>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</si>
  <si>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</si>
  <si>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</si>
  <si>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</si>
  <si>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</si>
  <si>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</si>
  <si>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</si>
  <si>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</si>
  <si>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</si>
  <si>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</si>
  <si>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</si>
  <si>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</si>
  <si>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</si>
  <si>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</si>
  <si>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</si>
  <si>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</si>
  <si>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</si>
  <si>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</si>
  <si>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</si>
  <si>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</si>
  <si>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</si>
  <si>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</si>
  <si>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</si>
  <si>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</si>
  <si>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</si>
  <si>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</si>
  <si>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</si>
  <si>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</si>
  <si>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</si>
  <si>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</si>
  <si>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</si>
  <si>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</si>
  <si>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</si>
  <si>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</si>
  <si>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</si>
  <si>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</si>
  <si>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</si>
  <si>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</si>
  <si>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</si>
  <si>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</si>
  <si>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</si>
  <si>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</si>
  <si>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</si>
  <si>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</si>
  <si>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</si>
  <si>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</si>
  <si>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</si>
  <si>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</si>
  <si>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</si>
  <si>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</si>
  <si>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</si>
  <si>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</si>
  <si>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</si>
  <si>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</si>
  <si>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</si>
  <si>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</si>
  <si>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</si>
  <si>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</si>
  <si>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</si>
  <si>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</si>
  <si>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</si>
  <si>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</si>
  <si>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</si>
  <si>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</si>
  <si>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</si>
  <si>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</si>
  <si>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</si>
  <si>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</si>
  <si>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</si>
  <si>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</si>
  <si>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</si>
  <si>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</si>
  <si>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</si>
  <si>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</si>
  <si>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</si>
  <si>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</si>
  <si>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</si>
  <si>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</si>
  <si>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</si>
  <si>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</si>
  <si>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</si>
  <si>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</si>
  <si>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</si>
  <si>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</si>
  <si>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</si>
  <si>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</si>
  <si>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</si>
  <si>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</si>
  <si>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</si>
  <si>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</si>
  <si>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</si>
  <si>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</si>
  <si>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</si>
  <si>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</si>
  <si>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</si>
  <si>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</si>
  <si>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</si>
  <si>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</si>
  <si>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</si>
  <si>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</si>
  <si>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</si>
  <si>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</si>
  <si>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</si>
  <si>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</si>
  <si>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</si>
  <si>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</si>
  <si>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</si>
  <si>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</si>
  <si>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</si>
  <si>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</si>
  <si>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</si>
  <si>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</si>
  <si>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</si>
  <si>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</si>
  <si>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</si>
  <si>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</si>
  <si>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</si>
  <si>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</si>
  <si>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</si>
  <si>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</si>
  <si>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</si>
  <si>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</si>
  <si>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</si>
  <si>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</si>
  <si>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</si>
  <si>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</si>
  <si>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</si>
  <si>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</si>
  <si>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</si>
  <si>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</si>
  <si>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</si>
  <si>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</si>
  <si>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</si>
  <si>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</si>
  <si>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</si>
  <si>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</si>
  <si>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</si>
  <si>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</si>
  <si>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</si>
  <si>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</si>
  <si>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</si>
  <si>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</si>
  <si>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</si>
  <si>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</si>
  <si>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</si>
  <si>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</si>
  <si>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</si>
  <si>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</si>
  <si>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</si>
  <si>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</si>
  <si>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</si>
  <si>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</si>
  <si>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</si>
  <si>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</si>
  <si>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</si>
  <si>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</si>
  <si>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</si>
  <si>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</si>
  <si>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</si>
  <si>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</si>
  <si>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</si>
  <si>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</si>
  <si>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</si>
  <si>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</si>
  <si>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</si>
  <si>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</si>
  <si>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</si>
  <si>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</si>
  <si>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</si>
  <si>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</si>
  <si>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</si>
  <si>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</si>
  <si>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</si>
  <si>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</si>
  <si>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</si>
  <si>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</si>
  <si>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</si>
  <si>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</si>
  <si>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</si>
  <si>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</si>
  <si>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</si>
  <si>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</si>
  <si>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</si>
  <si>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</si>
  <si>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</si>
  <si>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</si>
  <si>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</si>
  <si>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</si>
  <si>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</si>
  <si>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</si>
  <si>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</si>
  <si>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</si>
  <si>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</si>
  <si>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</si>
  <si>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</si>
  <si>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</si>
  <si>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</si>
  <si>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</si>
  <si>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</si>
  <si>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</si>
  <si>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</si>
  <si>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</si>
  <si>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</si>
  <si>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</si>
  <si>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</si>
  <si>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</si>
  <si>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</si>
  <si>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</si>
  <si>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</si>
  <si>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</si>
  <si>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</si>
  <si>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</si>
  <si>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</si>
  <si>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</si>
  <si>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</si>
  <si>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</si>
  <si>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</si>
  <si>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</si>
  <si>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</si>
  <si>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</si>
  <si>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</si>
  <si>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</si>
  <si>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</si>
  <si>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</si>
  <si>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</si>
  <si>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</si>
  <si>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</si>
  <si>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</si>
  <si>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</si>
  <si>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</si>
  <si>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</si>
  <si>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</si>
  <si>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</si>
  <si>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</si>
  <si>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</si>
  <si>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</si>
  <si>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</si>
  <si>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</si>
  <si>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</si>
  <si>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</si>
  <si>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</si>
  <si>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</si>
  <si>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</si>
  <si>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</si>
  <si>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</si>
  <si>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</si>
  <si>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</si>
  <si>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</si>
  <si>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</si>
  <si>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</si>
  <si>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</si>
  <si>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</si>
  <si>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</si>
  <si>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</si>
  <si>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</si>
  <si>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</si>
  <si>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</si>
  <si>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</si>
  <si>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</si>
  <si>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</si>
  <si>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</si>
  <si>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</si>
  <si>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</si>
  <si>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</si>
  <si>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</si>
  <si>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</si>
  <si>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</si>
  <si>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</si>
  <si>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</si>
  <si>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</si>
  <si>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</si>
  <si>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</si>
  <si>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</si>
  <si>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</si>
  <si>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</si>
  <si>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</si>
  <si>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</si>
  <si>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</si>
  <si>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</si>
  <si>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</si>
  <si>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</si>
  <si>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</si>
  <si>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</si>
  <si>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</si>
  <si>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</si>
  <si>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</si>
  <si>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</si>
  <si>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</si>
  <si>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</si>
  <si>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</si>
  <si>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</si>
  <si>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</si>
  <si>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</si>
  <si>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</si>
  <si>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</si>
  <si>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</si>
  <si>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</si>
  <si>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</si>
  <si>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</si>
  <si>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</si>
  <si>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</si>
  <si>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</si>
  <si>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</si>
  <si>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</si>
  <si>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</si>
  <si>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</si>
  <si>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</si>
  <si>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</si>
  <si>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</si>
  <si>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</si>
  <si>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</si>
  <si>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</si>
  <si>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</si>
  <si>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</si>
  <si>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</si>
  <si>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</si>
  <si>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</si>
  <si>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</si>
  <si>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</si>
  <si>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</si>
  <si>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</si>
  <si>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</si>
  <si>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</si>
  <si>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</si>
  <si>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</si>
  <si>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</si>
  <si>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</si>
  <si>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</si>
  <si>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</si>
  <si>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</si>
  <si>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</si>
  <si>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</si>
  <si>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</si>
  <si>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</si>
  <si>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</si>
  <si>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</si>
  <si>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</si>
  <si>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</si>
  <si>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</si>
  <si>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</si>
  <si>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</si>
  <si>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</si>
  <si>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</si>
  <si>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</si>
  <si>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</si>
  <si>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</si>
  <si>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</si>
  <si>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</si>
  <si>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</si>
  <si>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</si>
  <si>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</si>
  <si>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</si>
  <si>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</si>
  <si>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</si>
  <si>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</si>
  <si>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</si>
  <si>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</si>
  <si>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</si>
  <si>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</si>
  <si>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</si>
  <si>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</si>
  <si>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</si>
  <si>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</si>
  <si>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</si>
  <si>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</si>
  <si>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</si>
  <si>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</si>
  <si>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</si>
  <si>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</si>
  <si>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</si>
  <si>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</si>
  <si>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</si>
  <si>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</si>
  <si>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</si>
  <si>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</si>
  <si>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</si>
  <si>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</si>
  <si>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</si>
  <si>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</si>
  <si>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</si>
  <si>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</si>
  <si>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</si>
  <si>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</si>
  <si>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</si>
  <si>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</si>
  <si>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</si>
  <si>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</si>
  <si>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</si>
  <si>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</si>
  <si>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</si>
  <si>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</si>
  <si>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</si>
  <si>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</si>
  <si>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</si>
  <si>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</si>
  <si>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</si>
  <si>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</si>
  <si>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</si>
  <si>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</si>
  <si>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</si>
  <si>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</si>
  <si>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</si>
  <si>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</si>
  <si>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</si>
  <si>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</si>
  <si>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</si>
  <si>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</si>
  <si>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</si>
  <si>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</si>
  <si>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</si>
  <si>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</si>
  <si>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</si>
  <si>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</si>
  <si>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</si>
  <si>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</si>
  <si>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</si>
  <si>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</si>
  <si>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</si>
  <si>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</si>
  <si>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</si>
  <si>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</si>
  <si>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</si>
  <si>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</si>
  <si>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</si>
  <si>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</si>
  <si>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</si>
  <si>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</si>
  <si>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</si>
  <si>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</si>
  <si>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</si>
  <si>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</si>
  <si>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</si>
  <si>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</si>
  <si>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</si>
  <si>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</si>
  <si>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</si>
  <si>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</si>
  <si>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</si>
  <si>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</si>
  <si>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</si>
  <si>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</si>
  <si>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</si>
  <si>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</si>
  <si>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</si>
  <si>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</si>
  <si>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</si>
  <si>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</si>
  <si>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</si>
  <si>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</si>
  <si>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</si>
  <si>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</si>
  <si>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</si>
  <si>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</si>
  <si>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</si>
  <si>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</si>
  <si>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</si>
  <si>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</si>
  <si>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</si>
  <si>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</si>
  <si>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</si>
  <si>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</si>
  <si>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</si>
  <si>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</si>
  <si>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</si>
  <si>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</si>
  <si>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</si>
  <si>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</si>
  <si>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</si>
  <si>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</si>
  <si>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</si>
  <si>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</si>
  <si>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</si>
  <si>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</si>
  <si>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</si>
  <si>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</si>
  <si>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</si>
  <si>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</si>
  <si>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</si>
  <si>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</si>
  <si>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</si>
  <si>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</si>
  <si>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</si>
  <si>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</si>
  <si>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</si>
  <si>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</si>
  <si>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</si>
  <si>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</si>
  <si>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</si>
  <si>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</si>
  <si>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</si>
  <si>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</si>
  <si>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</si>
  <si>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</si>
  <si>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</si>
  <si>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</si>
  <si>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</si>
  <si>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</si>
  <si>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</si>
  <si>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</si>
  <si>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</si>
  <si>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</si>
  <si>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</si>
  <si>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</si>
  <si>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</si>
  <si>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</si>
  <si>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</si>
  <si>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</si>
  <si>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</si>
  <si>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</si>
  <si>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</si>
  <si>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</si>
  <si>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</si>
  <si>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</si>
  <si>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</si>
  <si>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</si>
  <si>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</si>
  <si>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</si>
  <si>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</si>
  <si>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</si>
  <si>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</si>
  <si>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</si>
  <si>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</si>
  <si>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</si>
  <si>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</si>
  <si>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</si>
  <si>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</si>
  <si>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</si>
  <si>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</si>
  <si>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</si>
  <si>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</si>
  <si>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</si>
  <si>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</si>
  <si>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</si>
  <si>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</si>
  <si>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</si>
  <si>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</si>
  <si>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</si>
  <si>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</si>
  <si>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</si>
  <si>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</si>
  <si>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</si>
  <si>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</si>
  <si>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</si>
  <si>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</si>
  <si>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</si>
  <si>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</si>
  <si>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</si>
  <si>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</si>
  <si>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</si>
  <si>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</si>
  <si>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</si>
  <si>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</si>
  <si>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</si>
  <si>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</si>
  <si>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</si>
  <si>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</si>
  <si>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</si>
  <si>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</si>
  <si>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</si>
  <si>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</si>
  <si>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</si>
  <si>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</si>
  <si>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</si>
  <si>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</si>
  <si>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</si>
  <si>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</si>
  <si>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</si>
  <si>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</si>
  <si>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</si>
  <si>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</si>
  <si>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</si>
  <si>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</si>
  <si>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</si>
  <si>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</si>
  <si>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</si>
  <si>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</si>
  <si>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</si>
  <si>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</si>
  <si>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</si>
  <si>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</si>
  <si>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</si>
  <si>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</si>
  <si>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</si>
  <si>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</si>
  <si>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</si>
  <si>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</si>
  <si>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</si>
  <si>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</si>
  <si>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</si>
  <si>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</si>
  <si>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</si>
  <si>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</si>
  <si>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</si>
  <si>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</si>
  <si>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</si>
  <si>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</si>
  <si>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</si>
  <si>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</si>
  <si>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</si>
  <si>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</si>
  <si>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</si>
  <si>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</si>
  <si>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</si>
  <si>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</si>
  <si>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</si>
  <si>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</si>
  <si>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</si>
  <si>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</si>
  <si>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</si>
  <si>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</si>
  <si>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</si>
  <si>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</si>
  <si>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</si>
  <si>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</si>
  <si>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</si>
  <si>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</si>
  <si>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</si>
  <si>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</si>
  <si>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</si>
  <si>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</si>
  <si>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</si>
  <si>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</si>
  <si>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</si>
  <si>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</si>
  <si>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</si>
  <si>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</si>
  <si>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</si>
  <si>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</si>
  <si>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</si>
  <si>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</si>
  <si>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</si>
  <si>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</si>
  <si>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</si>
  <si>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</si>
  <si>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</si>
  <si>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</si>
  <si>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</si>
  <si>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</si>
  <si>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</si>
  <si>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</si>
  <si>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</si>
  <si>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</si>
  <si>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</si>
  <si>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</si>
  <si>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</si>
  <si>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</si>
  <si>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</si>
  <si>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</si>
  <si>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</si>
  <si>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</si>
  <si>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</si>
  <si>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</si>
  <si>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</si>
  <si>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</si>
  <si>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</si>
  <si>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</si>
  <si>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</si>
  <si>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</si>
  <si>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</si>
  <si>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</si>
  <si>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</si>
  <si>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</si>
  <si>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</si>
  <si>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</si>
  <si>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</si>
  <si>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</si>
  <si>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</si>
  <si>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</si>
  <si>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</si>
  <si>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</si>
  <si>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</si>
  <si>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</si>
  <si>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</si>
  <si>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</si>
  <si>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</si>
  <si>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</si>
  <si>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</si>
  <si>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</si>
  <si>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</si>
  <si>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</si>
  <si>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</si>
  <si>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</si>
  <si>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</si>
  <si>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</si>
  <si>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</si>
  <si>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</si>
  <si>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</si>
  <si>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</si>
  <si>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</si>
  <si>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</si>
  <si>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</si>
  <si>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</si>
  <si>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</si>
  <si>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</si>
  <si>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</si>
  <si>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</si>
  <si>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</si>
  <si>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</si>
  <si>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</si>
  <si>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</si>
  <si>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</si>
  <si>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</si>
  <si>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</si>
  <si>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</si>
  <si>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</si>
  <si>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</si>
  <si>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</si>
  <si>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</si>
  <si>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</si>
  <si>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</si>
  <si>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</si>
  <si>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</si>
  <si>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</si>
  <si>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</si>
  <si>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</si>
  <si>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</si>
  <si>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</si>
  <si>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</si>
  <si>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</si>
  <si>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</si>
  <si>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</si>
  <si>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</si>
  <si>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</si>
  <si>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</si>
  <si>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</si>
  <si>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</si>
  <si>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</si>
  <si>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</si>
  <si>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</si>
  <si>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</si>
  <si>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</si>
  <si>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</si>
  <si>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</si>
  <si>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</si>
  <si>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</si>
  <si>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</si>
  <si>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</si>
  <si>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</si>
  <si>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</si>
  <si>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</si>
  <si>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</si>
  <si>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</si>
  <si>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</si>
  <si>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</si>
  <si>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</si>
  <si>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</si>
  <si>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</si>
  <si>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</si>
  <si>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</si>
  <si>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</si>
  <si>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</si>
  <si>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</si>
  <si>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</si>
  <si>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</si>
  <si>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</si>
  <si>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</si>
  <si>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</si>
  <si>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</si>
  <si>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</si>
  <si>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</si>
  <si>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</si>
  <si>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</si>
  <si>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</si>
  <si>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</si>
  <si>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</si>
  <si>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</si>
  <si>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</si>
  <si>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</si>
  <si>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</si>
  <si>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</si>
  <si>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</si>
  <si>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</si>
  <si>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</si>
  <si>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</si>
  <si>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</si>
  <si>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</si>
  <si>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</si>
  <si>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</si>
  <si>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</si>
  <si>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</si>
  <si>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</si>
  <si>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</si>
  <si>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</si>
  <si>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</si>
  <si>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</si>
  <si>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</si>
  <si>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</si>
  <si>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</si>
  <si>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</si>
  <si>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</si>
  <si>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</si>
  <si>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</si>
  <si>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</si>
  <si>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</si>
  <si>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</si>
  <si>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</si>
  <si>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</si>
  <si>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</si>
  <si>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</si>
  <si>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</si>
  <si>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</si>
  <si>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</si>
  <si>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</si>
  <si>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</si>
  <si>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</si>
  <si>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</si>
  <si>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</si>
  <si>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</si>
  <si>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</si>
  <si>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</si>
  <si>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</si>
  <si>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</si>
  <si>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</si>
  <si>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</si>
  <si>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</si>
  <si>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</si>
  <si>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</si>
  <si>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</si>
  <si>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</si>
  <si>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</si>
  <si>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</si>
  <si>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</si>
  <si>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</si>
  <si>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</si>
  <si>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</si>
  <si>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</si>
  <si>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</si>
  <si>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</si>
  <si>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</si>
  <si>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</si>
  <si>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</si>
  <si>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</si>
  <si>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</si>
  <si>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</si>
  <si>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</si>
  <si>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</si>
  <si>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</si>
  <si>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</si>
  <si>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</si>
  <si>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</si>
  <si>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</si>
  <si>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</si>
  <si>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</si>
  <si>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</si>
  <si>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</si>
  <si>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</si>
  <si>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</si>
  <si>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</si>
  <si>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</si>
  <si>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</si>
  <si>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</si>
  <si>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</si>
  <si>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</si>
  <si>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</si>
  <si>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</si>
  <si>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</si>
  <si>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</si>
  <si>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</si>
  <si>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</si>
  <si>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</si>
  <si>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</si>
  <si>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</si>
  <si>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</si>
  <si>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</si>
  <si>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</si>
  <si>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</si>
  <si>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</si>
  <si>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</si>
  <si>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</si>
  <si>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</si>
  <si>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</si>
  <si>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</si>
  <si>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</si>
  <si>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</si>
  <si>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</si>
  <si>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</si>
  <si>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</si>
  <si>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</si>
  <si>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</si>
  <si>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</si>
  <si>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</si>
  <si>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</si>
  <si>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</si>
  <si>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</si>
  <si>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</si>
  <si>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</si>
  <si>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</si>
  <si>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</si>
  <si>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</si>
  <si>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</si>
  <si>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</si>
  <si>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</si>
  <si>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</si>
  <si>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</si>
  <si>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</si>
  <si>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</si>
  <si>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</si>
  <si>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</si>
  <si>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</si>
  <si>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</si>
  <si>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</si>
  <si>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</si>
  <si>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</si>
  <si>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</si>
  <si>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</si>
  <si>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</si>
  <si>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</si>
  <si>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</si>
  <si>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</si>
  <si>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</si>
  <si>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</si>
  <si>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</si>
  <si>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</si>
  <si>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</si>
  <si>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</si>
  <si>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</si>
  <si>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</si>
  <si>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</si>
  <si>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</si>
  <si>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</si>
  <si>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</si>
  <si>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</si>
  <si>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</si>
  <si>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</si>
  <si>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</si>
  <si>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</si>
  <si>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</si>
  <si>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</si>
  <si>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</si>
  <si>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</si>
  <si>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</si>
  <si>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</si>
  <si>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</si>
  <si>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</si>
  <si>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</si>
  <si>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</si>
  <si>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</si>
  <si>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</si>
  <si>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</si>
  <si>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</si>
  <si>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</si>
  <si>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</si>
  <si>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</si>
  <si>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</si>
  <si>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</si>
  <si>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</si>
  <si>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</si>
  <si>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</si>
  <si>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</si>
  <si>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</si>
  <si>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</si>
  <si>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</si>
  <si>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</si>
  <si>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</si>
  <si>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</si>
  <si>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</si>
  <si>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</si>
  <si>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</si>
  <si>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</si>
  <si>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</si>
  <si>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</si>
  <si>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</si>
  <si>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</si>
  <si>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</si>
  <si>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</si>
  <si>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</si>
  <si>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</si>
  <si>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</si>
  <si>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</si>
  <si>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</si>
  <si>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</si>
  <si>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</si>
  <si>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</si>
  <si>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</si>
  <si>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</si>
  <si>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</si>
  <si>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</si>
  <si>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</si>
  <si>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</si>
  <si>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</si>
  <si>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</si>
  <si>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</si>
  <si>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</si>
  <si>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</si>
  <si>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</si>
  <si>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</si>
  <si>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</si>
  <si>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</si>
  <si>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</si>
  <si>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</si>
  <si>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</si>
  <si>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</si>
  <si>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</si>
  <si>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</si>
  <si>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</si>
  <si>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</si>
  <si>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</si>
  <si>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</si>
  <si>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</si>
  <si>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</si>
  <si>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</si>
  <si>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</si>
  <si>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</si>
  <si>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</si>
  <si>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</si>
  <si>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</si>
  <si>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</si>
  <si>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</si>
  <si>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</si>
  <si>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</si>
  <si>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</si>
  <si>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</si>
  <si>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</si>
  <si>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</si>
  <si>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</si>
  <si>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</si>
  <si>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</si>
  <si>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</si>
  <si>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</si>
  <si>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</si>
  <si>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</si>
  <si>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</si>
  <si>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</si>
  <si>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</si>
  <si>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</si>
  <si>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</si>
  <si>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</si>
  <si>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</si>
  <si>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</si>
  <si>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</si>
  <si>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</si>
  <si>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</si>
  <si>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</si>
  <si>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</si>
  <si>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</si>
  <si>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</si>
  <si>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</si>
  <si>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</si>
  <si>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</si>
  <si>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</si>
  <si>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</si>
  <si>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</si>
  <si>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</si>
  <si>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</si>
  <si>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</si>
  <si>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</si>
  <si>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</si>
  <si>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</si>
  <si>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</si>
  <si>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</si>
  <si>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</si>
  <si>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</si>
  <si>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</si>
  <si>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</si>
  <si>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</si>
  <si>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</si>
  <si>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</si>
  <si>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</si>
  <si>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</si>
  <si>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</si>
  <si>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</si>
  <si>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</si>
  <si>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</si>
  <si>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</si>
  <si>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</si>
  <si>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</si>
  <si>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</si>
  <si>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</si>
  <si>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</si>
  <si>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</si>
  <si>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</si>
  <si>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</si>
  <si>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</si>
  <si>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</si>
  <si>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</si>
  <si>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</si>
  <si>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</si>
  <si>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</si>
  <si>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</si>
  <si>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</si>
  <si>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</si>
  <si>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</si>
  <si>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</si>
  <si>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</si>
  <si>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</si>
  <si>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</si>
  <si>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</si>
  <si>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</si>
  <si>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</si>
  <si>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</si>
  <si>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</si>
  <si>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</si>
  <si>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</si>
  <si>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</si>
  <si>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</si>
  <si>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</si>
  <si>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</si>
  <si>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</si>
  <si>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</si>
  <si>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</si>
  <si>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</si>
  <si>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</si>
  <si>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</si>
  <si>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</si>
  <si>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</si>
  <si>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</si>
  <si>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</si>
  <si>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</si>
  <si>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</si>
  <si>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</si>
  <si>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</si>
  <si>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</si>
  <si>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</si>
  <si>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</si>
  <si>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</si>
  <si>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</si>
  <si>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</si>
  <si>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</si>
  <si>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</si>
  <si>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</si>
  <si>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</si>
  <si>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</si>
  <si>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</si>
  <si>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</si>
  <si>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</si>
  <si>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</si>
  <si>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</si>
  <si>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</si>
  <si>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</si>
  <si>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</si>
  <si>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</si>
  <si>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</si>
  <si>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</si>
  <si>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</si>
  <si>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</si>
  <si>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</si>
  <si>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</si>
  <si>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</si>
  <si>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</si>
  <si>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</si>
  <si>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</si>
  <si>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</si>
  <si>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</si>
  <si>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</si>
  <si>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</si>
  <si>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</si>
  <si>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</si>
  <si>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</si>
  <si>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</si>
  <si>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</si>
  <si>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</si>
  <si>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</si>
  <si>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</si>
  <si>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</si>
  <si>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</si>
  <si>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</si>
  <si>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</si>
  <si>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</si>
  <si>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</si>
  <si>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</si>
  <si>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</si>
  <si>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</si>
  <si>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</si>
  <si>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</si>
  <si>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</si>
  <si>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</si>
  <si>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</si>
  <si>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</si>
  <si>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</si>
  <si>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</si>
  <si>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</si>
  <si>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</si>
  <si>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</si>
  <si>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</si>
  <si>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</si>
  <si>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</si>
  <si>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</si>
  <si>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</si>
  <si>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</si>
  <si>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</si>
  <si>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</si>
  <si>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</si>
  <si>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</si>
  <si>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</si>
  <si>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</si>
  <si>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</si>
  <si>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</si>
  <si>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</si>
  <si>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</si>
  <si>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</si>
  <si>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</si>
  <si>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</si>
  <si>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</si>
  <si>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</si>
  <si>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</si>
  <si>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</si>
  <si>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</si>
  <si>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</si>
  <si>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</si>
  <si>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</si>
  <si>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</si>
  <si>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</si>
  <si>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</si>
  <si>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</si>
  <si>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</si>
  <si>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</si>
  <si>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</si>
  <si>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</si>
  <si>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</si>
  <si>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</si>
  <si>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</si>
  <si>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</si>
  <si>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</si>
  <si>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</si>
  <si>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</si>
  <si>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</si>
  <si>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</si>
  <si>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</si>
  <si>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</si>
  <si>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</si>
  <si>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</si>
  <si>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</si>
  <si>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</si>
  <si>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</si>
  <si>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</si>
  <si>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</si>
  <si>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</si>
  <si>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</si>
  <si>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</si>
  <si>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</si>
  <si>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</si>
  <si>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</si>
  <si>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</si>
  <si>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</si>
  <si>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</si>
  <si>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</si>
  <si>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</si>
  <si>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</si>
  <si>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</si>
  <si>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</si>
  <si>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</si>
  <si>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</si>
  <si>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</si>
  <si>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</si>
  <si>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</si>
  <si>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</si>
  <si>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</si>
  <si>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</si>
  <si>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</si>
  <si>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</si>
  <si>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</si>
  <si>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</si>
  <si>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</si>
  <si>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</si>
  <si>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</si>
  <si>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</si>
  <si>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</si>
  <si>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</si>
  <si>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</si>
  <si>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</si>
  <si>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</si>
  <si>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</si>
  <si>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</si>
  <si>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</si>
  <si>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</si>
  <si>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</si>
  <si>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</si>
  <si>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</si>
  <si>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</si>
  <si>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</si>
  <si>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</si>
  <si>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</si>
  <si>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</si>
  <si>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</si>
  <si>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</si>
  <si>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</si>
  <si>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</si>
  <si>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</si>
  <si>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</si>
  <si>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</si>
  <si>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</si>
  <si>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</si>
  <si>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</si>
  <si>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</si>
  <si>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</si>
  <si>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</si>
  <si>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</si>
  <si>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</si>
  <si>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</si>
  <si>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</si>
  <si>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</si>
  <si>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</si>
  <si>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</si>
  <si>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</si>
  <si>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</si>
  <si>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</si>
  <si>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</si>
  <si>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</si>
  <si>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</si>
  <si>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</si>
  <si>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</si>
  <si>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</si>
  <si>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</si>
  <si>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</si>
  <si>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</si>
  <si>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</si>
  <si>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</si>
  <si>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</si>
  <si>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</si>
  <si>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</si>
  <si>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</si>
  <si>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</si>
  <si>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</si>
  <si>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</si>
  <si>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</si>
  <si>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</si>
  <si>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</si>
  <si>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</si>
  <si>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</si>
  <si>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</si>
  <si>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</si>
  <si>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</si>
  <si>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</si>
  <si>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</si>
  <si>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</si>
  <si>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</si>
  <si>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</si>
  <si>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</si>
  <si>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</si>
  <si>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</si>
  <si>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</si>
  <si>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</si>
  <si>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</si>
  <si>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</si>
  <si>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</si>
  <si>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</si>
  <si>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</si>
  <si>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</si>
  <si>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</si>
  <si>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</si>
  <si>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</si>
  <si>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</si>
  <si>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</si>
  <si>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</si>
  <si>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</si>
  <si>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</si>
  <si>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</si>
  <si>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</si>
  <si>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</si>
  <si>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</si>
  <si>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</si>
  <si>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</si>
  <si>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</si>
  <si>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</si>
  <si>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</si>
  <si>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</si>
  <si>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</si>
  <si>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</si>
  <si>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</si>
  <si>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</si>
  <si>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</si>
  <si>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</si>
  <si>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</si>
  <si>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</si>
  <si>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</si>
  <si>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</si>
  <si>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</si>
  <si>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</si>
  <si>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</si>
  <si>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</si>
  <si>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</si>
  <si>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</si>
  <si>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</si>
  <si>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</si>
  <si>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</si>
  <si>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</si>
  <si>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</si>
  <si>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</si>
  <si>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</si>
  <si>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</si>
  <si>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</si>
  <si>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</si>
  <si>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</si>
  <si>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</si>
  <si>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</si>
  <si>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</si>
  <si>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</si>
  <si>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</si>
  <si>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</si>
  <si>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</si>
  <si>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</si>
  <si>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</si>
  <si>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</si>
  <si>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</si>
  <si>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</si>
  <si>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</si>
  <si>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</si>
  <si>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</si>
  <si>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</si>
  <si>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</si>
  <si>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</si>
  <si>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</si>
  <si>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</si>
  <si>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</si>
  <si>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</si>
  <si>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</si>
  <si>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</si>
  <si>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</si>
  <si>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</si>
  <si>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</si>
  <si>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</si>
  <si>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</si>
  <si>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</si>
  <si>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</si>
  <si>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</si>
  <si>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</si>
  <si>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</si>
  <si>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</si>
  <si>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</si>
  <si>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</si>
  <si>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</si>
  <si>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</si>
  <si>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</si>
  <si>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</si>
  <si>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</si>
  <si>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</si>
  <si>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</si>
  <si>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</si>
  <si>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</si>
  <si>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</si>
  <si>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</si>
  <si>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</si>
  <si>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</si>
  <si>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</si>
  <si>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</si>
  <si>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</si>
  <si>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</si>
  <si>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</si>
  <si>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</si>
  <si>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</si>
  <si>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</si>
  <si>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</si>
  <si>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</si>
  <si>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</si>
  <si>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</si>
  <si>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</si>
  <si>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</si>
  <si>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</si>
  <si>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</si>
  <si>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</si>
  <si>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</si>
  <si>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</si>
  <si>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</si>
  <si>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</si>
  <si>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</si>
  <si>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</si>
  <si>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</si>
  <si>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</si>
  <si>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</si>
  <si>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</si>
  <si>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</si>
  <si>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</si>
  <si>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</si>
  <si>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</si>
  <si>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</si>
  <si>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</si>
  <si>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</si>
  <si>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</si>
  <si>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</si>
  <si>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</si>
  <si>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</si>
  <si>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</si>
  <si>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</si>
  <si>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</si>
  <si>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</si>
  <si>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</si>
  <si>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</si>
  <si>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</si>
  <si>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</si>
  <si>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</si>
  <si>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</si>
  <si>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</si>
  <si>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</si>
  <si>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</si>
  <si>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</si>
  <si>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</si>
  <si>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</si>
  <si>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</si>
  <si>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</si>
  <si>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</si>
  <si>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</si>
  <si>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</si>
  <si>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</si>
  <si>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</si>
  <si>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</si>
  <si>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</si>
  <si>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</si>
  <si>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</si>
  <si>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</si>
  <si>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</si>
  <si>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</si>
  <si>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</si>
  <si>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</si>
  <si>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</si>
  <si>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</si>
  <si>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</si>
  <si>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</si>
  <si>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</si>
  <si>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</si>
  <si>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</si>
  <si>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</si>
  <si>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</si>
  <si>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</si>
  <si>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</si>
  <si>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</si>
  <si>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</si>
  <si>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</si>
  <si>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</si>
  <si>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</si>
  <si>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</si>
  <si>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</si>
  <si>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</si>
  <si>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</si>
  <si>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</si>
  <si>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</si>
  <si>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</si>
  <si>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</si>
  <si>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</si>
  <si>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</si>
  <si>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</si>
  <si>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</si>
  <si>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</si>
  <si>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</si>
  <si>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</si>
  <si>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</si>
  <si>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</si>
  <si>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</si>
  <si>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</si>
  <si>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</si>
  <si>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</si>
  <si>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</si>
  <si>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</si>
  <si>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</si>
  <si>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</si>
  <si>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</si>
  <si>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</si>
  <si>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</si>
  <si>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</si>
  <si>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</si>
  <si>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</si>
  <si>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</si>
  <si>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</si>
  <si>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</si>
  <si>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</si>
  <si>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</si>
  <si>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</si>
  <si>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</si>
  <si>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</si>
  <si>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</si>
  <si>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</si>
  <si>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</si>
  <si>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</si>
  <si>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</si>
  <si>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</si>
  <si>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</si>
  <si>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</si>
  <si>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</si>
  <si>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</si>
  <si>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</si>
  <si>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</si>
  <si>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</si>
  <si>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</si>
  <si>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</si>
  <si>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</si>
  <si>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</si>
  <si>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</si>
  <si>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</si>
  <si>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</si>
  <si>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</si>
  <si>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</si>
  <si>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</si>
  <si>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</si>
  <si>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</si>
  <si>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</si>
  <si>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</si>
  <si>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</si>
  <si>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</si>
  <si>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</si>
  <si>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</si>
  <si>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</si>
  <si>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</si>
  <si>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</si>
  <si>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</si>
  <si>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</si>
  <si>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</si>
  <si>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</si>
  <si>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</si>
  <si>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</si>
  <si>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</si>
  <si>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</si>
  <si>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</si>
  <si>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</si>
  <si>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</si>
  <si>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</si>
  <si>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</si>
  <si>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</si>
  <si>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</si>
  <si>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</si>
  <si>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</si>
  <si>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</si>
  <si>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</si>
  <si>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</si>
  <si>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</si>
  <si>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</si>
  <si>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</si>
  <si>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</si>
  <si>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</si>
  <si>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</si>
  <si>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</si>
  <si>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</si>
  <si>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</si>
  <si>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</si>
  <si>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</si>
  <si>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</si>
  <si>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</si>
  <si>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</si>
  <si>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</si>
  <si>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</si>
  <si>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</si>
  <si>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</si>
  <si>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</si>
  <si>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</si>
  <si>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</si>
  <si>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</si>
  <si>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</si>
  <si>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</si>
  <si>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</si>
  <si>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</si>
  <si>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</si>
  <si>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</si>
  <si>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</si>
  <si>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</si>
  <si>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</si>
  <si>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</si>
  <si>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</si>
  <si>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</si>
  <si>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</si>
  <si>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</si>
  <si>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</si>
  <si>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</si>
  <si>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</si>
  <si>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</si>
  <si>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</si>
  <si>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</si>
  <si>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</si>
  <si>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</si>
  <si>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</si>
  <si>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</si>
  <si>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</si>
  <si>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</si>
  <si>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</si>
  <si>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</si>
  <si>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</si>
  <si>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</si>
  <si>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</si>
  <si>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</si>
  <si>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</si>
  <si>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</si>
  <si>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</si>
  <si>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</si>
  <si>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</si>
  <si>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</si>
  <si>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</si>
  <si>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</si>
  <si>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</si>
  <si>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</si>
  <si>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</si>
  <si>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</si>
  <si>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</si>
  <si>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</si>
  <si>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</si>
  <si>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</si>
  <si>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</si>
  <si>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</si>
  <si>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</si>
  <si>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</si>
  <si>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</si>
  <si>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</si>
  <si>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</si>
  <si>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</si>
  <si>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</si>
  <si>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</si>
  <si>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</si>
  <si>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</si>
  <si>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</si>
  <si>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</si>
  <si>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</si>
  <si>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</si>
  <si>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</si>
  <si>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</si>
  <si>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</si>
  <si>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</si>
  <si>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</si>
  <si>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</si>
  <si>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</si>
  <si>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</si>
  <si>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</si>
  <si>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</si>
  <si>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</si>
  <si>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</si>
  <si>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</si>
  <si>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</si>
  <si>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</si>
  <si>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</si>
  <si>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</si>
  <si>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</si>
  <si>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</si>
  <si>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</si>
  <si>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</si>
  <si>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</si>
  <si>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</si>
  <si>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</si>
  <si>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</si>
  <si>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</si>
  <si>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</si>
  <si>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</si>
  <si>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</si>
  <si>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</si>
  <si>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</si>
  <si>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</si>
  <si>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</si>
  <si>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</si>
  <si>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</si>
  <si>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</si>
  <si>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</si>
  <si>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</si>
  <si>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</si>
  <si>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</si>
  <si>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</si>
  <si>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</si>
  <si>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</si>
  <si>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</si>
  <si>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</si>
  <si>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</si>
  <si>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</si>
  <si>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</si>
  <si>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</si>
  <si>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</si>
  <si>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</si>
  <si>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</si>
  <si>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</si>
  <si>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</si>
  <si>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</si>
  <si>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</si>
  <si>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</si>
  <si>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</si>
  <si>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</si>
  <si>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</si>
  <si>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</si>
  <si>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</si>
  <si>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</si>
  <si>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</si>
  <si>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</si>
  <si>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</si>
  <si>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</si>
  <si>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</si>
  <si>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</si>
  <si>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</si>
  <si>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</si>
  <si>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</si>
  <si>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</si>
  <si>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</si>
  <si>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</si>
  <si>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</si>
  <si>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</si>
  <si>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</si>
  <si>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</si>
  <si>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</si>
  <si>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</si>
  <si>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</si>
  <si>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</si>
  <si>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</si>
  <si>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</si>
  <si>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</si>
  <si>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</si>
  <si>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</si>
  <si>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</si>
  <si>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</si>
  <si>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</si>
  <si>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</si>
  <si>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</si>
  <si>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</si>
  <si>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</si>
  <si>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</si>
  <si>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</si>
  <si>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</si>
  <si>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</si>
  <si>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</si>
  <si>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</si>
  <si>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</si>
  <si>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</si>
  <si>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</si>
  <si>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</si>
  <si>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</si>
  <si>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</si>
  <si>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</si>
  <si>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</si>
  <si>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</si>
  <si>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</si>
  <si>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</si>
  <si>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</si>
  <si>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</si>
  <si>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</si>
  <si>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</si>
  <si>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</si>
  <si>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</si>
  <si>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</si>
  <si>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</si>
  <si>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</si>
  <si>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</si>
  <si>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</si>
  <si>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</si>
  <si>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</si>
  <si>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</si>
  <si>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</si>
  <si>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</si>
  <si>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</si>
  <si>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</si>
  <si>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</si>
  <si>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</si>
  <si>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</si>
  <si>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</si>
  <si>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</si>
  <si>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</si>
  <si>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</si>
  <si>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</si>
  <si>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</si>
  <si>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</si>
  <si>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</si>
  <si>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</si>
  <si>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</si>
  <si>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</si>
  <si>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</si>
  <si>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</si>
  <si>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</si>
  <si>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</si>
  <si>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</si>
  <si>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</si>
  <si>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</si>
  <si>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</si>
  <si>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</si>
  <si>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</si>
  <si>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</si>
  <si>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</si>
  <si>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</si>
  <si>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</si>
  <si>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</si>
  <si>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</si>
  <si>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</si>
  <si>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</si>
  <si>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</si>
  <si>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</si>
  <si>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</si>
  <si>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</si>
  <si>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</si>
  <si>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</si>
  <si>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</si>
  <si>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</si>
  <si>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</si>
  <si>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</si>
  <si>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</si>
  <si>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</si>
  <si>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</si>
  <si>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</si>
  <si>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</si>
  <si>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</si>
  <si>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</si>
  <si>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</si>
  <si>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</si>
  <si>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</si>
  <si>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</si>
  <si>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</si>
  <si>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</si>
  <si>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</si>
  <si>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</si>
  <si>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</si>
  <si>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</si>
  <si>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</si>
  <si>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</si>
  <si>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Sum of Profit</t>
  </si>
  <si>
    <t>Grand Total</t>
  </si>
  <si>
    <t>Sum of Sales</t>
  </si>
  <si>
    <t>Sum of Quantity</t>
  </si>
  <si>
    <t>Jan</t>
  </si>
  <si>
    <t>Feb</t>
  </si>
  <si>
    <t>Mar</t>
  </si>
  <si>
    <t>Apr</t>
  </si>
  <si>
    <t>May</t>
  </si>
  <si>
    <t>Jun</t>
  </si>
  <si>
    <t>Jul</t>
  </si>
  <si>
    <t>Aug</t>
  </si>
  <si>
    <t>Sep</t>
  </si>
  <si>
    <t>Oct</t>
  </si>
  <si>
    <t>Nov</t>
  </si>
  <si>
    <t>Dec</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</si>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</sst>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Green]\▲0.00%;[Red]\ \▼0.00%"/>
    <numFmt numFmtId="165" formatCode="\$0.00,&quot;K&quot;"/>
    <numFmt numFmtId="166" formatCode="_-[$$-409]* #,##0.00_ ;_-[$$-409]* \-#,##0.00\ ;_-[$$-409]* &quot;-&quot;??_ ;_-@_ "/>
    <numFmt numFmtId="167" formatCode="&quot;#&quot;\ 0"/>
  </numFmts>
  <fonts count="6"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Arial Black"/>
      <family val="2"/>
    </font>
  </fonts>
  <fills count="2">
    <fill>
      <patternFill patternType="none"/>
    </fill>
    <fill>
      <patternFill patternType="gray125"/>
    </fill>
  </fills>
  <borders count="13">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style="thin">
        <color rgb="FFABABAB"/>
      </left>
      <right style="thin">
        <color rgb="FFABABAB"/>
      </right>
      <top style="thin">
        <color rgb="FFABABAB"/>
      </top>
      <bottom style="thin">
        <color rgb="FFABABAB"/>
      </bottom>
      <diagonal/>
    </border>
    <border>
      <left style="thin">
        <color rgb="FFABABAB"/>
      </left>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rgb="FFABABAB"/>
      </top>
      <bottom style="thin">
        <color rgb="FFABABAB"/>
      </bottom>
      <diagonal/>
    </border>
    <border>
      <left/>
      <right style="thin">
        <color rgb="FFABABAB"/>
      </right>
      <top style="thin">
        <color indexed="65"/>
      </top>
      <bottom/>
      <diagonal/>
    </border>
    <border>
      <left/>
      <right/>
      <top style="thin">
        <color rgb="FFABABAB"/>
      </top>
      <bottom/>
      <diagonal/>
    </border>
    <border>
      <left/>
      <right/>
      <top style="thin">
        <color indexed="65"/>
      </top>
      <bottom/>
      <diagonal/>
    </border>
    <border>
      <left/>
      <right/>
      <top style="thin">
        <color rgb="FFABABAB"/>
      </top>
      <bottom style="thin">
        <color rgb="FFABABAB"/>
      </bottom>
      <diagonal/>
    </border>
  </borders>
  <cellStyleXfs count="2">
    <xf numFmtId="0" fontId="0" fillId="0" borderId="0"/>
    <xf numFmtId="9" fontId="3" fillId="0" borderId="0" applyFont="0" applyFill="0" applyBorder="0" applyAlignment="0" applyProtection="0"/>
  </cellStyleXfs>
  <cellXfs count="33">
    <xf numFmtId="0" fontId="0" fillId="0" borderId="0" xfId="0"/>
    <xf numFmtId="0" fontId="2" fillId="0" borderId="0" xfId="0" applyFont="1"/>
    <xf numFmtId="0" fontId="3" fillId="0" borderId="0" xfId="0" applyFont="1"/>
    <xf numFmtId="14" fontId="4" fillId="0" borderId="0" xfId="0" applyNumberFormat="1" applyFont="1"/>
    <xf numFmtId="0" fontId="0" fillId="0" borderId="1" xfId="0" applyBorder="1"/>
    <xf numFmtId="0" fontId="0" fillId="0" borderId="1" xfId="0" pivotButton="1" applyBorder="1"/>
    <xf numFmtId="0" fontId="0" fillId="0" borderId="3" xfId="0" applyBorder="1"/>
    <xf numFmtId="0" fontId="0" fillId="0" borderId="1" xfId="0" applyBorder="1" applyAlignment="1">
      <alignment horizontal="left"/>
    </xf>
    <xf numFmtId="0" fontId="0" fillId="0" borderId="6" xfId="0" applyBorder="1" applyAlignment="1">
      <alignment horizontal="left"/>
    </xf>
    <xf numFmtId="0" fontId="0" fillId="0" borderId="7" xfId="0" applyBorder="1"/>
    <xf numFmtId="165" fontId="0" fillId="0" borderId="1" xfId="0" applyNumberFormat="1" applyBorder="1"/>
    <xf numFmtId="0" fontId="0" fillId="0" borderId="2" xfId="0" applyBorder="1" applyAlignment="1">
      <alignment horizontal="left"/>
    </xf>
    <xf numFmtId="0" fontId="1" fillId="0" borderId="0" xfId="0" applyFont="1"/>
    <xf numFmtId="165" fontId="0" fillId="0" borderId="0" xfId="0" applyNumberFormat="1"/>
    <xf numFmtId="10" fontId="0" fillId="0" borderId="3" xfId="0" applyNumberFormat="1" applyBorder="1"/>
    <xf numFmtId="10" fontId="0" fillId="0" borderId="4" xfId="0" applyNumberFormat="1" applyBorder="1"/>
    <xf numFmtId="10" fontId="0" fillId="0" borderId="5" xfId="0" applyNumberFormat="1" applyBorder="1"/>
    <xf numFmtId="165" fontId="0" fillId="0" borderId="7" xfId="0" applyNumberFormat="1" applyBorder="1"/>
    <xf numFmtId="165" fontId="0" fillId="0" borderId="6" xfId="0" applyNumberFormat="1" applyBorder="1"/>
    <xf numFmtId="165" fontId="0" fillId="0" borderId="8" xfId="0" applyNumberFormat="1" applyBorder="1"/>
    <xf numFmtId="166" fontId="0" fillId="0" borderId="0" xfId="0" applyNumberFormat="1"/>
    <xf numFmtId="167" fontId="0" fillId="0" borderId="0" xfId="0" applyNumberFormat="1"/>
    <xf numFmtId="10" fontId="0" fillId="0" borderId="0" xfId="1" applyNumberFormat="1" applyFont="1"/>
    <xf numFmtId="0" fontId="0" fillId="0" borderId="10" xfId="0" applyBorder="1"/>
    <xf numFmtId="164" fontId="5" fillId="0" borderId="0" xfId="0" applyNumberFormat="1" applyFont="1" applyAlignment="1">
      <alignment horizontal="center"/>
    </xf>
    <xf numFmtId="0" fontId="0" fillId="0" borderId="2" xfId="0" applyBorder="1"/>
    <xf numFmtId="0" fontId="0" fillId="0" borderId="9" xfId="0" applyBorder="1"/>
    <xf numFmtId="0" fontId="0" fillId="0" borderId="6" xfId="0" applyBorder="1"/>
    <xf numFmtId="0" fontId="0" fillId="0" borderId="8" xfId="0" applyBorder="1"/>
    <xf numFmtId="0" fontId="0" fillId="0" borderId="4" xfId="0" applyBorder="1"/>
    <xf numFmtId="0" fontId="0" fillId="0" borderId="5" xfId="0" applyBorder="1"/>
    <xf numFmtId="0" fontId="0" fillId="0" borderId="11" xfId="0" applyBorder="1"/>
    <xf numFmtId="0" fontId="0" fillId="0" borderId="12" xfId="0" applyBorder="1"/>
  </cellXfs>
  <cellStyles count="2">
    <cellStyle name="Normal" xfId="0" builtinId="0"/>
    <cellStyle name="Percent" xfId="1" builtinId="5"/>
  </cellStyles>
  <dxfs count="9">
    <dxf>
      <numFmt numFmtId="14" formatCode="0.00%"/>
    </dxf>
    <dxf>
      <numFmt numFmtId="165" formatCode="\$0.00,&quot;K&quot;"/>
    </dxf>
    <dxf>
      <numFmt numFmtId="165" formatCode="\$0.00,&quot;K&quot;"/>
    </dxf>
    <dxf>
      <fill>
        <patternFill>
          <bgColor theme="1" tint="0.14996795556505021"/>
        </patternFill>
      </fill>
      <border diagonalUp="0" diagonalDown="0">
        <left/>
        <right/>
        <top/>
        <bottom/>
        <vertical/>
        <horizontal/>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b/>
        <color theme="1"/>
      </font>
      <fill>
        <patternFill>
          <bgColor theme="0" tint="-4.9989318521683403E-2"/>
        </patternFill>
      </fill>
      <border>
        <bottom style="thin">
          <color theme="4"/>
        </bottom>
        <vertical/>
        <horizontal/>
      </border>
    </dxf>
    <dxf>
      <font>
        <color theme="1"/>
      </font>
      <fill>
        <patternFill>
          <bgColor theme="1" tint="0.34998626667073579"/>
        </patternFill>
      </fill>
      <border diagonalUp="0" diagonalDown="0">
        <left/>
        <right/>
        <top/>
        <bottom/>
        <vertical/>
        <horizontal/>
      </border>
    </dxf>
  </dxfs>
  <tableStyles count="3">
    <tableStyle name="AB" pivot="0" table="0" count="10" xr9:uid="{FF75EDB0-1545-4315-A627-C203A0CCD375}">
      <tableStyleElement type="wholeTable" dxfId="8"/>
      <tableStyleElement type="headerRow" dxfId="7"/>
    </tableStyle>
    <tableStyle name="Data-style" pivot="0" count="3" xr9:uid="{00000000-0011-0000-FFFF-FFFF00000000}">
      <tableStyleElement type="headerRow" dxfId="6"/>
      <tableStyleElement type="firstRowStripe" dxfId="5"/>
      <tableStyleElement type="secondRowStripe" dxfId="4"/>
    </tableStyle>
    <tableStyle name="Slicer Style 1" pivot="0" table="0" count="1" xr9:uid="{387EAD98-A290-4B08-9466-37E74B01C58D}">
      <tableStyleElement type="wholeTable" dxfId="3"/>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24994659260841701"/>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7.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4.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Ecommerce_Sales_Analysis(1).xlsx]Combo Chart!PivotTable2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0A79-4680-ACDE-3C6E14FD7A52}"/>
            </c:ext>
          </c:extLst>
        </c:ser>
        <c:dLbls>
          <c:showLegendKey val="0"/>
          <c:showVal val="0"/>
          <c:showCatName val="0"/>
          <c:showSerName val="0"/>
          <c:showPercent val="0"/>
          <c:showBubbleSize val="0"/>
        </c:dLbls>
        <c:axId val="1891223168"/>
        <c:axId val="1891222688"/>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0A79-4680-ACDE-3C6E14FD7A52}"/>
            </c:ext>
          </c:extLst>
        </c:ser>
        <c:dLbls>
          <c:showLegendKey val="0"/>
          <c:showVal val="0"/>
          <c:showCatName val="0"/>
          <c:showSerName val="0"/>
          <c:showPercent val="0"/>
          <c:showBubbleSize val="0"/>
        </c:dLbls>
        <c:gapWidth val="219"/>
        <c:overlap val="-27"/>
        <c:axId val="1891211168"/>
        <c:axId val="1891218368"/>
      </c:barChart>
      <c:catAx>
        <c:axId val="1891211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1218368"/>
        <c:crosses val="autoZero"/>
        <c:auto val="1"/>
        <c:lblAlgn val="ctr"/>
        <c:lblOffset val="100"/>
        <c:noMultiLvlLbl val="0"/>
      </c:catAx>
      <c:valAx>
        <c:axId val="1891218368"/>
        <c:scaling>
          <c:orientation val="minMax"/>
        </c:scaling>
        <c:delete val="0"/>
        <c:axPos val="l"/>
        <c:numFmt formatCode="\$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1211168"/>
        <c:crosses val="autoZero"/>
        <c:crossBetween val="between"/>
      </c:valAx>
      <c:valAx>
        <c:axId val="1891222688"/>
        <c:scaling>
          <c:orientation val="minMax"/>
        </c:scaling>
        <c:delete val="0"/>
        <c:axPos val="r"/>
        <c:numFmt formatCode="\$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1223168"/>
        <c:crosses val="max"/>
        <c:crossBetween val="between"/>
      </c:valAx>
      <c:catAx>
        <c:axId val="1891223168"/>
        <c:scaling>
          <c:orientation val="minMax"/>
        </c:scaling>
        <c:delete val="1"/>
        <c:axPos val="b"/>
        <c:numFmt formatCode="General" sourceLinked="1"/>
        <c:majorTickMark val="out"/>
        <c:minorTickMark val="none"/>
        <c:tickLblPos val="nextTo"/>
        <c:crossAx val="1891222688"/>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Ecommerce_Sales_Analysis(1).xlsx]Pie Chart!PivotTable4</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B7-4763-B63A-1BF641F7EA9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FB7-4763-B63A-1BF641F7EA9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FB7-4763-B63A-1BF641F7EA9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315F-46B8-8C79-03285973166C}"/>
            </c:ext>
          </c:extLst>
        </c:ser>
        <c:dLbls>
          <c:showLegendKey val="0"/>
          <c:showVal val="1"/>
          <c:showCatName val="0"/>
          <c:showSerName val="0"/>
          <c:showPercent val="0"/>
          <c:showBubbleSize val="0"/>
          <c:showLeaderLines val="1"/>
        </c:dLbls>
        <c:firstSliceAng val="0"/>
        <c:holeSize val="6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Ecommerce_Sales_Analysis(1).xlsx]Top 5 Sub category!PivotTable6</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Sub category'!$B$3</c:f>
              <c:strCache>
                <c:ptCount val="1"/>
                <c:pt idx="0">
                  <c:v>Total</c:v>
                </c:pt>
              </c:strCache>
            </c:strRef>
          </c:tx>
          <c:spPr>
            <a:solidFill>
              <a:schemeClr val="accent1"/>
            </a:solidFill>
            <a:ln>
              <a:noFill/>
            </a:ln>
            <a:effectLst/>
          </c:spPr>
          <c:invertIfNegative val="0"/>
          <c:cat>
            <c:strRef>
              <c:f>'Top 5 Sub category'!$A$4:$A$9</c:f>
              <c:strCache>
                <c:ptCount val="5"/>
                <c:pt idx="0">
                  <c:v>Binders</c:v>
                </c:pt>
                <c:pt idx="1">
                  <c:v>Tables</c:v>
                </c:pt>
                <c:pt idx="2">
                  <c:v>Storage</c:v>
                </c:pt>
                <c:pt idx="3">
                  <c:v>Chairs</c:v>
                </c:pt>
                <c:pt idx="4">
                  <c:v>Phones</c:v>
                </c:pt>
              </c:strCache>
            </c:strRef>
          </c:cat>
          <c:val>
            <c:numRef>
              <c:f>'Top 5 Sub category'!$B$4:$B$9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F064-4992-8D8C-4DFDF8AA74A6}"/>
            </c:ext>
          </c:extLst>
        </c:ser>
        <c:dLbls>
          <c:showLegendKey val="0"/>
          <c:showVal val="0"/>
          <c:showCatName val="0"/>
          <c:showSerName val="0"/>
          <c:showPercent val="0"/>
          <c:showBubbleSize val="0"/>
        </c:dLbls>
        <c:gapWidth val="182"/>
        <c:axId val="2032197008"/>
        <c:axId val="2032219088"/>
      </c:barChart>
      <c:catAx>
        <c:axId val="20321970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2219088"/>
        <c:crosses val="autoZero"/>
        <c:auto val="1"/>
        <c:lblAlgn val="ctr"/>
        <c:lblOffset val="100"/>
        <c:noMultiLvlLbl val="0"/>
      </c:catAx>
      <c:valAx>
        <c:axId val="2032219088"/>
        <c:scaling>
          <c:orientation val="minMax"/>
        </c:scaling>
        <c:delete val="1"/>
        <c:axPos val="b"/>
        <c:numFmt formatCode="General" sourceLinked="1"/>
        <c:majorTickMark val="none"/>
        <c:minorTickMark val="none"/>
        <c:tickLblPos val="nextTo"/>
        <c:crossAx val="2032197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Ecommerce_Sales_Analysis(1).xlsx]KPI!PivotTable7</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B110-4F86-8041-6A0908B8B74F}"/>
            </c:ext>
          </c:extLst>
        </c:ser>
        <c:dLbls>
          <c:showLegendKey val="0"/>
          <c:showVal val="0"/>
          <c:showCatName val="0"/>
          <c:showSerName val="0"/>
          <c:showPercent val="0"/>
          <c:showBubbleSize val="0"/>
        </c:dLbls>
        <c:smooth val="0"/>
        <c:axId val="2032224848"/>
        <c:axId val="2032225808"/>
      </c:lineChart>
      <c:catAx>
        <c:axId val="2032224848"/>
        <c:scaling>
          <c:orientation val="minMax"/>
        </c:scaling>
        <c:delete val="1"/>
        <c:axPos val="b"/>
        <c:numFmt formatCode="General" sourceLinked="1"/>
        <c:majorTickMark val="none"/>
        <c:minorTickMark val="none"/>
        <c:tickLblPos val="nextTo"/>
        <c:crossAx val="2032225808"/>
        <c:crosses val="autoZero"/>
        <c:auto val="1"/>
        <c:lblAlgn val="ctr"/>
        <c:lblOffset val="100"/>
        <c:noMultiLvlLbl val="0"/>
      </c:catAx>
      <c:valAx>
        <c:axId val="2032225808"/>
        <c:scaling>
          <c:orientation val="minMax"/>
        </c:scaling>
        <c:delete val="1"/>
        <c:axPos val="l"/>
        <c:numFmt formatCode="General" sourceLinked="1"/>
        <c:majorTickMark val="none"/>
        <c:minorTickMark val="none"/>
        <c:tickLblPos val="nextTo"/>
        <c:crossAx val="2032224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Ecommerce_Sales_Analysis(1).xlsx]KPI!PivotTable8</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KPI!$F$3</c:f>
              <c:strCache>
                <c:ptCount val="1"/>
                <c:pt idx="0">
                  <c:v>Total</c:v>
                </c:pt>
              </c:strCache>
            </c:strRef>
          </c:tx>
          <c:spPr>
            <a:ln w="28575" cap="rnd">
              <a:solidFill>
                <a:schemeClr val="accent1"/>
              </a:solidFill>
              <a:round/>
            </a:ln>
            <a:effectLst/>
          </c:spPr>
          <c:marker>
            <c:symbol val="none"/>
          </c:marker>
          <c:cat>
            <c:strRef>
              <c:f>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KPI!$F$4:$F$16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977F-42C5-83A0-5796D4F5CBB7}"/>
            </c:ext>
          </c:extLst>
        </c:ser>
        <c:dLbls>
          <c:showLegendKey val="0"/>
          <c:showVal val="0"/>
          <c:showCatName val="0"/>
          <c:showSerName val="0"/>
          <c:showPercent val="0"/>
          <c:showBubbleSize val="0"/>
        </c:dLbls>
        <c:smooth val="0"/>
        <c:axId val="2032213328"/>
        <c:axId val="2032210448"/>
      </c:lineChart>
      <c:catAx>
        <c:axId val="2032213328"/>
        <c:scaling>
          <c:orientation val="minMax"/>
        </c:scaling>
        <c:delete val="1"/>
        <c:axPos val="b"/>
        <c:numFmt formatCode="General" sourceLinked="1"/>
        <c:majorTickMark val="none"/>
        <c:minorTickMark val="none"/>
        <c:tickLblPos val="nextTo"/>
        <c:crossAx val="2032210448"/>
        <c:crosses val="autoZero"/>
        <c:auto val="1"/>
        <c:lblAlgn val="ctr"/>
        <c:lblOffset val="100"/>
        <c:noMultiLvlLbl val="0"/>
      </c:catAx>
      <c:valAx>
        <c:axId val="2032210448"/>
        <c:scaling>
          <c:orientation val="minMax"/>
        </c:scaling>
        <c:delete val="1"/>
        <c:axPos val="l"/>
        <c:numFmt formatCode="General" sourceLinked="1"/>
        <c:majorTickMark val="none"/>
        <c:minorTickMark val="none"/>
        <c:tickLblPos val="nextTo"/>
        <c:crossAx val="2032213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Ecommerce_Sales_Analysis(1).xlsx]KPI!PivotTable9</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9869281045751634E-2"/>
          <c:y val="0.14035087719298245"/>
          <c:w val="0.8202614379084967"/>
          <c:h val="0.61403508771929827"/>
        </c:manualLayout>
      </c:layout>
      <c:lineChart>
        <c:grouping val="standard"/>
        <c:varyColors val="0"/>
        <c:ser>
          <c:idx val="0"/>
          <c:order val="0"/>
          <c:tx>
            <c:strRef>
              <c:f>KPI!$J$3</c:f>
              <c:strCache>
                <c:ptCount val="1"/>
                <c:pt idx="0">
                  <c:v>Total</c:v>
                </c:pt>
              </c:strCache>
            </c:strRef>
          </c:tx>
          <c:spPr>
            <a:ln w="28575" cap="rnd">
              <a:solidFill>
                <a:schemeClr val="accent1"/>
              </a:solidFill>
              <a:round/>
            </a:ln>
            <a:effectLst/>
          </c:spPr>
          <c:marker>
            <c:symbol val="none"/>
          </c:marker>
          <c:cat>
            <c:strRef>
              <c:f>KPI!$I$4:$I$16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KPI!$J$4:$J$16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4F88-41FC-BF7F-5A843E29A626}"/>
            </c:ext>
          </c:extLst>
        </c:ser>
        <c:dLbls>
          <c:showLegendKey val="0"/>
          <c:showVal val="0"/>
          <c:showCatName val="0"/>
          <c:showSerName val="0"/>
          <c:showPercent val="0"/>
          <c:showBubbleSize val="0"/>
        </c:dLbls>
        <c:smooth val="0"/>
        <c:axId val="1926326352"/>
        <c:axId val="1926324432"/>
      </c:lineChart>
      <c:catAx>
        <c:axId val="1926326352"/>
        <c:scaling>
          <c:orientation val="minMax"/>
        </c:scaling>
        <c:delete val="1"/>
        <c:axPos val="b"/>
        <c:numFmt formatCode="General" sourceLinked="1"/>
        <c:majorTickMark val="none"/>
        <c:minorTickMark val="none"/>
        <c:tickLblPos val="nextTo"/>
        <c:crossAx val="1926324432"/>
        <c:crosses val="autoZero"/>
        <c:auto val="1"/>
        <c:lblAlgn val="ctr"/>
        <c:lblOffset val="100"/>
        <c:noMultiLvlLbl val="0"/>
      </c:catAx>
      <c:valAx>
        <c:axId val="1926324432"/>
        <c:scaling>
          <c:orientation val="minMax"/>
        </c:scaling>
        <c:delete val="1"/>
        <c:axPos val="l"/>
        <c:numFmt formatCode="General" sourceLinked="1"/>
        <c:majorTickMark val="none"/>
        <c:minorTickMark val="none"/>
        <c:tickLblPos val="nextTo"/>
        <c:crossAx val="1926326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Ecommerce_Sales_Analysis(1).xlsx]KPI!PivotTable10</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4E17-43EC-B725-B988A536350D}"/>
            </c:ext>
          </c:extLst>
        </c:ser>
        <c:dLbls>
          <c:showLegendKey val="0"/>
          <c:showVal val="0"/>
          <c:showCatName val="0"/>
          <c:showSerName val="0"/>
          <c:showPercent val="0"/>
          <c:showBubbleSize val="0"/>
        </c:dLbls>
        <c:smooth val="0"/>
        <c:axId val="1926028336"/>
        <c:axId val="1926035536"/>
      </c:lineChart>
      <c:catAx>
        <c:axId val="1926028336"/>
        <c:scaling>
          <c:orientation val="minMax"/>
        </c:scaling>
        <c:delete val="1"/>
        <c:axPos val="b"/>
        <c:numFmt formatCode="General" sourceLinked="1"/>
        <c:majorTickMark val="none"/>
        <c:minorTickMark val="none"/>
        <c:tickLblPos val="nextTo"/>
        <c:crossAx val="1926035536"/>
        <c:crosses val="autoZero"/>
        <c:auto val="1"/>
        <c:lblAlgn val="ctr"/>
        <c:lblOffset val="100"/>
        <c:noMultiLvlLbl val="0"/>
      </c:catAx>
      <c:valAx>
        <c:axId val="1926035536"/>
        <c:scaling>
          <c:orientation val="minMax"/>
        </c:scaling>
        <c:delete val="1"/>
        <c:axPos val="l"/>
        <c:numFmt formatCode="General" sourceLinked="1"/>
        <c:majorTickMark val="none"/>
        <c:minorTickMark val="none"/>
        <c:tickLblPos val="nextTo"/>
        <c:crossAx val="1926028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Ecommerce_Sales_Analysis(1).xlsx]KPI!PivotTable11</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KPI!$R$3</c:f>
              <c:strCache>
                <c:ptCount val="1"/>
                <c:pt idx="0">
                  <c:v>Total</c:v>
                </c:pt>
              </c:strCache>
            </c:strRef>
          </c:tx>
          <c:spPr>
            <a:ln w="28575" cap="rnd">
              <a:solidFill>
                <a:schemeClr val="accent1"/>
              </a:solidFill>
              <a:round/>
            </a:ln>
            <a:effectLst/>
          </c:spPr>
          <c:marker>
            <c:symbol val="none"/>
          </c:marker>
          <c:cat>
            <c:strRef>
              <c:f>KPI!$Q$4:$Q$16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KPI!$R$4:$R$16</c:f>
              <c:numCache>
                <c:formatCode>0.00%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F510-4648-B922-312CD8040F79}"/>
            </c:ext>
          </c:extLst>
        </c:ser>
        <c:dLbls>
          <c:showLegendKey val="0"/>
          <c:showVal val="0"/>
          <c:showCatName val="0"/>
          <c:showSerName val="0"/>
          <c:showPercent val="0"/>
          <c:showBubbleSize val="0"/>
        </c:dLbls>
        <c:smooth val="0"/>
        <c:axId val="2032200848"/>
        <c:axId val="2032205168"/>
      </c:lineChart>
      <c:catAx>
        <c:axId val="2032200848"/>
        <c:scaling>
          <c:orientation val="minMax"/>
        </c:scaling>
        <c:delete val="1"/>
        <c:axPos val="b"/>
        <c:numFmt formatCode="General" sourceLinked="1"/>
        <c:majorTickMark val="none"/>
        <c:minorTickMark val="none"/>
        <c:tickLblPos val="nextTo"/>
        <c:crossAx val="2032205168"/>
        <c:crosses val="autoZero"/>
        <c:auto val="1"/>
        <c:lblAlgn val="ctr"/>
        <c:lblOffset val="100"/>
        <c:noMultiLvlLbl val="0"/>
      </c:catAx>
      <c:valAx>
        <c:axId val="2032205168"/>
        <c:scaling>
          <c:orientation val="minMax"/>
        </c:scaling>
        <c:delete val="1"/>
        <c:axPos val="l"/>
        <c:numFmt formatCode="0.00%" sourceLinked="1"/>
        <c:majorTickMark val="none"/>
        <c:minorTickMark val="none"/>
        <c:tickLblPos val="nextTo"/>
        <c:crossAx val="2032200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Ecommerce_Sales_Analysis(1).xlsx]KPI!PivotTable7</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34925" cap="rnd">
              <a:solidFill>
                <a:schemeClr val="bg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465E-40B5-A5FD-2B0EDE62CEC2}"/>
            </c:ext>
          </c:extLst>
        </c:ser>
        <c:dLbls>
          <c:showLegendKey val="0"/>
          <c:showVal val="0"/>
          <c:showCatName val="0"/>
          <c:showSerName val="0"/>
          <c:showPercent val="0"/>
          <c:showBubbleSize val="0"/>
        </c:dLbls>
        <c:smooth val="0"/>
        <c:axId val="2032224848"/>
        <c:axId val="2032225808"/>
      </c:lineChart>
      <c:catAx>
        <c:axId val="2032224848"/>
        <c:scaling>
          <c:orientation val="minMax"/>
        </c:scaling>
        <c:delete val="1"/>
        <c:axPos val="b"/>
        <c:numFmt formatCode="General" sourceLinked="1"/>
        <c:majorTickMark val="none"/>
        <c:minorTickMark val="none"/>
        <c:tickLblPos val="nextTo"/>
        <c:crossAx val="2032225808"/>
        <c:crosses val="autoZero"/>
        <c:auto val="1"/>
        <c:lblAlgn val="ctr"/>
        <c:lblOffset val="100"/>
        <c:noMultiLvlLbl val="0"/>
      </c:catAx>
      <c:valAx>
        <c:axId val="2032225808"/>
        <c:scaling>
          <c:orientation val="minMax"/>
        </c:scaling>
        <c:delete val="1"/>
        <c:axPos val="l"/>
        <c:numFmt formatCode="General" sourceLinked="1"/>
        <c:majorTickMark val="none"/>
        <c:minorTickMark val="none"/>
        <c:tickLblPos val="nextTo"/>
        <c:crossAx val="2032224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Ecommerce_Sales_Analysis(1).xlsx]KPI!PivotTable7</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38100" cap="rnd">
              <a:solidFill>
                <a:schemeClr val="bg1">
                  <a:lumMod val="9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2BE0-4D52-A971-DE7AF6DB11B7}"/>
            </c:ext>
          </c:extLst>
        </c:ser>
        <c:dLbls>
          <c:showLegendKey val="0"/>
          <c:showVal val="0"/>
          <c:showCatName val="0"/>
          <c:showSerName val="0"/>
          <c:showPercent val="0"/>
          <c:showBubbleSize val="0"/>
        </c:dLbls>
        <c:smooth val="0"/>
        <c:axId val="2032224848"/>
        <c:axId val="2032225808"/>
      </c:lineChart>
      <c:catAx>
        <c:axId val="2032224848"/>
        <c:scaling>
          <c:orientation val="minMax"/>
        </c:scaling>
        <c:delete val="1"/>
        <c:axPos val="b"/>
        <c:numFmt formatCode="General" sourceLinked="1"/>
        <c:majorTickMark val="none"/>
        <c:minorTickMark val="none"/>
        <c:tickLblPos val="nextTo"/>
        <c:crossAx val="2032225808"/>
        <c:crosses val="autoZero"/>
        <c:auto val="1"/>
        <c:lblAlgn val="ctr"/>
        <c:lblOffset val="100"/>
        <c:noMultiLvlLbl val="0"/>
      </c:catAx>
      <c:valAx>
        <c:axId val="2032225808"/>
        <c:scaling>
          <c:orientation val="minMax"/>
        </c:scaling>
        <c:delete val="1"/>
        <c:axPos val="l"/>
        <c:numFmt formatCode="General" sourceLinked="1"/>
        <c:majorTickMark val="none"/>
        <c:minorTickMark val="none"/>
        <c:tickLblPos val="nextTo"/>
        <c:crossAx val="2032224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Ecommerce_Sales_Analysis(1).xlsx]KPI!PivotTable9</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9869281045751634E-2"/>
          <c:y val="0.14035087719298245"/>
          <c:w val="0.8202614379084967"/>
          <c:h val="0.61403508771929827"/>
        </c:manualLayout>
      </c:layout>
      <c:lineChart>
        <c:grouping val="standard"/>
        <c:varyColors val="0"/>
        <c:ser>
          <c:idx val="0"/>
          <c:order val="0"/>
          <c:tx>
            <c:strRef>
              <c:f>KPI!$J$3</c:f>
              <c:strCache>
                <c:ptCount val="1"/>
                <c:pt idx="0">
                  <c:v>Total</c:v>
                </c:pt>
              </c:strCache>
            </c:strRef>
          </c:tx>
          <c:spPr>
            <a:ln w="38100" cap="rnd">
              <a:solidFill>
                <a:schemeClr val="bg1">
                  <a:lumMod val="95000"/>
                </a:schemeClr>
              </a:solidFill>
              <a:round/>
            </a:ln>
            <a:effectLst/>
          </c:spPr>
          <c:marker>
            <c:symbol val="none"/>
          </c:marker>
          <c:cat>
            <c:strRef>
              <c:f>KPI!$I$4:$I$16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KPI!$J$4:$J$16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8BFC-4DD0-B9E8-2A95992E2D93}"/>
            </c:ext>
          </c:extLst>
        </c:ser>
        <c:dLbls>
          <c:showLegendKey val="0"/>
          <c:showVal val="0"/>
          <c:showCatName val="0"/>
          <c:showSerName val="0"/>
          <c:showPercent val="0"/>
          <c:showBubbleSize val="0"/>
        </c:dLbls>
        <c:smooth val="0"/>
        <c:axId val="1926326352"/>
        <c:axId val="1926324432"/>
      </c:lineChart>
      <c:catAx>
        <c:axId val="1926326352"/>
        <c:scaling>
          <c:orientation val="minMax"/>
        </c:scaling>
        <c:delete val="1"/>
        <c:axPos val="b"/>
        <c:numFmt formatCode="General" sourceLinked="1"/>
        <c:majorTickMark val="none"/>
        <c:minorTickMark val="none"/>
        <c:tickLblPos val="nextTo"/>
        <c:crossAx val="1926324432"/>
        <c:crosses val="autoZero"/>
        <c:auto val="1"/>
        <c:lblAlgn val="ctr"/>
        <c:lblOffset val="100"/>
        <c:noMultiLvlLbl val="0"/>
      </c:catAx>
      <c:valAx>
        <c:axId val="1926324432"/>
        <c:scaling>
          <c:orientation val="minMax"/>
        </c:scaling>
        <c:delete val="1"/>
        <c:axPos val="l"/>
        <c:numFmt formatCode="General" sourceLinked="1"/>
        <c:majorTickMark val="none"/>
        <c:minorTickMark val="none"/>
        <c:tickLblPos val="nextTo"/>
        <c:crossAx val="1926326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Ecommerce_Sales_Analysis(1).xlsx]KPI!PivotTable10</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38100"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38100" cap="rnd">
              <a:solidFill>
                <a:schemeClr val="bg1">
                  <a:lumMod val="9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9EF0-43A5-AB5D-D5ED94EE677F}"/>
            </c:ext>
          </c:extLst>
        </c:ser>
        <c:dLbls>
          <c:showLegendKey val="0"/>
          <c:showVal val="0"/>
          <c:showCatName val="0"/>
          <c:showSerName val="0"/>
          <c:showPercent val="0"/>
          <c:showBubbleSize val="0"/>
        </c:dLbls>
        <c:smooth val="0"/>
        <c:axId val="1926028336"/>
        <c:axId val="1926035536"/>
      </c:lineChart>
      <c:catAx>
        <c:axId val="1926028336"/>
        <c:scaling>
          <c:orientation val="minMax"/>
        </c:scaling>
        <c:delete val="1"/>
        <c:axPos val="b"/>
        <c:numFmt formatCode="General" sourceLinked="1"/>
        <c:majorTickMark val="none"/>
        <c:minorTickMark val="none"/>
        <c:tickLblPos val="nextTo"/>
        <c:crossAx val="1926035536"/>
        <c:crosses val="autoZero"/>
        <c:auto val="1"/>
        <c:lblAlgn val="ctr"/>
        <c:lblOffset val="100"/>
        <c:noMultiLvlLbl val="0"/>
      </c:catAx>
      <c:valAx>
        <c:axId val="1926035536"/>
        <c:scaling>
          <c:orientation val="minMax"/>
        </c:scaling>
        <c:delete val="1"/>
        <c:axPos val="l"/>
        <c:numFmt formatCode="General" sourceLinked="1"/>
        <c:majorTickMark val="none"/>
        <c:minorTickMark val="none"/>
        <c:tickLblPos val="nextTo"/>
        <c:crossAx val="1926028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Ecommerce_Sales_Analysis(1).xlsx]KPI!PivotTable8</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KPI!$F$3</c:f>
              <c:strCache>
                <c:ptCount val="1"/>
                <c:pt idx="0">
                  <c:v>Total</c:v>
                </c:pt>
              </c:strCache>
            </c:strRef>
          </c:tx>
          <c:spPr>
            <a:ln w="38100" cap="rnd">
              <a:solidFill>
                <a:schemeClr val="bg1">
                  <a:lumMod val="95000"/>
                </a:schemeClr>
              </a:solidFill>
              <a:round/>
            </a:ln>
            <a:effectLst/>
          </c:spPr>
          <c:marker>
            <c:symbol val="none"/>
          </c:marker>
          <c:cat>
            <c:strRef>
              <c:f>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KPI!$F$4:$F$16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17CB-4EEB-96DF-795BC8E9414D}"/>
            </c:ext>
          </c:extLst>
        </c:ser>
        <c:dLbls>
          <c:showLegendKey val="0"/>
          <c:showVal val="0"/>
          <c:showCatName val="0"/>
          <c:showSerName val="0"/>
          <c:showPercent val="0"/>
          <c:showBubbleSize val="0"/>
        </c:dLbls>
        <c:smooth val="0"/>
        <c:axId val="2032213328"/>
        <c:axId val="2032210448"/>
      </c:lineChart>
      <c:catAx>
        <c:axId val="2032213328"/>
        <c:scaling>
          <c:orientation val="minMax"/>
        </c:scaling>
        <c:delete val="1"/>
        <c:axPos val="b"/>
        <c:numFmt formatCode="General" sourceLinked="1"/>
        <c:majorTickMark val="none"/>
        <c:minorTickMark val="none"/>
        <c:tickLblPos val="nextTo"/>
        <c:crossAx val="2032210448"/>
        <c:crosses val="autoZero"/>
        <c:auto val="1"/>
        <c:lblAlgn val="ctr"/>
        <c:lblOffset val="100"/>
        <c:noMultiLvlLbl val="0"/>
      </c:catAx>
      <c:valAx>
        <c:axId val="2032210448"/>
        <c:scaling>
          <c:orientation val="minMax"/>
        </c:scaling>
        <c:delete val="1"/>
        <c:axPos val="l"/>
        <c:numFmt formatCode="General" sourceLinked="1"/>
        <c:majorTickMark val="none"/>
        <c:minorTickMark val="none"/>
        <c:tickLblPos val="nextTo"/>
        <c:crossAx val="2032213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Ecommerce_Sales_Analysis(1).xlsx]KPI!PivotTable11</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KPI!$R$3</c:f>
              <c:strCache>
                <c:ptCount val="1"/>
                <c:pt idx="0">
                  <c:v>Total</c:v>
                </c:pt>
              </c:strCache>
            </c:strRef>
          </c:tx>
          <c:spPr>
            <a:ln w="38100" cap="rnd">
              <a:solidFill>
                <a:schemeClr val="bg1">
                  <a:lumMod val="95000"/>
                </a:schemeClr>
              </a:solidFill>
              <a:round/>
            </a:ln>
            <a:effectLst/>
          </c:spPr>
          <c:marker>
            <c:symbol val="none"/>
          </c:marker>
          <c:cat>
            <c:strRef>
              <c:f>KPI!$Q$4:$Q$16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KPI!$R$4:$R$16</c:f>
              <c:numCache>
                <c:formatCode>0.00%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DECE-4C5D-A04E-2F87750983C0}"/>
            </c:ext>
          </c:extLst>
        </c:ser>
        <c:dLbls>
          <c:showLegendKey val="0"/>
          <c:showVal val="0"/>
          <c:showCatName val="0"/>
          <c:showSerName val="0"/>
          <c:showPercent val="0"/>
          <c:showBubbleSize val="0"/>
        </c:dLbls>
        <c:smooth val="0"/>
        <c:axId val="2032200848"/>
        <c:axId val="2032205168"/>
      </c:lineChart>
      <c:catAx>
        <c:axId val="2032200848"/>
        <c:scaling>
          <c:orientation val="minMax"/>
        </c:scaling>
        <c:delete val="1"/>
        <c:axPos val="b"/>
        <c:numFmt formatCode="General" sourceLinked="1"/>
        <c:majorTickMark val="none"/>
        <c:minorTickMark val="none"/>
        <c:tickLblPos val="nextTo"/>
        <c:crossAx val="2032205168"/>
        <c:crosses val="autoZero"/>
        <c:auto val="1"/>
        <c:lblAlgn val="ctr"/>
        <c:lblOffset val="100"/>
        <c:noMultiLvlLbl val="0"/>
      </c:catAx>
      <c:valAx>
        <c:axId val="2032205168"/>
        <c:scaling>
          <c:orientation val="minMax"/>
        </c:scaling>
        <c:delete val="1"/>
        <c:axPos val="l"/>
        <c:numFmt formatCode="0.00%" sourceLinked="1"/>
        <c:majorTickMark val="none"/>
        <c:minorTickMark val="none"/>
        <c:tickLblPos val="nextTo"/>
        <c:crossAx val="2032200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Ecommerce_Sales_Analysis(1).xlsx]Combo Chart!PivotTable2</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lumMod val="9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971817426478046"/>
          <c:y val="3.9644177099868318E-2"/>
          <c:w val="0.69932887166229318"/>
          <c:h val="0.79737054333352075"/>
        </c:manualLayout>
      </c:layout>
      <c:areaChart>
        <c:grouping val="stacked"/>
        <c:varyColors val="0"/>
        <c:ser>
          <c:idx val="1"/>
          <c:order val="1"/>
          <c:tx>
            <c:strRef>
              <c:f>'Combo Chart'!$C$3</c:f>
              <c:strCache>
                <c:ptCount val="1"/>
                <c:pt idx="0">
                  <c:v>Sum of Profit</c:v>
                </c:pt>
              </c:strCache>
            </c:strRef>
          </c:tx>
          <c:spPr>
            <a:solidFill>
              <a:schemeClr val="accent1">
                <a:lumMod val="75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38B7-4122-A496-CC863439313B}"/>
            </c:ext>
          </c:extLst>
        </c:ser>
        <c:dLbls>
          <c:showLegendKey val="0"/>
          <c:showVal val="0"/>
          <c:showCatName val="0"/>
          <c:showSerName val="0"/>
          <c:showPercent val="0"/>
          <c:showBubbleSize val="0"/>
        </c:dLbls>
        <c:axId val="1891223168"/>
        <c:axId val="1891222688"/>
      </c:areaChart>
      <c:barChart>
        <c:barDir val="col"/>
        <c:grouping val="clustered"/>
        <c:varyColors val="0"/>
        <c:ser>
          <c:idx val="0"/>
          <c:order val="0"/>
          <c:tx>
            <c:strRef>
              <c:f>'Combo Chart'!$B$3</c:f>
              <c:strCache>
                <c:ptCount val="1"/>
                <c:pt idx="0">
                  <c:v>Sum of Sales</c:v>
                </c:pt>
              </c:strCache>
            </c:strRef>
          </c:tx>
          <c:spPr>
            <a:solidFill>
              <a:schemeClr val="bg1">
                <a:lumMod val="95000"/>
              </a:schemeClr>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38B7-4122-A496-CC863439313B}"/>
            </c:ext>
          </c:extLst>
        </c:ser>
        <c:dLbls>
          <c:showLegendKey val="0"/>
          <c:showVal val="0"/>
          <c:showCatName val="0"/>
          <c:showSerName val="0"/>
          <c:showPercent val="0"/>
          <c:showBubbleSize val="0"/>
        </c:dLbls>
        <c:gapWidth val="139"/>
        <c:overlap val="-27"/>
        <c:axId val="1891211168"/>
        <c:axId val="1891218368"/>
      </c:barChart>
      <c:catAx>
        <c:axId val="1891211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91218368"/>
        <c:crosses val="autoZero"/>
        <c:auto val="1"/>
        <c:lblAlgn val="ctr"/>
        <c:lblOffset val="100"/>
        <c:noMultiLvlLbl val="0"/>
      </c:catAx>
      <c:valAx>
        <c:axId val="189121836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050" b="1">
                    <a:solidFill>
                      <a:schemeClr val="bg1"/>
                    </a:solidFill>
                  </a:rPr>
                  <a:t>SALES</a:t>
                </a:r>
              </a:p>
            </c:rich>
          </c:tx>
          <c:layout>
            <c:manualLayout>
              <c:xMode val="edge"/>
              <c:yMode val="edge"/>
              <c:x val="0"/>
              <c:y val="0.31850558460643968"/>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91211168"/>
        <c:crosses val="autoZero"/>
        <c:crossBetween val="between"/>
      </c:valAx>
      <c:valAx>
        <c:axId val="1891222688"/>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050" b="1">
                    <a:solidFill>
                      <a:schemeClr val="bg1"/>
                    </a:solidFill>
                  </a:rPr>
                  <a:t>PROFIT</a:t>
                </a:r>
              </a:p>
            </c:rich>
          </c:tx>
          <c:layout>
            <c:manualLayout>
              <c:xMode val="edge"/>
              <c:yMode val="edge"/>
              <c:x val="0.9565488128867744"/>
              <c:y val="0.29712611028122993"/>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91223168"/>
        <c:crosses val="max"/>
        <c:crossBetween val="between"/>
      </c:valAx>
      <c:catAx>
        <c:axId val="1891223168"/>
        <c:scaling>
          <c:orientation val="minMax"/>
        </c:scaling>
        <c:delete val="1"/>
        <c:axPos val="b"/>
        <c:numFmt formatCode="General" sourceLinked="1"/>
        <c:majorTickMark val="out"/>
        <c:minorTickMark val="none"/>
        <c:tickLblPos val="nextTo"/>
        <c:crossAx val="1891222688"/>
        <c:crosses val="autoZero"/>
        <c:auto val="1"/>
        <c:lblAlgn val="ctr"/>
        <c:lblOffset val="100"/>
        <c:noMultiLvlLbl val="0"/>
      </c:catAx>
      <c:spPr>
        <a:noFill/>
        <a:ln>
          <a:noFill/>
        </a:ln>
        <a:effectLst/>
      </c:spPr>
    </c:plotArea>
    <c:legend>
      <c:legendPos val="t"/>
      <c:layout>
        <c:manualLayout>
          <c:xMode val="edge"/>
          <c:yMode val="edge"/>
          <c:x val="0.30117654014066814"/>
          <c:y val="0.24540686218512134"/>
          <c:w val="0.35136358675988932"/>
          <c:h val="0.121802052483423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Ecommerce_Sales_Analysis(1).xlsx]Pie Chart!PivotTable4</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4">
              <a:lumMod val="40000"/>
              <a:lumOff val="60000"/>
            </a:schemeClr>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4">
              <a:lumMod val="60000"/>
              <a:lumOff val="40000"/>
            </a:schemeClr>
          </a:solidFill>
          <a:ln w="19050">
            <a:noFill/>
          </a:ln>
          <a:effectLst/>
        </c:spPr>
      </c:pivotFmt>
      <c:pivotFmt>
        <c:idx val="10"/>
        <c:spPr>
          <a:solidFill>
            <a:schemeClr val="accent4">
              <a:lumMod val="75000"/>
            </a:schemeClr>
          </a:solidFill>
          <a:ln w="19050">
            <a:noFill/>
          </a:ln>
          <a:effectLst/>
        </c:spPr>
      </c:pivotFmt>
      <c:pivotFmt>
        <c:idx val="11"/>
        <c:spPr>
          <a:solidFill>
            <a:schemeClr val="accent4">
              <a:lumMod val="20000"/>
              <a:lumOff val="80000"/>
            </a:schemeClr>
          </a:solidFill>
          <a:ln w="19050">
            <a:noFill/>
          </a:ln>
          <a:effectLst/>
        </c:spPr>
      </c:pivotFmt>
    </c:pivotFmts>
    <c:plotArea>
      <c:layout>
        <c:manualLayout>
          <c:layoutTarget val="inner"/>
          <c:xMode val="edge"/>
          <c:yMode val="edge"/>
          <c:x val="0.17526524574509608"/>
          <c:y val="0.20027739065819231"/>
          <c:w val="0.60742674499077798"/>
          <c:h val="0.69991968262235282"/>
        </c:manualLayout>
      </c:layout>
      <c:doughnutChart>
        <c:varyColors val="1"/>
        <c:ser>
          <c:idx val="0"/>
          <c:order val="0"/>
          <c:tx>
            <c:strRef>
              <c:f>'Pie Chart'!$B$3</c:f>
              <c:strCache>
                <c:ptCount val="1"/>
                <c:pt idx="0">
                  <c:v>Total</c:v>
                </c:pt>
              </c:strCache>
            </c:strRef>
          </c:tx>
          <c:spPr>
            <a:solidFill>
              <a:schemeClr val="accent4">
                <a:lumMod val="40000"/>
                <a:lumOff val="60000"/>
              </a:schemeClr>
            </a:solidFill>
            <a:ln>
              <a:noFill/>
            </a:ln>
          </c:spPr>
          <c:explosion val="1"/>
          <c:dPt>
            <c:idx val="0"/>
            <c:bubble3D val="0"/>
            <c:spPr>
              <a:solidFill>
                <a:schemeClr val="accent4">
                  <a:lumMod val="60000"/>
                  <a:lumOff val="40000"/>
                </a:schemeClr>
              </a:solidFill>
              <a:ln w="19050">
                <a:noFill/>
              </a:ln>
              <a:effectLst/>
            </c:spPr>
            <c:extLst>
              <c:ext xmlns:c16="http://schemas.microsoft.com/office/drawing/2014/chart" uri="{C3380CC4-5D6E-409C-BE32-E72D297353CC}">
                <c16:uniqueId val="{00000001-8D8C-4626-B6D4-19393CB06B50}"/>
              </c:ext>
            </c:extLst>
          </c:dPt>
          <c:dPt>
            <c:idx val="1"/>
            <c:bubble3D val="0"/>
            <c:spPr>
              <a:solidFill>
                <a:schemeClr val="accent4">
                  <a:lumMod val="75000"/>
                </a:schemeClr>
              </a:solidFill>
              <a:ln w="19050">
                <a:noFill/>
              </a:ln>
              <a:effectLst/>
            </c:spPr>
            <c:extLst>
              <c:ext xmlns:c16="http://schemas.microsoft.com/office/drawing/2014/chart" uri="{C3380CC4-5D6E-409C-BE32-E72D297353CC}">
                <c16:uniqueId val="{00000003-8D8C-4626-B6D4-19393CB06B50}"/>
              </c:ext>
            </c:extLst>
          </c:dPt>
          <c:dPt>
            <c:idx val="2"/>
            <c:bubble3D val="0"/>
            <c:spPr>
              <a:solidFill>
                <a:schemeClr val="accent4">
                  <a:lumMod val="20000"/>
                  <a:lumOff val="80000"/>
                </a:schemeClr>
              </a:solidFill>
              <a:ln w="19050">
                <a:noFill/>
              </a:ln>
              <a:effectLst/>
            </c:spPr>
            <c:extLst>
              <c:ext xmlns:c16="http://schemas.microsoft.com/office/drawing/2014/chart" uri="{C3380CC4-5D6E-409C-BE32-E72D297353CC}">
                <c16:uniqueId val="{00000005-8D8C-4626-B6D4-19393CB06B5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8D8C-4626-B6D4-19393CB06B50}"/>
            </c:ext>
          </c:extLst>
        </c:ser>
        <c:dLbls>
          <c:showLegendKey val="0"/>
          <c:showVal val="1"/>
          <c:showCatName val="0"/>
          <c:showSerName val="0"/>
          <c:showPercent val="0"/>
          <c:showBubbleSize val="0"/>
          <c:showLeaderLines val="1"/>
        </c:dLbls>
        <c:firstSliceAng val="0"/>
        <c:holeSize val="55"/>
      </c:doughnutChart>
      <c:spPr>
        <a:noFill/>
        <a:ln>
          <a:noFill/>
        </a:ln>
        <a:effectLst/>
      </c:spPr>
    </c:plotArea>
    <c:legend>
      <c:legendPos val="t"/>
      <c:layout>
        <c:manualLayout>
          <c:xMode val="edge"/>
          <c:yMode val="edge"/>
          <c:x val="5.5256661578248503E-2"/>
          <c:y val="0.10297221991699265"/>
          <c:w val="0.89999995851808345"/>
          <c:h val="0.1028343577710921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Ecommerce_Sales_Analysis(1).xlsx]Top 5 Sub category!PivotTable6</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lumMod val="95000"/>
            </a:schemeClr>
          </a:solidFill>
          <a:ln>
            <a:noFill/>
          </a:ln>
          <a:effectLst/>
        </c:spPr>
        <c:marker>
          <c:symbol val="none"/>
        </c:marker>
        <c:dLbl>
          <c:idx val="0"/>
          <c:numFmt formatCode="\$\ 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002818659703808"/>
          <c:y val="8.2695849165612498E-2"/>
          <c:w val="0.84572938337613535"/>
          <c:h val="0.83460830166877498"/>
        </c:manualLayout>
      </c:layout>
      <c:barChart>
        <c:barDir val="bar"/>
        <c:grouping val="clustered"/>
        <c:varyColors val="0"/>
        <c:ser>
          <c:idx val="0"/>
          <c:order val="0"/>
          <c:tx>
            <c:strRef>
              <c:f>'Top 5 Sub category'!$B$3</c:f>
              <c:strCache>
                <c:ptCount val="1"/>
                <c:pt idx="0">
                  <c:v>Total</c:v>
                </c:pt>
              </c:strCache>
            </c:strRef>
          </c:tx>
          <c:spPr>
            <a:solidFill>
              <a:schemeClr val="bg1">
                <a:lumMod val="95000"/>
              </a:schemeClr>
            </a:solidFill>
            <a:ln>
              <a:noFill/>
            </a:ln>
            <a:effectLst/>
          </c:spPr>
          <c:invertIfNegative val="0"/>
          <c:dLbls>
            <c:numFmt formatCode="\$\ 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Sub category'!$A$4:$A$9</c:f>
              <c:strCache>
                <c:ptCount val="5"/>
                <c:pt idx="0">
                  <c:v>Binders</c:v>
                </c:pt>
                <c:pt idx="1">
                  <c:v>Tables</c:v>
                </c:pt>
                <c:pt idx="2">
                  <c:v>Storage</c:v>
                </c:pt>
                <c:pt idx="3">
                  <c:v>Chairs</c:v>
                </c:pt>
                <c:pt idx="4">
                  <c:v>Phones</c:v>
                </c:pt>
              </c:strCache>
            </c:strRef>
          </c:cat>
          <c:val>
            <c:numRef>
              <c:f>'Top 5 Sub category'!$B$4:$B$9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2A58-4F8E-AE68-5DF7DD381A0F}"/>
            </c:ext>
          </c:extLst>
        </c:ser>
        <c:dLbls>
          <c:dLblPos val="outEnd"/>
          <c:showLegendKey val="0"/>
          <c:showVal val="1"/>
          <c:showCatName val="0"/>
          <c:showSerName val="0"/>
          <c:showPercent val="0"/>
          <c:showBubbleSize val="0"/>
        </c:dLbls>
        <c:gapWidth val="98"/>
        <c:axId val="2032197008"/>
        <c:axId val="2032219088"/>
      </c:barChart>
      <c:catAx>
        <c:axId val="20321970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2032219088"/>
        <c:crosses val="autoZero"/>
        <c:auto val="1"/>
        <c:lblAlgn val="ctr"/>
        <c:lblOffset val="100"/>
        <c:noMultiLvlLbl val="0"/>
      </c:catAx>
      <c:valAx>
        <c:axId val="2032219088"/>
        <c:scaling>
          <c:orientation val="minMax"/>
        </c:scaling>
        <c:delete val="1"/>
        <c:axPos val="b"/>
        <c:numFmt formatCode="General" sourceLinked="1"/>
        <c:majorTickMark val="none"/>
        <c:minorTickMark val="none"/>
        <c:tickLblPos val="nextTo"/>
        <c:crossAx val="2032197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84776B9C-626E-4636-BB59-50E1994B04E2}">
          <cx:tx>
            <cx:txData>
              <cx:f>_xlchart.v1.1</cx:f>
              <cx:v>Profit</cx:v>
            </cx:txData>
          </cx:tx>
          <cx:dataLabels pos="outEnd">
            <cx:visibility seriesName="0" categoryName="0" value="1"/>
          </cx:dataLabels>
          <cx:dataId val="0"/>
          <cx:layoutPr>
            <cx:visibility connectorLines="1"/>
            <cx:subtotals/>
          </cx:layoutPr>
        </cx:series>
      </cx:plotAreaRegion>
      <cx:axis id="0" hidden="1">
        <cx:catScaling gapWidth="0.5"/>
        <cx:tickLabels/>
      </cx:axis>
      <cx:axis id="1" hidden="1">
        <cx:valScaling/>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series layoutId="regionMap" uniqueId="{63100767-51D2-4965-97AD-3E75CB7F9114}">
          <cx:tx>
            <cx:txData>
              <cx:f>_xlchart.v5.5</cx:f>
              <cx:v>Sales</cx:v>
            </cx:txData>
          </cx:tx>
          <cx:dataId val="0"/>
          <cx:layoutPr>
            <cx:geography cultureLanguage="en-US" cultureRegion="IN" attribution="Powered by Bing">
              <cx:geoCache provider="{E9337A44-BEBE-4D9F-B70C-5C5E7DAFC167}">
                <cx:binary>1H1pcxu3tu1fcfnzawVzN06d3KrTHDRZsiPZTuIvXbSk9Nzoefr1d7VIOVKbtnQquq+KTMoskQSx
gYU9LWyA/77p/3WT3G3KN32aZNW/bvpf3wZ1nf/rl1+qm+Au3VRHaXhTmsr8VR/dmPQX89df4c3d
L7flpgsz/xdGqPjlJtiU9V3/9n/+jW/z78w7c7OpQ5P91tyVw9Vd1SR19ZP39r71ZnObhtkyrOoy
vKnpr28XJjHl5ta8fXOX1WE9fBzyu1/fPvnU2ze/zL/ru37fJBCtbm7RljtHWjtSEsHI/YO+fZOY
zN+9bVEij6SwHa74Q6eXmxQNXyLKvSCb29vyrqowlvvnxy2fCI433r99c2OarJ4mzMfc/fr2UxbW
d7dvrutNfVe9fRNWZrH9wMJM0n+6vh/uL0+n/H/+PXsBEzB75REq89l67q3vQPlPsvm6STcP0/MK
mLAjWynBFNFbTDD1jzFx1JEjCOeMML19PPS9heYFAu1H5lvDGTD/eXeYwJThaLLXBEYcMc0Zc6jY
zrv9FBhK6RGAk1pJ9aBMW0XdAfO8QD8A5qHhHJgvBwpMvMmqDRT61cyYOHJgxwincouM8xQZzY4E
11RK6WxVSj70/YDM8xL9CJqHlnNsrg4Sm+Vdsuk25d3D/LyCOdNHhDi2YnyHjX6KjS2PhHKU4BQQ
To8ZNi+RaD82f7ecYbNcHSQ2i00S/mXKLHxNm2YfMSmU0nTnbOYBANVHitrMpoJu4XlYGbs44EUy
7cfn8XhmCC3+c5AIvTNNWIWbV3U65Eg7FBokZ2GAprB51IE7IltgxFNkXiTLfmAeNZ3h8u4wcVmY
LLu7qcObpn6YpH9u2AQ9krakknO5dSoz1bERx3EH0QKbWbQXSrMfmyeNZ+gsPh6k1vy+qQIkUrXJ
XhEc+0hQyqXt2FvtmMdqjBxJqYRDBJQLD4D3OFZ7mUz7IXrcdobQ74epPw856Bvz1xtkfk369VV9
EJJQgiSTcpiwx5mObR8RqphWfBcazEzcfyvWfrj2f8sMuOXiIFXrfZxsAvOq2SkIAYcLoXZGb1Kc
x5hp+0gShxNi7xQP4d5jxXqJRPtx+rvlDJv35weJzRpkTni7eZief+6QmHMktZSU8VmI7SD9cWwu
2ITL9EAo8RiTF0iyH5JvDWeIrA+TMTi+M6X/qpaNHcHFMEforZOZK4vDj4QQ3BZkl5fOgHmBQPuB
+dZwBszxYfqf01tYsYc1+88VRYgjeBRis4ecZkYXUCqOlNTcBi360Os23XlWkP1w7JrNwDhdHqTd
Ok2SMDNh9TAzr4AHOaLAQoCH3gZrMzwcfUSFo7h0/qYQHtuvl0j0A2C+jWWOzWFasPPXJtYceA5h
M23bW88x9/YONIlQMG87ZBBmP0bmeXn24/LQbobK+fVhakx2+8qkgD4CYaNtvdMXPXf46gh5p0OU
3kVps8D59HmB9uPyreEMmNPLgwTm2jR18GaxKQ1M2itGYpwjo+FaMLrz+/Drj4Nkh4C7gdPHjsHW
4KmnavNyufbDNG8/Q+t6cZBonZruFTES7IjYSGNsIbambYaR5khkCFGU7N6fYfScNPuR2baa4XF6
mFHZOSx9cxMPD2v3nwcCHMkjsznDhsBMYSQMGnwQ8s69ZOdLRNkPyN8tZ6Cc/3mQSvL7YFA04L8e
JtATTLli6gd7a5QANEmFgLZssXnoexsyv0Cg/ch8azgD5vfDBObyrntzdldWd6+oLwKBM0cQIPnO
zyBdeexnbOQxtiNRobJFRs/igJfJtB+ex21nCF2eHaTqXGzC7BU3PoU84thZE/JRbPwYHKWPGFVU
wAvttWnPirMfl12zGSQXh7nlebEph2ST3T6YlFdwMSCbJx8j9UxV1JFNKOo79A4NhAOPM5mXSPIj
QB7GMMfkMPP/i01VbW6Cprqr6+phkv45MPAz2GcGF2bvSMpZqmmjuIZI1D05sxzzxfL8CJ4nw5lj
dJih2UV4E4T+5jU31FBiA2w0tmm21ur7CA3AISWdEtPpMQuXXyLRDwD6NpY5NqcH6WYmx3lx14c3
r8hocnGEZJOjSmNbeTYx/I99DSXqiGJbRiPnfFDZbXj2Mmn2I/O47Qyby4uDxOYiRKFAZerNwyS9
gl1TCAM0Rf3ZjuOf2TUtjqjGxgwKCx863SLzIln2A/Oo6QyXi8Mkai7vvpabKn5NWFC9gaombts7
jZmFzlofoewGzOcDbLMijpdItB+cv1vOsLk80BgtrKrp/zwPHxbwP9cajuIZhrLBb4z/LFzDlgCq
bBk2aHaF69+5mxcJtR+hi8cjmoF0cX2ghq2qTFO+JkKg/pWNgtpdAQ2ZKxA2nW0bBwfkrnhjD0LP
SfRjeLYt59gc5gmCC5PVr1ozKFA3g6o0qrGxfP/4LhqA9ggUCqip4uZJlvO8KD/A5KHhHJKPB6ku
l6bExsByE79uKICiNKE4YjC+jZFnRg0kDmqhpyMGD3zNU3ReKtV+iJ62nuF0eZi56OVdu3nNEhqu
jziqAsHZ7N+JplTB70jkoM42mvsumn5Onh9gsxvHHJXPB6k9n+pN8LByXyEUACbgBXCCYLeZOXM0
98dubBRCMzVzMc/JsR+LbasZEp8O1I4h1zzZpDkKbF/zTIfgR8qRiuqH0ueZgwFXIyfAQE1vHdAs
tZkSxxeJtR+hWfMZVJcnB6k006D+NGX8eooz7dxwzcR0VHBfGICTN4igCXDcUZ4z9XmJRD8GaDuW
OTZ/HiQ2VwHOm745rV6XisYBAsUcph8CZD2j1CYtovAz05HC+we07HGw9lKp9mP0tPUMp6vTg8Rp
G+L8H9RzoOiZox7wW1gwO01go0ANB3QcpXZkwlyT7sPJl8i1H6v5uGZoXS4OEq2Pd/2rHgKlCJ65
I1BVszV3c6INcQRMIUrZduemoW6P1elZcfZjs2s2g+TjHwcJyfsgfEVWGtvTAoduQX/uqgdnYQLq
0m2CGML5Qb7znDT7Adm2muHx/jCDgvflnf+qx6JQmAYzhVraXR3NPAO9PxYFDeKzxOZ5QX4Axm4A
cziuDlI9PtxlWTUk7eZVz+BCTRytsPs8nfOcHjM1wTEohzvOVIO7jQNmhuulUu1H6GnrGU4f/nOQ
OH0ETrh05O4Vqzm4xK0bcBxkl/jP6U7cysEFx1nqH6Q8LxJpP0KPms7g+XiYuznb8tRXZ9ewB8qR
yyDz3KrJLEib2DXGCfbi1Iz1fKk8++F52nqG0PVh8mqf78oUjO5DgPTPSRwcuSG2ZPhvbtxwRArF
hVphc/r+Mdtne4Ek+2H51nCGyOfDZHI+hzia9qpuZyq2RcETmSrR97od50jB5zji4W6oOTIvkOgH
0HxrOcfmMN3N73dV/eb/ACAAIBiOsAOl+8fMoOEUgcIGNoo6/o4bHic0LxZrP0qz5jOofj9Mavr3
sLoxWRW+bmWUgu2SHBd2bR9Pa2+wVY2SdhzM1ftP375IpB9A9Pdo5vAcBoFz89P73raLeet8nnzy
v73lTuMoB+6CANX5FBoUeSDq5tjB3n98bXb/3I/l2Q/PrPmTIfx/utzuxxfffbsWcLmpN6v7+wQf
3X3383fvh4tbDmdN3/x4gnZvnd7++pYJhF/fbimcvmL35rbsaTZp26/81u5uU9W/vrWUOtI25zi9
g6sJUVxFAGwHK/zrW9SQPrg1LnGzkYNkKZvot1/fgk/luMwQJQm7S1mq6fgXmqAkGJE79lwpKoI0
Ljv6do3jB5MMSMC/zcbu7zdZk34wYVZXuEIRAU2+/dgk5dQjZUTDMjMbe7k4/Y33bzZXOJSBT9P/
l9CozGgXyzuHenWjVywXuZUsSN6G42cpmzzeCKuU1TorhmoQy5r1MugXlvHIVz8rRWYtDOtj+0wH
cmiWsbay4qTTaVJdJDLNrcE1cS/zrzKuo94sMVdJxBe+bQt6Z/dmaK6SoLeTjePI3LvhKS/Upa/C
IuduSsMKoohclun7gJK6y5Z+Iss4d00n0/QdtYcCIvtpSodzlvIs+suqWoM2jyDdM0nwXE/mCBtD
TGjstOrp6imU8TydI5umYROowLnzOpNFxUmdikScJKKtSvtkrPw67BZjmOM+rIR4IfPWP++eYv/p
af+oTJnOGXFEnTjhpaf3H2E0RtypFFHhbURjHoeL2nDJA1drZhXRuuw7v6yXZVD7InAtYY159qET
fKjYgopRdfysVkFWxa4xBS/pJSj+Au/9XEgs4ccy2ijh4Dj1rKecBkW19kzGPggtFpTculVW2RK2
9Efbt4t14oiaEzcra6W+xJJ4NVzBN3V7HpupX6Fx5hfbrQyFifN+82YwtrG4c+sPWHPKbUmeVH8E
wmOZ73ZR2ITvMw8XqNZuEBhsyro/7x4M1GzYNihc3JqgBYhB6NBTaHzZhhbpA35r2Yld8IXsiJIb
KJJVn5oxtJPL0KKGXvC4GJrruCJkDFzsfyaYlP9WEmzzKxwRxA1b02lO8lSSwA68JBpIeStUB5Vb
D1SNNF7LsmsqsQodT6gvZYMpKNxKYTv0iyFDW+pVGxqSd8+ggmD76bRIhqskcIHhVPaGLGq2GmoV
kmiIM+/G02Mmy2NT5Kk3rCwvrfRwPDhljyXy8/HTmSWDv8S9PNASKCruS8BB76cT4Osxkjqvra/Y
XbZT66Svg0kh0t4EuKm16SIxikWYVgPL3V4zjomQIQma6zRX0bDILFpm1zoN0jJbFtKU7Cptw6z6
+nMxJ3v6yN7aICtxLpCgngm3cUFbZrak6TynJMXYf+3LusQiIE1MgA/pOy4tty95a13nLC4mpak7
Mz2Fud88g893k4XSEBwn5Thz7QguYNqeTpZTsKoeKmW+Zom0YMMjWK+xc9uB1IM8556E3a/8pow3
aSQzWNQyT0sqTxwrstrYLQJY28nyDwFaZeGYtOeij3OTPmNW6FzBcOYYhXsMB8PYFBFNRy0f276e
d1mus5F/rTymrHQV1VWeNB+KsQ7zbNEVQwHhLDtt8Z4ZitQMSyceB+u6y3PvtNJlEvmLdBzJcJ4G
RVZ7bqaJ8upFI4mVXKlU+2O6wCU1PUwis6KBZmdk1Am+NQ69riieUVMKavrJAsDRRPCnWhHc94Vr
O6Yg7/GAsDKzos3a/IstjYzkIsdleliKntdoXS7oaFsw7d6wtZ5JI/Bec29Ocuo5eKvvaq6KddPx
53VIzK04auyQY0tNcS3PpLuzZRH3cZV6gcm/5CW0qFjxKnbEBaMBH8551QyYDu21yfg5DfphsN0m
KLsiWMDgd+rKL0bPOilTEY2fS6up1KUTqilA6EWbJvo4buQEj6m4xhIaWlu2V3kZxePnMVFxF7sk
SSanFWL2AZDJdIAX+YD7Zj87ad8DOy6jAU/VSPzaWeay4tVa2c2EXdz7IQKM4r577fjW0LmO6SN8
hUHwAMlDK5tigzqXabzpK5UV+Vq3JW2vBTdj/a4sY690kyQtWbqwfC/tT3wB5/pn5mSe+NySlmKR
2Y6POKMtMoMQ5ee2YW41Mfs2bqKaYnxb4ZTkbGlwb8h8qvPky0jTqvTdnhE7r9zORCY55U3RwVD8
vMe5NWLTeXJG4bdxFkN/12NVkiroUt79ycdmWoxdIybzxyo7hvNWbSHVFy/iIxZhx5q68i9sGBas
05+LMd0x+EQpOO6QZjZ8BU5/MoEo+alSjLxtCkur9HMqsrTmbm0aad2ZIihgjYK4yuiq9GwTfmgr
x4fFyQNp/JXv1Kw1Lo5id0nr1swvzhPPUdc9LxNncKuOqvaqdiwSLgo59uYci4gEbkSEF+au8BSd
lD0gWIemDRBdnHpRXE+a36Lm7j1quOx8cHlc8r49/vmI53bNwckwMtWAsfvrypETPB1xrLwg64rK
/tQ2GUEQK8uSIYhtx2ndCgRZ4iSgXY9l28ea48mv7yNbS+XTkuZN1DHv2uvVtKRZEY5peRLmjE8m
shgrQtdF0uZVeDzKIYbWeV06xdR0cFJop00LqNHPh8Rmls1BBOTAbcKqAUFsa89MdcGzdDRRxj45
dcChW3XuTwLUFm8m1b3XY1T4DJDNC/pJxWErJ5NS5gUcjRVQhPG0l9NLpohxwCLRkS1Owi6Z5qEY
OqMuvaLHp8KAT0Mc/FRV69iyS77OnbLl1WKAv8BwnxnaLAPA0DTu+2MUqkIk7v6ZDa3uY2onjRk+
cb+dLFVdFlhaYzKG5qYmTswyd6hNMX62WTb5x9QyFID0Kk38YTWmitb+WnOr6T4hSi0xHZ0dcaw+
3o6wJlloaSwx0SX5ZN0amM2TkOUdzFqNiAQdhrVH8BdyLIqpSH2BqahrO7DqhUyaCCoRaBbhr+38
TKZwOp/ys0h7pqMOwgVEVzaTDtJO8l2oS7tRqEEV1sc2tQ2swza8ZYHTt/ECmWXgZ8+ZhZk7mroU
KNpjBG4JhUXzxItEBlFr3tsfq4ZihdQDzniGx/D9mB8R5cLIlddZpq9clfABE560XoaQBUYPs9SV
fVJ/sFXleNHaq4UDYwCFbK9KHEaDB0gtKH7dZ3BUO9j8osswlX3iZNAVaNEEhx/3ExBWFFI86SHS
7RUxqYEkMo7hm2JVT3nqz2dbaP7UJmLwkxOAkcAFX4iC5pkNwsHK8kk/fAyCQSWeWzcxzxdeR7zo
UrFRlMOqCEqVO65mTEeBW5ZFWJyRpOG9dHNEO9Z56aeWuPDSwOaLojO9f0PChJx0XiPUMrYzk9yK
KBnLq9SoFL8gMdKkey9aSvpx6USZlvmiQPxYNeuuk057WRaB1xtXpSSl7zgpqV5mWanpIurrpvRc
0zvFGLlB1paiX/h93EIZ2rHshsTtLRmJaK0ZbcS1SupB+AvS06ZrjnPdBdRD/Ob59Wkd2IjMFvaY
dOOItBZLMT/t48Fr3KLKI7Vute3zpUytfvzYKcPCz41IfG/JRc3oYkB+agZX+XWllzpkXbzwZeKf
4DRvvSwM6cZzT2eEHNOOBmztW5UTkFUem1R8GmTrx9YnbUjff+zrntcXVlVn1hU8ht3cylKp8tNo
t35m3NwYGlS/6X5M4mMvBLuxHo1wUuPq2HAWLOxyrArnK00jJ7sNWG7afomlMhR3uqm7jizipKto
dFJ7WSGdJfIAmahjL7VidampbcXxcatyViXBXeBkvMYs95Q7pbgYuWmxpEdaVnnwG5jeWpFVlok8
t08b7YVB8i6TfVz4q6j1665910nPD8O1ZYQJ1ZWsy9KcqkgEvrPGWlE8dvN2JHDrSeWEnXZ9S6ii
XgZeOUbDaedXVhAed2EKb7OIdSdgYNs8bOQfxmqUrE6xODrLW3QcYQu9bHJEXdqtB+706n3CbBtP
9fZFKwwTvIc6G4HuRlOJ4uvYFJq1Z5Eqc5+d0N6ybHsxRDJu7OM+i2iauFK0k18k0goxHJ9LOJVN
7w0guReRDLT03w9d3uX2h8izoi5Z2zG3WH4aN4N22vcq4jLUbqH1xEnYZS2D+LPte541nguRVJgp
ayhgsi9gtYtAnlvcK+3kHQ2LkCYfoqiLHG/VRTAE/sqEODBRLmCyJpGG1koIWxE/GMJiSfI4Kp1l
VhNLZn8wn2XoL40SrT81vlMUixKpN2aWOU0ID7KgKpi+BPIjZHGLQk8xvQgqjH6RBzTjah0F3TRj
PKljPJkqqK3rLLUnky/a2nfshe5qgwUwZog3jmtdpvhcvh1qUMsR01dENh7wJZWH3pKAIsnMaDjB
Q3MRMPk7TfppnjOhI3BJVmOVgMLKYicQd0WBhKZYl2GISGvROXSwi0XoBLKxgKBoiuZzHWVNmGG+
rGA0x0EzCtpfOJE9iRwC6Xy8VlhZ6IHjreKrZ/XTAlOlNSEvBwuvJTqdpqZtKT4KF+sUHWRosT2C
Me7GU5acF19BuAV4Tfa5UdexFJ7mC9FpEEBubgcUc7FbPd5YaXylHVnT4Lx6uJ+MBqumXOxiXC1H
Of3FKxlfcBKW1vVuqq3txx8mefs5MAUsvrBZnkIAmllB+zUOVR6Wx2HGBwy6YCN+uMf1GfdDco0E
3DfalVugzNjWWGrIvJvSP82oHjzp0jhoB/Vep43BLLUsTfARloNjKxegObxWuzEZpqDXTyXDi4nt
k+Kr3s6gyaFBsGvbMQUsRI62yE2mOnoyNM6UnZMttNvlobw4wfwoEaLFStrJNPheDQHWqU/LqZtA
BAovDqYgdvBptELR1GcYKZ+md7uQxmZoICUGOX0LDcsK7bClwbG6qjqYRN9OqDV2I/4wCTfCXllE
ZnF0OmIXsc+PfQISiay6sDHQaR35E/NRdcA3bG1WfKXKz7B8KomIFYMvWwS77ytw2dMXsnZ6Eq3v
4CnJyKQO6Sgn+bNG+UH3qUn8xA/Xme/ge4OCU5+fxNVg0/qcb9dKGFW6to93U66jtoQ4fchjfAk8
gEHnUR7G8PMtLUZFPiFyi5x2mRdWnYULUvkeOpdRgF9BWNZJDm4zAWEAygYwBc2pbfxJnRv4V7wW
D42KnHWMYLEfzriukt6c1MKQNF0kWiRp63qVD9qQatrg80FdVHhC0CiTy7Ro8O+QduDtJOkoqKIC
XH5y2ca1B1KgKyP0TgPftJ9V5vXIArxhnNZ+p2HKo3XPCwYL45RB0jirJIWLTVe9lXm6OpUarqr/
k6g+gr3xE2Pi+GRHJ0d1EpTRugkS5Ls3g6hQv3+SRwGm45jf60xhnAQTVnld7I2feeCYrv5U8C7o
1Em9HXqv/QpTxPN+jDGi2O8quVIjobBydSmm6aN9Pq0a8FXTEt/yp04Vd5gB2rBpvHUYMjyVWOD4
fBGCfbTcMBnBK+NquzjTLiiLQaUXPKclPqEGOuWwrWwqrKstyTJSmZTeusmK0mOnvleM+I5xS715
SMvBGhZSxKAoPRoj9U1T5E7Zok5ATMjzNFaTPtWiC0HC+7FTw1Ry5Q3wedUASxOtkdlOk9eEfKIK
WOPE4OKjJPPRHPeuYJR/dgjPPOus86qyDC81jyaS0jRwdxd27HFV/yZAYw3eqvciawjWqstlUi1B
XaBSyLVBAqkvwucUKTmcoQb4oyVGjEpl6eQ2UulNy61kJcXi285kVBsw0TwkIW/PulGmnv1bPDad
dV0imAarMOaFVl9gb7G+rC4fMQORINMYvDyzYPyRXk4sVRIiXkVkrVPT5V+UHoKCfhV9opJLpYp8
8NaCmaq2/upCGvXeCh6NJ9KtEvDf1sJJqF1+BiPZxfVH4heR7y88OfCgv+psxDbFrW7DtmB/Vp4D
auK4jJs21QuLjVX8eRQNE8Zt4B16JPuUGsSUti11Qxus8jTSbNHiRctuXbvDzlS/3I1ki2WRRyCI
FygAHqZh3ZubJGkn+6cHf7ImiP4n5Q2rdPpEds/eexGbXpOUWPjE4A/TBz0OdiJdIXOf9jbCxMuh
yj6iRe9yrAearyIo6qSVOp3e2S1ZxJSwRBoFYXhrS8FP5tTyF2U/lNx2KSuJ86EJbL8zbkcyEPZi
GD3NTrsim7Tct8aJDqywT4QngbCsPi1GgvUtCPYfLsFbTpLHIXYav+w6kqWGSyuwVKzrbcaWhdFo
x26U5Y34Ld4arHhLNBao+cRqsJJiIiGrUpVCLFM/LYznBoVqrOsmlDnGXHfYxWvPQuZPYVwgevRh
t8kkVnOvcJaJ4UdcTzaTkuds2mZcZl0/rUnbG1kcujKosjRdBVECbVxvJwQ88GT0YpQE43tFRa3o
PGA8sZ1niK9ZQg8uB/YBK5jBuCn6Ha0c1NhDAF/NrgNjFKS2fb+HNnQGZrawxKRBSQviJXDbsJhk
fya7e5rbTd3jri3cSj/dgI7+Zzxr2fTG6iobVNXWNEbggCEF8gBo0s+7mhHo0CaCenb0BcoK/6op
rX+0edg5ceF4CCUf1giJe2MWRe4J8R4X6EyrW6tgArUJIyBsRCkA2c44/lyWpxQCDkRi/Tj4DRJH
YTsc65w9lcVrOQN9G/nXOAsOMxZKOsXjVYXr4FejQej83Dx/3yGKkUAcKEczkIvTNT+PBx8HJaFJ
Sryros/gKPwYHv/UHmKYuZ1m/3yAdKLt/t7emUYI7pZIm+KoFO7inBOZfRIJP6sTJFlbi9EF40Ta
D4oPUq57UTntOsq9sfyt6fgQLdMmm+w5L2EarGoU8EfPSPR0pUMipFLTT+9wW0scFZ5viw2aWJ09
8OIq2SpVh7gOOt43sQe7HjptCAgC0QzQTM3hHBBaWMEkSJTzohkXbYHMfi1TbiRxe5iWYQFTX+Dj
0A+PXoYDZ7xYdNv9rHxrZn8+iDmMAA6/IUhwNx0oWYqf55rBqIKiZr3VXgZVPFmm8T4QyiuZNb8N
ltMI3I/9cqpLYgMEp9jwIx/3hYbTMamn/dk9ohH8klFzuXN7vR8UkUsMLKtxywp3Wf13/YHyn47O
QTFQdCW+Mwe888BEt2F0uXVLCJInNOw4gV5kVTE5jJ93ONmXR8sUCwLbT9OFF6hHEWA0Z3xmN4x9
WI4yPrEzq4zlwk5Tm39RJRTmORX8vitA52AHDwXpSDLnpi71WDo0vvJPtqFIK8GOYB2xIsXTz0e1
K8V4NDBwhehKo0CG4G42B2dHniJHCPZl7DCojsuRkaBaMdlP1QgNrmZpzF/VmGEPfWEqH9yqdlNv
RLbo1tKvaXoOb40SHH9h4hzMzzsmwD2QD6knfd+cDIgNpLn0+jCm/bDwGLac/qyKIkUaVEZMZMUq
TZqR1QtiiKrSpVNKUG3veE8NVx/0dj8vVkhG+HsvS2nRX8R+0GqUzDStCik4kQilGidINOwwXSZW
lAOKXYBiW2gWuPE2rECE7sBZqHsztk014o7AdHdBymC6kRpOYUDXMgsBrWEO8oSMNfgAQizV2Je8
SqZgztrGNjk2R6HtJHfoGLpxVad0dLOq1Fm4VLmdRI37QHkUcJuBuwtk7iMo7Kx1mN+xcCYnbhct
L06RW8SKrXLHoMs0RlbRnhHsVoT+IulT3IRzDD4/iZJPHGGv5pdqqLXITyNFrIkMqNoSPOuwzcN0
N1S8WAZxk4J2BQNjY5fBjYLaMd7CaozfkdQtcB5Fsg+60LndrfwCyl18lINuR/MR+w3TjhZiQMLU
pakrbCJ8DHOwzf4SRUgoJ1gHZUFptEgpgs6/BqSelXMmVd+xL1T2Q+1cirTz8t8yraOYraKssggy
YVzG3NcLlHJhL32VmQHYLruejeXgEgvMRLtAaEalsxjE4HXvYl3V1ehiO7oLkU1rp8S+aBiQ6liQ
pO6+KpLGQ7D0BALuzE3tLC3/yMC8WI3rbLfcdraowH64r945Kex2tM6CRLEGUfR9nAXie4oTh6ye
nM52aST30WBmJzFStlKjIiZ325KolMKS+caGGCyOmdvFVqs/wogb5zrPtJWs01D60g18v7uWQyij
5RB23nEoWn4SEj6epmXfnoDJMFd2qdii1zK4tMM6IeCM2/Kjh0V9InxpKhfaF3yNyjz5wyehWWYN
IZnrBaVYI9kFpcQyee7k5IuJoY5Zl6t3qgvzpS2CAOgSq1xHdi9WkQmb92OU1GSFqLxeOQPhCVas
Sm+CvLlmVOTnpbD887St6pWsQEGj9sU/aU2jl4HunN/sPCiwr5+Ht2FVeMskyH13EFm2lJ4uzpyR
pevBy7ALnOVS4KudIVuIKLPXHb7y1EE+9rXsTXOMugfvttBxchz3NBndQUdyHUTEXOcC3LybgKKp
XIsb/1PXj84msTKJVL5JP3YOC1eE1eQMZ3OC0DWWxd8J0HTrsq5wTCiyvd9AHoaoV6q5vqXY6kE+
Q3N61bIoCNf5kFkrWqX1VdUKEA4wBctq6JszXpVD7Mq0cxaerb3A+SNsmR5OUYHQ3FRMRHRlmrxG
mhOmweC2OOh459TSTpeWZ5VnqUY5wlLQOvqtb3mMPCk157KqabHwnMBsSFTl73pc4XNeKTqtUE9O
e6h+2531CGcviB23p2C/rbMw5gFbOrB+t7TreOaOo0MDpM259WeXF91dYVn9goV03FRVZBgqCnKU
D45jhZUbJHniomKqbJb52MX9mWr8wncJzcPLgdowxEipFm3HE36Gn0tL8rOyL8o1yxt2LpO0d8H0
fpbdcEMaz7sUFOrTVk29BLVIQtfv09ZeysHwlbDr7PJ/2fuyHblxtMtXGcy9AGoXgcEAv5aIyH1z
pjN9QzhtlyRSlChKpEg9/Zywq6rt6uku9H03Cg3YzsjYRPJ8Z5PqEv3mlQMmI5C326U0Ah4IUeV9
m6oyMHHyGcr0VMbRMB4nEAVlROT64MJRPCydX0Ul1rV9njs/v2qnZFTOzriKhVrxkuP1QXEtwLlh
4blurxJXbPc0WrqhGnfLP3Op9hIij3zBLUzmUikbPlCICBcq0kVlNGGXST8mn5cic9ccfL+F7JAY
PClbS2aCGROpaa+zIpj6cggF/awDgJq6AD7jZcqX+T7bMnHARp9lFe33/LSGU3cPnw68HVunn6Np
VEdrXHjkymafdcyeN8zJz/ss9+I4q8SXfJbtN48P5NituTENYKB/WjVNWamTGYqtaNeSdNZeZFSo
4wwcGpZtvtBnOq70PXYq/sA1m97tbvdvBhd4bfMpuklgLDgSnBT17Ob1CfgyKNNttNeBXsSnnUzj
MR5CBmcW6OTbzpMEZ5nDjkR4X4APSkV2Qgc7q9Qy8qNIjX6GtyvG67fRZUjG+MCzeHkDLzff07HT
p9AP9ElKvV+1C58bl2PLxRgs+9sxIeulNsl2Py5Mf9BFkXyJhcXmEM3e3iZeYvGA07oL49VcOZ1v
F/3m4gm8TTEeWSaTGuMxHJagPejFHmh2zbC9PexR0T0XoE7e5r1YP+DAb09YbPnNHgYrPExZfxgo
S6+hcIdxtUo61MXuxxjXux4PextM9wIU/H3rJjVXcIaQg974/KZWk7QYrvf9WtPEXMGoJMAOyOlD
G+9UYs+WrolzUZxCaH6VVXtyV9g2BjOvg68Bi+BBu/Zpsve08tIB69a5AaVdXIs0tvnaEFR/DGs5
UMWut0C192BZhtsg8ePLsOrPeEwLorcPXxYJBMNNzm8d5bBfpirsL+mkok8mYGarhm4jN7D6mOc+
snY+dtEQJxXtwvwqYZMuDpTIkV7KrlA1dNxkLy307rqgu8xLvq/UljJm4+0UQO+/8sGc47POyLbq
65laCD2h0+F2MSazvItdEjzkI+1VlTndTU1HlX7kbW9lA8nXd1eyF1NfB3pMYUJkLAyOuV2W/dEX
ozbd8Qw9SE1nhzvbC3xq09aKS4GZXA9VmAO5VKk0zN6ALeFLFZuw/bDl++SriQzZNex6LKy3EBDx
asUgvr6kPaY/jX1EqzXNAJzaEbaik12z/DKNHBn5hz32LLKldzOh5jLCZkcuigSKwHEe/Kjrzi6p
eaJBKzgcOO1AdakD1g6iChLqnvoYrpky6pLhYfJhsB+3DFNlRfI5Itcb5W6sIg0e/yYfsJ3WMMjt
9QRm65JHa1/hVrricg28W/jd4IOM7jE+/pE4WYOnkeLs0lJRKu/WNeHFWvuMZ0MEgn2ZsB4KyJuV
CX0kmyQ0Q3ctOqizpRxB81b76uaxjKWH8JMbLk5jn6RT00IovBE9aNKau96d4jYJizorSJeDEuM6
vBCtVpAjTZr7MtqgfmdrtN4GKXV5JTlLljJPRAwqDpzdS6gC/dVSQJNYKx8dp4mFcdPaLjJRBQjX
BVMFbR5WtK3Mu+zRB8mUA5iZwvdDhZ10xQ9MJOjRf4tNaC6yplODKtN2Dh1thMzDvGtU5KY0vQkD
m5lniLmSnfhcJJ9baz/te9c+t5361FKV8hJjgnza4O1oWMH0keDwINgkMg35K9+vBh8NtzruzcF2
mlZqVrsqc9g0VSllKp/0OGS11pkvTdEn2F/tKr+sLdsP+TRAxmsdu4HCWJAqdMs21zsOm+SeLl38
lMNApOveguvB9YALpoQfbvsaTko8qHlcimbJ8/Z6mcbpyczL2jbGtZZdgDVu8zKQjl7Iic91NM7D
QcwsfRoFCRu6dtOVYGlwEwmXXEUKouXULhCvKcaiOooY4ucmN8fdRdFQIlU5yJpQOy+NCrPpFv7B
bb1QemMlXTbiqlm0vEqyxaqShpLBQwpDpLlYMry5xoPkftoZbkTIoHvPRw59rdZYlFu5e6Fvccrj
8O8zMdQ9B77AS2CPOHX6g8lpVplRdS+8b8NPYN7cAaYdepwIlYdc5fw+4ERXVmbdKxnl88DhBGsx
uB3yiPG3aYvWqUzjaXqLCdOXJoqZK5l2vKh6kKOXTEV40y0Bw907W2HYje84xpJLu4X9F9HF+SfB
2vBVhPF2baHc1qmap4sYlPELyPdInPc0p8qYk/kmYywGbsXmeL4Iky+JOA/DfpTnU9tFy/tki6Bv
hqyHEAoyecouxnTsp2rRvVuhNe0TyMJ842EVD9hHyizoeXozqCV677puFWU04DWUfMi7ohL4vRXo
L1wTnVfphcxMlNdrByOnBtYS7aVU0/pRYWrrKqHimHzCwbvpkgbFZk/BKrJ6VTw49XMaPZ99A4dw
t8KUvQ/UXZo6/m5soXA8YPI8TIbBDTWxNL6GdKevlIeppNQtIM21W4x6F9Hq+moBzWjL3g7uy7p6
rBUsSsxpRoHF/GqhWtkSipxtRm7jS5DULSxTvdsB5mEb/Yb+YssOMu/Wq8RjfisDwJG1HtgcpE0w
S3h+yW7Tl3UZhrdcWVeJJV7qgQQzuTVbHj5BXSsoXEHAcGW2bt1w3ACqLrH7jVvj5q7jgHIU0BMu
jmC6jbstDCrDzk48L0mqGq0sEgZwpOAiqpJOdjwR9tDaDFKKFBUXAGm6OY+xtmJ+7iNg6nhk++u4
mFHcRVO4LTWmCiawpdFs2lWlQ9MO/hiQiI/JXWZiVpQinPv48wDbaDBWNigcZwcIZsKRG9FN2UQr
TNsuUaXZO7mYKseBm/q6g35VDKWBmzvx9Wg9k+LKFyyKSbUYR0N1P1iwQ3HpYPOm5qCNmvvXthXJ
1NYblgpkFKRx4lGX1s1Tth5aYLXxwnQmkL8t8+Js2nTwP8mxSWdobU+MRNBejgpGqXWstU8Cwu+5
UQLfQxLALmU4nMzQACxs7nj732RAc4LPceGjr6nqXPqaQmXqnn6QtYE6Cw7rQM/UaBQyp64QaDxL
9/ALnHUQrMM9/9omjLjsCF/1jvU2hwvt34zauqArxwJEV4DJlvEtwxGB7Xh9MR0IheJ6BaB0t4RT
4pPKtIuZxXGHuoVvC0cen/h7XJjRyjodVuPHq9jg7e1lP8FlsVQwvcSSPcVrqvqsyWBU7eNLYszs
J/iQ+hUYB7NDOx+UKjj242CdagEX0k0EMxegu6LYMT3tAaKK5NivufRegYW1YFL7CpYqM2xJ044u
6YdGbXDcUHAH41Rc74B+RcOCIWNQwSyjypRhMtOkyf0eJ0fofvJFFWZ4DuCuWctoQqa6TAzWTgO3
ifxKRgGUBfd7p0UzZQvtaqvhU3HlHs0QH/fM+O8u+0vat/YeZKk9gQfuryfC4kpEmbnhofeyUbGE
WctSCMEqGJ44dVt+MQPC5WU8Kp+UbtzEeNQrgYvRFWobEc6x4qvaCRPYWhPJygznqKnXePePSx9s
DgAhGBogUEyIjKs0PeosWWXNZOHeg505r8qw3ebwsRC9SOsNDelfNIr+dblwi9Fg3AOLaUTzsGsA
J/RyMl0q7Nc2cGfGBYg6GqtddO0BOS3LgoM0YQFzTjTTsWIkmaYm8WQ5hcuUvw12SMKlylnUThUI
xT7FhJr75VYWGTF1RFKzvsL6ANsEPKxw2VXwdMwWACmM4CsCuXXbYvKWZTIDh984CG6u3GKRN7nI
hsugXSZY2U2KcAW8dUrCuhF5s9TFmFJIUsHaHZFbwBeTuzYoY3jrTrMaZl4ZEGbvOwwLuDYYfTAB
mfA+d3XIQuXuPb7sOqGsoA2Ht+JbAPMSyEOu2usA2/DyCcPl1j3kXOoz6oqj/gQEk13qJE/7d2yR
sT/GNuGP0xazG9gk26+tDvHJF9vuYFdjBszIvveuVD3ZnguXmvtNDx3eAmJsUIdzOWE3zSXCCiKl
jyHow7ymfNouQpAWfb3BG/NxixPkCFOxJKcx4Rz2RJ0+zaydDms0ktdML2FJc/gQOz3scOgvuy8R
OfK3yFRGfR2ZxSLUNYwwyNPeUnvRZhrutGXcYQdt2ebwculwtkZgGq7UmPvoAIUIOiuJESysWxtb
bL0B8g59uaoc9sK4XWaAgtEvN7FR5rqNQlvUJG1VfoARQn3YXL7CdbyOeJdwA+SfEt0VbSkBwO/m
4Ix4FzR+jSUwte/LTDAKO4qY+67Ggc7hvAJdcr9LMADlnimVNcLCYFfHRPbNPjs8pk1hp4NtRKra
xuq3benGJmKLq7Y19W85dgt75dZRq3qYbfG4pHo1eLo0nTEQ9GCBZDTdxAOLropuEDlsQszLUoeM
XgVBF737oReXLlDLPbx6vIIHLPqMVIwZoTPk1Fd9unBd5VvS+9psni/loIuVNabriwH7r46HKx5G
Pj2s2Za+BKxT7hbMlYhBBkzSl4OS4VtP4XgoJYwYtxMcJqTJt9RjKKARUg0zI6lsZMi7DyJ1eqtw
bgLVAZ/XXazn4vy5ZXdbvIGGjqOJ3RaDjF9nuCza0prhLV7k9KrXaSo73Pn1MYejEkap1uKSH/Rb
G2ykBbZyQRUAedxog3jPAt7l09ia4EJzLOpa9yK/W806Xa7pjKyHzsU1eIH8FDBSvIAx7nNcBm32
rqI9blxClkerfXQhcDOGqOK22M5ojUhYZ0ZQPPmyFKcl7sas3mkA4CR76o5jGtnhEWnZvtYgt2qN
Sz2p5jg1DeBLeDX6qYM3cAtfO+bdK2VrWKrFEEQnU9HIYmC/wVZM6iRN1ucCcP8YJix8n+BAfyV4
SFoGDh8cLP+vyNwUNw4i/1HZFauuMJ9hUF7vlSGelcU6kRDrYL+nbSCAaMJEHnEe6BFjxhLXRQ5z
Ch59vc2R/shBdtSFw6AyI1O8l64Lp5egGJIn3sWJrBKw+hdKjSGkMDgtRRx/8Qbsv26EAh+k33FA
CWlraOBIMb1iop2ketTJMiXp3cq7Gbv8gv4oeJP0jPwzTALOczlDa4DgON0lHlYaf9wiZDWiOp6I
W7sLYjrJ9wsYuf36zHq3pV/SMZnEiU+FXJOKJZqsQV3YNNk0Ni8BNws0LfgjOA37jNQw3oU7YGNB
fF9pkWniLox3YDHLLHLpIUnGrfiUjeOKTWVWYnAD9rG0I2kNnAefQh34rG1haEngsYIdGTAeriqP
LDQWDWzsSQoraKemb2QOfL7UEDRh1GsWtXnRQbHsWwG3kGrZ2USOa3CGDNLydifzg42LFSNMH7tM
65ep2JjlNYTYAnMfIkO947ecT4uZ6mVDWVrYEBWbZX43YrehL/FbVO+rbUoAycpdddgZTgwxSU4r
MNbnd5JkLaHDsWudzeePJmj3KC17Vgj8G7zweeaugnXBwHzF/cKGrHKEFrk9/I0892tABOIfAtQU
WdlzswTNYHz4VZwbCWYO7hT9QjhSJL+r3lEmUshPOpYt3J5bYUdZEZnoKC9zPSCIVA7QUZZqjUeX
P/PvQte/f12/qst4WTl0esRVUYoB8RBa0a8vq089okltn38Vkzpnm+QP44cUdMCFGEyQy/5GqPxV
kz8/I2Lc+DTO2WFIvueKgZ9tCSANi5UgL/FN/nhG+8NVE6ejhjS/5F1iYIKzxAWIfPQcYuWPr+L3
/oT7H4rojx6AL5NCsqbt1r/88f9+mCT++z/nx/z5M9+rEv7xJ9wGSU/L9Nv6b38Kt28/lyEsf/2h
X34znv33V3fuUPjlD/9U5/AvChsevy1mWP/FP/7S5vBLvcgftVDfWxkQMUPO4k8vwD/1Odyji+2v
nXk/PfD3QofznQopahlysDYUoafzbYp+FDoEBUGhA/KTZ78JbmgMH96fjQ5oOMZfgcwiUYxU6/eb
ukFRPpc6oMk9D1O4m2AEQMYfd7H+T0odYJPFBfSTDJ7g5lcwYuZg6RIkjiG9/3qB4cBcdqmIP6X5
KHCSnyEYJpktvo2Q36ANskIgnKXstTxsazbTMlq0vkiKKSSHfQbJXHUYlmkFpmhIoZ2lWVAuojW1
pl9wxrC7LcuQqPUhzqce8gEsGQVofxksS4PxIKl3MIVgPmNYuJp89wqTSMfCCGJ5tx+DMJpe9OL1
pedzdxvCw9Tkwb4/syiI+zIBbdFoShRvOigVT9g63XgiM50LGEVJ/hmNCNlYCUgZvJzQHgmTs6IC
ZhrHatONpz7f+29BGLZfNviXb3CS5K9QfbipaUCT604OjJdhvhBTorAIy9ukbdTAkpXeIzk6XNmY
8rt+6tYbuy3BMWR8x3DAoAhOq3UNdmhoKnnLbZXiQ6mc2wxI3gxgSUrqSrDmpLRDGj8XGh9zGMDJ
UZqoI5dj1poG+21yiqKzzRuSdZn0SQhTJpX3CDVkwFW7fCD7MGF2LvRdx0A1YXAS42WaR6rixc4q
sXX5IaIRgQBdyJsxD1t43vNsQwhIqJ1XY0o+hnm+XpspeV3gb3gKl2UsjoVm0BgQc27BOMKdesSk
Gb+4QUQHbuLiKFXLgcV2xm5wuva1j4mo0L2236SpXR7zbCp4k2UsvYyBs4BPsrFJZPiY23uIFyMO
qGQ+Ji25T4w501VTFN+GwWLeMD60z1rG7s4uZ4uCzBoEbxBekyIANbvKI7b34RIIjl1TxceHlKzJ
jUiij/12jipNRIB+Nh41JC178iadmyxI5WkjOC2mcK2E4PyRgW69M8GS18wlGyaC6ShQntHIZNuq
zpCpZjtuSFtSO4HDhfJyMJkUv9Ft+wKEHBwm6OeAlesQPuIih8Th3HyxII1b7gONm7BIt1ogJFdn
Y/ow4WqDLECvMBijZqCYszroltcdsjk8xXlw6KIsLFMELk+A8XDUGXBYoYE+MtgueIU7p71QQzc/
poNSNx4RxMu8WOYapKdvdAiSccB4cRvbGdcNLlvk0jJw3ArSc2lGoMpzjlVUYEnSBqY79+gxI5S2
7cHgHLNE+jZ8Ltjg+sNCwy0Gqx0iwQe1ZuvarnjcMth2VeVhRYB0HokUKj9aRtKkTGfRhS8Q01ve
kJT3V0BL+cNadKz76JJdrjDh8iE+jHQKIDtmvcfzW3iZCx99pLGa4J3k0CorDTOChjgwBemro6hn
udimqFOAHDuGIcfJnoAfmAJtn2zfJ9sTYJCB7tq2AY9vRUwsfwONpvexBt845nvZpWdriIJSUdsF
Pvoal1nbvqEpph0q3oU9vp9gkrg8t8nDzI8JoO3KsHd4+yCD8rYe+FgUDcxHq2hPMHckb2Yat/VL
Lmgosjd8RtTYcjjPBqCx4tSVIxNrjLm9h5mmpchR4QohSLR+GIWBF47McZRV0aojhoUVuub78fPf
k/r/29L4j/6kkJB/e1D/z/D5/bOEz+6vD/n9iC5wB0h4XxFrh2EwBNoG2PzjiC5wr6cQN+kIC6xA
/D8A3++lS+hNJdAocKiT891w4X/93//rjyMafZyo4EF1GgyBKOii4X9yRP/VFYffcnaKhoi7n71q
f8WcPFRRssRJcKJBkPCy534/GZosH34CL7/DvJ/rnX6Ftum5CwUIBdZPPBspor+2O+0hTCGQ3YMT
rKXhB2QcQTYYUtzJDX0ZfwNqz+j9Z8yB5wLuQR0PyjJwgp2rM38GtfgukKexMTv5cKJ3JNP2BjMA
bBo7cfcqk/3fmRjj8J/fHo5n3OqbIJGNbkFyHjh+8jY7saRzmGt26r1mEMTnab2GdaSFMA8xPAUt
sNEXAt9rdCAGhA8gEDpyjhnUnvE4p62pUmuxsRo3YnTmvT7RyWFP81ST9xEWSYjMCz2ClaLHbdf9
UWIHrpCvGS9BR8iHQaDWYgj0+hyu2XiJMgl1QMdNf8v82t8mLapT6rgdu6OfQRb07YLI7rrIhwiJ
jW+wYu0vnUj0S67aG2J832z5MFYGMv9pj2Jxg67LrKg6HpuHaDHytz3ep7s93vhzRHpejoQNh3Tu
RtA40lbnfexEJoYOjH2OjoUl8KoiNN+EHXSnYY2Xqzxcp1uQjQixYHD/TIY2OA3ZWUjUwXaaPSbW
MnGUZRgco+nLUqBkC3DEwZSyd6Yk8wa2SxfJgSyRfutFQDdRu07nC+hKvyHX80bTKPXLdTcqfsjH
HKzqxnCdV6RDzRCoNzm+G52rN4485EdORfRIMZt21UYW+pUXCPiWCALlMBhFfhLwKPbuoG0BTgfW
6+5ddEORVvDEDHdkgOhUwcc3XecIEV95aAsvhd9R38B6DWnybBHiO0w9CcSxO0RyHjvXk4o57h87
5F2aJST6DWF2e5gcWQ+FBaQoHZLQX7WU3bEbuy9ec1W3CBNctTgnQT7vaSebBR9ON7LhZh7k/hGl
RMFDjBKca7IjuALUEAroqpYEteg5oGAwIaGR9ekFQ8QdM+64NLHvxTXhrfnaLtn6LkLPh2Zvd+Cp
YO3pJT6CBfnb7Mu8DtUGMe52HAiEk3z4SmK3gSNLrliwulKI9pkuYH5mpoZjoApwDVBzQXltI2Jy
CakQCM7KXK1XPNAJ9J61hYGbFPwzvOIMP5x/ipmJa4hJHp6YbH5k2xBdZ91yn7ptC8sCwwYubawe
B0YLTVYJTJCh/eYkME6qg/UG9Qf7+4oytwrfbPqu4KC6AwUIg/i+ro8zwroVHImPCAP1jUn318Bo
DCJ7FzWR35fbIN/3ZqPZ9jSO1FRtSO3By+Rh3OTHPGZTdOqhItukXKHs+y9j1sOuyKwBIZIZ2EuH
0hcq4uUOCaAWrRQIl0XGi8oPc7ZfF9vg3cVACRrCqg4GC1KyABTIiwBatdDJQSVvLT6Iaa6NBzz9
kCDm165DiQhTYbcPuV+7hoYL0EMKsRHWCwYjOGASyUq6FuN43Cxcu68uSBCoRroggsZabAup+yHw
xWHhSz8niG+uSNeJbW8frUjP0WvV2/Y2m2E9KSeYVLf7FhptEZcqm5fuirLAwtaFYF36Fik4d+BA
H1nQNeg1oNELR3wrPUCjTPOvuYM8CdyKbPClANI2+klIuIxBGdJFvAWpEk/Uyv6oyYhteJJ5erJk
HV5y5oNznilivtxMFl/CLg34tu0WE00adPSYrjH014jN16Fz6SmSAclB63vww3Kn4Yeom1peLvP5
r3OWAZt7s33JohHa5RiO6gC3RnwxAYZ2pUkg9AkzJBdqIeMlaDzarNLsYyVnBk0IcvN0NScJfCW5
zcNDmC1TPegeCqOiazUupHAlPJhgbBmjn+DxkdW8BuPTvqAUoUzHwIA2t5t8cHGiviWYs6/xQvr2
IBAdgxJN5V4jHTpgukSZyAX8efRuSPvs8yBB0iNjbVFNsuTyIdhEDm8fkqdjhcYV/FsarPI3+KaG
l5is7n4QPENFwi6np1Z2cEKeb2gZYvMQQNhoYqv/iwK/l3j+DQoECIuAM/41X/PzTdPOPM3vD/gd
BIYElakpKc63JQK9Ahb2TxAYhuj4zgiabhHTAdxLgPR+B4HgaUh4xoU58MYf6A83qcT/kEFBb1te
IDf2n6C/7/zLT1iJFKj7iAExUWyCmn4wFL8ClwnUejf5wt+g2izYRVVsyvuDzABXpEziC+GcQPKm
bdXVkibLVwiu/dH1GcS9edQnjS4PeHEmB44A3UGyD91j5316D8llIXF5Xm5gd8sYbKndT1JmCdse
g9y7EZYtalGy/YwiD8QTTwaRAZRlbBbKFxlYgCA62rouJ831Qit0k0zFb7HKfW9O29lVA50txwzL
LljuAn6JO7DP9klZfMhPqNfKYftHnwCkaw694QqfZRLfFYK5iuBpoa0p7JmtRFNT2Sa7Xx+hXEh0
8w2ATOcjd84huFTbmGG6gqr2YUfV5QlvCtvAboJ3BBz6DwVPNDLuMFw8wJd1uzo9X+wpFnk3MfMZ
zU7f5iikqMwRGhY3grZROllAmwpVHXk0XiK30KcAOruAXb/ZNmLnqyjf5YgWk7Fwt10rbHDhtmnD
ZiWC1j8FPjQ7qQlMeO2BJSqN8mPUu84cLSPTOp9CAl6/H6AJ2lm4x2xAj8CNcjBb4UtAaj+S9keB
33/Hwr/ZEGCG+7f7AaoEJv3565+3BTrvCT8e8+eWgNUNned7BTZab3+ibn/sFudYJsYJihKCf8yF
uPkZsqJgbDNwu1i15wKzP3YGlPuiFJYi04jsMChX+p/sDN97v37ZGXCvzvMdIdB3iPpfqCW/7gxE
doqgliS4guo6c3pAD3Dhzau2NBn1JScyh1FcgJTu+DFfULSZXsd0kIi9SFSU5muZTh7MzeVZ/xfx
zRhAjYGfEF6ClnCQIDhOl6MRfHXsKIo+7fvr9Mfq3/G3zJwQisdzPcP2sc17W7YGrGp3HVoJBRcG
5yIPyq4ItgpuSFghLxHDimFIj7GEPaRdZslbNOpzfV+2wpP5hDIyDI1NkbRb/lB0znT0ru/XZoOF
gWHFFAgpVakZkRMYjEb7GQYJ4Ct09kxzoX6MqP9dNX+zakJ89f/uFP0fVChO469kyveH/LlocI4m
yCdCsopRPXee7X8nU87nKApwQQyeM68US+PPcxS3bECakaAVLs6//8tPiwbl1sidwZgTg5pEOvU/
WTNos8Ki+HnR0CLF6zorMTi4oXz85TiVMxR4J7INBTQK2bIMXN8qh7HEXUEncjUpW6DRkc/5upuj
QMOKJB+RkIKSKkYllw+RTNZdI6kRo8lnwMmnoH/kFv2QxVOfwWGSoS6Uj31oKrU5WEYTtJJK2LSo
P/Fg2wIYf35s8vBtycXC3QFHxapuxsHzEYi0x1RICzVep9A/L8FNWHLB+8yD9WXsA49nBYY3ew2W
yR63yebnYiyUV6VcXXMJoVhyB3CZpiL60GU9MGnfAf2XVG6Q89F7R5sNxsQNWHkH95ENmXvcYbv7
TFQEWI1icHuDplvYEaNuBbDX1vQ74kgtGY6js8PRWRQm1imd+otMtnN+S+lqebV4grkyCGC1yJRf
j6sWFkLHuRu1k4k4Kaa3A981iFm4E/GLYeTBUS8ts3dRysa3dfMhiOZutMdp5SiUWhYMXC2s2hhQ
W79DUpK65ulsX9ED4l/AzudZpdtZuQs3IaAPm1iKNwqLn4le0W88o8oqHI5LlJ15ZWGbrFVzWC6h
vt7Qx3WOjCEBCNQFlrkXW3qRAc6/UO7ddbRudDn2PJnXQ7doRPgsLvUa5YSePMyZaCJMEpAh1oFV
2ZQ6JBH4mqMNgvMANBGCQyXql/VUEwOtHz5oeUItQlfDRW2KQ7RtG/Y0PlWQsW178Eh44YNulUqr
cBm2/8feeTU3jp1b9BdhCjm8AgSTRCq2Qr+gJHUL4SAcpIPw6++iZuzqGV+Py++uck3VjFtNigQO
vrD32p9ekutvK4b3rXC4G7eXGUUM42F5qzjizW3QVc5ubGb5YNRddgUorHxpsISGia6MKZJaOkC3
4xDfmJ13A5ik27BRSmJ8DtCYWPobXDTGbKg4Tct2uyjk1JnXBTez02LKSboxGtEuHLMgmb2wsSoB
g81i2O5kIzOFQmsOOPPNw1DhCINkn3znbsBvBH8reE8qZTAV6wcldunQmo9JmY+HqavYQpUod8Kg
TvoHtEkf+uRoG7X46wbOMcoj7oD80HhoBbEqzSqIUtc3riu3tI8ic/zXy2xup/rMTUKHRQtLSmWy
d6HNtDZ90j7iwuvOra+v7+VQsdxr0+VpzGW1T1b620jT9KAIpYZKR0mtv1mauT63DsCucGiKIg9N
lSeXJR2LwyxpvrlpO4STFtQHbCLp88D8Bp3YkJT3wpZm1K8YmNDc74YGm3DnJTZdsC30Oydrx2jB
Fhxsm9o2Ics6iZFcfak7R2eQN12VBDAs9PJnbYjlwNiwieaLaVzNS8AKYfgo9NzeAEiaIgdt//7C
BEP8bb7N0/IMlcaJapEG8yZQpteJDTIhvkdAp20mR/eWLWSS8rJAacal+99T8felwH94KoIN0nla
/fvm8pRjRuZ/Uua/7hn++Ll/LBr832huQDRSr1mOgcDgn8/GwCASh4flpVv8R3Np/fIQ1H9jPehd
bm8buYDn/FdPQZQ+f34KMuwnF4RtB6rtC//d4Y38Og3PqQwdIXtxqIpmPXmpWLea2eMORgrA6T5k
+n5oOYFCExopY9Z2EXaoEMRewwVcvq1sT9sQcwc3IGMMaFGBsTQd01Rzvu1yW2yozOTrKgVSWOS2
+QhJMfcWFtq9NGPLGNYTZEZ9z7sEV7lkAMHPirP/p1f41IhtzrHXZezbw4JH+P1FJxXBrZp3/jTN
tzBp1q20sgVPlp0cOYEZxLv1XF/zNh3swoBd3yz65S1lhcBDrFmHZVwKI3QzW6vlvvx98GUkdIpH
/2sitmi67/3A+Ja62ynwNPNJV5AQ42pMZ8ZpItOc10wPFsZsbAqG7KoZLMEAbqpaOd22psdkzkv9
KT2j68v8bSMWI72fUt3d6qWoGOrlaaVz+qNF1dn+EutyMOzLn0yNLGAiyDa+3rmXQSHKO2aGgNaY
H6IBY5ZoTP5q+RFbRyO99I5uontu2Nbpe7Uu6Y3yliZuEAIwAiTn4qJ7bv2XdZwHLSaxY46nuvV2
I1OogX8DWKa6D6do1dnzC72PhA7vrHQt427NzWYzUZm/dOVd4KMDq7pKPxm9X+6wQEim60WkSre9
ghy4be1W3raZMLlgpAfp57LH15YguVPuMn8T0rmoD3Eas6rIIsSMOKxQYv/U6rm493sm0kAM2w0G
coz1MAYPAxC714IjOJxIYNjkXlcfGA4PR8r/PfOF8j4rC3GnULXWlBGpF8FFRiEyuUf658McLI9e
jQcIi0fQvzuNkdxXIvM2s2XluMXcKtYp9q48vezjXjJNyNa8/NYotw5bzch2eCeDDzcVLSaUpCtu
FTgrrFuGA05TLvo54GGFO7kwtGOdufzUotf6HWRNNIgtRF+sv4+FJs1Xl1ojjUxbfOSsFZ9cn5vK
RsW8TcrEPqRoHpGzz9Whs6afSdL7bysGpDhgHY7bOkuHN5wkcbGyZDKyyQ6FnK6UnTk3JUagLRxg
q2IOk4CLSm1xaALDPSWNZ7wynvbRPNc4qEysVDAISuyOSxCNdtM/ogpMb6zJafYCt8bVlC3zuQTI
tq9S6dxJGJLnUcnipa2z4pVvlFpvHq2rsVnL/VjX8ixWu/yQ6eAmUdKl3jHvrPWWkb26rgbkNlUu
DcB00vful4KaOsSuzrFizfnJXzrrLlh1F2cit8S+nLtEC6WfwzdwU+tm9Mf+WuF2e5575kYhzz4d
95rKT0Mm2sdRjNNDDjvxaImUrcecB6+NvRRPnXKHq8FpAg1IjVdA4/dWc2sQzIAZIUgOEmDbboAA
v8G94W+7VjmfjurQnXju8jwXWK3SQDvUQlaHwUlOJU7iTTJmjLUDZ46NOj2YgbxaHB2OR8C0Xdjj
D3ZHJqTvutzr6czO35HNxkCtvmP6TJGT6TNmO7d9l5AWrtiDYdy1UZK6tT3dFY3TnjNYAXt2j9Yd
iM3lZWzy9YMaQd3xgSQ3+HfH59VbjIh1I3CQfhg2TTUX+6m0i520CxdB+diIb5Akyx1fO3eLNrXb
wBPyh6W5w26FgN+Hc6KjR3ZnO2yrDraxoWqoZ9XiRoXJeM3vHfNzvdj/QjIORi7lpdkA3H1kJaNO
WVLdImsJzmZjpi+0Z+VuxWgAG3DRVIgwVj+xWtFPwSCCMyoK826ZFaYdo1+Ca6rrcheU803ZsqAM
DW7U4zimCL3sAIJhMg3zATZKepQgwDep7yKzHa36NFJw0QVy1NRlfaW5TnE0W9t4cBfmYhGi3STq
W3f5yIpp7vil/S4PR2rufb8gcUVjH896IY48S4KY/a75vRhVfih7p9y1dp4/Gl3R36fe4J3NAauE
NrYrWqtFtN/6egzOs+OtJ9VL7U02I6Qrw5juy7zB18Xd413X07T8WLSG/A+Rts6+rp0JX0aldklv
qLMaOutolma99fO2fZoQ59/OzpJsFlutO5S52R1PNvnqBmPz7g+198laj8WRCymfeJ70BwSDIrbz
NQA+KrdT47OmnHtnwxhpIEPpsqQKwDwffENQsuo9Yb7YsI0yUiaIg8hdGbGWmd0+JfSTMXU0Swun
upS0biE+a1CqiHtU+0wmgevGCH+qdytN/V3d4hQdYQVeKb/WwhKx9wHA/T4YBS5NLLs8T0p7KM+D
rQc3hV/1J1aQQ4wevDm2DTu9ZNDw6NrCOU8lVjBN1eMzmHTMxjJQPfY9DDVhb03jnUx7bElasPzU
rbEcwwBGXB0GfMZX5TRo4Ksd97XNG44etDl22PRaUV8ObemChkiSGIB6c+OJ2jrnelJzLCkGr365
GGGROP7OG5qva2LKrcgMYB5URkZx3Xj+m9DxvAA1fLOxJJ+0tHYe/JSFr6ED8LlMmDgGF5OZ+aoD
NKtPly/w2JaWsaNBj9QC4SYoWvM0+kNxSM0GE0NWN7dNCkbA8wfFPhQOSts2zk5zAeZBSmOU5fJw
LAUWEqTB8rAA4LtDP2x/DDhVhtAYJEumSQUPBv07erUe8UHWGY/0/pkdVZq0b0XSXmy6ag7uyrT2
dhNB52zArWtMwxNfe2Xrp1Y3ToPtzsdgMH0Yq1r7Mxtzc2ABNgX7ZGi9vQckKOrLHkRCsvS3ci3l
Leu/dl9kprmfkRNHDMa1aEJduO6AUnjP1ALmI21MgcWYaeanX2nja9X4zjYR8sVpSyitRXBnmV1f
8PvpA3XH5Pd7kyMvDQv0+8dJdhrrbbPPIyJmgH57Wrt+5LKrQBNCIsDFPm+chsfbIvyUS9PusTkI
5zahNt0aOQ/rkfV1sZ38zsO5DRqhiGYO4bOVju2mb7unWu+qG8XKF975qts7nnf1Vtmj2JRYa7Ya
fqK92ZT+Df7smaeCl79SoLk9kHY2hO2S7EdZJFGaicAEntKxj8d8Z0Rc2eXtxDwoizp7LpzQ0xvK
V4UuQ2hiukd/j2EIhcXB1Zf6ZhDtxH1iuR0XR4A+vFuz2LaFuRM6xwpicoppdhAzjh9Tnx4Ugopv
umjKb/Bu/C2ARhKHnKRtb6QYgqtVuFQrqZMcdE+OVchAFtevaHiChT5W7HxU3co8wSqOxRDgAMvp
unHZpkGzr1oz7X9aVQFXQ4QCyiTDUQsfYwJQazMPfnd00BLeuVpvoRvplnPQdsYGa3QaDWk7H0mb
WOOUwv9ldf2rwnYfUxe13GhCv8gdg9/SPlbCM77nQJFCWKVl1CZuQElWuS/Yfc0DZE0cfFNmQRvW
sHdb61uXLe+5p935EkthkCmXNQ2ol75FZtEM9bTTLc2OMD5GMy3CVV4aVUwezze+Fms7Lj4kiB5+
hFVS3GhlfoM5zDqx8Ho1etzvs8LblArM3kAwOjY+JR/MBW5dVhczmoWmr/Hs+gicDTEiQxgU9cvR
z9VNttjmk4Wbns3aTCaR7tbd9uIbi1ag8VEi0DvAbRjCBieM56OnWPPCel00c96hypFRFfg75KHe
zexmF4llLU41l98b0tIYs0DyWA29u5eYqwA59PoJRXG+UelkRwAfeMz1WX7IpedvmZmsAEoSBwzU
SDvfDOmZOCWe7DDebhydX67wyzhfGTpA1euGCORW/3uDj3CfVMP/RwV22Rn8Mh69qMBMB2EWUU8o
1ukP/9wYZomN7QuiwIFhIm2dNnvJsVt9TmlnFC5gyLr9kNRSNY9sdLa/tMz/z4vT3/7Li7NnvYjc
CB01gr+8+JrX8AxWmR+Muek+VhiP1zIvM7aCgbj/+5dim/vXl7LA6TAJvkydPecvLwWsvYD5UPFS
0mzrmHsERGxNZOLPv3+di4b/X17Ixr9B0w/P8l/ooaJZFrsT6HdHmSzbDCb/wR1ZJpZ1PtySZSKC
axVkxM4sdvUmvZSOGtlHdoNd7tJcJxnv7u/f0r9+xWDviAa9pAfR0/41LGLUkecOdBkHvNPrSa86
LJzFRAdt42ExWF1m3cc8Kr5no0uOX6/9v63Kf5gfkdzO1/Dvx0ckVNU/P4b8Yxx+HR/9/mN/TI88
47fLbgSCm8nYhm0kl9ofmxXP+s1jCYnogFRrBkUuW49fFAoORioGzmg7LwaUf64jbf03enhSAMkT
/drI/Hcy1S8r0q9nB+hVCyMBoUws63Gu/AWF6ZgLlpYmV/uGbKqNSXJhnK11EDnD8LK44t1HpM2x
tg5xDVYgQhZDlzIv4khJK6nv/Udf+eKoEV9wmsfyWvkXhIvmns22s0I8JjxhCubCy8UbjeN+ZblS
6Zs2JYAFtB7ziUDLo8Adg8gLzDvJgnHDKgO2he2L2GjxrafohC4ULRUVCI4iGJD6phD9iyqDx9FB
rt3KxsSyX7y7mtQ3ZcUfFzzSIjYt3UGq7sXwM0mppCyQQ44Wg8d+wt5wT0LPu+p4edeRL2WTfzbp
gIAOwGTkueadkbHWMWt+HzJqYCZ17YtrFARfXOSLk8avR8gqXDyYEhuleYeu8w/AYYc46floVJDE
6VARM0MlbwptDl2Xj7Lxu36jt/ylxDdZoY28j1+Bj0H3DxXDyk3S8acUJQ+AIluLM0gp4ZiZzR5Z
hNw2UO83bkv3pYR9N/njEF9+srCRY+UBzdxqMuJIFz4CWYLQcwZjvUsbBkNLqeKy5yVL/KdXjt3y
9ifLjMeWN2RJV2z0lSd3j7+FLBR/EzT151K3zb61OmA7ySI2k1g43oIy/UhKzeBzCB4DXR9iqy6p
U3VM3hcX59YefP8yrzKZ/gX9I6Qcgc6WAQQYAUaAq77uKQ2t0Op50cnx6I60x6+LJG8Xn96r7TfS
4zowFuuuUj6dph4A1jNUZAr+AZ7jTuW8qbQQ9sHSOrboBbZ6uqP56FFOsyu4XEUDf5YN5TnvDQbu
TW/GnsqKyE3cCwuBC4tlHqWA45y5nj/nAI8zCms/LKf8HW033/3Kv9GjzCHJcPVmGnxgAarhZy4u
oN5gQGR6kuO4RUrT9d3L1/ddpTjEVcllBUV73aYZlwy2Q776Fg3O6PrlUTfST25yrmp27KGfcXX6
HpcKMxHA8+2wfCsJYAxdH0oFNqaQO88PlRT5GW7SgR3Y47LyzU8t94nnTclxQsl2yjzujsDrXzxI
TZEL+pkbjovJ5278+jBqyU0xafxRKap3EO9mzEyyPZYmvH68JjJiVpUclzow7nGPy8hkUYqxeFGR
NUgJJN7E4IVXZ1N1jItbXfEe0qy/8ntt3qWuaVxbbUIY27CasYABR1qXBfysqEEmNFxlaPUidKvi
5JvcqNjiQdmprIzFkpYxY4BPNL/5ncpoSi+3l1Ws6143RhOLNvvLkY0hsKWiCfWKr9vOAkFtqNe7
WbdEDA+H21D4TfT13WoVv76W1NcuuRIcIVwCtWyDCCqehCLA9/c1kG5kF+x6JnIx6SLBlsViuQFR
IaOvC+ByhXOL3+X2Cqxu4RgLFPe3TbtF53kBAYwgA4eOy2gGexOrwkjeZO5oeyfjV101XgtYhLZn
DsXpBX0BmDJfgSE+GVharGi5e3SNuxm/Cmqs2kiOejfW114OvMSZHUbnxbuWIr3QYN5fJ8IUMbD0
PEKvhFvF4T5tWDpeL14WbD2Xi6wmuPNaA5ISrTXHFxCIN5h3PsLmGqCKvQuyEl6nxtg9MSYVYVJw
I2/QLbBUTh8SG9odJreHF1eDRpjzSkdy7lgg41MORfoLArn46nC8BbtkNO8Y9/u71aiXnRw4TKSt
8Myx04oSxVuYRoO7iKnGHh0I//Aw03+dTWZANfV100J7UpGWao/83dmtw+R60zn2nblcdPyJ5ofO
AAOH6QkXUztLdnDg32jBdIh8en09u/Z8Hj08XjamepBqvPLls8a6KTai4q8EbBds7ZoFsD0P9PRU
sYxGnJYBt5bcmsbKOrRpmV8l7Wfr8Z+rsYi56bEp5ZwnNn3L1ui6D18HPUSILADh1nuqWKnQU2a3
2jSePZbfaPH89LjkM5sXrexLA+0yDiVTTOht61lDNkqc3Hd6pcscmYrAjQPf6ImnWLvi3SyaeWNQ
o6N9181HJ6Vv6BENFqcFdM0xJxTMDwFX4TADQmWPcYE9PcwaylFCcF28Ea5Rpt62A9tTRIuAoMpe
suvj1c6kAc+71Y4S9RycmuYHE6UPO6czDlNrFp9+a2krkgr8mcx9gnnaw59otkCO5kBCo2utSBZw
86rCVtom5VG0MQ0/OQVTs2rb0qqn/izohz12rnZf7YdlHbSXJbUVlrxUlddJFlhD2HWl4UbspNr8
7CjXXIiXQe58T2MnjpnnPv5Sit3+XsH86oz5a8FMXWO78LYx+eguK4hLif+LdaQMSJUgeWTce/my
QIvOPnPBw8Wq/cexYxDkIK2K7Jwr/e9f969Luq/XtSnSTYzAHk74P79uQGe6BIMc98b0ddhxD1q5
+FFPmghnKT7//tX+2nx9vdol4MC0yexD5vrnV1snkrzQi4wsx7hALpVAIBItJvRM//33+l8T8B+a
AAuRCJ/6v+8CHn/Ob/2v9f8fP/FHAxBYv7G1wDJFZwwX4E8SZd39jZ6A3GPagj+q/H/41NzfYCnw
fxGzjWeE4dM/GwDT+e1S+9Ps6zSCF93Vf6OtMjCr/LnZNdhe2yi7PC6h3+XKf76GGNFrqm0anRQS
8CBKs4EGlcvHFyJkNbQ2zjRO8blqxL03+ae+l+qFSrZ9kNheWr3rj+MC/LIFgIipGHjIQspNslNN
weFbt9rb6HmE5qHUave2n6AmcRyGXbe1RzTMnW3j9qhCrSY75gAB1zfPAY6y5ht8QJN6VhNrY+2Y
r+Gh9SVGVeiXCk4RzhiexZVNsLIo7O26pjpjbDkRkviNeMeBos2rq9JAEDO7YHvNJBhiL9MZVmal
bcrjYLOVNeHDCgz9mESWJYhzylfj6DWL+WRz8LYiXBsDn9lgJzPmatNbnAP7UmLuiXvKveIRe4WG
nRTOpgJi3jjNW4Ex4kfqFqm3Wc1+7tuLgkdXOK56HuoPDOoxHA28hX5HUId5hVGRY3d0g+wqKS5N
C2Alp98qqmlFZkbBmeU3BdVGI19xsQ0VSCRrQJY2+/FE6tHrAhOFYVma7fM+f0hLIIHhPBYEldX0
DOb0BFXb2hUDlZxBGPZeULGtrJfS7Bks5pTGC/sWZmQngkGusmkcn/u0wqVW9rdWNWdpWCseAyp1
P5CUTuQzTa/k7PSRSTElZguYkXhiksdeNTCKI2Td9zRvuthiCPewsiIMUcBXu5GPVLOIVXQ8Oe0g
YHhbH48eqP97teZPwAQ+mzIfrta+IS5PsJDPWoCg4/DaVP2xUk29F8MFGZ5jU6IODXtcwuhzCIkl
4oiHILmMFEdPEtjnBgguD+dK/XTz2j1V7prcTkHjhqwpEdWNIxGsVrIhsEvsbGXj6ljRs4EcQMkH
cCc1kjKyJ5VdA8LqTv5AmeyRNUPeFxmL9bw6IYSVLAKP6r/no6l2laKy8zOmsHO3LLFsHe0eEZyN
uCr9meBwusFd8uAM+Uyy31LudFnll9j3fF8zMiaXBf2A1SxQUmpn3A6+Yx84F7Jt15nBllQ4hsyZ
FuyUO/1sHMHWMwM3l3B2hBAbcrhmc/7eWHYTKadmAJ12NGl6RUOEDCzs62GJnFWD3aurMsatn4e+
OT8aTk2KVCmetDI5rGtNvlovW56L2jMbMJ1l6Vwcs9Yhn0na+SeRSN33cfXowYewEJMtwl61JFZR
5QBXUmK8ct1LuTXC49pY9qp9NngmAc76KEQZ5GLx23SFWpcLkVjbm0If7xdDTd5DaQt5y4ixYqMP
G/QssfVurSYHg+clXh8Z4Hgfe7caokE31hSNX2Me6zHt0JxZxAii8avFioBk+BhLqhU9UeqWEGWW
sYrLIg1UicuNocUPeNe6HqeevRzHIa/3aAZZtuwGLq0ZEYR74ZfybkkU76fh00ByCbGLbICtO49j
9gkuK+Bem4J2DW0dCcnZ9J3+lYH2pMxLrt66RUetX2V1UBGn6csoazVzpwPhDlsxEUxTADIkkeit
mKlnGz3VYnjMgMkkSmxdtlacBCuLzzRB2eavL7NhB09eDoKrLLQ3bqlnE4YhojvRxFU7wPZt7TNo
c7HpSrO4qjXAqr0PJtaU+VMFC+si7HTyk0kLB7xjXBmLG5Vx21bJtxZmKdGygRVcS7tsjkYwbC3P
UteIR+U9RmntQdi992ZWTr5JRdAiM7p0sWPKCi3EWkHz2NTzdikX9soJYhb4mmDXACydyx46M39P
vW00nerrctcK8rjvqlVZ26RlTa+1ZbbzSnXL+jOP86XfT4ae4fsbUGu0/uqHS+LWd5O1vNI7OntM
K8FHZ7KKm+1sQlhqgS30hxcXtlSY67oWm5Y62CW4YTHiYg4HQw6fCcSHmNhkDfeok+EAHY1NTYxW
jLcGwWPqX/weBueBv5xzopRuVk1XpyVHdFgvo7fJ69mEoInsU3nmGA+2me6ygEkWeRd+FBRkZzBw
3S1a2nEGD6dg5NRarWUhs5fQSn2Y68OAvCl0od/RhU73o4+4ii4VNqMNnpzfLdi387wjnzQ4QLBM
ogYECtDgoPpYSJmgPbRQJxuatmG9Bj2iahBfBb7ZPwZ5EWwsH/5LyxR40w/tAVUOBl5Nfs6t9w3K
WROvwTRi55U0Y0uwApGjb8nqOduOI92NJtofSqynckjGK2OGQbxOoObIdK1vTCqTaxgMTVzrC9u8
fNDx4TjuXsNfz8ytJvm3JifRp1nB2sfvjMGgDM1KcN61LuhkhDG17xlgRIfvJrl5V45MQGQsNVmd
1rSEEnXXNddAv+tzG4uwEJ+jS7c2y/V7CqMLCmHAWVYsqDwShEFwUgqOftDE73iGpohgje6WnjiJ
MmX058kmfCm7YGlcPX1tDOdTBu1Pe8jLbelQMKjZfq4wY0aV6Nun0uevWju7A0Y9D5/Q4SG/9YXY
IEarQq+fslvCwoq7wGzkQffN9ZosRj4GT3wfq4TxkuLu4pRSz/7S8MAYrIvaBYZrOo8hxlLOdTcv
380aotzF63wY7Yq0V2RfEeKpGtfoWl2TSD7FNEx2pKzlvYf6FiqUhChZeA8T+NVYB4rz1Ovmeius
ntzjemUbFGbeCPp7EpK3rwZRvHLbi+E0TLQ3refws5a+PHQj/OdyxstRBundiEz51kEE/OoV7gMU
BODEZXq+BPrtrdFPLQSthYydPuGDzvLM/kYPPUXkB3eEn/tMPRJSQFqkbXzTCvMUGQJLSPtOcHHa
mD8ctHzOBlM3dGIcXTfKWIe9Dill782O/30Svf466vMH8VjDzcrmsIiVytS+YHJw41Suio0VoDkn
qxwUsuUlCky2LGDwCdaSenXf+oFzP0Hv1CHtKo0Sw0TTi32u/Ow7ywdI2hcp3ykj9waOZ+fupDQc
bpnaHZBd9cGKRpox/WZJrQeQasB0B/0aF0Px0rsBQICUUdiUJeumaLI0alPrR+n2gLLd3Pww0gIj
C4AV1rMaRKSDnFjsIkLPoA6hGZk/dHRZG1Qo/QPE0BYveO+dAMGgqqndW4zfV8i9Bm+jeBzMe1ju
BZezq7wfSeohajN77yYYnPzZkZ19MtBYbJDrlbGTEwouiY6Fath6VYyCsbnvLBvv28JHcWbuhCVc
TxqW3bSdKVZ/H6CqmvvlpvbzcpeioNkm3jSwIIXPRC5cj9Df1XaFUyQVjrwyf+Y0E8884saXcpr1
B9xDyV4vvPygO2jsx6R1j22tNDgWGjxj0s6m8ik182K5Ira5CoM164403NwQmT6JmP1fgAoIQkxG
+AB9r13LjatgGKGl6O6GdR6edX8lcFvCn0aSAmOnKIYbmy3Wt8ZyOtSHfYOfgDgjhjgOYn+qq/Up
6AYY5rQP/cS4iBOWFBOb6Jc1kJbLJkwuKs4L7ocryCFED0LHcb9Nib+6L6nQcpgy/syTlTyxgBux
m4dw6dw5jW1hu2dSsrNX5U2AsBpvfCjXmr0aeE7tVEKKeE0qp952iU88QbXO5QHSMVsIv0iB79qC
OVVfYWfXkxkhJX90P1ccr10VPEwVtXFft+N7XdUNIlKv2LrDml6B+3Up5hUCqqFS1SOqQSzKumfu
mOaKa4iAyPyZYDHXbktm5yuDO6eTznYy6umOERY8eGdNSEtSOePPwhivq3odQxu69H4EKXtrShCN
975XdM0NEWezswlAj+KFYNrsmhQLlcyCpffBNpum7H9Qbub+CF3Tayf7gVW2S/YOBV7je4B2iyCr
gnAqAI5clTPIB7cnc6ZcJTEGVp9xjs5+yYC2d639kLnOs+nnFVOvCbzqHqGsNN7BmCQbXSuS9DrH
NQNqewHlG5t+Om2w9Csme8w5OX1IKbpWg4Z9FbbRPfEh9AJGq6Fnc8EZD4t2bKdOHkjVKzbjYOXX
kuEqqV2j91l1jf3xOwS5y7uh2M2VfOwFlIRXvEVjVNnBdBq4H1HTrauzYdjp/2x8me7dsaIEZwyp
oWXuvCcgRnqMi2e1YxhiYtub/fqmU1hfTWDWwxKEJootfdfw1x7XC1wZobl8yWa7up/I8D2yFZ8i
zEdy42QGagaDoX6cCqjNX6xlvRU9millRF1XNGebjIuNxXv8hjStioeZddtaG0Wc8qyjOG/BN5gd
Gq7SO2iyVpuGxv1+SPNg2xF+9ebYM3oo0ckwEZxMZSP90ANytstTC8p+4/jXVl65F3hqNpHGrald
adqkamQB0OjuRvFOwm6A5ixNc9m3RtlSShE/I2hp55Cl/BRz3cC8DmYn/hKX11yUOhiFPIsn8Mhx
UPIYJ51YfO+p6VlneNVeyxOLpFaeJPXk1j4OxQEdj64tBC9Z1rZJ4CfXaLdvvijRgL334yzK0yzG
OnLS2uqowGFGl0uW/ZTStU9JQsY8Ic1ErTQa927PwY8cCBoEsTtrVxIGIgbFQ2da7rJBD85qTgWx
Xrm7F9gpY7MkGUDvGwBQunHr+8xj+76fm2iU6Vvv1QVZvBdqvDRa/yy0lvzsSmcViQoY4D5i5zQw
QGBPpJtGQG+qV032ry1pLGGm/J3tzAaREFL9IGG63/u5vh5IKENRSeOZh8pB8zLX0KwWQGMhkDl3
467lG+DiLFZ8Wywc5xfp00SkrMLW9kddlC9f7OvSBHAWj0MtmhBxdMz80SSwN0iORd47b6Kfk7BC
uh5RMxt6dBFsl3GHPQAV59xeNwjcuFp6b2fowovMzs6vS3jwt8wfdH0z2vPoszjT1bkfqLcL9neb
9jL+mYG2HIK2hV8CB2OfEk/xc6pp0VCLqT3WOuJ5tda8w03FREB26OTm4ehVEGx0X3iovCEmEExw
8OFe8ADWxNH0KnX3RelO8/adfo1SDLHesrHXojrUo1QYRFFtPUMiZFuhppMFjv2JUuoRnRz0iG7w
rjLXmqJ2Xikcm+yQTGvbh8DrO2j44/fAaE8T+8MwK8wnvHcA+5Vtb6Xb+dEEJ/Q5m6G+WZeo6UD3
WSyOifNIRCnYj1WYsHuz61zD4IZYZ7/02UPnGp/QRan/yHNh7ytrkmXNVyszyoOlavsHgtUOGUZn
baRWPc2eb31KCbN+mxIAOoRMPf6PvfNYkhvJsuivzA+gDVosJ7TIiNSC3MCSSSbg0A4NfP0cDxa7
k6xq1vS+a1FWVmRmCADuz9+791yKbwjh4Fvc/M6fWog3kDUMkhf88HOvdyn0l55p9CKYhjtpGHO5
yPwwpO3UDsPGaZAjU/znBmcc5kIonAJa57nTLirLKdEH90xt8QrGwFgmngFXT+sD2HeEKSIaOeqE
Ky5V5Z3SxKmue5xuEdH0WsmQMxV4LMw5K9Y9Cc7NutPj6mxCndzzH/xRWvjvZmTe2UnJ4uGL+BBU
enqYHDZX0jDeGBx2covALkK63JFhzdAJEtN4IGEZmIpuPNVsScsM5SSURNULrIpoOQUdRBHD7dUz
QZUnDGdrOlTCDNxYEkj46QfwvzTwe/k58ufDyA2/zESl4wrQTmCnqXUyOIH4Pg+I2NvNv8jrgOWV
TwGbREGpv6QyNUEIy6s66m+JMfqq54I7HsTyOhiLW2lXZBfnEwMMtH+IF35w2YEGaNeDaT8Lw26O
bahVq6FmbBAx9NjGehWtRZkbuzHhcFY7XbMv2kinc0HSiJ46X//Fbk/CQSwBQnxOI0i3CJmtjQe9
AL2l9SV0euN+8BlXueM01MsL0t1pvP6etc9ENODA69Zld6glzSgy1ZdGqNknsN0afRZC09e1TiR5
4BYnBL8NgkoL5L4phqBbM7BTMUt6nB4k+6MRzOUmFVP12hgEoTjoyXJ4evP8xvwGY6cxpdoreKT6
GreFtkvY8OoFOb/jzie798pLOSIhV0kwRYroUIPDWZMANH2hzuLRiqr8VSSGf33Bys9t3L1pwn3/
jpYPYg1lLm3o23kk0ssRjDOX/8LLmxDW53M9+mX1ES8ftFa1mufA3XxnzLsp5PvKRHK2FDBHN6Iy
Y84LoXY2RO0weWQz2Imwf5gi55EKwfkOnI/k1O54Dqa1W0OdHwL/aUDlu6jiwrzHJIt4IQZjYTTh
az4W2jLJQ3w7Fwx9xiFdOw4mRc3VhUUvUWEdqSHacRMpIH2Nz7c72AXrD7JwkKbbP7Hp09w1YOXM
CeUd4lTSWN2yfqorWx6l9P2eOZ4XEM8Mj3U7KV3rxLrwyS1BKp4H4egPhNoYLqFv3fzcKfk5j/Ff
0OwBdMHN0KuhxdhSiKu5qqp6xYalFCtdRMUEQHJhmC2Ax7pVlRCrzKcPmPu0S9odgCkENR9Y95GW
MSb2rfHe6aqW5pOeIuzmGOZzJbTgCfFA9NWJoVSviiiMxhU9teluSvsxXTLh/wG+9xoO3qPJFk0J
+pF+z4jgVin0wTu5+qHCGEuyTjdsIxHKW8y35nOSUIGvHFthOmvHuGlkiVv1Ax+ftay8yUiGeP7O
yMeX2S2gF/mnetLa57TS9LOeD9PWJAM14PDaWLcNAsO7v6Tnt43f35umRTMUbw5PKZQPZMO54xcm
NWMcr/4M0bfqIErOdPhJRvkTRL+ucvKi2jpKVhDtbiCWQQR0Sd5aw9IcH/C/RIfEZqkssnh6vwD2
cZBRqM1ui0OHBtM5DrCzQgIX8rlznXIzaOy6EUmCbPZDueKwQ+gkqXfbSht8fUFr9FjjA973AwID
/O3pVUWoI7IojAlX5VwOj21S4OVymfCvYg1dq1vbl2QT7bZKZXV2psHf5bEB4byfqy2wK3tpVei9
4eAO7clXyH66t0QOlUP1oFPfXdWlHDZdS/VPO9OjS6PFd1OckKWk4P0js4xlVDX5qWuDN603DNTK
JG25sdPCXofkH/Q8GlZixmshIUrFhn9TYIXZD5PTH1wgYlDRAC/ZWLnWHRXjkn5zfWjioDtdAP++
G3yB72Ks+3DSN4k/vQIEi5cYujgZ+AltRSOEjyjr6UkTFmG2NRkilwAAzbf9bdxXzbL/VwpAmRYT
2ZU4nWNrZJoP8HuBa4laVp9h42EPWnJUmHdTPbr4442mu/FBzZkUelm2+hAOMMVsNgmxyOi6wZxe
aZ5E9cT4hh7rHykBRuqjry7ns5PO/H89vG2scboe2kI5nNOnoDFfrIjF2tGKtbCteUWn5DVAebsA
+U/gBsjX1SVMoPC0cmMaqb0bkD5DKLyb/Yqjgu0A5e30GfbqfG2RZgPCVT5XjUxuQBYTWmjuKKza
bT/b/ed/5g5YOrhofaZCHn8KH8hxVdwOnbztSjMjD7f0lY9AHQTjTLv2LYImSAuK97LQzStUA19t
zetOOFFJt2P9R4gyE06A/valHRxkCPl41VcwAepMPl9msf8dW//N2NqAe/W7qfX/1im6n58H199/
5oftOcDb7Li6GwS2ewF//FO4GkBHN1CFIjoAieM7gf1P4arlMu0GnY52GvAp4lVG5z84OhaIHQjK
qFd/aFp/oN7/kHN8B9j/teTd8f80tua36fC64J/T5XFc3sRHgYcU0rQrs7NxfvhkqTqkx9dF22/n
MB4PmTJ7QfzD91UqCxghxd6Vk9r4wnxlESuVWaxTtrHMy0jagtRznovQenCBCiCmwRGwYpn2zjHd
aZyRvXjIlSWNLG+xzyPX+FxWoY/XAf8i0ypauJjZQAsmu/HicBOJcrs1XTW/6VWqLUWIOo6TcWre
1w0JLcSK0A9UtrnOQiCCN/ZUOiY62CwkiSLJ44PRN8ReihzvXa651spUhrz84s0LcelxuM+2VeYH
V1MTofEj4sG8HTUccZ6y+BnK7DddfH99acmN6eHuM5Qt0AhEALI7vTGo1U8h3kHa9HghlZ2wkCS8
QQGtrHdGGDhllPEQ2SUexFrZEVGa25z2Ca23OOY2TA9Ft3Uyvfo6wCfZWLWVLuicAB1RVkd5cT2O
FwOkskIGyhQ5KHukroySrWF2z6UyT7ZdPNy2ylDJ0Wd6Ucjy20jZLYm6rOnLJeMtBgixxIQgNiQX
dkddWTVzCx8SGW3epuqzfounko+hzJ22snn2yvAplfVTwwNKdTgtLVyhJu5QO9TGdSfoXKTKOtow
XciVmVTztT2ZOthLZTk/E3Ett1KZTyOijfDDt4LYT3vYusqkaiq7qnFxrgYa/sWYXA060nPSHStl
co2YIX3yJH4g6sOKdEHolxXEpYcgtMVphlx3Yk/FNQsqUzyHrd1cJZ2e3dulXW1JezHptMkSr/2Y
eRjZM8u6nSdPnCKwapvJ85jUwAL17pgi498tlJVXNAzv3EHoNwxNvANaZiS3ibL/duNYnUPXzXYE
SVtHV9mE88olR833xItUJmJOtM4tmTTzblQWY13rraOpbMe1MiC3mCkfktkKaIU02R5P2b6i4mUO
VTj+2ZSV+QnNqHuSCCn3wsiqHTUbhzgGLdlmuJigsYuZyhbdl7LeaVQlnbJMxx2BLaSjYqQ2q9B7
lXirHWWyjqaKZFg8pPtShvbGU2bsyStw/eDPRlWKU1uLbPOT5xcPZW/NT8hSJtK0sHaXF5f3GIfa
wUEHBbyEVJgzEyIc4YMyhxMBnNyAT8AxTshC8AZKL94WylAeKWs5LZuccYwGvqVP82OiLOiDMqO7
Hemdvp3l957VtF9gkOFab1PjocXHDr3DPZQ42wvO+8vZ9ZhmC2V8p6OX3Tl44V3K74MbzsWe/Byy
XqouXXQslp8QOKLAcPJwQ5qgXEH9QoKt7PYVVde3mXS+pZUmCA6ULT9RBn0PAecjal+KNTMvl1xQ
nPx1jG9RukZ1o9XjZlCGf1rweO+CYOO0SY7lFYM2yTwMmLPbXgEDtJDiMVUQgUThBApkbc0yG+gB
FTq4AUs5bmHargZ99GhzAiVglN4hSgf79NJeqAXVhWAwKJhBobAGCDjSrTa2M+PVyQEA0Y+uyqkZ
GMSHE4Xb3IBPKjulMA/6x2ieKIazNCDwCi4Qy1wDKyHr8vlYcgg5TUWorw1De8H2XfuqerHWTBdA
lLoS9G1duEuU1s/wY/V9ppNEBVNHLswkLb9kbgzAooyDW4c8t33TOCMHiEhrb0WrAbvw6C/Cfnp1
Ew9XGIajG71RIoOKrM5z75f60g9zzMamn7lr0quDp4Bd44yiMn6GkSyuGGZ/DubW3bEjzkvEAbTO
IltwKw3JVZMwC6RRHVzlnV3ftEkoT4k+SCK1REZsal6tS6OJ4L+RxzhDzWfwJq3ndMjNHeMBa82s
odzEY2J+43zQYW0NqlebhpVYAOawX5Qj7bE1jR43skiDjZUE0ZaMSObKU8TEzwjjG8MAbErUpkoN
kOO93vHVF7Ezr6aprdbNaPpHQJak645ZGV9bXjJwozFXDTSlj630bt4yKuu2hRjbfRrM1WPWhVuB
ThXFdshEsrfsddX3gJ/pZxFL0WkF8QLRuHFl2Z+NPjIPgRGln1GWofRHMYmQnu1W8IgfG6Z3O9xO
I8IdWQefUMKIVV4M+ksWQvxmZaKp15qryXSdm7lLtLfK9jggtj6hfsSPXxuiyPaOrYUbGNHNbcaJ
5TEa/HBj6FK/j3tBLmLvhbTDiD7eWMCSzvUkvxQEzb3pc8fy39XtjA9jtKPtaA3GClwHFoBGOyKN
MYkZLGoxygURe07OXKDoSJjPU6HfKnISe3+SRPhPKEQWSUea87KwgvZWMqzZlTGPNHJPj1no3NQk
I3qhL98Doo/3fYbKwR4H7UqQrEwydX7T90W6a53uk1M7F+M6PgG/G7ovaUtigYhf9bB797L5k1+O
dzQS4CLNA8pyS0KjIPhuXUvxQN5Idahiz3vAKGA+oZgu3qzAHZ/rkB/sC5yjr0Q5tHV6qCI+RXeo
ZCP7dgtNjKTyE6UWiWgYI1LdWWMjbu01vqD4asTDhN+Z7vCNbOXkMisN3zt07D68qoELB7DXBIsO
hn4ZljpKL6qeLZjD8iQqqZWfKhZQaq+gXxkjuSoSsX9+8LW0XjVDYq4o8tKjEU3FgbO298mZHPlZ
98IouQnHODt6sWPUD4QfxuE2m1PGcnhNB6IvF1HrJF8hDjbaoyNDRhJG3OOHILMiJSdUSU6Ki/gE
I8umd5tnBtfI10b8MzrcM2DT9vOomcMOQbmHJqntzvzNcROgr0f9FkPKsK86UoJQ5mhMV1Oi158I
QNV21CKPxYxtIXZN78AOot3HmoiugHczCS+MCSpOJM81V/Mwt5CqYjG82mkwHeqA6WJja93WKEZm
+Z0qt6zZxFTvWPVRADwJN6nnTisCTNqdr7LUU+mLbQOadTmFNgKauFklUov2sx21jGZDrJ65KQ70
k6/QgGdkgxvVFWRx4rwjT37uLDfDJOtMWyF7Qc++CdZ4qQCLiaxkamNXjOzilI0M+/bS4TLvOrBy
AOTNfIvQUX+3u5Ayukor5IKchy3jK6YV138mXafwmrfO9mTqPIYSOkG7FDITUET+e4j7/9CRsfL+
9hC3+pa9Dq/1t4/q4+8/88N9SNwFp2gLHjGd9O8Wwx/uQwdjooePkFCHP4CnP7THAQJjl6cavyn2
xEvC1Y8zHMkaNuctna6z6Vumbv1H2uNARUZ8NB8GuuNyJrR1MliVkvkX+Xqa4McikEXuJsBJLxAE
lU6gsiANovGEAeHVebup5HSTleY8LIkgxf3HlImioGKCLwq6htZsvISiI4y0QE25FIE+fBtbV4UF
YvbyQ84kWdTeFL5GCF2Xfba1GhsAGrdNEQEMnCw9WgNch6HKlyh2zPmde9SyWEsoYtDdOTzBPp2T
nSebkCRCUlUPNINS7EgYizSPCFLAEHLBWlsfR4lCzs0tZcJ2ku3AmwM7U7vVnsSqcE8UTntXBJF9
4BT4OfGk9iKyHO+LLNAvYO3dsuBEa1rpYGsYu13PIwYFwDC3vU+TVUv5kMxZGSSbt7Y5pZsgSOPV
5FjaIsF5uIVg/F5xoAA1EiARRemGA7ACy8VwutrImVePe/PWtVCYCa89tSUmJGb/t8LwHyDun0hJ
KhbxWNzDhjWuRgwo1GZFTw00qH/lV+WUX9l+9RLmyJpmox3h0UefMfft1ZYPZcC6Taf0s3TUmbQs
75mNzJ/SDK0E6K8Y7EfVbTodQ5lAt8otCKsiROaZIGUNXfUW5MJ1+NWBHK2tN3v6tZVq2gYwISD2
Jsieyqmzn4yRAczFdYhU0iIVl/k0xkuJ/ITs6rm60V17JiNRQ+U9ydfSZgupAlRFsQhNi0Zmth6w
oN1kg7NDHsJQ2mnlNfmO9Yud+g9uI8ptOZIHAhqHZTUk0Xf2AmMXSNdf15n/iOpBk5wehkfiqYHx
5vQXsEep6I8gZO6hM1hcelK3blszs865kLFBARTDVClRsqyzuLi3VJgQEIM6XpmldddkLYRBPyRR
xIrdZciTs0hEL1RLrYcBNMpgW0t6sPuoMgzMSRP5nIbjL1q/d0vmdWN3JFip7TZDrTmPnj2II4oz
/TOzin7VEFjCtDohWdfhuyw3BlFhDHfGSUfNAA9qX1ICI61J2uldK9ALkyVWluH7FHjDKTNrcjwj
xmO4zwQjecxG1MmJcf/fhf7/s9A7IPN+161bvmaYj+tC/ITw/f5Tfyz16EL+YSByY202zUtX7p/9
OsO0/2Hrjs5NTxYOyz2bygejueH5TE7xDwGKUjlFP9Z68x8wJVjz4A1cAL//kdHc4DU+LvW6Qmur
mbGLJ8qyTeWp+diu40RTVrLrxjOm42DdDwQLL0orUSkM3tDDNXGmQzJSCK91PW05E9v9I/pj6u8m
KP7oCv9bYIaBfebXd2PjysGQg7tGpUT9/G7IqajSIO56eheFcYakWJC55pUuI6qe4/iiH+zukwdy
VCzq3G/lUiY1KN5wbjybeYZXfA3aVr/md8TMWrPMeJwdzTe2k+uE34yJJ3vz4Xr/0f/8aGczVTvz
w1apvj/b9XCykWiAYcj8Zau0hRdzbaf2bI2QQ5kVz9ljT/CBteEcTnnaT6ORQN/DBjZTQHL6TnVr
mzPQMFZ1X7ZfKZQbYym0ykEpLFir2zzWezJYHeb2kTLrpF1wyMmLb1YoKIOnJpbHlBVyXItGc0+i
jvt8+/tP9efL4FGc4OtHbmZghfqlh+uhmx60KmvORRsGT2WET4runYqQq6AN3NBDDe6r0Mhefv+y
6l77+F1CDeJg6cE94F7kX+ptffAGOvoY2VUTFefCn42zkcbduWgYKROj/vT7V/rFhUitDQ0CqAJB
sK4RkCvx8ytVgI1I24zLs1/p9iupDjRHw5YcPfCA8ZqpfjYzJJ0wLSeWM+R/d9Oom+LnD8qNYjqm
jRfSZXX45eU9zxIwc8irUiX6a550yITg62dbZ84bhuGAnyedS78dMnlpl5betzYLmv2AjxFvrVXr
GKaTEvUMZqpHq65MgoSQen+rtL5CyTfn3hKstF3vYMOgPfz9t/dr/hdfHyUqy4bFSIG8RFtxwT9c
KJ3ow8JxQg09bIi4oFbYNXrXLV0GGtRFdACslX6J/KC6GmcZb1wyksWSpoj33hI6VC6nGN6kXSb9
N7iHkEIdDsjf6Sj/di2xwbj+8i0z6OAmYlLC2srTqarcD+8SSZHQ0d1Yp8SWVRj4qzYgA3VswXBR
uHTdkvBtHVXoxKgrjmN6Ykaxbcy62mZMMJZpJvO7KnNyHGvZED0PSPz3cIVQ9jiyenQV3DiURUgA
mCIeixbwyyJMmuI8VCCRpYIjR8hh8cpdmMmAAvOdA1/6zkyiGw7WhBtmnSfPBA48tBfystvDcTDE
ZLI22N08Y2fwk6ssBtgMids+xAriPF94zoMew9zkphP0xxXxeVDwZ0NhoJlBvjFBbO87XcPVh9DV
I11HdjTYTfOBimdIt6GnMaunLRV+Ceia9AuBIxABvZevqqohcb0sqr0hg+yr6CuX516Bq9G0jd6i
VzhrihTAzHwPWwOX5LUc8nFtD7XcGBcWdsZ4KFr2Q+RLkHrgsvPGApxdBeSqcspdEW/S7thqTNSH
Crbtt172gpwvPpp1UN07VguUO0g0E195Pr/6CDPWtOWBWEASiDYaybKvJrr59+ZC+p5NRf0uLgTw
UcHALYUFny6E8FrBwklhy3cFUHD8jool7l644tgKYIx74YDgCZoY5iEFIbcuPPIaY3pkY6LC6gKu
XFzI5Ql3Em6cC9F8tLzxyk3nOQtvu0G2eb6YBEb3+it5naY5f2oGgE8cCoKapbx8M6ccWVG96Nqu
q/Qz3iaM3IdAyHnbB8Ra7vNaiGqRoNa+1z0gu8lkQe/tuAZAfaWuyAhx7vurIgzZDwmSG8hixTWo
L8HfGeF1LHXXg0c6eQNnjzEL2iu3aS3uqAGTRjPAJnC0javFSXhNg9BykdLTvueGs9Im3xSZqEF8
STavcD1i/yfsCfMs8eohuPRl2RAUs2SoP4T0sD2UbE1IVbChOZXPS392WDELk7nOMo9rDcg7FXpz
0wgNvXcZCf8dP6bHwF0vzXYrbB+4qgNbOzwUFup7h+hcPJnztGvwwtbM/6MYUX2IyAFkV90UAj+T
m087vWmAOkDHycAe0D3JAIVKUHtcVvNZq/LZoEx3U9gBaa5r11mia2A6QNw+o9EL8j2CkBauRdy6
d5A60LkCYDcN/JUxClMCcc243UJ6QUbIZmyRWUPfbdNVvAMU/hBaSFwdZ/rmyVQNp9wnE3at8ajU
q9AwkIJhEM5WHH0IbPaKnsspPIKKMYck1vyN6L+AQQVvAD0xEgi5N3SI5CSgcz42U8ATK1GKcDV3
IXpHbair4AaFWoLCQ8hkXuRVQj4J4YP2xqjCCGMBrONqbUzxXO5jYeAZTQNlwlJ/D7kDtF9un8iS
sD2ENi/aUWif62IqJw3EXYqjF/iEYCDg97ZmPUzZYHZntwLLDEZYtifSQdiSUKam/ECQW3xboYiN
4tNswCA+SMgc46YZnFkc4du1Dzbp8q/OGOYhw1xu3k1Hcry1btyZ1IOc7Np8lVloq0ldCtfCEPJT
NgxUFgmBzveN4w5fKjDVu94bonDtp0DEsSmF/B4nK5NxA4zYOM9jZdm3TesYD0ar8TfwBTQ+Q8vJ
Ywhi5onY1VjgGNFy6jOvheYFUA2lujmTRDY42xoC9sYJFs5SlyrGIR4K3ljZsOge2cGCJ6ZS3N05
q2S9QpY0AuhvgtC8SeouTe9MH5rCfrSToTu1Y6uKTwZzN06queO6ZEow7MtynlFmmHk7b5H0qg+v
3vrA+sT7qnLjjJWJT9FJZkuLGAHKvAzSnkenyugA3xa1xyNfd1QFEX/Gmmq2RXwtDXtCnWFVsc7l
JoyuO+WATBpcdp0cN2Rtw6idetzZXHUepiWfiAVkDAxVJ7dF/sQZOzj4RP5ysI6dlPtiitzXoUDD
u4DLPd1Z7ag3x4gyNzmWGMmSe5/dYtsUunGWQSQ/2eAVOM3bsTAPpR8F3TEkh65fTTXWBArcCUu4
yddKt1NOb2kGfXLsGh1YEb2F9Hkg5aLZ5aGWv08z6TlrAvoyjtk0ChgfmVPcoATOg2dND/NNPlQR
2A+bZW6qh/hOlG1zhH6ROCvHrM2IZc/BE9/HZvBUJ1ofrQHG8pjMWmgFe7soDfktZ0EGTWhwS60H
tWKvE0fjGx3piq/ZZAZ5NOqOHGHiuUEvZ7HV4/GrZfK5DvrgQZso0w9z0NbG17YppmaRE2DW78UA
pmg9AkSdcSRHbrSvuCxMd1IkkXPZ9+1pnLzsPukbufCRKtv52CN8GDBTQAg3mhmNAKf9U+GO9pXW
6sr8J4u8P0bTUMVL3Kt5/EAlgiQ2YJTMvEQ0Pdz0ZiDQZOjx1kIelffIKQzxYpQMSPoFTIB0esS0
pQX8MoapjAPR/h60sBq+EGBBtyLzkJztacUZt7Tnw3lbd7LB5TmrXBIYp4l1g8Z/ds65WzHJluCa
3JNtQJTH0ZsMzRpID1dt8AvEGPWMlhzhXYN5ebTGetVn5PQBTJbc/ak94rSfUHyhfEXoJp8HZzIe
kpjABh4HETxxr+fABgJyGzadWQXJxs9jd8Az8CmaakdDYpupCa1ZELAyEKVunyCX+/2dDJugZnPn
jsbRZHE1OTgQNCKIliaStK5i68Yc9czdhyDI+VzjqEWnFPflsMob9E8McTGwnzI0HRwjMbVvmtin
X4fFSt9P0ua5n8CXwPALY+90KZ3/q3v6G90TJ0mlBPr3uI67uPz67X/2TfZafP3YN//jB380zo1/
gH5UZ1J0Tj+rnyD6EZ9H90Ah+4BQ/tRLMWnD0E0xVB61yR/90UshXsygM0MVc8mK+A90T98BMh/O
dDZhh8wX0QbaNi1z61cSpKxJ/8wDkLGa10DJm+LyPoA9JdYcg3IWN+dlyPv+lGkV+vIOrl3kaHt9
8KCCd/BSGSClOInt/JbA0OIm6/QnJ9QjAS5OJpvSHnzqAqrC2vAwtcKE3RCuQwe88c5V1mPtHI0b
3Ov1a2DlJ3yAJ0sbONJW4aqtYQV0Q44zisScRV+L907vxDnne1xKrypItS8lwzS0jqND2AnWmGMZ
6Deu0YDCqofXchzGhZPy0NkoHepWvDcoKFa5FU1rr/TPnjViq/fwQ0bFe5DCezb6OyZ/aMBFt7HN
9NRN842NLVGP+Fss1osxFq9TRS+8hGHstOmBCNC30nNf5NQA04P0UOex9cz0aidqPLuDznyMGnRe
FBpY/tZ6Sfvs1dNnY6NHw51epyf1DZBqSjhAmr0nFXrxJsIYbGXUM1Y+IOqIOA1BN36IrOHOR8O6
pAMVIW4M3oYwDbasc7somo5pZ5b7OaPC1AbWb13Xl7YjDmbcARVMxwc3nu6GilG/BedszF7ZLl6h
fZ29mInCwrWbtc0HGoAzlO10Y2dcq8lqNzJAuazZ6WFmckcccIy/yoRKZZZ8UWYM0Dl0aqDtpo7S
NiV3tSOH9thiiIUbpL7LOH/tjIkZggqEawdif9VrAYGYcO3PZNXoN605bJnJHg0/Yhjd68fKKzWQ
hPG7RU7c2jHEKU3Ho8nF2fll4NLJ5hOC/3+awzZcZK2brURgEaDc8ELkZyUrbPXzVQ0+vpzmp9qW
VCzO+ADrbzVOBce3uG5XYSleUVcE7MDjm1/OR86xYsliL86p9F7EqH+BZnUdDALm1WColKbd7HT1
To79w4wkkJNPy41q7aKca6TpPmHSLZP+jqwTt5ywsQ1cz8AyLJIvuRPGmWO4NGHxocV5gpD5FliI
6PORAqmNsgOb9IOsuwd7zN5znTGp7pbtqsvHBysElJwKxi6ZWQbrmfPQEj0GEj/1vRuFSwaX/VLK
Ajeo7ZwrSoxNq36Oz8kExuNWtNwX0jSmnTtyO9JSPKO3rz4noQYqM4mnVa2F/a3lcttlY4RrQNpQ
iGn276Q39VDenX7f5Lh4xl7TrtN4ytZyrvLrQqsmiOVZf+BogBtFy6y31mg+T33tXhl+WgEZG0sh
7VUNRzBZBZD0VoS3DK+hV+JPiiozc7ecUIsnnIFPwDwU28wGOUemN3y/ODzbRfq5hpcHICZbj7E7
wUQQq6qd6rW0R0Yhteu6uInHOjr4Cp4GrPCcQVMrFFZt0OynUoHWms5xwEg4r2Mx1W9FwZy80JJ4
jbSJameCS6qsIblymWKwD2+MFjtUBOYP5qb5BrmH2F6ZV/jy9CX6SAO+BSQO3gXN3pnbUIaGvhpN
27+2da/bjiY33ZR6Lwpf2lFe7sO+fud8dLTd9G+6Ru7PPSNWcZqeZEqq5rNHk0L9+YeeESBjuwNR
UsK1AAxmdbJFoz6eUcac5tBw/6aR9kvD8/JqZFgST0O7G4LyL81jnJtd4SKf20U86isqIUIPGOi4
Fgv6h830L/rUv/TC1CtZFtYJXkyHWvUr/mzwvNFKQoB/Zpu+BiGroVqOE2NAfklyernnv/S/aXOq
LuDPOyKvCXzJpcEJ+ML75buMrCKI/YZkgal1YmRU/UOJE3mpWYjgNdjk6vNm2XysG1a3339c69cJ
9uXzguPV6Sg7Bm3en69jlUbDDKOp2DU51r+kzP0buCWxWi6OSZmkO/opbwNUvk069P2BQp3nNgCL
A1r9TaWiRcV8hJLHrms5uyDIcR915Pj5w3FwWb5918QUDSxdlglVfL3Jnf5uzKMn3YlpPoz2ufMz
jbSEkihvoPyfIggd2HVYHn7/Sf/iFgI/TTPZYLjtgPv++YOaGE3z0rSLHaSCjV3qN3ow3+Qzg++/
eZ2/+kZtOr6UVvjPCJf8+YWCgWEuf8i9ipt434xEIhvCXnNWBljrBskK0sWpxTtym/XTDQSH/DaO
2EPtOXqXPeuyKlUShtBYncZjBLCAk0z3oAXu2ar7beyz3DMTz5dRFLtbOZrjS0SfZ0uuX7UexSSO
nV43d0U6Po012z4EffvQCp/jCBiJo12I91CA4CgQ5SIn8sstOcmAZuYnP+o2c6uIwJW1iydnF8fg
UWhbhRymx2PqkatodvMNuklFmuV3Bz6NEiedlp5BjfX7L/IvVhiL4V2Ao8f3TOdPaECMIJJ2S8Fp
kCQkyomRlc2pTJeOj7X7/WupOc2vTyCDR1rjoMkD5g0/X7PaBIaGIabYOWl/ZzfiACzubxbMy5P0
y2uoWYBNyo9hIrv65TVELLG+6XqxKzEKbRqBpdMOZ4Dz5puAuAPTIjykpr2DQ3EewiBee0V20Mbw
mebrF9/tC8g06HX9LKH1k7CJxwGrUzXlJwMa7+wO1poMx3RHHMS8SBxrwJA3N1eZcLHFVo9+y/+G
FYB8fBLTMsMgtSD4tl3KQFYb+gSY+wJpbruxahe6Kd6dgltQivSEEe6QOtG09N2EAhUv/+gYqPeK
GIiz3t6VBZYnPD3Hv7kmf/HEci0Cm7g0Tyemzvz5ohRm1Y7INYqdkXFQYCgglqJFc4wBm88c8w2g
ik9W2eSfc8eFm0rrmcN9ft0m3MthSmaTW6AmCDFetS4R3UQsvQxJZa0AX86LtHfPYUecJ85p/Glm
snJqVqKqRFLsJdOTbg5vOMvpTIr70aI6DCQfuAYUnMb600QhtqjozG+tbNgG1XAXEX24SGruT7tS
hDa3BwSn2ckqD7NgizP4Kajq/vsx+d8Ob/7iIWHPUP8YFnM645fvaIjAn7RDXwCkLlaUOIxgBt6O
TZc/rKK/uSLGr0NwtTsykKPn7UBd9P/0TErbmhiCdsWuNmn0Gm5TrvwwOYTsVIHB9cGYh2CUAcui
V/rTJKECjLKTm1IAIjdysSIG1f+xdx7NcSNZtP4rE2+PDphMmMXbVKEsTZFFI4obhAwJbxP+178P
7O55EqWRomc9m46eaamq4BI37z3nO+s47+uNZ89wrzJYEsXkflapcan17inzckXznGp/LLCqWZX6
AtLwPGbTRe4sL2Nus9BKP8FKo0qFQZbMJNF0hZ/AIlxTrm76NnG3LZf0bXs5i5FmseQPeuhGbQ1l
TgKzZQtLtl1leHwPo0tI/bIJQrFODB2tEdBsw33cspF0wdOt55qtnpyH+wZz9GoSHnr8/h6Q9w2W
MtSTVGuG00HagmO1/IuW8/8E/XJDVl2/NQQU2+UxUqMEtzHc2+GygaAPyvNUaeusplrSg+RqrJmT
ORV/GvnLU43Lfc1Uub705PilWZwnHSc4yeKr2GLP4o2U4iITT0nUnwfGp2sL6EFP4LXWJ8c5Jymx
CXmA2zY7sine5QFvljjsuTF5OmwskJkhn+mTFcfUkNe96n3LbKb1sjHC3BZjwW1K1NXyOmvFk9nA
Nvj1423/5PGm1kEDgoaOO0p/957MaJThgJL5XjnTl0L1Z6Xz3lsagQCTEn+pv9622mXrGdvWo9J7
e+aLqN1OgxpWdcJfq3PAbG2RbLzUQzDHjJQRVlivTdrPeOO7aQ8QQGODlhL+g7Z9UxfQ32t4UleA
syN/DnkvQmzzLgvW8vXsWNemxhqDiuixtyi39AZ8ka3H9IdDmBqZS2UdsjHkfRgBz1onIWW2k3T3
LeO7VWO254bBBVbF7IrJ6VnILt6VKJQ3cZMSTDPMF3k03AMuQhYHQ2lJQ/9io/jaNlV7dtgd7NPY
vu55ibDJ7O4te7xZqvkWGsif79f/ddh+02FjpaT2+88NNkaUbRN/af9Vvv6LuXCXf/5etfTn3/+7
z2b/AbbYBsfkIv9A3sFd/rdA1fmDHjf1i84gjcG6ztr9t0LV/YPNsbc4CVEscS35T3+rltw/eN9Z
cENdW+LQ5z/9g27b2/r/bdHh6eimhGVQ0iBgsJYj/3abNhlFajB20fewWtd5+JqF2mmcgkOyzEeH
Yg9H4qgQUyP6e4KmsUos9Zvn/C0/5/1PgGINspBjNj2i1L/7CSWgtsp1yV8sG9IsOxLLmbitZsyL
K7PWBz/RiLoWWXBVVWGycyjRN4P5UZC+MEc+FqHwSmdKF5es6h71jsOEZdl3CAm2lt098wye0uqL
GHmdgJ/pCvoi6TPsB7w6Eeu1oLk2Pai53MU5OzhtM0lvL8oWj0KY2pe13hfTatZbcOJaoyzL11Mm
9lbxOLn08Lgb9pTzK3p4K2FaF2HHEDxO5lvRcgBuRmqFq12xYIE3by0SPtNL5PG3AQLLDW8PihU8
Fbb30bC0jQqdT7iHyO8gFNazrTWCKSAG3kqPok1XZkDP8jXDs/OoEboO/mHDvJkXWvWMqlbfxVl3
w5CRzWjxeebF1CbpuqaDuYO/464GVvqVVRRf8lHouxT7ONKY4UshQj+0CbosGEASZ0Lv0YaQUs7b
OLVOYZ6E67eH5X/Lym+WlcXMS/X1n9eVLcKk+Ounb3v2f/2dv9YSV/+Dj9Al+x2G8PJNbPXXWuI6
C2jbXuKTTYPl4ZuuvWX8odOYFywluqWbALr/vZYgm5Qmaw8EQJR3JpEB/2QtWZ7T755jm+4LW2gp
mb5jnH9XaoZMfbDiw7MxzQ6jBJY3dA7kyHmXolsykx1JclZqA031SVpzf7OMvKsWmGHTaXINzg/7
ahSi71aRug5nr4e7txs6s984U24TOWhmeCrjfP/NZflJC+inX+W5EiU+Iwrg+98vWI2VAHcATLRD
dR2DGGPDAx6u2tC9qf+Lo+JUepaNUsxGSvL9V83GmIJZFniYxjHGwzXXPqVeum5Hpzv8+qjeNZne
TqDFMQmaaOaPbQlkoV0KRbTdeXGAPnQyGZ939utIJl5YBMnaKRHh18DI1yj9yj8Xhf+4TeEe/Pbe
+evL2c4vdzFTpHfH2dJTDayqbXfka9o4sMeIiGh4Rr8+xB8vnDS5Lx1eqbYJzOrdt6jQtVRfB92u
AQnQcG8W7C7kWDv9JqlyaGe//rp34k8OSi6CY91kJsZtIpaD/qYFKuveBJ/VdrtwstmNp82LY5mv
bljmyMvzCztIqj9Ltn9wGmlc0TsAno8I+ge7SRBhinOtslvcnhITiQdWUffKza+PazlN3zzob8dl
8qb2XEfHW2ktp/mb42LoQtVQpx35sf20sjTtkibUaTJIJ4R8I39zTD87i99+27uLxiAyrEOZdTu3
H4wVA5JV2AP4qZI3/p4H6idNP//6AM1FNvr+CF1U49JCcswN+W4pm6LUJtKdx86IbHHCsg4NVF9Y
s+WMe6wM8cbUZ6ef3HUN5/4rWCT3WElrD7K73PWd12+6kU1hMzjVl3G0SAyw2RaaQVvfzc20yhzo
q0Zaz79ZmIwfHyPJ5NQhjY0OtfnDHeeq0MbXyGMUDx38cgG1BiPxKPsNqdd0KpRRryu3HHyLswcn
cBTPwHnGm44wzmsHCTsAm9A7ISL5663/H+9M+dOfxvq8POHs59530BIvQ+InsxbZaLQxg0j66K0X
GrndblQdqocxtkg+GGwv80tMkMexgMiFVq5nPjribOn1AjGESkhHhetuIdzygwIUEKO/iarLbK5N
0oYPM3k0Pq5P9sMOO+SahKPHDtXWY9u7AYOvuF43wFq2lmUCK7Qal1pnPLZpo0g8yyiaAumtxkxe
RCJ96EiOvU4FlL3JmtNtg6sKFGB7gvs47+uYJtEkaJKOQRZc6tGkf9Caut+RuEC3QE6v6WSdW5dd
oYcZf9/aUXvik4vtr+/WHx8QV0oKA556IjWc9/PyUYWyk1R3u1hF11oKhSp29YMRj/fdHFSbrsuN
f/xI8o3M65gKLFsQ793j4TVj73pz2u6aIDgYSmwyI/ziFeKysRA4It15+vUR/rhuuzilmLkgk1z0
h+82KQrAPZGjXbtLpoxNQS+GQwiDbePSkPB//VU/3qZ0rUzbxNGO9sB6D10JO3xdA26Cnef2Eod+
bRzKAY7ff/EtwnYpUxD7cQ6/X0FzgG55O3ACNbvRm1XteNoegaF78+uved+OY6XmaOC9uFSL4Nze
d0hTxIoGOkQgrCPtTbSrzGKZrYCEhXAvAuVQUnDj646FENn9gBZsV0KT+t2y9G7i8fYzKGHwahno
Q9jpfn+4xE+LOe4dtWOK7BDq5mVb1JjtVgyMHQgim8UBu7AH5698ycrBOcMhh48mIdXn82wdUf0G
v7kC5k9/E/4AGpZQqJgZff+bQqFphJlaaleEXXHQG0iJOvm2M6SR6wB0xTpyuurjWxsuq7Xp1CEf
WNuxbvrEzNIALrKXzBj769QdAfgNz/j3YYczDr+bCjCoVRvLvQyj4VhM2TU4kN8VFz8/AI8OvEVJ
z/P/zvpAGLaXT+7ASUVFETZOte0GET5ErGLrqiaXOlBAUnPHbnljNfkRcesnN3buVWN7hw5O/Xp0
m36DBtK7LWenvHfF/DLLoDhaLllraAYn8hATjXdFm20RB1e/KY+M5bJ//5YFlvTNEbx7CoY24weX
ExZVLQmPwewVx1aOtGo13W9jevVWh2k1SfQD2SH9WlUAV379gLyfbv55Z5IqRYvRNQ3n/ePuTqwl
uBbULtGiBd6ZufIzZdWNI5goZJ7+tcz68YNjGtEX/DNt14drsjmweVoRE4dQbU2dFndjI59EkjGA
1Tc7QjH4wh322AQCcGi8TIVhsFQ6UFXSjdQTVPOa96Fyk2Zv9FK/1KSR7WdCM4iEvLMnvigUBhrW
wVPyN+f8x9KN2bhu4HG2QV+xW/r+rsfz7KQBmZW7Osk+FMHO6ZPM12YYMuhurN/UiT9Ztm1qYHae
wuGD3zdwIUrb5KwZavemZsJ8xFsb16xA9/2bb1p2XO/uJL5psY4JWiL6+8K+DsIOYqTkTmrC+9Sw
wg9JNgcZfB12E3JKkWDqtuYeAxvNyq9voZ+8fW3yq3D9YfrTKby/P6PQqUleSnS165zpI86nm9Gp
z7oIXjOn/cyW1/7NC+p9x265ZW3m02TnmWy4sal//4Veryla+9yybMOLc2dR95BH5U8F3nGrn19Q
/N6XcTb64VRR3AiyFHsVgu6lWvn1of/0ZpK24M1iYTN8/1qOu7aXUc/zOyBx8fWKlrTAskF6QBmu
ZZS8/vrrfvJqhtZGE5UWIXKE9ys2k/E0zLuRiwyRcBdWRrCeOzf6zR7xp+fXoJPBncTpFe/HsIky
QnjnldqxR27Wbj/CYy8Sj1RV6FkD7hvAzfBniTPBYx0waaEbgAao1y7mmZnOr4/5x005tjp2hWzK
GXXL98/rMHUSHgYUdasn8RCvFxLbZr6a+ilk7m4wjVQ5pF6nNVdl2um/eaze29Pe7jWqIU42dTuz
nHf3Wss4yLQKnfwXQ0SfK4fB02powvakgBnjlLJL216XHR+w0iaiXcl7qDPp6wmAllVeO0TPD9o0
kBJhobky27YzQJ5L9fXXZ+knC43rIahijUGl8oPWKNLceJKFXe8QkjXbTiBJF6r2yOuR8W9OyU++
ClG3wPO4yA5Qwn7/9IH/VVWNRn/XEkzwyrjTuZ2LKG8IutX/i8OiBkXRZC8ttR9WtYo0W9jZot4B
zmtu4SHa23Jygoukaeki/rvRePPnSvmt+fYnixjfRFuEEhEX4vtOhTlDoyk7vikGFuEHUCru8rA2
N7zdsM6NhNCJMpp+s3z89FSyvxawFhEPv80FvmkjhKFe4COU9Q57BZnHkgFWTPqN3+im+s1XIUP+
8Q1BpaF7noNJ1WLF+v66uSnBfeFscIuIRq+39gQnaE0EzDD7eEeKbA042fRtavJsXVv9oG3ZOXbj
ZsZ4k8ONkzxczFVn7xCoKXs0IfJFfkO0Xucj8Leh7QR19AmQknaVWrgOSEXOGFKrYiFUFRyStUCR
Gap4vUS3OeDbnS6kFnm7GMvHvMFhGiXMGyLj3u5QzviZQEK8TYx8tDdw/SLzCeFQnL/YCc2ScFWx
g4kuxqgh562J0yYiTrA0pkNW0F3b4WHKxUbTK+NIlseo7RT0dXUtc7JIgWh3U3BrK7xHW/63NmAQ
aVRKWrRAcuwXGGjCK/RJCxVJWmWy7WSd3fXoiyDxFFq5NxpkkQDXG7NZeVH8mMOOXiIKsKEeQBCF
ZD13ZZluJ0jc4SavsPJdJsvEkhxyhBDZTqnBS32MHNPolz22uIscFZNO3yGvTL8iD4XiKiY1/pOD
+2KCLdWO69kl7fSOsC8NUlurkulmCBwY4rEgMmLSas8566jTwk039WF3oIgdt7U7ejHZuCHGS1GF
87xWKvF2RcMrapMFS/tP10ymRrWS7kMSEUMyZnlprZWIyIpI8DkS7Nvd0ufddnhrPwRIQ58yzdXP
bWFjUs2Tca9NxBBYtXfqsmlb1Go7Rk5xDoiQ6kWEkwxr2A5G7+CnXppvw64/Wv1EbAZktiQlX052
ZuB3yWhtcYZ9FcjNN0ycSKoVjbOzQdptPBHbOwHbnORugXYHwMqFgmv02WmxdOCtJMzL6T/Ntc2E
38J+2cNeknH2CDFhY0MEvJFe3mwMvYgJWYLTD+jLuHDzLLrC3wktz8F2q+LgcUSjt5OacRvHWNSZ
CwaHwBPpekzSjqICBEjGW8JXyplv02w81K1AZDNPkn+kp5Tu0jiI5piOo+nPekq0QkswRBIFCGUd
UIODBVuaK3sTuOKM52rcGIMbkW3ZgJdbiM+BOZlLBop+DsKseibgWb8sIgc0YktSzqi3zaut1cVa
a3FnuzSsdzBY5KI8h1BcBOPB0mPzoCYHisnYH2GGbGNZGdtUTk857q6nIg72ZB3exd30hMOOUaLu
0ajrgqfcXjLOwjR3D33nQNTSahyEUrtPPTc4qgB9rx2W7kZPhMZ1WBLyEg92MvuGc9xo/U0dNu5Z
dYwZB0tdtlPgQF7DFDhpxYuqh2pPflpMhmWOgTZ3+1ehSMqY4gFksp/2cTtPGKDrAo4Eg0S9wbpX
xl57n5ZuNK9Mbp4POdKb0Xdq9hG8TFkkEqaNH8HfpNf1wF2WTODB3NQ46B2GAg1MP+SY2b3gX8rN
yAOxCaQpJ3XpTkM4qI9T1DiKjBozEEPqzzi2P2qGtdXJ/AGDjT642jmaWX4ZnTmt9lZKQIefuw0x
pFPJZPtS02ykzanjNuEqm3qpHWnP6oombY17sOFMQY8sMn8mguQ+oqt/Y2aJeR/kRRofhsRuNhLb
7rUxmO6WnDEA86Agx2MUK/2zrQfUk54Hx8+Z9eyi4iX7pUWeZpOUEoITGAiOAmGk7DvRp8GrR3O/
g3doY0Wqgl73URmND8yZ8temakBfTrkynvFRNj5bNHnykI99xNg5EIGkENdRsdy7oBo/9orPmbQM
E2Jr1se5ZD8dj4U4ACFQH+jCLSwiRRIiznfuhAhR3BNRJvWXuhLpNh21+smpzXifNEFLdAbOxm2M
eeuDLPF5Yo8eSAIKZI48aVY8HJmpSZxspM2Hti3XCQXXAT8j+EZayBt2pV6zTdk35fu8AmywatHo
PNbBsDhoJVQj+NhLDnOpC+JKc0aDgEujbLkHteEI2DW60/MoI/Gp6fCAczq1R3yXHKKzAEIuQvIW
94md9o+9OXbDVRgE4Sl2oa2WejVfla3rXopI8KlWFe+EHtt3fYtWbUUlUh/tKopO2NmqZ1p35obG
mTyFDY/qpijzeTsTdLMdSuKCdo7jhCeiW3tnXclInniIah4qri5N+PqY5p44OVFUfW76sLkVc2Pc
q5jzHSN03c14D3duxEnVGjFdaNyat5Vsqs9y2WGuC3uGAJ7WSUyguoz3coQ9aWvwNQxsFsfKSLzL
uVfV53aqmqc+4rzOjlOjnw9R985dxGnFMxgcQ7oRu85r1VdvUPIk5lrDu1F64WmMJeZBXJf59BUL
sgDHVJmoqpioD0YwXRq8lsnO8JiWa5FbIyUqoqRgheqIdwFza9xXxiRPsSyDh8qOwmtbduWzTf6U
DxwYcrsJ2sAgSpQiUnbkzIfEfh6nRg/8EL/3xULA2wvPGR9cLWFdJD8TCD1/u9K18NSBbZpXkSup
wAtQaSdh1dmhSRcDcYsIFGxKOgTHKG/5A+TWL5jRIWv9ZK4QNcw857SxCvUBnun06jq9+uqEWC2C
YMoOBkkK3OVdVJEEiS/5Ls6j/hF5ROcQS8OPzKSent22qT5ZSWTfad4MdrYqhug02XlhrJQomqes
nscb11bdo16N6TleLrcJAPRSJkZwrkXPF6XatPUcZzEra9A6heKsEcUx3ZAiOr3qcxnvtBHDL7gx
NzjjUBaHWo+KS1Jy+MRyTs+U7OODpzORmQec2EdkairaaDmhA05Fm28ddFFQrui3qAaptUZCh62V
2NUFUYUwrDU7OIuILdeq6kijOmAzQ+keddxJMzFJLL224E5jzYpOWZqUBpldc3mjWQlN3H7KuNa6
cqP+YFulW6w91b6WUNlg1+h5sq7zoX6F2G08ihAHZT8o44WYafAZPHr1LavF/FqaSdWsbRNpLe4u
2b2YLrABrhngNq2qOC3EZjZqRwid0axQFUG3NjPt7LU6q5lj9y9j5da3bVDQ+K/N6rrtJ2KVYbPe
Gq0bngK7jneth7crVi5kBMIFMKO5PN+FFrYfaqBl+m2joTDv2VAucGJM7q9U1M4Ve+Jgi3C1YRED
C0nftLU6BsKW+zwrt70O8irc9VnW74Wdc2l4bV5ajUi7lXTC+AaHVbUFF6MemgqR4ZJX3xL5vK0U
KR5+0FfWZ+mFcisqLOaVwPNjWiRAyt6ydwbna8VEUyDla3gOYVBMZyNvxhuKkGFViCR4NLNQQMot
71pPXEFFxaej6zF7GULkBggY1zX9H72LsCjkVcPXpvZJH7CQg0dg3bBmxut6rF2NtladCgI57+wA
9xoySvLi2jif4aMybKxhBx5k3B77acLhxbN5hW2uuYTSXRwJjiUrwLQoAT3Gf7RQP3kSOkHqFOM5
heL8tc/EsSaViyUNmNJskZ5d2Gilx1ZcjGMiPlBvoyElWeuzNyxzprLdRnSWDzXZikzLIgrSPimn
D+44hGe9iIatM1Z7uyTKzBtgdK7iuty7w/yJ/l/+Mc0hzPHO4SSZhNmw0LPDWTvTRIpZkqbqkGo6
AcaBBukpF4jOu05e5AHYcQEd85Z/cWjKB9p9VxOvbA1eeO4UX9LJwLnpcFSvaEyjI3IC8QlKgv0I
JyPDg+Y8jolOJjbSK+pASrlVvtDcyniIrmKXxk1pmIcAduDnSA+Gbe9q+g7U7+y7cWf5Q8/DqKqo
XQ3ko27CabIvKC7Eh0TIXSHHcsvjxAJcJuxOQ7v2dl7mea8kNJsfxkoY117uzagWcnFfwRdej9Sw
W8naxaGp7NGQjnM79Vwl2YPf2jrUhXgxGyBRYMRfZkZNJMSFbXyNxja4A8KLeVQbi4plrQIaL/JE
4YBIGrgeQElmJMOoxCnoCaP4hJcULyPCuRb6NkmOQoMoCN991s0PLQyPLY/iFq91QqEmIU+RaXWd
Cxk84GKnzBDYaFgCMX65bXx29Wb209xyL9S0pGDjq4tkRsqG1chTXsmyXEeDZzC0yMhgm8r+ypYa
r50c+CwPnF0Awh0T2B3WEnmTAFhZNU3BtjTTEh4jZmj9lRe0yVNuCnsnDRrwtNZK3ljY6ACsxNp4
4wVWfTnRzGZX5yCTXXUNNHgMiPpZOmAeE8KTgr5d965Kr7BGlheqQAGnRJkxHEWDXwyqvaTvO2Eu
SPbGqHlPHjNT9jmfmrJYKCdyXteV3S8Ipghbbd8aT3AlmkNpOp+N2X4JCF55pmLNnjMFOShBIffg
ZCBYrL4LN63T5beTTcWSTQ1ZnNAAZyJ4UN5TDo17UBZ9fNSschB+7+jK2Tsp2nUWDbs8aUO4QEUm
pzzRvin1lUneZckYADcV96hMnvM8KW7N2s1vQQsT2BtPLKAJ3oKvmTJJVFVJ9LUO9LnCZsgH1qgA
jpKww7tJYHF6aqh4uG4xmxw8+RlvCc22DlmFpnz2xuojb0t6Z3NmgDMIaUgeyiA276mP2ZmmeSSO
YTqqrwQOt19Vp2giqKnLX1M8OtFK4fB71omo/Jy+wQAwn443qh6DZ0jibMJFEGOkrOZAfdUkmW0E
ofUenMdUFncZsXJcpGgcyq0Ttn25Fd5AR6MbyTlaRWZHgVMWAHQiuwOh4oVl8CwNyd/xqpEcOCfx
UumLQuc2KizCBP1e8SuBQiCX8gtUWg6bmJEvTWJRqIt4li37Rr3oDdLsqiEOtxSvfPKswcc+iIH2
ox8Jb9LIiV5KALLIKF7YTHmXSaSLwrcb4hDWWWBzlTRy18Cijx25ck0fodPsYqg+kFzyV7Pr+Nau
JiKQLAbLe/7zZEqSfIghZzyJCUHpKNMcY4bMzX6i3FmeDNdWDYhqTS+IUw+oqLjD42sWuyxOaPeg
LIjZYKZjuq8MukAnsyYGcdvKWV5MTVveyQFFBZeQeet6CGqOL3Uk/ZCGILnkQqFi6Hf5hPCDFKC2
f+1teqOrzgTXdWVrRnSfTr1JqgR4nRzM2m3qeHWwrohJvIcUoSYkpgIykeg46L3Z6/xGqnJ+dVwE
XDx7GguN+R95zmCgYp5dev845OjLcBZ7reXPz4WpvsbsXuIVP3aJ1ejVSwy5ifzeroHo0nngM+Gs
xOa4znSeH6JQJVjYgv7fcQCRR5xE2VLRyUhUyUG3G5ooDbMVwiPqeHFcF4INNy9h3l/rvNMJ0i3c
DlmVOQPzO0W9pYMZpITMyDnAXYE28MEg3H1TZ6V+ZCbd7Ie8s27z0B0v0TLFj/McDQ+DKfo/2+r/
06D+ToOKaZWxyr9bw/6n9tO/Xt4Antef8pf/+392L2UTfi9nX4yu/J3/r0FdaMYeIiMTEoSwaID/
rUGVf5AMQmvCQeOz6BX5T3/r2en9/q1f1/9A8ECKNAhPHKWk3vwD+TrK9+/7umx5ENfzYTotZLrX
byaSb5rIZJdDNirdbG+54cchjcZVq1iHGBI+EYp510AzL5a+j5sbTxOQpG3nTFvcqsd26RFR1ZsH
ixQYcBp0kAqobwdv6SqhRK98Z+k0tb3XvE7Ydfxy6UOVS0dKW3pTjJT1s/bWr1o6V7i8qFvdON4G
BJNuQCSc4Te7N6TyAQVu84tiICuXnsGyZazrjdJM0P9Lt4ym1rru89OkTIlugI5aQmutWXpsRJVL
H0+QswZX0N2bsUds6NKVI72cjiaNumHp2Kk2/GCLnCitpZvnLH29dunwJUuvD0dhfGPYimbL0gmk
lN8IWoMdLcJu6RVOS9cwp31YApZCEdUPIPPoLcZLlzFd+o3W0nmEnkGJsHQjm6UvOSwdyoGkzg1E
5K/t0r0USx8zXjqaFDWfzJ4eJ226I28KEEQxjcpk6YTObRFuuKqEv9MlzWmXtrRN6bKcgqWP2mn1
uK8senKjUxpnb+m3tkvnFV3ONveGW5DM+TlF9XIZZ26DoY6JdsrGLrtqKiscMBbjha+LOn3q2DHe
MqgXB0tp7dqyCsrgKuybu9rSgjtTGPJCpBPvNC2XzZ40mZpVp4qvmzIbngKP5RKhqvc45lYKdb/s
aNyUdL2iHgyJGlL2OOgFbvHTsc5lFoVEZsImai23+ujECW+oxOmzxyIt5IXM6PTrZgaxqnh74xsZ
DfJQr5pLmkUEDcaWwcnzzM5gv0n/QJlVAUM7CACAl3pxBIJIlVq7hUMkO8Q6sGQl2EtcCeXFxMBj
aw5O8uyY1Bf+GITFhplR8JgsDDzXCvLNmMflHQFCxjWOIUy+yxuAcjd5rqqANwIsGF5ZcYplN08I
D2ppNN5Mso+vO8hcgE1CMcKYUly/IW/2gPuYrkvkn2S2u3A/dSvD8Tjpn5vOsQ4avD2y8LDR7BFE
8meifrzhBALQGCcASZhSjHt6RYj8Wj4SzcTU+XoRTjfQLrJHSXBpusfmzsHXUzidSbDiN+alzi7K
7qgw8YyQvThxHUiJ4gPBdEf1JmviAm4XEXhjm1cfSeaLdzG594sEkh1vMMaEfTtRmz1WRhFfTzWN
AqiB/c7orOpFjuwng66sTm+/LEGd6277zuDjM9N0bsOZ2Gxec7jPrSByb8W4tMa0Nn/NlkKtkEV3
rxIxrEt7YioaLwf+tlFlhts+OMSlvwJKSsyD7FlEfGS600b3FHLBQSTPb3caKHa+bUbu1q2Mif1K
PIICcYVXnoYKEu+K4oweJw2WR8o18wMoD17BbS6cW3I1xKFMg/GM0RpFSsOuxAw7R+yrfvF4d6I4
ahi1SXsJBpAdsCy/tk4Uk4NT2iSD2tMFsAjzHOiJex5qLd9E3JF4NT0ZPHsmfbJB5hHtpWDkg3qX
b3QmqIVZGGl35YzqcbapegkH8bCztd7m7WqRGF/exeEEWE6lQdGuDVSY6xJz0eXkCHlp1Arnv+3C
vae5zsd3A4NtJxu562f+wQzoo0vLb23WWOkwJl6rIrru4eV3mrrva2r1XpbPBRy2MAfCQSCm2Xbs
68ObqNdx47XRPk+aVzl4F57FjqSlIi5M5zwqi91DtMPz/Bg2yvalPrqXNg1+mscSW422MquphGtT
lOeW9xhGnUVXbcSGfab6IcE8Ma6hjJp+arihbzuVtTYc1I9xPl3HowcDCyN/UB6twlm4Hdp4MkYT
NFcZMq0hnDXa2WWarIhYEhtYzTRVmCvv+56s1tZN68jXQKUV4biGQ/dSFwBscBdXFwm+qE1hkpKM
zPZLY7T7wpW3vCbhvPSdRV0aBh+10HxSmvtl6pCazwVMyqzPgLpMBULg3Jp8Ns5sI/F09+vKtsu7
zhJiTZrA/DXvJeUa87dFd7DFYH1XJF0FKybdoQOL1lLOXODYNrZjjYk5GaYUT4fxYE8U7RSth3Sc
8gPcO2s/sAj7utsBHSjSAGA/gSwhRkaNZN5a75gYFqV+CcXZOTbc+EwvbN2XffBRN/J6reHH7Izp
1ZqqcxW7zkts0gODYac/OzTtfCNN74G6JJ8Iv7E2POvg+6waFmFHCihgs/YIflPUq36eWQ+sPtuH
5HtRvEIKx4bsg7G/q3P1NZraYKMX7nTNMHXAxBEyisFYaxLbVcxNt5l7s7gsDfs6Y82/5bYiNssO
DFLFJ7EB9Fjgm+sWW2aRVr5QGmHrhlm9KGmmmzk3yUYnF9Oqqk8dGQ9+7SrPT4z+SQ+Ik9FL3vYe
ewmEoN0XrBkf68ja6VMdPAxGhbbeIjRb0t9ck2+pXTVCPgSon9c2jyE7qyJ8gp9JBrSy/Ba5wuXg
siGmSHC/CgeMhsMe6yEFfk8NQRgGE0V7Og5tgNGrN6GxoGRJHhIHO6uAl/WiiCl4oV+WHb2GVOUi
VAHjWY2WhC2GLSCj4xDmkBHnVr92gqS8xbWLzCiqqaysRRlSNe511VfDc6FP2fMANfHaJlltLamw
VuRKz37GU8RK3sZ0j6NC1uuAeZu3ssckvOwZlRhHZQbGuIrUbF+bXt1t3bDOdR6J8LG1R+1kG+Sb
pxYNUy4iCVZBE2qbPk26S7RWgjumCEhsrWUFZ3seeA2OXXldwi084iQmiAFSJDDUOnj00Gqe6S/F
yWZWdQE1xyu06zZ05YFKId0Zellv4hGMLYTwUmyiZnwtctM8GXnYPgxNPOxBLdcf7Jow7Iy10Gdb
yN7WGZSviYowP2c+pDlVGF1k7aiXLGCVYdb7Ep3aumrahFnPFDD3Mlx+VoYMQmSfHYVTTzXBcEpt
Tb9qgqLZZlbZ7GoTeVc3pMGamuFqZCqPgHUXmiH7YHf+mDRNWflJ0TPAxphNcEVqrOKIcLpc6O26
bFKxm8v5aoyjadcw0lqRB7/wQFV/M6fUeGlfKt5cOOyngWl/naiBeWWqfbRa0hRJEXsZHHKgantq
t15lh9suC6qVZpE32YDb9bvm/7F3Js2NW1mU/i+9bjgwP7xFbwjOpCiKSkkpbRBKKRPjwzz/+v4g
211ld3dV1L4W5XKEUymKAoF3zz3nO0BAMFSbyw7jxhO0uM/FyMpAdtOq0Qfn2SrH3TiM1Lha8+Pk
WuIyxqZBuYOX7HBI7ij2o5rNqDdFX4Q/q3HaWS2PvL4qsk0fJ91m1MfxGPf0i3dJExyGKjjHYXWz
SYOvocInh2l2x1OQ4F5ltaFFVO4h695kyt3VOIlOc+Ml5xNlRrlL1ZCEoKWSitKKrhlCVnqD3YcA
GbSQR0JY6Uy7Ug8nhIIhm8bDyPl3PjscVWCFhyp1NlOT0PrrlSYyX5eOSbbiud0Va+XGuJ8orVwA
OPS29fbKtYLC3PM0fGGWftB02W9VLhfJpxseA0DeG2Oam0uY0Hyc9I59h7DwvQIptZlL9xZL4BLJ
3NJtwtaSwmsnua9E6fxowF/4iZnPP4zGaO8GJbRtbPQ/63BiGeeY/Z3X96CtPIQ6CrmGZXRvrgg9
5hnBpbqFHFU2ZoDkCgbvjagbFB7VJe9DC8wjZtcGkIb6JUXLOdXM0NvSqsn9vo9H0AUeDKCAnkWk
63ine/Kb1Kj1o4L0NFsctJEFPoVJqYpdKToujdTPCvsjokwbTT6Wxymc3XyTGMuhH0xl+0NHLPwU
qZOchyFvOMc39t5yY5b7iXzUCdXoC0ZzhqjWt+lhngOPmr3Zns422/cHaJrzS1br2V0TqQ8G0BBa
skmbKLnXRaPJgwICQ/RRKcVTX6vUp+ipZIDo3LbgdeN+Wxt6/crxxd2YbB5u8PpnnzPQzYoT595K
KLWGt5NZR92WVBhOM5+0Lh+e3W7oThSK5uc5A6Pi08Se3ad5JRwcK1b0A0OIDto2icctlFMeBbqs
2TgxGtIIPmTS+yT6zI2jDx3jxq7Be2nxcr/OliLEG7GERZ63bI1bvlgoxPqQf8uXdb6zLPaDZcXf
cGOEpjwf4mX9Xy5GAKpG00u8mAOMxSbgfjkGnIXHUicJRYUm3/y+CjmUJF/ugnwxGiDaLaaD9g8P
AqfnxZIw/m5QsBazAipR/ytaDAxisTLUi6lhxN2QLjaHZjE8oKqf07pTzFmYIVyl99dwMUhQ3oeS
vZgm5sU+4SxGinqxVCSLuYIX9sTgF6yFjIot7bDeIftyY3xJGf9Vff6d6mMLAz/c/1/1OXy+R8Vf
cse/f8Ufmg+YF1q2eJjbBhgOF6Xx/2g+AAx+My3wAcQBXe+fUse2JHWsM8iZLnsMoi6IQX8oQLBC
JdgeDNtAvJeuj/+oYwsawl8lICJI5Jp5WUszm00HxN/SJakRVJ0jAveCLqkdQjAt1YnOQG6BFJZM
LB8XgnRqMWwCasge57h05A9Soj8jPO+PtkgtxzcKmpFdY3yBYRWfcMOO6JP0YgZssl1PseVpZLHW
OPO1N9ZDIejmcBiqJz2vAm0FoDyz1CmVcbPjBJ8kF0HsmZGpyrwtK+j8oIIJA2DSVb6ajHCdq8wG
3e85W5x6prlJZPeQ0t9UrxJ9CM4Zx8Vz08F3n9y+OpqgQz9Bhb/ZquVkJxsd3nchdnoZl2+1Sheq
pnJZOjfvVp0Y/Lxov7RTmXV0mqdo3OtlYW/5RWmXPNEC1tii30a6Z9SBX1PH1deYQTpD9VuHjiYm
nXhI7rUoMl/oXFnC2+WaNFnpN3Gk3yaiQ7e2q/I1juSXzInl0+iM0/2Y02dVmvJlHD2AUjoF6Vav
HuxEq/Z2V5uXWqn60CFG+HoSx2fVF8PBcaP4TmrZu2wrRiwcrxsHV8OpUlBEs0Lr4f6I4DAFjrVN
cyP7SSdovZkTz/i5ZG4r32vqYi/N+GfXmfWGrdT43TG8gaLbOAl5Xnig+VXmvZlmR/QCqCTvTfEC
UPGl0vjWeVXib42GHue+5mw4+BUb8k9UfpRLva0YcsaKjJnIWFng4R7FPBIoYA9XHpYr8qnqG3fL
PpNtDApUukfJqOIVFZUEtote0M/I83ens8OesImOQ7dyUyO82amRXqepme+DIdL9aCbpHFk0w0KM
HR2+i1UgkQl7ZycZ9kelWfHj4DbZ2cFMeY44PN0RyiPLFQXDdaireps3zfjRUt2br6AAQDxNtfKX
xOxI9/xgGzslkuHMES3ej07enFs6wYrV6A7hZ4R9wM9K9spElfNwRbmlOBmoDcUqboUObH3SV24t
6Ymtc1PPIUr0chV6WDno1iIxxabFxKGUVjwrdBGvzTDqt7DEcTVpSktWhTLlqVcUZK/aEjQUA21R
b+UAZ7riRYmK9uhmnpqnkOeiWvW04/wq0O42npfJPWXfLtBU7dOdHQJBUZTQAkLXOCYQjUKXccaA
b+FN2opEly8IUilcXnEqA0RPOh4iBApH/9FTHLk1md0/0iqYj/Oo+sh3e/B4S5XYijF6+E7Ji3XV
0kCQlKBjtaMlKfTzdJhOBbzO1vfQmY8ePRElwC4t2kzYdK9YCYvNXPFkdl2SSzSi4D5k/XbLsCvs
vGzonnE7Ffgpc/zTSQBBRcgwPmkla3NHSU9RtsSPRK8LUVaTZhoSWwOmpLqfNsbcJxyvKBWOB29+
6sdqhLpbGdvI0dmWyYlfSWsHd5GX11fXrdZG4NXfYgD6N2l1+zq35vuBE4NfjOLodHysUZbN8RAH
isP94BZX7NYaFkyjGVde6U2PtFmXd6rpzW+mCbodo0K11oBzocvUw8Gb4ig45NDYaL2rIGYxMlhj
qd9x7mSELoaH0K7q85SUic/NU79gJ8h9ZL7Ip6LH4qZQyXVoDfphroxPtHb3UgJZPWD/Ng+q6dxV
bDTKZ9NupssveVeTE14HcflNE+WE49i02keGrOmn0svSnzUx7aeEAzW8QcTvmnrUNRMIGNrYSXf4
58p1HHAj1825PcVRNz7lmW5vqzIPfdfr3TudrRnCLjciSVJvDbrYe7UKPdpPuJR9bcyIJNpUHKOX
OO4rD8EZD5bUfhr0k67GIbJ8ct3dL4C1BU0EcXFrKtfAvKJWHKL093BW4aaispT6u74nv95otV/i
E38157A91yq7Naiix0jSpGzVNeXtS5HjnDMFDKM3X3UjlvdNVKfVqu2CeWOHbr1TNpMkJ1RvTW9O
v+5EZP8MF2VnEOMHta5YbblnZqsgHSK/xhBwjjR0kKJ0hpcSO7RvG+V8I98ukScL95UIDZ8Nyy0x
u3rYsOJ0vMujTuOGRZ0sLkv7Lc2AC3qiii9GkOe7WS+M90GFNjrr/MT4EPjmMJl7B6aZwlAdYBKL
jRFv2uwdlMxus24cOD3oK1lbhrtJ9YlfcG46ci3i/mGAMfpCmyRJmg4Az+Tm0TXJmilfaVU4POuh
Wx2lVYlj6EWlxx00kHvum1hEWv3cUPBym+fu2oUx7pwMpyh+vtR3uPa+JZOpFkvqio8ErdXSwCw2
h9EBKuUtRT1mVq4LuDxWEPqYxL19PLrdNvQoNsEEqnzdC86sddNdgXPtsEijSEKYioYSgxMfqGjb
KVxpYdsBn2ZAxGMbqHPo1Ny+h2B4j2K93AGPdk9z34gPgOPZj7optYvT1A+NpZxHTO1P+mQTMpeQ
3IbBEoe61ead14luUzmif6K/oDvi5XlP5qQ9RAkJoCqlvbFnEN13c4ZJFip/c4yZ41jshPaN3q/i
Cgs6XWO7dXoClA8YqMxX7G7DGTtHD8jRCPoXWM3aPpt756zKODmasbOlr67yCXqhPtjPo0abvY5L
fBPnVrASYZ99k15Y7jq8ifcYVKBuNiV24Sr4CQiPW2AYRTv0LWYulId9Q4z/HNn2cCppYPvey4YV
egOet5xxK9muM/8iWPAtUnlOaUsiHlOwo9vWSNnV4KlcuYl113NX3ZSR8RY0jA2qsLGblsU5I1WE
U2s8T4FhP2VVyoIEV+aG6tN+B1dAbuMxDd7qbhrJHMf1G1MKI6zsQJ8DHjyIIem2mdu8DQb3Fakr
YxsyqqbL1Jh10bvWOWwtJpAJwkvmo5RkENIwO43tSRQE1InDqP5iZ+TcyHriwtFF9pRAk3zkUJWe
8srjUe8YDETxkHrJfVG0xg4IQHnBpbZVrlXuvFGv73CQErgYHW0XJbaCWW2GZ4G9f1ObSbcPmRpR
6jBKXxG0xkNkZ8iuXkerQpI4bN+GtwbClY+31yl3jPfzfckWyE+d2jgWc51vHW8Y3zsv8DI40bhM
g5Se5VVK20W+ctl/rJ1iHj9yKNhvLglbiLfNuwplsOaF/FKdqrYJOgUtY7lW09ile75KUm0fzjVF
O1SuqWRl2GDqy9FkH5PaLhZgVUU+XrNPnHcmDpF54JHmYg6A88f6Jk3uOff6baxnW/rS560OS3kz
DwHtINwH0Dk5bUaep+8DS9N/eYTi4FlnPdVDrDUKtw03pGDqFUcPiqyy9MHBm26hME1IP0GzrP5M
vAn8qt9InoZ7cwyCjci7kjrtqUlZqXWNz86iAbWXoUFXIhDfq0iv5dboxJJj0B9EyQNpxSYiwZre
Gh9jKbJ7YjTcEHozY/uTmtsgn4naPHpj0CWAKHovKj7iTvVsP1UOpPKbGKM0tY+B48XpqR09WXwb
pp53DSvPqGnTSuaclOGB4tAHHZYZovdzDBdrLPEphR/U2q21NkhaYsbT+LPEav05SF4hZwTnO19T
vNEtGECA78sDQuJIZ2lPFh0Danzseq+6q0r+dNG4xavFJ89Kp3rLdySfJBEwOiSiXQwhowB3Puaf
daAbd0U8egeKDGc+wQxzF9G532ZM2auKrdennZWghmcxlycYGcOGTUB9q2GnrxJX1WyXSvWgD3Tg
4n6dEGGjodvbWQt5DIP9mlOfuS5sjjDm0CgMyHG6d+vM3uDkMk963uAl02uOADgKNyyExrXjThCR
hcb309OyABDS2y8NpqGRrEqJQN0YdJtUOp0POu/cbSB35cdZO70OTnAfJkBMVnomx0eWaOG6T8I4
8NsOHOhUhlA+26ZZ11a29G/SIQ0ONSy9e4+nMEtwdhvYzPD2rpoSYuaokuRb6GW0dnL0ZGZq+suU
z+GjcuZm6y1vNqXFyQ6UG9OXYyo4HEE/1Fioxn7jdiVtKElTPQaB0luqqfijHYu1Q9rU+a0NJbGT
yqie66g2vhv4d7/nRfgcKKGfbROvFCscXdtbZokFO5coQh19BEKq8hEve5Ovg6DMxR3WLfshj6p3
Mdcsd8p5hHunRTqdYmRcQOPOoY2LFgfVfZpN2Uuis8bykiHYeUD5Qn/qDHPHKNQ+IeAMnz1JEL/E
04h5KSzXvKJ8m9SIR2uqAWbU/NZB069wA7cVEeg1RJfhx8ypjxO/5jSruhinayWWOphcZvGtDnHP
6tXC08bzbG4aTzM2piBQxyY9PkTznJxJE8cHZUlxwd3HADu6XEy69iOjCeEpoojYWbmGyw/HUqjY
6E46vaTcKkyu/EH350TM99pUsGUAb4CftM9uVAPShT1zXdUzqxaj0gENmClSPCdfKpppGcmTwMAM
S+qX+XM5yBpOfXYsDtd4oReP24xfYaoG6hQa8onV9wLyq7o30qSxiKK4DGOVwVOAoADtN34Xucjd
GD/d+VNjVzNcDcl2yI1YxcV5r00vbT6W47d50Fj8rrSWgbe9dnpDEQqsFmGKEn5sPQ4n3pLaIxgT
gjOELW8U7Gn+p7L7JrJZJ15oL9wFmqi+ZZkan/9J/vl/5EG/mIv/FKjXPaiQugN1hVMZ6s7fs9Zl
NQ5JZhnDBbKTs9Yk6FLDpEt1VJQkskoP30xl7frEPFqps9XseutExsYTQBq7edMU7YYfdSfnhFhG
vPvXL+5vudHfX5sLyIuoP5SWv5OElNFXuR6Yw6Us64soOSsG+7i//OffBEcRoWv0XF38/Q2gJXpk
6O2HS2zCTeJ/rpZtc1Fsv77NfyXJfytJegsO4l9IkrTC5CQK/6pKfn3Rn0408RtrbROonoM7BfXx
H040afzmLESPBe4iQd8stbD/6IPGKyYJwRiuYKZe1MQ/dEkLVKsrgMP92Yj0H1nT4JD9VZcEwQZs
EWcanrglPy8X3fKfrGmxGyPfGE10HCvcNWxHKTF2WHKfykog9VBnbJPdZLlRphWRmSWsjjbWew47
1YYBcl8bCkqLBx34OM/CDjZZXyyocl0fH9jYK3tnJDQMP6QyqV8qDM2OT4wiTPwpyAi89mZDEdug
vGqVBUwrq07pM+Ys8vpnmdBwuWqGej7MxtzaqzxZOlwyYdWbnqBe5FtDQeqxCUo2OJ5W/ZDJJD6+
jBqtJ7HKz7qVrygxaxt/8hzTWRsITeZZmm20bqRy7wYqR1aq7+h9N7WtaKByrDjI6RYPdiN+LJNk
ehgjvb3Uoalui+so34ixoEUm8cbQWeWOHjLtJeUtc0o8OiH1dTyRp30II+xoljVliZG3Y4lIZUtU
xAUNmnhzzCbCpt0O8LfXo4PZ3m6F+ZJJVnKxVWePhkmgWkb2W0gy5h66slwTubSunZnUh76Y7HVk
mNfInZs1YUKx0SaWX2OpZVdLaNnFyoebo3OmdbKM2Fg5iuiDoEi5s+Ej+ihY6clQimSIO1a3vuam
vuqiOLzj2Glfhii3eG3d3J31YVOZRXEJylr9SnpX0sdq40x0ACIhhDU305UfTsDWygjIS1CuU+Gf
5x+45V8kzr9VjUJJz6Fz7IeCJSVRxsekbqybNcrxZJViuMaNTk4ujX4kcAjfncIdwFmPJ6Spae1g
41+5BD95kpfaQ1+M6jGrU4XiRVu1aaUUo/KOUOeXPtRZ0l60EeotrZrNE9se6LqNOV4mwqzrkpz6
xnB4pRqZlLXeB+G32ROYsDOvwtae5AWTNqWR+CbK0jhZUaUfJ737zPjz92FnZw+iz/Ge42uUN0Fc
98HD8YsEFiTI74S2L7aGpJmUPFFSkjG7Wevym25yRQu3a89matunKTNXZW1R6Mllf1dAynxFBwT/
oLVtdLQTKnmIZ2YVw35vr6s0pd4pCSjArbqTC530qEfuXQ9cHDe+m5MHLLyEctKRc1e+tII1XIPk
j0lwdgFmQndunzWeCPgUbsAn9G0gTnaPBx0rAW6ILrlGVn2vYTUzplquZWbfOHtkm9wrP5pSiINK
iudpgQixEH1Tos62+K7byVexeXJs1CesP6ds+tRC1uyFAZto7vQXu5MYgiYZ7Muh1+4GT8pN0JXh
OtHtV26Gzb1ZqnGroYrDXw0dSvga+9km6UaEWzQIlzXueZb0bqIdBUe2FXGDV9JS1aYTqt5lmBE5
+B7nNj63qo1WVYtBFK9cHjBCYOqFgGwreHwJZSFDGdP5koy+zVHoRr9o9lB6TngAKUSmmKnsAMxt
fFBjNu/yNiXYzwN7N6eje2fXPUkTazjUkx2kawTI4WGw22cMP9peqybngmgdUZrK/GIPOh4kzc7k
ujKYi6mfGSx1xut+UbX3o6AGauO6s/yWcCrcwvRMSULGwXWyvPieffd7bpeoNRV+ojk23t2yp0Mp
qvX2ran5kUnHluu6zMxTmOWM4KbDJa2Hmd8rO+N8F2XXidsujVXc7yD4krkR+fQ2dzCq+4D7Mzv/
9hxP4/Qmp5FsFMTs6rGqMU7ptDiFXq7uCwyC0AAk59Jr6AR4t0pmIrYlNoe9zKEps5mT4lCmPenE
OG8hIJa5vLWJ+FUW6LchjWzbIfIyRAWPuldgI4xVpZurIvBt2qFGBufOQewvY1fbGjPpZM9s1XaK
iINwc0fOHLvnKJsaw95Pfd4eVa5HHc8WrfpINQJlVJEmIC7GiKH8Pq29AmdtMXr7tEMAOY927T6M
PLAfrTrgI5IOXHooVb3zvTHi+hjNikpP+JHOj5arP/YNaHbosFogbFKzpbhVQBMYEtixHwsTWmY1
BRq87iQP90HVHibYGvdR1mWP5FstscK3LXZ0anPhynmIXsGgNJvetNXeiMPo3ePUL1dE0UFshVNr
n0OrpoVb2CVy2DxA6uxLJt3B6vt+hckZfwC39l95anM0h+M03LV901wnCrF0Qp0Tw/OMyQUXCOHb
cQWhqnvRCT69V7Uev/JMxgJLNOEO64q6D3pH/tLHqCP8nwXWTSPb8aLR9nlRujhAp2FNpSz308ml
Q5t5ZFUdgbkemwMch4NT9AfF3dZvOD9M6ymrl/ViwLuIUBd5z10/OWekqexTS/QE80VngkNxy3h4
oMPPfeY5Ijcle49tx4pTQ/wRZQBM1Igo4KOh8yNlqrG5GYV4nNK8X3hUGBDUFGlXSrkWqLql6ldQ
AenFysow5CpubeGbUs1436v0026r9IaN4JEgrMd2isuSCgiaoI004sNaQka/nyuLfEozNN60MiFH
qM1kSv2uzKLh1Rmm4WfgRdWbZ5Nniy32l6tAoiutxmrSjrWR9FfoIqg4VlNrH7Y+QY8llwYfjOTp
Hod+We+FNpRvMhxzz5/moDuURmthIY+TCulEqOSl8mLbXnmF1d4Sm+0bET2rwm9WZgc+cyRZOlMv
J3+ymfB55XJjiVp/DWQb2Js81tNxbfQa5eiZHd8CWeo7FlnCz1lZ4Dr2bExJVoTg6xg9G6bUFOdp
aKujEbXu2i1tfT31XYOfjQtOZOXsA9OzN5WOpY0oeLsBYSLtldGUD0bXtOuGTfg503qcEQLTxnoU
SXlohE3nhsry+jWtkxaxMOwawwdxVXxPJwzgm5ZEVEXsupp/wmux7gKd7ZNluj/sMJJPIsrVexE2
xdai7C5bc4sP6E7vU+xCAFa4I7KY1Q+x0MWdnG3x1lNgg2utxGNrhs4ME4G6lh9iYE/cBob1LDFc
UUSrrBFhrGb1mRdmsSeNw7+mc5d6e5KE081Lg6r3RzMy3nsJhr/MnfKN6bx9cCQuOj8ZTf21mzlA
bkJ96LiW9KZbYV03PmXFXmkTKDfU6MVLgu8YT/InHIVus7XyaDx1TTcxV2oawdGa6mUF6+KQhOlV
p1r3e5WLSzj1RDFUT+JQ22B4ZLk0tRLcvqQ8AN/POpSKNaRDdOCexJ228oxQ7CqcROXKqXv7B+xW
E1JZUYbPuT0J1nJqQFw2NMuYfKOJdeKkYXhpWnPeDKCRDmaSYW+2nXY9l1a27XS9OxtsAF16Sn9G
idlBEupcAZoH6XnVY1Fep25bP4W4En64dhFs+0IH2cFvc16sf3Z3F5ljegg5ZuFVDRwknbgOExv6
iJ18ltjDcooF+EepRRm3Fmu4K1gbvWTBmH1DIIt2euxozAdBd67Z6aDCAiw+pbWSfqhzRlQDtYNE
2pttXlfd3oslZQaActPvjScIjrM3ZgsQxQ7e17I03Q1b0fmUakZ5HLB/nPkJs7Npx/FHMMct6Y22
BT9R9dtQWvmhykJrbabzS0lxaucbplG/hyxorlZVsRzT4/p3NPl/p+R/PyWTj/pXU3L+SR8osK/f
M1yHz//1PwzbW77mzyHZ/o2KLDI94Pkw8Ai0lD/TWt5vmPI4gcEPpWbXNflPf87Ixm/CkQK8vXAQ
Wb4QeH/OyOI34sdgtDgT/z5a/yfxLeSU/2tGpuCEvw1glwmB8+/U/o5pLZ6jUVvC4OMaakX27iQg
SMge6yYEIszXwGaaCXBTp/WDn4amcXaJu97NbkCZtgGJfEO+tv8UGFjuZ9IJb5KaUlRtmRLb5qvU
eiwCruF8zt+UE1gEFw3zHv+uS9CKCe0OZ403+2miWP40kubP2PUeBcHGWz12/b3ev6ui5jPDYPnc
Yv9+LdK41/y5z/KZgaQc33HNqBG6tjZRY2qFxKBGGhDHldXCfd6UbpX+iPgUh5gWFPHaCfIF5sQp
xixfjdwBMtndLbEui3tLMLOVqWmH22SFJxgpLZlAovISa1fJhRQCKj86W4novQ0PrJj0Up5RFZJq
afGxwBRei1afL10z6X5nZZTQy2b4YBOYv9owaTnXevCyWUtVD1OZhO9mZDIZJ2axUriteUDRZsST
E9+fN1xmwvZXtNCCuJY3VsRK1SDoIojTi2ep8QH49bwtp3Y9UXwpxAAqAS683+cdcAp72g1mLK6E
PKRJcYz6GJsMI81IhaRLQdyB5Hn7aE0YpuOmoet3mKx9MJdGBgCEjZ7TUnyeTHN3AnYQB4cZevmx
nzOCs3oIK4JVQSXOnq7MnNa1KXu2VNk9wj3nJNUZwIRgnhkUzKbB91ZjfVYODrSFXGrnYcaz2+YM
9gUmfn+gfvY8h0b3kqVTWfkLLOs8BHV1YhHV/5KYX0CzTa2WrpuMDWRv59mmxPSRUJEjWaUZLG/o
ox7rpbWlS9+rL1MrbAFnF8YK4deEkfOWJMTKl3BwVa7SygqvuUdn+x5ZNr5xyLJezFDFD3J2+G6W
LupHA2vxtqsi+2SYCUNC1BXRnlEYJ+qE29ts+2o/TEZ/CyMFwA4mwquWh/XR0pX8iWFD1FtXZ02/
MqzBizekDuUN4Wce2JyHhfY9CS33GtkUk2HaJrW4ks2cfthlYUlEC+ILoT6rtXRY9FbKyL/xe0zJ
JTTRVYxJc9cYU3QUZEjkxigGHExBbuMWmUK15nKFJ2xV+kIDKjDEV/x3owjtu6q3u2KDGF5eEuTU
GOq64lP+fcyNxAZMENIRxNszskggddLHOv9X5EbYtqtR9lPiYpmQdNKfc1SwvOXwqbUzzmqMSEEP
auI2Db01HSPwo/tqcK+GR792aYvZtyyGM7AC8nHM+PRsmrHLXoOA1a6RBZyeRIezzk9Ls8Ct0jiP
oDBwD0+x0fqtPVXEFWL9YjNen1tsazsbOAR1rw25mxTKnQz6dAOBikuRz8staPBCrWLMgE/j17iK
UKEnVxETvJFru2SYf7TnhixdhoiROxfTqLT90NXPNkfoBy31FkDeMiFbjMp9mLt3xTI9q2WOzpaJ
uuzU9IBKYR66Zd4ulsnbm5rsYagt7Ed/zOWkUS2ZbUTJL5IimBUAjJgtSHShNA89kAlfZ9SnEI41
E3+TpVW7blEDJLKAu+gDDkJBkiBiATFaGZ7R8NcsasKiK0Q4RsEhojUYi+ogFv0hRoiQiyJBMJVl
+6JSJLMRsMvmbj0hYeSLlhEsqkY6fdZNf2pn3sOgpU32SwAxZKpv9SZ6Gr/UEWQST0zoJQgnZDkA
rcbmTV80FXg5z4x99+6QJNcW2YX1EMvF6SQWPUbpxWMfW2qlRtH6wyLcwMzp1+aXmoM1yNuLCFM6
bpOMfVqz6D4oQBUOpGNtNad2EYcmIPA7cxGMjGbChGObgnFRptGxDgVdccVQzq+s4Jo7OQ721sVg
b3IZndxFltLD2sQMs0hVUM12mpNrO5uTrt+yorpQ0Yy61RRGv/IWyauaJnljUcW6DCNL9pAu4pgr
609RRPoxjUPjNCtZbbSG5RMIrRFAdJ+T04P3NoXfBNbtNYAGqg8WOW5ehLnQDacLBDqMU71RP820
Tfmag9fElPGDU2sVHwlkvhrVCyUF6Q9DknrssyB4cBZhENcmyYZCn9YWvybJ7LFOFyExG4P3aJEW
zUVkNBe5MV6ER3eRIGEQKL+13GOzyJNjx6UDzvvFWaRLcJecTZORGgaXV2qm4mNgtLh5mhSgfMdp
a02zBGMgsl8udceXedg0i1g6tDa6ab1IqNxjtHPSxuiqVaSqG8HabF0tsivV15bvLFKsHJvow/7S
Z2XRNL5IuxsXYXaRhZ5dYbqwRlyk3XgReQ1DX2jf9nqROw9qkYIzz5JrrVvk4cF4c2gNx8WlpY9q
EZGdRU5uWWRvmy+Nmdvhojdj8vHBxubb6UuPpmttZywStYa0e3SaYSKnF48Ht+UROaaze9AyqKjr
/26TvuAE//acTDnEvzwnF8PfDslfX/DHIVnqvxkwfzg5/+WELN3fsPKwUDYpnhAmwKR/nJAtFkyu
QW6GFdNyQAaQ8McJ2YZv4C5nbkAneNWXr/oPAAcASf56QgbYBwHYcjm9S5190hfB/p+2SJNq2z4X
MeyqSo0nLWnAzKVmehstJ/1UeT8fiLCg32CjQMtJv2SdL4HnS+sJRKNdmX9RgBj7+6tttcFzOvPx
PlWLWBS1+KQPxZeaE+Tc/33AMEhLRoCwTFnD8+S0w0NHtJ6N/qQyIHKJl332i0jVV533HBFFQzz7
UrHaL0UrX8QttJpDtMhdGNCyTfKlgblfeli+SGPkjbOfOWpZCGjnksixB45U2TcEP1S1ri+DX+0i
tYVaf5diyEKpyOPkdV4kOTsI+5cxrMCKTE30i6w5uh3kMELz9SiugIQkR/7Javikh+PdLGr6uSQh
4l9CadpDkdPvsRK9Ci+9ZlLp86UZhqhxrOgKyz6bUZJSRMMNA71qwAw2g6/fZ27QbAinRq/GZJHK
tTzl7Zpl77di2ZX9b/bOZDlyI9u2v3LtzSGDo3VcszeJPoIMBrtsmBNYkspE3/f+9W95SHqVoqqy
SvOapCYiwUAA7sfP2Xvtp0VAQqRioL9HPtAhmfJojyFQngheHPdmRWL2RhWF91TEEagxmNG5v1oW
+gB098nMJh6KKmdTOlXw6wLGrmaq1vp03/KRAUXQ9msrzJrTEGbpFmUKuD+mR3j/mjm4aSGIXieL
JeaiWt4BT4N6CzNueBz9ojlES1wdIH11nEJCSfZoUuTV2oFW/tTkU38SvqSPCK3noQpyfMJGXeYX
gTDKBI+j0kviLRVeNdSIn/MBW6w3OL1k+FYhiYjVMmvyjh9QdnphD3VrSrfkMbcXRKQ0RuaEhh3q
UhR/04yo3Ey6/tSnhR2vvHiO7mVff4emuQwHs1dNsjEwxn8Hy5Q7K+gV+bRKHNW/lS1lxyFEyPYR
KFl6HO2y2apgSTXu0hu/1iLgUDG1tIboRu0Cw259jhyNvRNVwMFrJpzhovouSj82Ji758QHwUIKz
UCgGRHtfjMnjtPjxPWL1ReS/8u1ak7OGOZpwb2enRDF2a5LdVMFc8PwivIs6xMyFqBCfOP2I5Gjy
qL+E9SGSXAOL6YYIgienm6PtVCKxWPdCEMMclkI7oOnTMRHz1mNg+Sca2NkOfFLB6w1efqlQCUfZ
tPJLWjVOgMK8M+ti3fQi3KVxtqwMv7fwpgY4siK72OSZuLEIwT1XpvBXc+U8omk45JPp3qraCdeL
2dLZN8vlwFCS+z6AOUNo7yzhppQtT6BTNuadwSzU23TdYKNFDlFQ4jg8WUVbbBNGv4BMg+l2AJO3
mXBn7BuXsQfaftXceF0znNArFo+LKB1ChCvP3XtpiVMm6B5UzIuZVel33HAfhIEDIpfZr7KtnA00
OnInkrR7NgYrv8un2V93JZ2qZHbFE+hAVi2Jmo5zCeMT02PUhPQuxnQeSZiJ6HnGIbtHQvkxcNp8
HQF9XBmVfUj76NFDRQyDQKTrEHPvOk3M0V1x/pSHVnkIfzNP3+1qesazGm9MZmpHn5QaMrE8lNpW
aj16MCA3LE/ZlkODe0TpX8AqJWyZmOBuOLvUqdtmTtGgogL7ZOeO89kvyCWOM2r6GTDqyR96/5ke
y3BTT14+s0h1rCmUKXT8Ezc03kwIVDQ5skhdTEimjH6i9F6NrI0ZYrRDpRznMBgBjkhhBPM26qJ5
F1qKkKrSLNYgSgkBSLLmrhggXfhtoVuA1lfT40yDHHrczSHYQjdo+i2afnAINjflAcwXLRPFWBPB
bs7dtuyUF5UiLHhLAHZzz+2RGVMy9/M65lh4mzBFu6SdRBRmurity0xxELHMrSlr0locf9i1nSw+
cxqR93Ef0XWP+Po/p/ibLHdA7pzN5UWMhGcteWQ+413Jv3eL07/4InKe/GYuH5oGVPbCjHSXYxI5
j6qXR4aaHQwHOhtbOEI5i26cDE+JY+PDiDv7q93xSNt2M90yxynPUtQddkRXXLrOhVnd08/oiml5
ikShA1oNkYDDDKjMOazddi6yITN20/WYdhnKRMmSmUcXEUCpS2Ci4AUZfIkxWvrMmOxI5+DQKgn7
WJ3MvI53BS0j5EF5+CFG5RqvAPJ1Xyj/YOQpY0xurTHrDtjZG3yqYn4tyFdcK7tWz/Zo0zQPU7/F
JZv00cpvug9I3a1bRWP2lsY5RuTcM1OetyZ+dL1BPOHSsqDkpDXMoIY5MT7s+FPd1B0cAm++j7uK
phkLU3NgR5+/xtAHn+3Y8bvVgK2NYa2NStJyFEyaoT8B63roBwzMnM9t0fefzcbTxe3CESYzPy8A
jsoDrpE2+eRwFgDc0VfewE6UmaiZVRWjjy1RyG8Hge1ksccZEos5q19lP3rbMFs4BrcJS3CMp3DE
IT6Fqyhehv1kFs/TPBM0kE2Q2pFkHvkq8w3gs/zB1p0kt/RPQ2TUmwa+2H+xX781fv9NfWwJV8ec
/Gu11ZkGWzW0yY+N5N9/6I9GMn5OTJvOtQ7WveLf28iBS0OY3B3vT+ZP8xcP0ygOT1/iGrb1xf9o
IHv4Qh0YYfwPJuco4lX+RnnsatzYj8k/eI18SziYqSRNbhvf059FVi3g5UbPmk/Ywxj05XnkjbDx
wGgvDMid8cWMCp+9za0eE4IIOFIGpJjKwhRrDPjpFmWW+ZT2mVrQ3M/ZJZakJiP2YwgY+O0ev4x9
6stBoGRKqGFcOUt7VQEU1WL6yWfC7sY3I3ZMzvvI1FaVld/WGFDu9TK/h8cd70MqqT3aEzxkUWGE
G7IYvL1K4vaYUfif6dTCmVcdhhZ7IJViVUzS0noW71MyWBRefmHBMPXxqNjxAC7IsPrDWFbhY9Vg
rlglxjQfB/M1yxQJUlkuz0gvQptiWPZb/gfqD1wUO4oe7zKFMwEJwgtyKsuwIiVwCZ0Dm4bxNlVt
AyUZw5GdlhIOZdF+i2ZWL4qgWtzDGxv2vU1ribPydEozdKOrJUvhI9ip9S01YXGkLk2lOq9tBApL
5N0R8BHddLUy3kqPPuBK1JV1ZygcX0vS4AdBIZUiN9hnsRw/xHXfP4F7B5+fG6p9dUI/+twaWRas
B9eh6PRgH6GEDuhbyfKYmxmaOkvPmmK2YubXegrVXAdSljN98izP4k6X+SsrbH8I9BhL6IGW0qOt
xEScoyL3lLV9fWr18KsOcwT4rt/t/FkSBQKuBNaricsPGbeenAXXIRp3aeC36dGa1dn5zUKdvG6r
wuOD6kFcp2dy+M+MA+zEeD83Yf5clU78KesTnYZT1qhvlhkDf+HBvt5glmL6F18ngYAXs2Ojx4O0
IpkUDtepIQ3ecBdr/mQewZFn22e+mCtbK81pO32nd8/2XSNPgc6Ud3QG07i8TzwKFadZ/NuoRRHt
UmDD+5HFue6N9Na6zjqBYDD3BBvKDNTV41BIFExGA2BfrwiAdR+2dr29r4eoVW0WB1UrWvKjHrLC
txZ3qnCDhyhcwJ4wi4XQP65jprNe694leTC+lXp4a+ox7nSd6I56uEstPROVpCe+qR7+BnoMbFwn
wuF1OhzoQXFznRnHenw8XifJODvFSx8Q2rGOyoZIjqFsvoDpw4ZYT+JrRteTkfDSL48d/SN5cOxs
4syK7+KQcFDklKan2uzemjKlh932aMY3AMSd18FryBYVDg/t2m8VI/KolF9SPTbHbMAEfdbDdA5Z
zNWX64zduc7baz16l3oIT9Bf8KFNnFdDD+g9hGhnMXjLN7dumd93QlTlNpRhSctdT/jz67S/1IP/
/qoBWLQcAH9pvymuGoFeywU4G/abum8fRCfREjQJ73OrBQacDB0sEogOCi0/UFqIMIOc2ThxAK9I
yxQAvWH5hHZLxaFVDK0WNFRXbUOrZQ6GFjwAo04eIca58CK0HgL7AtoIR8skLC2YUFo6MV5VFMFV
UeFrcQW1UEMmqlZcBFp80V51GKGWZGRXdUZzVWoA6MAyd9VvEDFTfxmvqg5HCzwaM0Dr4WrZh6MF
INVVCwJRa7xftEAkjAK0IulVN0Lg27gztJjE07KSRgtMFqcUZzwtqE76qwLFdmmnrjWp+BIjjsP4
hgxuI4xuPA0+uoC1MOunKKN1IrNguml1ZVHkWbPxKDYcXXWMuv4IdCUy6pok1dUJKWDNnkDj56h0
h32na5jkWs5019LG0FVOoOudRlc+6loEjboeqnRlZF6LpFzXS7Mp9CnegSBDJeVAmUo+qWuJBQSt
pN6SS+ZRfcW/1WLDtTALZ8ACFuOai8CjsaN92cLTyM1H8sKie5bFeY+5Qh1HLJKuU5aPDTHvj4Po
QrrOCUD0idCLz7bRSkwjfjmd4iXKPsrSY/TVTbxWMqnLe3OYi3tGwXQzo4IzapI5d0FUgAIaFVgC
l6yvlWDLW8/FAgvQCoZdgxE0pSVcFDRuzP7z4GVIzjqMp6suN2pedST7KwFU7bYR/Plq7q2z65Yh
phGIxU+ObL1jSv33HA2GpCFMU+WbrYjYBEE/FHvgLNXtYi4h7dq6fgKhRZuID/5Ww+o7Tkvr4omm
tJ/DRn1BLzFXawUd8RAJOJKps2AKJ3N72/T4ITNMKlhkE6E4ICtfYzOhdU3pfZMzoXQby76EVd45
q0Vk4eOE1qNCvXOGgU3CSIlkhndtqO4j5Sc4xb3yGVeLQDytSG4kRHifNq1xyTJM/lvLmtwHIKIx
xjeHmBfckwb+mLnmOma/nBblLw84w6d9sATBcUQW9LENq+J+FO544H0i6rIcKjRRNdYeviI4ZCu1
LERhpmDemeUGzcPEaI+hdmoHaxn4Ahp4Yh5SMqgvQ1aE9LqC+QgxISECBX9EGcg3kwyZN9HZzHfd
zm0+JziEv8CYyI5dZdT70iY8jTkVSw2PX8wmzUjXXcPb8HfJmGb3YVBNXxCs0vvvhfdiVYm8WEvJ
m4eMF1FckFt0s6bJVdu2tazqqVyCz3CTAcmMMX7dm4bugMCgJfFlj8UUvCRGmD25HLOae68FKXlA
Oo+dWnle5mIv5Ah4a3lwEPc1fl3ELBx0EszeZcCdryy1PLVNxHzdlowLYs/f1Yj6Gc6VXgiXSfNB
rSq9IXaoKw5Db8Sf3dp2k6+Wxyu+xndsutt2Um3krTK6Ico7CzHPY78n1DsxhxOPrNVmJxTJntF9
RRbzQu07f8oyo3xLx9lCIzX4z6KJ6lPTJM8IkpZtYTfFkTNcvfYHxGJ+NT96uaJbOXx3kvhr2nsv
PpSgV7vqOG7TTIiQEw8vhP7iC/Jlfo9HfDs5hXHLl2OtZFtnxzLrm++2chEB9TVyZVgi6FlXyZDk
B8iS/YPtThmBQYPDTKVugyh6xsTWbgtlqYdYUe/gQQfZaKz+O2L4j0YMiEJwkfzrI9TN17L7+me7
ym8/8seQwfnF5Z30OaK4jhNYgkb/72coYVq/kBxqMTHANOI4OrzuDykOppJ/nJyIpJYCP5vt0SCH
wvM3Tk7oeN6fnOwAFYHEcM+pyvK8d9ichqzSPI1m76awainWJJwKALeCXbZZD51R9w0EGZ7haUUC
QRXeVeVCF7N1TYPhq+rZCZ9yKAdGgUvEw7C2NdTcOuFBhjQFWK5GTIB+kyuyZWL4QP6uaJFUT3c9
hPF4RgTj02CFl4ild9d3eeHdjk7TvWW8wyygVNXCMvy1o1/xHOoC3gje+1ovAIZUStyq67rQ/LZI
aByK2nME0Hlhs8gJUupMylb/usLkjRyae9A3GYtHGLx0lM8MPq8rU9uOaX1DjFCMJoe1yyATvOIS
i6e283V1Y/VjpbP1oge8UF6ypvReGr0kGnpxxJVK046x4K4aFgyo11U0va6o1XV17fVCm6kiP6Z6
8fX0MszZgRVZ6MW5YpXO5+VOmi0pbGMGjJp/wvM4eDaBQSzwhBqKba8X/fm6/o96Kxiuu4J53SCu
ewVzDPYNpg90la67yaQ3ltJQxf2gN5s5LpAytsu0x0y0PASdtZzoLWpRDwcPAx2ikRziPE1+5Xlw
H9LrrjZWlnHBoY/PxvVaLP0swsybyudYb4lKb450Kf31iNmUkYJkq3fc0fpkXHdVT2+wlRMNm6Bm
4lD4GB9GvRnn1305GZxhK6xyIOZKG65BE+3syVaH/LqrL3qDN5ai3skkN/a4TNXRiS31huKHrbwT
FAe6TBh0wVBdawdHlxHzoLxR4JQfnd7y6N7//l+kE84Ynw1XG2nXiYlKFKDhGJBPdErrLprKE/KI
KSfcmzDHNNhZrcFsGpwQ3s4J+qfamjEK9rf/rqj/2YqK/e6nKyq9reEtW35sSrHs6R/6oykFScwP
BKAQPWf9oSslg19c5rkss9juJLqHf4xu7eAX4WBohk5me3jZNVH+Hyusg6oRz57AHYjP92+NbgUz
4B9bU47EoupZ0mWCG7AVvI9Htj07biXJqqdRcOxc27bwHybCI3jGy36fNIzMRvM11e2b+trJgcUX
gM4c+wPernFvN8SVIs+Bu/jDbfwn7l7X4jO++9P4cOxEJl0Qh+3nXdds7tzFzciZPvqg1atLwCzj
IhUoQ8QaoZutxAC2mQrX2SYtEWIRgjCjHgE5MHMKf5VlKR462P5Nu60Xv/A/qdqI7jCbTBxveDFf
ClIRSffLx5oQuJHk7U3upmBF0FXJzoD90RvyAMxUbRwzK3EMCoItOYFW0NjaD/QQIrrPRpHi/nDz
Bm9Rly8bmtnoeVAGBifA70IrKNPt3AbPrO4xoN5gkvY9+RsDLQWyeuBiFeOKFTxHTTqlzWuxFCa0
UBKWmH1h8yf+FXEL+hnENDuCjuP8BBAnJ66PKC9SK7FYPkBvBFsYTeioSccMI2PfJqo9NVEq9sNg
d2+JGbeXgPDajZd2N5jITzWwmGe/TEifC4CY+t3QQ6Ygd2o2RmOT+IoVN+dcd9eQHkxuVLwzCLmj
BzSI6tFwghfTTruVkYAG2qgsjz9b+Pv9lTm409lAtveAEB8XmB8v3XZKxvk28tWTOUT5pV2GBCIW
/ROOD56IdjIzHIAzUDoIkO1WswvBiJ3ZTLxHU2b14wjYhcQTWdy7o/J1fjgBOmcmQ539IY3Qss/C
SC5KNVtmhdauCfLpeTHNeVXGyMBnr3b3mM/LXe339LZE6w3rjinwVtHBOcx2WBPdSLvVViZoHCB0
R0a505ri2Xvgrjc30LTaXQrd/RQJOzgFwpOnWJg5EcSlmX+ue9E9Vz6zw2YS8DSzwWBi3SUKF6Y1
39LA8X+N/NjbYT1otshXYUBZRBERRdluraTqQbXFo7NTzUQjo87q+GvGY7+yrXZe9zxpK8Wq/2j6
2Lw5s4437tQNW5oiAeq+ON8C4imhVUCuUmVvP8Z9Qbi0qaxV1CYxjzSQ5HA3MeVZOIE63meXX7KG
GsVeKmnEuAF9KStKY041y/LNgsx9bnCCbeQ8twdMaeiZe4bAL+zECqclerSjNXppu6kmm56a6jGa
7dmBObH7btfJldUUvoU8lbyUlWkHyyaP8kjhCyWhy507FIeOkfdklrXiJiAeyoW8bebHESJEtypE
Ht9GjBlJDQa+ZjsQpdbOqOUEI5i0xXJJkZWh80ZXcILDkU/ts5rq8laHa3H7VJNxjE/DnV0FAJ9k
ot+uWDa4Fqg3xj1jSxvSVU9Gg08Gjbv3s8o7Zn37IYgn9eqPirSrqXOOAaD4FZoCZBq1gJzFSji9
AMuV7aqWHrS5IlKl2GRJS++XXXlacAG2/peSSN1h42KtAzEBRGa8Q/DrHGdBf3AFSs3HBjH2cXG7
VMzHV8EyjseKeB9yh1hEoEuhHsDwW3mkMCWRdUHLOz147SiYz5UkFKAx6fKLw4uBblnG0FkhERuM
NgXWz5qx8Z3HcnBTxOAsaCHmxUcKoQZmq92TrgrZ+hxqmasBELrb+Fr8mmgZrE8JlW/EkDgbU8tk
PZ5RAD9aPDsqtz1PVhzfJ9aUfai1yFZquW1EytOmqCcGn1c1rttl2Vsa9Wh0k6teF32Dd98lS258
xvGNonfW4l7rqvP1r5rfiNDTdudoKXCrSNhcCjG9QNBCAK4lw4D4mwPT540yPAP+iJYWm1eVca8F
x3FA3IY/je2Ta1fokUPhxQ/CtaxP1Vgkj/4yF+LQtV10D0OhxmtOBFS+tvy4+1ItJhg/BzudS4wK
dN9QS6LjJmjAD4t5PPeI0dHni8mNMSBJ1HMZZ/yLMWuBtTtihaTTTUYS6zt6ZYOIu8YH1eQZAZeI
AlPdYlW0d+liE6+UWfO2mRB2szbMx1SLvbHjCf7hoWOd5yXPkDmuFpM4q9WgMxzAPaEYT7V4XFx1
5P5iaU15h7ychjrtv5H+0k0vPe/6tR1oP94UnCZQTth8yFH42y723lIbReQknRos8mx/RChcH1MO
C/eBHQuuWrxZjVa+B25mX2ajviX6jSXHzW+jRYaI4UkXJLts5bkGJHZRGBtpAsCsaye9W1z4ng4H
B35Azdal5EXHSak1+Tj5TaYdg7Uh1xJhbss/iTSNL6nW9LeWPd84buPkaxL00Py79OFH7QMAc+pv
WqyHe12XvObaL8BT6tprBgDYCJyrpWDR7oIOXF2M4t9ub2ypHQquHWNFEJ3yne2wGJjkUS4H9m5p
CaDY4JY0P3pp35fbRnsdcNxje1iuFojI0XaI9GqN6K82CRn7E2dpqTXMVyMFNJv2BUpq9pFDMV8X
+C0nHS8GmbiPi+k9ZXPo7tOrPcMmekaBu4/tc3c1cKChtC5hRjovJVb1ZdFOj157PjBB8H2BbMMK
Qj5n+cXGAczvxCliac8IWiUEyb52ksimE7cdyxlvkXaaRFfTCXUXBpRcQvxZMYPMvqIRfOkMQVTE
ImxMA2lQn1Jk8z46JWmgVsLAEa/BokOdN6qmeATt2d9VGnPgaODBfGUfaBsfyHSNRBi67jEKJjZr
QCxnKJExThVesdvE8oS7QcWKdnVyEnzHbuEgMdcpGaHGMCDubl5l0NSM1pURnNCvwvpDSAgDFWN5
gJBCMx1ajXeQV9JDoKEP/ZX/UCc5zvnZUD4H/DQd6dIqrHHTlRzRXikSlCftJyvVbInR1pwJLG8Y
ua/0CZNnINwGGkoxpi07AUO1sjnA1XTmzTyFMZAlfLg4t3NbPs0aclFdeReORl/INmOhjQMNQKu8
PD238ZLNa5Z2usmlnD+2QP8f8Sv4XxqQ7vvqOjjMYFq+OSLUnkG/KfdN16IxNKKCGWQsFFtG48fD
PtGDSgt/cHGSepAZDT4Q1NJ0EvLMIvNYy5S5Z0mkwaqzB8ImZswVdn/jycVCS/ffY91/dKwLLEn/
6l83ym6rgZyg9661337qj3Od/IUGl4XVw/5NQot+4A+9gQOKGigPUBdP2BaK0v/fK7PtXzjJWECc
JZJdNAn/QLtY/MKAkyMyXmzIlEZ/q3dmvzvZIW3AI06Dy9X+OB8F559FB8nSTgO5De2RqQaZYGlq
iEczbhS4/aTeVU0qwd3VvvnaGX747JOxSwpIGZ6MNoGpwv6PWtenm2165Z7whVHvKUR2S+r1Z1kX
VA9xDbqiMvtgLRDMX0RpDN/SFu8b+Yz5R8dC0lUXMoFkR6eI7G9wacTajKQxISAUkcmYoS8YirAO
eU9DOcz/Bo/0rnnIHXAcjo4ut0EzePT5+ke2TUqxxkG1ro+UmvM92thgT80SrK2+15+Lv/uHR+Sf
HVn/fGC9Xo92JTE0NEmJcX53YLUMJLFRltXHyWjt1Rzlr1rtt05C7sHPr/TOkaiv5NsWklfo27QW
7HefTCGXQovh5ciqOftZLN9UkgAaAVcnT+D/nP0Sp+Hjzy/6Dml1vSgwI/oFPEwS8ta722laWIGo
Po+Dx3q4MrTzokNd426G2YUA/fev5tLhgIEkYWhpcNKPX14UyCkpixTWqzm52blsiWqHdoVCdsiD
559fS+g28g8kMf3RoBJyEd8GhITG/s8Xm8FmxiDKk2MTzznS0piz/KZpimojW4HsGT75ZeA4fzt1
2XiAQEQkPDld3d/+zICYpI8Plo6Q7/jvvlY4TP5CtmR6bJiUsdF2S0fiVBg+B16Ns+nnH/qvz5Br
Cl0NS2RJxBK+a623HJTtvvVSoAVKPVSy7Ta9wRuM9T6L4WgmyET9kpief3Pdvz5G7lVYxUHZoyVm
vluXsiglWNUjm7OcmpGinG9zsoeJhOwEQu3PP+O7azkEkqEi1n00vl5hagfEjw+Rg+xIjHGQHBPO
87iOFh/moNkuNxFhQB9+fi39u354hq7XQsHGrQRH57ji3ZeXFj1nFGq3o1rUJDYV1cIpT+zxd//M
2/y/0Tca0fkSVeX/lENxXwFR6f7v/3nfFtOfCWcOlg4WGR5X68+fafDyrvWqOQH1S9wg1QzniZWz
lKg+R9t9ipOkwIaIo5HJLA0kcqOKKD7//LO+e3b0Z0WrzkIHn8xCQffu2eFwliWN2/M3jB3zDkH8
1ypCLXAO7aU4VZHkOOvZy79Zz6+38N0ttnyHD25DTQPA8u7rHJHNVSr0ATEC8vnUQvQ8ebaz3NWM
GfatXROq1RvVzMR3mSN/HU7DMh4nr5x/xcrRtG81rosTEW84/fRIKESccQpVajz8/O78s7/T5Yth
5EF1gG393e3JXDuclG8YB9P2vddlGZx2PTY5xyyYZ5PHvIMj2GpJDR90VzVlZ3O0QDna5Ngch6xy
boI+CI+Ym+27wPA6fwcFvkoBSgT+uP/53/rXp1aa3E1GdqDovL8M2MyAnJYunxIQ2CahQRkcjYyz
S9dvf36dv76JYOz4yjiFSP59vzcmhsVNMbrkWE2VeggSLRUrs8q9QdjgPv38Wu+Xcx5PacLIs9gd
XXrluhn/42u/yM7tnDllOSdTahPJcNwghiaYmVcFbXodoUQDmS+G2X8xijLac6Tp/82NFaar38Q/
P67SZnqJJJWigD/n3a6St7Vh8WaEBwbr7XL0c4vFtA9muz5GQ60emOKZr24cgj2FysuIq45TwpIT
yEYrUmncG+KZwlOA1OYeSbg1rLomrYlhJf4CuHpWqHMed5idIJs+qtwOv494Tz/KJVdnvE7EGwVN
62nleoZFQro3Y2uy4KI2tx7JgvKevLg2Dz1+2dsYxgjhlnViQLGf1MMShfawymk4XQogVF/zkNRM
Rdj1mZkr/IBgLsPvBLi79aksGvT7JW6oA953B70cpxzg3X6ra4QKmNGqbCznaww+6I1lz/4w2Xbd
rOZwLKCjQ376no+9M20KcgliiKtpfMbyXRCFxtIi2jF5HWIW76qL3O90lqWF85mykeOYSXDGlATR
AJPac/aTY1IMEejV/Sp94K1l2vgvspla+YjFgueNtz/KdlkVcHl8ygYIt461E+6L/6Iw5m7mLIjO
vv7ZjoMutAMXXHeTTB02F6Z7z0jJljP7TP6xaZbpcr29oTf1W6uMzYfabuIMpLWfx8dQRJ59suB2
nTNQLyh9VJzSab6uVgDEbtoeleJakjT/pawynsjKnIW5znOhDgMiYJpBQJm7dWua8TN0cOfT0JqE
YFjoVe816Ud7Gvg9E2qhMzwhEssaP3ltzYBckbBtlwiwaZCrFYN89wkTvf1BlmNrrQyLe1vYVvKa
R4W1E3hcvtJmImyNl4bs9zAp1IM70eha9xlho+bYzJdkYSi58R2RfMm9nqUJpRfQOBP4mK2fw0Jz
GOWA52W9IE5ONmoWFDCiqNSOuDeeJb/o1TmaFsJqQo5ey6rvRvVQuAaDI83l2gxxhyUj5QPQBU5R
Oa07HrAtJuv6azxFJrMWydNLdNd834Y4+g4DYQl3eHSNZw+/keYtOMs5MvL0lMl8Gygadcz65wtB
cs0OTJkAykhiR0Nc8XoxqvYhYjh/NGVb3jA80aGYebLxrM48C7tUp6ExPWQ/bvgc9f62cjQywSuz
88LV1vBw/Euh/H2WKOK0SDqEdpPaLxIKxIpsBcx0Cx61jNQy05gVTUfLWgsG+LtgxnsMUgkgNHcV
qU4yXpKoXE6pCHZxjBkMO19FloDNtMXA3I8ANliRD5Oe8ky2a4DdOVgnnYCjY0l713lpmTmdwTJc
2hniGjqveTMu0lmz4ZCe1yQfvNCDfdXV1k0OW8Mc0DDVfTnts4DUQuJ0tUPO9Jh/k7GXBPFjFy+v
kIm+1oPRbVPCODeLh2fKoud0NEz5udHGZ2K06ny9zJJdbaitL4XtnBQgVMSYyV3sJYixHO95HMOb
qkQl3aOK2MbOMp/ivGABdnSNVFjLnZfY9hl/ffMgkrw7GSOZAEp5t5nfLJL86AImYEASQ2NF3Td8
cfVhERUqazLlQ4RXkZ2eROVUYhUakX87uDl/UJWTEUW/11IfXOXYu3nKEdr1IyEvONyaC4WSE28m
Tw/OfDP/0EKb+kDLcnpaKpf6oeoI5VkR5LacM1/ZmgXl75yMYKO0QMw95x6g+yYouChV9LmNzEfp
TtOjPy3L1lbDsNX7D16uqibDJamb4r7raQr6vGn5kZElpYCVwcVrF2qRTDKsykqvW3umn7AUlRP2
LbTtxBkE/qFOOfqgQsg2BWXeLlAmvS4C++p1W1vFpTP7j36uCFZh0HbnNAomZASWJd30HsrDHTNN
XGR1l+3KNHO1mLLbef4QfepRot3Yw7zpkxCx/DSYkCpI3PhipzMMdbeEmQartTWOZdDGJyxMsCms
CW2sGgsezJTagSNCbjzkS+tvi6UFCY6byiz68YUoX/m9d2aMgF4prGercP1P84Tma2+6CRLlYcKR
WQ3UY0RhHWqlgrvZaDw4nkyq7Kqq10bf+AdO0MEBVZ3Vr2oxtN9qS8ptPaXLqents1845jkIW1CU
TiBu6SOXlDClDx8iDx7ysAlpr+Iz4PCfxg5tilY8G2QGrkWfBye+VDgbLmZeNmEspQQhOW+zMrsH
HxbLcW5KEpArsOHS4xHALAhpI4zc/eQD1fRwEUH2SpwPGVyZ+6jvbMAVIj2GaWOduYPJxkZq3oyh
2I+uy4MdlGeP9sE6LALrPmpy90B3375FFYcEvCblK3QbsSnkVO1zkwjaXHXy66BZZSw0zXrsGPKt
ZV+1RIVA7N/HY2lBoZkYDRGCCifMnO27wZTVxVTkCWDarrxV3RkpedOZUTkAdMZ8n2el/+IS3PnM
R4tusKLJCji7kx8XI1i+9RzHbzFGD+ibDND/dh0wUmeezZ5OnHOrO5PuHSd2HU+JUiYcRXXKxdLz
dvX1eUqL/L723P4iu3k+2E0XB+skkIdiVu1xkkTZIDSQNxXIx3M6INlxorF41VGERK7UQfPJwSS9
87w0+x64Bazh2mckC6CCXhI5Ux/9rv5S8Ku3bVMxPghcRdhBR0ztV5ORBHwVoyNerR6oZaUgVLQh
wHXjEEh8Q1oHeacV03h3SLZZYb1NCMw3CRh2jMmBTWJxFC1nxnfVqy/K8US2M9OOgD2QBqzaLy4W
GAZv/b0wx+41bTPW7CZn12ARaLOoX48OaRPuh550X797w7YviSZxyjn+HhuwWfoE/TEvdl9yTOqN
740Xl+fZra27ZHKHD0BUx1enTeRLNAQg9zQECFwe8TQ0vl1s7X6xpiNS/j/2zms5cmPL2q8yL4AT
SLgEbqsKZeldk32DIJvd8C6RsE//f6A0E0fS/FLMXM+FOtQSWQYmkXvvtb51NDxnPjNvBXBcesO3
WWMZNPOSECR/AF2UtevkcszFll0UggdrljtdtHQ1rDbC+V1MNp9KT0enysxrZ0wLvLkjzwxGWRhl
ir4nGJzFKSHeOyPnXkSr+1qBLdppx6pZzmZCBXwMNWRpETV6wuDBY0TQHeK6pCtPpvpiPOGtMPdB
DmS94aFwsM1Gn5sl7X801EbrdKQgeKzkKCDN/x5Z66VMR8m8TmRjEWrG9PvomXb0MruW/W5YjfHL
QvpxFfmARNxqyUjD42UnZwqeyUkfNlbvqu9R46RsJ81gywT+mY0xSZGRZ+JebR88m8TUFSe4sLxG
RcRFVb6YbmVuTJJ25DDlm0xWyxY54h6JFjD+Cgsj/t5yM7E52UlJ0KuoFNZTamychWQGB1P6kRdW
Um0N6mR4RLrmUbkGehjWvvfGn9BGgwO1vLNtGRrsieGW27z0zlaHkF2kA5Ytd40PJsUL96hBRCyX
s5lN4jK7JfkLAmM/L5zUvX+w5jbflOVcHGBkTY+th1jZ6v34mkTdX0bDmKFdyIPzhsE6pzR2Q4S8
ZNGquTgGJu0BaxowuTeqPzSJxoql8flS4/PUYSN0hnjkQBZL2305amzkesqucjEdcgJzNmTJT1uK
am+nx+l2RJYEinXyjq4iR8UsB+KA24ZEA+JWLbaCd5PozI0uMlRxuvuplVGHjVEvB+GlK8IrwBNj
lHs1N94F4bBFmrx5gj4FMNx4Tz1nX0fJzD4luAFyRLJr+zaWC+rx6IzD87lR0TVLLg0jXFMXTy2/
sjZ+EUHwIK3q0LCbBuRMWp+ZoiKEWbnBXfEhXFxJKKpR+RnCfa7XiD6ztj6mQLCxIot85ycWgZ5K
7wLL3Gd9gwJBjliUvR/lQFqQVdLVhg5DRRCPff9tsZcfE0kQXtYjOpFFOm7nYI6/mYj0MBEoPz+j
34ELN8+YzVP7IJZwaNPXaZigh+rkym2fTX/oEQa1QZh06aO04+QoxyDfqnboXw1L+eE0IrQaqGGu
+l4BUyTSjNt8Ns+uncpXr3MqBkqtR8xWMqpT2nq0R8dsLSdIKZ0ONZ7sEPtZ7uDuJRkYFq6h9kk5
PbiWF3wCCcDJYjQFDR2ChDvfPFiDNdoXpt/E8gGvGaa7wlLr61ltTow5TeeRxgVaMewOmitajjnj
X7qaTkZyBih5XBaoLDc5+6GjtHtJXDUO83TXGXWG5S6gaep1IyVnTtyH6q3ozY/z6FcXedyAvCsj
BhcNhGIrQiG1s/yasijmsu93NcsLfaZ1pjHXffRGDq0RRkZLjVFbLmimZbppeca9+G00XxuEnW1B
uxmhnlvPvMkMl2hlHcyUHRhu2ERgUdiS10h1ItJp+Jkt1nibeTNkSZEvexEjsU/yMXrDEEmTO3ak
eBCdq0PPVVQiTGDND2LZPPdaJ8Na8gaapOPEbTo49wNbh8LwzEMjbHVib89LE71kQBWjQGc8i8RO
Ckl9BeLvu1eU1i5VbP82TtLcuQrUHyCGU9UAyl945J+svONB2tnR2U5cmgKog6/J36JHsE5qvt5v
aBwjnFGOnCLPZmZDINrBlE75+vUjpPhZD6ZH2V/LLDhI112OGPqa966E1b+dlEWXwLfH23Fh22NQ
bDLrWSrvMcg5mAiGXTIodbv/ahQTE8kYZar9XZ/TNy7KtCGAIk2CgxHwEctkzM/eoquDV7rdtzrV
fIE04xVZRxZUef1056aFeC17k7OOu4jPPE7qpNxqussn9rsLoTDHJe9JA2/mWZPayPdyiBp4alzK
vnZIGiLb56zFitNQ2/d9IdVuyKMxJx6JrgjNSxaDXlCdmGjBa2dw21MemWXJ9W8uxlVQx807zb/0
YOYZHUV/uQRKdaAyikDTkkF7Do40Xuq9hiTtXBUtifIugpBLnS1MyBaX5lW05Oev685Iq2U/ZJwB
e4H5BXYfh4Pu4CUMBCnx+RJwMQbDY5oilFn3Rb8ek6Jnyib4K+dquqnlwGGjSbld0++urUpUh3pt
xWERXa4lSPFbWCP+jpT2Ze85XAHaMXntYFhfsMi8x9gKDHIDBp9cPPQ9Wjb+bqqk+Vqa/AoKBHWS
1fp/a83REt7EBStsOV8PvFCIwCtwiZwyzNeEHEFiUTQJp2nHdZ8YbK8FqV/ckWvBT6hR9GsRDk2l
jKvJXnhROPT1O63ECu5qZQ3P2lptSGKMzgM23vcoMae7Ga0biewJt7Bj98wmRx2do0bU77nsEIW1
k4FjtxsKE9VAEYkHigO+YYVEdA0/inN2wGgXDkGVWlfULeqbJgw93ZQELJ37msM0dLX1MOYaGOJ6
w1pdnnyWS9m8g2Lmrae+G87EL0UnTcsVUL6Pg2bBUxmbdOR0y+8FijAsFt+P3u3wigoi+xrd/KhM
P4BKE0HUGVR0NjVnR+uIm33iDoz6OaBjUQUHrQYdxoSWX9u0wK+bcoje1IiWdbt4i7gUsSVuK9uL
zm5h88k1lY+7q1gOD6bt0vxgLOrv3PUqGLE8XLmNS0sBtwaRiT7iPtxMPVeJXMyP2MwaQBq+Ae09
abina+VGu5rqFAUg62PgcKQArBlP+ByjX5IgdCjeer0GlUmSmnSb6IzIrIzYB8zL0ZC9v5O+pOzz
vWT46XvUyeR9iem1I3Xr+zT4TKE6NuSKVmoThwnbCp6MoJ+vRDdUN8mo+6fUHP3PZnCiX2k9oR52
IbqT78qTyUnHdj+7cgaFBDXmNARt9JZ52O42Hc5YkrVrGty7oknr+bf28//Bef8JqmB74m8dQTe1
0sl/bN8VO54/MnqZKq+/+rvaQbr/AqLhkUbjudL6jTP2u9rBd/7FLJpomTXsaMWT0ef+3RlEWg3D
RUGmGVMGi19jKPafOnb7X/woXF2G8wwi6ZH/T5xC8mv6/IdmO4J5NOyEIKG3oN2OvOPfe/4SSi2c
SrAo9MAIg4PQmMgd0tl23FmDAkyjh8asNwwOEu8UWXPsnCoL8yEpGSyvW2uE3LOH71vmYe0SZ3U0
ilqMqD2HqqRESOzus0xdnzDHxDmxfoqb2i2ck3bWR8xsZe1b0Xj26hwh1pRcKhqqOWHKmxK+1lXA
AviGnKx5a6jNSa/JCIfbjBW1tkhojlcIPG/KoDRIoq1ij0qitvzmYBVov8IuN9ZfsaOyBACczncI
K4KX3ha88disDwDd+dNDPLnBS5mK6UFlln2K8pL72ib7Rd3G5E3U55rIT//MTLb7ZKcnnkiSyOMN
CRbGViDdI26M7tzdTH3Yo2IO+BoNyCJvY1mxOprCFk8mapN3aU3TXV0b/dEeEvt5gbl7V9k1vhvb
rNnclZ24ia21odxI8P6ZBz5miw2xwWkVZB2JEmADPjOVcgQgiVlPlMXNmx21LPmTrfgxZxL1paxd
932O+T324HwAnrx82rHg3UzoxU9ZlNBI7W0vQVscTHxrJ+c9/dxu3orM5LsHhbsQyTia9o1H/sSl
SmRyYxMkceXTlEF4lk7XWZQOJ7TCeBlTgFkE+a3H05sigrnLqTS8Hdc1/+W3E4pAK1egL6PgxerX
MzzM7GQ4pV33Cn6MHPKxiWYifXIrK3cmyY/pvVFafIWaYR9+1yHhT78D2EQ0T89xATnAZ4QtTV98
nB3D3UpDxumh1SW+qAYVgPlNsc2390W5GDUWn+VXEvUcCXOogpe5GB9onbr7uWICsi2YaL4sVpfd
ywEk14bcQGPbiNJ6qhwuQCTV61ULgnefTyir92QM8koLWXPIB6EokQq+XkTatIH1eCN/l3rgarAU
DFkC37S0SZlz7ROijd65LqTULRSwjovPsNisR4PFrSfHRn8yxsWdbupG8FRouQlx/XKC6wa7x4Zs
pg5ra9bQ9q6ygKS7HKZbGQ5cot4Gs1VwVeOYdY4yA4Vt4FMjxHikLblPAewvmxJOyINtxlVE+6vk
iolE331O08oRqRaDczes18kcTM1bv54i39b2iUq7eQMOy4vp1kwPAZaUEG97ekCETVwFm663dWD+
8nUJp4bk+OZdfVlzUW+y9SKNvGEiwbHnkIxWPN9NMbcCZtb64iRZle8tzwleIAJw4HTd2EQTghFT
u16a9aXAq8sVsN4SPU+4A+QODt6c9Jxsk4UjJTLlDQ6gOhKjyuzEQ+Pz5FBMvxCxgRiw6TLKKipd
WjRqjU72MAKGCxL3Q5G4QMXGtOTrmKlzSjsELWROkrDFemdygRk2NznSFY5PpBzxNFiab21iQwYX
a9onmdQBYTVFcLXQlWo2Op15hboRsFLIRFEkBkr0rHdZO8DWMFQ3s55CDlzHqvJIPQQNt8gCatrJ
2NnEHpN9Wud8X3tS+FKWbu6TEPcjd5iFkIfcJJsVq7TqMXmYu6m5BpsShOlMDB8K1emBOZxDQEZu
BCGOAF7H8UrnhIedXaZmyTDNSDxpt+k5gqUzPTRfu0QE0u1bbkbtMaAIPbB/t56kzTXv5QV0AtTy
annsgsB1jlPPEmmDOb6ackY41KW43gnKMMRTZC5Lc45r6U6hXZVFguEuSw+ZCRGxd0gU2A4jZ6lI
I+e9I9BYhXQWuaYi3+ECx5HJaVVd4b6b+M5TgsKFeGr7WRB0MY/zjvwDtLKQf7leRKfBD5O0+DbS
ZfU2pdeKm7QOxFNZCj5PVjarRT1Yrxwpino+O5ni5a046j7jnFTnNHG5ugPeAkdo8KJSV2QXp+nV
sRcrMOHrmncs0lK2puY7b1F782cP+eimT4fgxXUpQkOs9LzFMIpW3w+EMk97CIisb6rTWEgSe70e
g7nzt03rBy8G1Mvo9yUt60i63cHY5VKiblf9KfM7nPLt4IwYr4Qh7hxgl2FREAC37UcOL3Gm+687
jr6R84LNbCKjuXVVsv9aWes6EUTeY9p4EciKq5eRtmz+zQUOhkTWWVcpkjTTg5No9x2zTxBmfVve
i6S3tkTgfEJuIfWnIQxt47fm+nCOYlZgZqHiZlxcFrKC/cMaK+Q3AlB9Uonk1pqT+cjyY5cjGXFk
R9OoratabL16CS6o3qgFLRlNqKK7NCjul6wAJ5QW0t8W2qD3XubqWGm35BRVYDk3eT+x1nJPql3C
EoO+e8S7srWZyH/WVflSx0Kdg2jqTfopBCCzD7HVE7q7E3tgji6VIykac9xceMb4d4IiLuLeHew9
6sl00wqhb1zTri9dX8QrLj95TmXrFvhDou8t5EXDqturDm3CVmlJUzPjHgCmjYJ/PGo9n7qEFhed
AFVGd/Bl6GUG+hvMmn3TdO3eYDRyh/lnk5XyIUJjaX6bvQIDHWTA0otOwGJKVlW8wLaDA2GxTaT+
jQnQhEptqbYUcwAEvNbJtvCUCERCfwUy0Wl8Ypdzm1IUfwlDdaKV+2k8uxAjc3qo40wjt2qSeT97
cyHpWxqpop/cr9BsJKoXHN3LrT9pee6ygMdcyuwIikWjAVKJZzBu9bWBYPU2XXL/LK2IqxdNAhBP
vw5hXjbAkpoJ2nMu+4uaBvOaphuN085wp/fCqbPnWZbPmAzagnq/c+7bPEEor7vRB0VK/LI/2MOv
blbBB2NuRuYjgzyC462wdelx+Yr44tnIgiNT82E3T7oMYYITVOg4ALuw4mXXvkoySkOz9z4z7Vf7
pR9pchepGcbp+BwE9EzzFKiXjMbvQzRt3TSTHzHStYfEnSs8iK21t3NsRJZ21X1ncli9oPJCdyqn
H/QinwzgPxsxwvv204Re10LlWWPh2Nez4RyiYJBXTZDSxWy7pzboibBVHjujsCvbmjlsxBJFhb91
x6QJY/YNZ6QpgoY17UcXUvUpD3rnqsYuB6ebNMQhb93HyatrcpNaPzSChT46Kxa+8TK/A0BPVeef
jSUXtzwEwIc4Q0V6veGdCmXP9zE8bLuyq6NFHtzBX58QJKSRYhcH/dHFDbfp0tl466IJVmmjgusl
c+/7lHaZrirzgfauf1XPhX62JsuActmAmTd8ye+N7F0/NPJC9iWWtZz1VLWHLNX1K+Hs8AxLgrBT
rm8rfyLqAtL6aBtgU1sSKTwhd7nv7OmvQWup8/I0ojd6N/LylRklXiAhi3I7KNXtDclls5nlaDJY
0P3BjKCVu37ebln84x1GGh5EcaJPQ+V+NsQDh5YW2Asbs1hXK3GaM2W/R8qE2xbV3fTKjjhkd63Y
CaZmtZtzMw81xr2nqGVFYeVfWac1HGAjteTR7Cb7UFJh7/DnzZy0QoxXSW9IsWlsYjvRDHm+4thp
13wYxrwQYewWCtSUbJlvPaSRmNY5DzFyR7l0Q/zJ4h/vyQtqdwusyl1kDFWDgjtaIIzFNonFXsJw
Z1apd/Tzfnwx8s7yeexFFna8XiQ71WgqkKQNpadqmH7cF6mtx5fG84vT4sErC5AG7YFrLWGfmPw1
k+neswrzeYwnn0vcLmvHOKekK2O4z/sS/kAAH/cKnPJNMujumwFC6lIq/9rLq27Lwyt6JIHMfA3G
Dt9cT+2iz8SVzum3DkCqeSpzL9BnAw+JRc6QjWse7ETfjmEmDHZOMYVbdBthCmQ3i2IcD2pa+29R
W7CoR1k2NtBsxxkiJ94wfGoHHCn14m7RWRsms1d4WvSPXLNH/0Fvsd1bPTaSrY9+L6ZBHrnlpTUV
/z2v2XLtTLfUoGGZB6nQhVYUJipht1WNmEaZ3tAXo/nYFPPZFMv0MFsjM2sZFNsSh+hdgtes+QeV
7KpD+1Pp7FLYWxTQFt3GP+vUeobfaQOR8xiBVla7sq7t6dviLH33ShbAQjopUHkMn5Vb5N5mzHn4
/oNg7y9KOSTXNhpsgWvC5lP8Sdg5Jp6oF0vHR3cKEF5EVRenuz4QkXUDIAvoqiaL4ZDaaRIzMIqW
KmyQoNzElRZPvtmLG6fO2VX+/af6bw4LgB5wjWzbPQfh4h87CqBDI0LQnRi5Jls/BtZQkqe0Zk86
UBwzzrXY+fT0FpOdMcTN29+/+19FpBwPm5hf/mELDj7yT2+PVrmHnM4xmQtKoUy0M4alrvXLjBOS
zC44Ikxd9lMuI+Mk1u135QCluEAoaaxbx5uHfNmYuWaqpNcKumnjKmPQ4lLDVDYL7T984L+eRFdK
4UqbAZnJ7OJPx2sI4tQgG684osyhT0nQZN9tEw9x20aBJG63VVNWoTd17Xvp5PNDq+lVQNSlA1BP
6qGs2n9wSYi15/PHCxt+gO3QZ8UuIXgM//EQGsjalp59w1Fla5PYM7zpAb1j8NLR4uk2vrGWv6Nl
dZ+OkEC6B+qLCsZkcRBMTdNt1zVrDcaR/ftD9cXD//MH81CjIOGG4fAXrbgczEaVzE6PjRezQ40R
xRKbGYyjkhO7IpjBj01S+A5zLratu8muu/w8ONbw0DsDPeJkGIMX05yplp2vfbEgKOhgpBRRsUN4
6T6NO/bcEdK3jVp7PVVgcmcj4KRbkksio64BeOvP34rStBynh35ZuwDV3EwPKFIJgBqyZbpb93Hv
ZO9wbaFGgfDkyoYK6O8Ph/UXOfkqI5cYDOkbOB4eqD+ep0QYbToP0sD06bIGWjVWZ+SEa6lTwaV7
YuEPrmbLH4zHylponkxlwsea0355nJgoVo+xDX9w6y5Gsc0Kh3/lYPHnJJHbh1/tIdtq1pOtMro0
cK7i9FivWarbVDYDSdFDq47LXPLurgUyeeflM3mCPgXB59eX/b9O9D90ovELrEvY/99yd8119PMP
GJXffuP3BrRH8LntuY5nW2toOpTf/7LbSfEvKCF0lFwhJAoKtOf/SaYift31kZxLcil4spisEL/3
nx2MeKxXeFFoPiNNx4j3PyBV/Vne7kuJdIvXwRUBR8X70wNsDliF9Lx62SI8xaE7X4NU/Lej8d/4
Pv76FqwVIIQRMvCR3S+Sy79lbGBmWGUKwXIc4Obmiw++ttr4Hof0v475/+Jd1k/xb+8CU3+a3IR3
kdX3zvheTz+1+w+3+z99kT8ZZWRaO4jIeIt+uZfm/Zzu2uXj778FBfv6Kv++xDJ2YDnhqW1xZdAK
/9MZWSmP2ddd7RqV+lFjRBpDRlNWiMJiOboRyXlwqpjjFT3D4s6E1djZU8gUQBzmaRgPaaPUi5Us
ttgyUM52lNH35C4P7g5VxHgVwN5Fp6LMna2ngUTvKHrEjY0OQJZ99jSvok6ZyezSeQNC7xrZmt+Q
OeZ3ZOaJ4diTWw4kIyHqGqfULjdkcl007DTztq83XqpqpC09g2mzkBcT7g1OBVmhu3Hn5NpsDY9J
YgHTw0SimxguEVVx2U+EkhHMDHylv+qDcnkGK1zskiaxQKq3PzyrlLheSjv0DerTTi7lgXXyyskt
/TxVs3M/wkU7GKgnw9pWGQN3gPxFL5x9l0PBlFMjrn20ZmFmO9NmQlH0YEvNizCavJJLNof14gO1
Hshwvo6ISzzWyNS2cd0n91E2jD8CTSDYsNjsDLxoIhBmgFFjpMvPETTiK/hmle1KWjXP2GRcm3wu
8VMpuuNbDB36l9E61NJTVuiXwEr9ZD952rkfBpMXWg8wfsLrGsEY3QC9RgTOrgegItJEFaO4o/1A
eGIEu53cko5YLULjJF74zLjJYuen7vDHj7PuP3nwPTuL9TMgC+ZtsggwcHojfdU5mR7mjAR5o5JW
HKrR+blqM4INHe4FwiXMmQybyUQjjOT13uT1mCE0RM3K/FwGbveSGmBt6crLS+n3CbPhMQptV4Hp
wRtP6IGVneLKHnaBatQevod5qCldeeoClgYdO0ehD+oXSUjhx2cX+fgRWQ9vYC0eI5ZMH8bSz4E6
Z8NjXi/9I3tlflgFHRcGCV73wJmBshRRfvYxNW8co+7ZzAbOrR9wODetLaJdiap4Z7F23ugxyLJT
ZnnlnrIaDtlE8li07RVzecYHMTaRFC551efTphlT99YqRHZI4tg8CEdFHxHJM8TTWEZ0Y40BamdG
crLfQN0gtxvJ6e2cKGs3x9RK5Pk457lR7VVL7fog6BGfvKDx7iK2lAcgEfadFGV8NTruS1S2TOqh
eIBCcAcTHwBSuFOr6Mf0/UQCA+i+6EPjhYEoNNZ6Yxu9cagxJvyiC+P/Qmiptx0ZZRdFptJHEpgU
xX3rkItIYndo0JRFmRysxyMi8WJHFfZJM4gj2Q1TESZxYx5FJ+ZjyXDzihRe5wkVyxJGs0+MgG24
4uDLSh1cEDWvvhUNQGHc5N4sW/M4EMXg7Zx+QmAi0wHJMHrbHyInbqalIXFDsPf4rmy7uq76OLgF
G2M/IUfB3QBaxwinVriXr9GDzeZ+Dz7FvyPPt3qH8D7eq5n53ZQl+oY9tnclJoQdBMC4l7xBDyRa
d9iCEfYem9n2dxqbIuGDaEa3VEC8QUvCT7IprEjfq8WUFX2tKJebyvPcHZVsDX1qNH85qafLTVLU
CfHxQ/bpLl53FAOLUG6U3YFLAxsNSar7Zm66A3RPgha7JoX97CZgOUynvRSjBz0lqdvkaUF7EG/i
AeYGN03i7bIApiLmluXMp42fLMrC85zP7QUV+7wt3Chtt5lHhxXaRBacfHYMe+gVHt6UODi5XYBa
B1ULOQ8xFKwkT4mw8Wg4b6n6EVwFpg7ZNavTb/qmpIXPCgzCCGXU08i3zCLYkjTOcZjqhZYjep27
qlDtx9hqwPj1kN8XtYP0OjPnrWYV+E6O+RLWg5RHotmGn0AYl72F//Hypd4Z67TwqTPQaXTQrj+A
JWF9KVCR/OoCvFrMPrARCRPp1Sr2sSrPJXsJlQ7+xZLOoitXPRbe+s5HYT34eT2HXMNfcab+zhHx
6hFY3xIXCho/BoXDtp8tKgS7WCWeOc0SOeluhwqDH3WUbYRpijTlS1hmdbH1gD4ZEYaT1C9DWgI2
DvrqgDYsCtNFmJDW1gwXWNhbc1plJ3X/DptOn3zp+TlAnszd+VEO3ndc6a+zGm4C5M/ophIyWJQI
Ulo00HSEoYFl49uYjtTPMxPARtgnMDBkiCCCLM+MEVClyNrT/arWXo6aYhFd4eQtxyBFtCYgR71+
eYZSZ9UIfoEF3MavDnJcxyNL0/O2AJuj87T43UYopFVwOIynJvUwFxsTp963QXLWEkFeX9jJ55c2
KV91U6Xy3EtEChNymQ5DfRuDlmkjwz+wG1UnuzHylxG2/qGqWhRxrWeELiGdqPHRuMVfSsb1Ydcx
d9rQf53uRg/doS0Q8dQBxoAEdeOdrWbnXZRtEVYNFzhsl5xACNx/2IkJv3HM6mfGM/yEA6l76nJv
eeFCiu/ot8W3mvnYY5VhKPAcMAapaqqDr2zvVbMh1ZueOdRVMVbx/JsGyYqM6U4TGHG/GObwc6gi
47mUTYSWUGdiR/f19/OU6yn6NZt82Mmxx73pMK9FmWc8xeSj3MEkQuNeWLAv3Sl9q/rOvw/qYdob
gN6+2f3sfBuU4XzL3Ga+4Unl7ZM2MXZzmho7VG6oWaOovl5iQz0Qhl6FlgJPSsbwdPN11BmXJPj6
fGDNa5xmVdU8+Lrsgk5BbNoaVmfVQ42quRD3ExmPF4maP6yCTJ/KWdthQ+ArwkXT4SaWwXzuUXTd
Rr6IT5jPMAB8Xct0MfGbGo7PvsJ3LgsBhzeyq6IQQX28FQ6IqQ0KpPzWbLPy5KFxfg0iSGE6wuS9
gT9u7czF4fQvoDMYB6N9a5FixmNgl1ssswlLoFgFcpjv8nm6YVGYT1YTVbdQ+pddWruEKeK9ml9M
XKbuhhSeLFygpyP/pKwugjkjA1hmt3aegNuxkWE6fYmadaT8FnJE4aqa6baVHY9umQBllG1tgJdY
SpnvLKEiFAUCED7PpuEUKAwzm8jpsGLooiI/RFb1U48net+z4LAHwppwoQeob1sErAhwvYHuLlLC
eSRXvcXNuEfsY8xEJFfGU2eaaL1AYbFjdkjXKwb0qGbccWsyfc1A062UAH9o0Z4jlDmgiSteTES/
YdmgkbSDVHx82fKcEquVM47mB3GlSPnoo9kbw1ndq/iXwhROAX4LnKcql/Lsjc4c+npWhJVZiPbs
ecCyWQaM3zd6wFO6qTp7uTc9hPnMthmMbiP+8uQYLSj4AI3hVU+CxDbiR+8yG5QSGcptdITe7xxS
014YUkbMGBk3r9/oViaTtUWGl9yIJbXItEjLR2IuVIiLqgqXJjEO2q1JPbHd2fo+V7PP+KVqH+3B
xradp8YF78ZdD2ZyQ+YmQROZ8dNvge0KB7p9jymjyOboiq+R7wqzZuV0407tfV+NYY0g8BAhQ0Fr
GukLNlSFUbk1ZcgOMcEy4RJUmCD6QRW3zTuv/CEr4wfq09vJ6uy9NY3lum9rTyCrrI1c0qexTpat
orl1ZLU6cCCGrcCGsotxlOHI8F+NCv4KqF5mNmnXRjufCSsoMKTvpq9xe7kNud6y4fuCR3PYVdEg
ZcXGrNJE102VxNucsN/QSwsYA7U99MB6s+R73A/uMYdrvGzQXAzh5C/1YwOhBQ1BbLbYOq3kkmRe
c1dVefNK863a8FQvAVY12EIG6T1KgWFzV/iwxfthXs5WGuQHwob7o5HkLhaVuHXuYPMvd1nsqceG
YLEQL5rEiTIpmjbw2UMET9E2UklyAHSf7Yc2pyQ3i/QMDpN8EaHbj0At5UWQv4fCuHADtRsZbYyY
FXrUAJeu+mB7L94mr/KvRdBrc6sst2YwngFrJuxmvIuWuT7pGb1zZiTdXvuY86yyJCQlpz9Pv1Nx
FncgwT6cxGnH7UB24K0jdHZfubre98xP3jzF/gp4ZWLdzH6g36BoynMOOO9bNDPs3bQkXb6Y6xPS
E2WDAs1PjlNV9Zck9Z3rpOwY12rbRe/WjufCjYfLaMz5D02sEH5Owcmtex3dDbIpP8uOlMbBEygW
uqyG9gas8yxADV+hDiRoFnINstuhcqh1O3jHs6GdZ7uSZYjTTKCoBrV2Uxvzz3yQ/qtVywp72eJv
47hY9tiGs202lDNzk2RB1J+UeId6Y4LUTRDChUjx7Jg1A4IwT5qcXp6255mqAqCBvWxG4e9iAnh2
0M2ejAKHRKXbTcwqv6FxQ0M2wEGRi+absjN7l3sojDcmTisoi+yMD3XglU+M6OorvRTWSSm8ROzn
S6b+QOPyxu+No92NRnmkXPKMn7Mu8C6OhOURfuK/EORQkTqKvYYqZtyg9Yqe0eVqwh1kccdWMXuf
hF0/Z23evjY9crpDYwBX26RRm+aAL9egXsK1EdIYurpH8ThW2y+1bK48C/mZGrPzYPU/49Fn/k57
54oRR3Wx2dn+qBrT287En+48I79Z6gFkZmcbxUHnGP7wJ9RX+dCMjMjaRt8wuIlvyKTwNplTZF3o
+26L9ZRIgQ7F3wP3/yeRe/D/eKYFmx4cHL4dvZwZ2vZ3OVifnRMXycukOpsHF7RuUZXRfdfY9Ydt
NN+drBu/O/P0SMu8c/YSBfDOQPxLfsTCyt4YNtEIffEIPx6CLk5l9eCaRVduI0JyvKQ398sw9CiV
EwcYYe0cEqjoV1ZO1vomVz0wbKZIR2K64w/E0B3uHeSYrm1AgI0n+USp8//YO5PluJFmzb5KW+9R
BiAwLnqTI5KjSFGkyA2MmjADgRmBp+8D/tW3pWQ209Tru6gyq0EMAojBw/3z83Ge0Cv/EhYYWMvI
f7IQdF3q0jD3/BRzU09199lKrB845zS3Q9Up+ErhsBuyEdOBVqj02vfncT80Lm8Mm789BNypIb/C
SxGh++QOsfWQDBU41z5hwTY+VeKSmErFjr+zsZjpRGx+4g7yyIac3U5ydi5qmp1X3dg5W5mX4StS
wRkB1ugFWi3SG5SCtJTZGrcYE9uNAGhxvY6GsbwnXx4R4Wp3RVF0h85TxV2YaM4nt9YjMLwOla14
EL+MCMeHihLjtumT6CLEj/S2tKf4Krcz+7MlabKlp37GcvY5LWG2xlm7L9hut4MUcDG7Sb8Lw97B
SBO+RdVlFWI2kX/u2HFX/QSp0fcHfd/kPUYmmGxPru5ciKhS+25sXmK/dIM0ijmxCAQv2Ei1oBD+
cEUo515g9hDdIKDNiH+r8lffpUOyyTv5TYCheG69rqcfLYJ58K3S01S/NGQfXnpjmG7IloxMttZ8
6E1tUhj5mLaP21ITmehb63paiaaS9q4up5mrWdzQ6KWa/KEsfKRRtvL3cbJwZUhhPdCQ/3OaaHfX
Aaavm1o0F/o8fndtbg12bhZrgiouSTW9bbNBIwfVYmMxnw00WiQvWP82jpfOY4GIaI0IMgqICvMN
6Y7vrZnQU4RKjoY7zlc1jkE/Oa8uV5Apna8Qtd0RQzlkzkgTab1nfLeQG11aqIS2Ti1IpGQYyEah
EQy+Fv6KHWF/wnjAvGsn/1c9WdpjxNL7YppuE2/stqrp1GgmrNU8w11ppV3tdX/qYQDX5QZ/ATzW
wWOcQea8z4KCkkMTTU3FNzyMlv5M5zoQX8sBAV8wWuTvBo1kXCIr5mS95z5enKnjvsvsestovgFO
BtS5c4xbcid7Ik5ym0BVEe1CEDtWSYG8LI9kvvk4w3tqKMBnru/Zpm2/q1nrFPZJPxo8WOxFD1Nq
cWSkg3Gtd1jhfjzUcXXK46kME4AcqHafEY/eoZHZusoFQ5VN2V9leZcFDmWkdcjkXdXRVOyxwlR/
myRnUNMQhiAPZ0MSOhrURphhalXSBggx7ZVJV/TKwR+L/mb+9vHzHQOlludjQVPCcC2dUvdR9S1j
85+RyzVBoWIRrvIQxxet9tJDZpLRxKG+/iSVQQYxn+PrPp+mM+Mvmfg/M/WMLwT1G8zIqdEcZepR
4stYz6I28AqNBHzJAzr1+OXjhzwu5i8PibJA9xbCGmId88+FgKK8U51vNmjfSN26Y0wUEbkivMlN
fabyh8Hw0NMlUFGX3X089Kn5I+iYAPpI8eZdIR+56WREpmiWJImiG9pGfJQuiWDE5qiV6Pq0Vyru
wu3Hwy4z5Pi1CmsRL/BlgbFS+vq9kiNa36koJTcBTlj5hVEMX5Bw4kDlMGt9l/n78XCnFiTISihP
tIB4hjh6wVGD1pLOVIajZPxQmzUKthDsMQbdZ3aZd3int2+JOtviBs5Gox8pI3ykQ//5ls7cj9/b
t7mpwv4HXsDTSmtzA3IPnZeON+uvCJdIJo2k4j9+3FOTFmNQx3Us5Creu0Xjim6GStNAiImsOxsy
9bWM2GI/HuXUS+UTLuUrNOB05Pz5DS3oSL1VsPW87QJDir2mha4CG8BUnvl+px7IooWNphyy8vTR
/DlUNiE2UeDUg3GsIaSP1YvjVS8fP865MY4eJ7E70+GgxpfM7K5np9lbXnGOvbZ8/ONpz/wDxc9U
tN13k8NPvbExO+QuxK7XUa+bF2ZVUihDM/w11thhaJbVF0theOmIP3E0FOd2tPdLD82ZTQmF9eeT
ujja0SyE6UKr/Bq7N2y2Oxj/69HI6qtcS+lBlX65+dv3yniu5/vEUVBBj9dezbXKU1LUQVFOBCiO
ugPT754JJd7PRUEN3Ubg43gmyIajBe5HRjc3WY7etouwUJBVsoZuc+Wm1DI+fpwTI/EQHpo0ENJI
d46mid8mCZ5yXhWwtdE/q7WXuEE+yCZ9/HicE5/JcOlvAN22REfWsnH/Vut2ZJEJv3GrYEZ92+Sv
aJfWaVYurb8XH4/03svEwzjlt6GOzlhyVM7CEAJaNfgk7ksL/enodoAa/QE42FDOXxTe7XtMZMJm
U1vI7nVcoJ4drqzbDmncFiE2BYKWNFrRCBLgBTqfCxtJ80UnJpAnYzxfhzn3QKsuBS1TVIu4V3Xb
3OzSDqu4fLoZq54MtoIguSbNhnWAk8xnHtSiQ/Bo+XGCU9fTWQAGFKWjvZnOJk34WAQCg4u7J78o
9Rtj8O6V4ySvxdy7Fz2dAEtr73NDk8rOzRQ5k8k5OBCqEsRFa6OWGViLL0XIxQixKcCZ4l6OGAaH
JJaKKqtpiBvJNybCBXSGASfNpWg2m8F0L7RU69eTVVkBte1x03XQ4hgn3ZDCc68yCy1DmoEDn9iv
N340rmc3mjYWT+jztkxg7PSm6d/QXpdnDq0Tc82ELIuCgzOLkP9oroXFUBN9KN5LqrVXg+GLA199
CqK0AdcyhWIMPp5y7wMegZoTnzZYUrCkjwMe6DjDMMqiCnyvw38iqYptjb/xlSNktw+9qLuKSb0+
4CMSXX488onlSzSnO/gWeVAPj5dvE6lBi3unhGOn1NfBGY2XmnrPAzK49OfHQ514SAQe7EbkOvjr
OHSkLsp9U/VlUNDiuQenQhGPShD8grRsDk6bJd66pcCuUPmRtP948BPPSVwlUGe+eeUdQ1DdLILS
W5Vl0IZ04tRj+RAt1FEvVc1fhwHWsknRsbNcr+xjkDU5oDYCYZgHwK+elCppafWQbTe5EH89TQk3
EEwhjOL28Y5cKvHz6aOhz9EV9ONmdki8ivR2HG1nR+Lpx9++QEsXPJhpWLCA7eNjK0pyiWK15rHs
QgSAJcuKGiI1nTYX2Tm28vsFyGCENoQGNgXt4+OrRhsSO33Bk2nWQyy0J0BpP9JJPESjcyYGWdby
nyEIQ3EtdXg09vw3Luhv50oh4kSVGkIMAHlbQa7Up1V45ebDjIcLXKkc69mP3+TpEX1CUVz2WHTH
x4slXQ80ZhbUxnCR+fK1ot9MNFkNd8LJcW0yzyhY38997Ox1vt4SdTDi8rZ/e0Qb7jccSDcLtL6/
UPkQWFZ2mzj6mWHeB4zLMFwNxYI6No8TCoOnT0nCjw4GzVzQpFhoyIkT8eO3934XYRRDJ9gAKuy8
w8XCaprKNDWyoBFktMj0QDfof7mlc5fWHQV1b14LVZ3ZJRdjznezZNk4IK3YMIKPIcFhMcOiiUkm
+LYiC06fCmcd4trryadKP5cUsVuFM9gKdBs9JZhU0S/d6u6+m+rokFNH3o2ERbT31PcgIeDc0rkF
IpCwoF5wOMjinC8+fe0BbDr7zG9/8sOAoGbGGdCrjj8MkoQ4p7KBC/lISTZVfnqhTeQ5P/4wJ2cZ
ukpSSr4J7P4o5CysmmMkqlCUdy5eHdUQ6BmCf7c7F7Wc+hS+Q2zLPoQK+Shosd1clLIu2YgmKRCy
hPFhcvRp9/HTnNqBHEIAQMBcynl3f66ZOdXNCTfpDPEQbKXBXQzR7R66S5t/gxzz91E0d0ZkohwZ
C63/+IYKhdXBX4glqrLwx/LuaNm5K5rw6eOnOrV4Fos+F0kuF4PjaTy1WWnMFYsnh47wKVMGJbbQ
/kGxpdo1ke19H3NY72QL2zNH1ak9D0UsynwinPeXHlKnQBmsIQsibLK6UoPlE+1k+ijT+TML8cxo
pyY81x6Tyc7N8l2SDCwvElIgmoGMZLYvgGTcjSZ8wI9f5rumD0j8Oi/RNTmOBDLno33V782pt0m5
Bx7cgsck1qudhuJ4FaZiyKnNueOX1PCqdV91w22tyuzGzl2xjz00nTM4NQrLqdwYNbRTSEHoMfo+
PXe7NU6+eZcbNisTV43jwKcJW90ei4LTZrIoE3T1q9H51RpVWXtIXO+pn8hO0IJHEaMUyWM2Du0B
i+6XGEXH7CwcwJFubrJI/spRGq25Mc/x8Ys8sdaoaROCuks7CvHhn2std/kdkolweyznH3I2up0u
EVOGOfoV9frxWCdeh/GmMbaXRC1R959jmXCQdUxlCe1D44dOwmFT2Pprq/IycP0yBRfmdGcijBOL
zjCo2BHRcGK9C7GHJlc01lc8Xmp/jZMILjSqHeoYzbwScAK/1M1Izx8Uy+DvnxW3DBrKiWzguhzt
lBZevEnjtVXAXe2mduCjOE1+RzY+grEYPSqPrt+PRzz1JQnZSAOYBrff494Q1go4QquuAk2P6PY3
BlQJpejuRvC7QeFwkf54vBNnDg9IDLWwaQgWj1ZgAR8hTipe7TREVC6sZtzodVVvBIrY/5+hfDis
HvAc8vxHB4J0raQrSq5ohl+Vn7D/gxvods4lbZTGme3r1BwVLKilD2HJ9B/N0QFJXDmTGQjaon+A
L/3TtusH3IKbVRLVdx541b++HLGB0XRhYolB+eR4ARoTtTazncsAq3c0fu543/TNRpIHODPQiY2Z
lDqOGILMM20cy/f8LRKVM9w4PeQKmEf2EzyOvTfXD2emhOBnHAX0f4xxNCd8Lc1Sy2IMBP3GCi8x
edHarX1v9g4483xseYs6kK6xkfhepNGXikYuxELUanvMxEj+9aghy4RKrzWhgAPdsx3BAAaJ6JqL
2bLiO9OPcBhTsMJCqZf7okWcxe2Wlt4hCg+x7VGk0KGN0ICKVhd/NeN+9gvEVqUB2bkqaJ6m5zz0
uUBN0S0WYkSH1YIpxaHyNp7ceI/tuDrkNhLNQcTF9aA1Ax28Ps13WbvmDWe7glxRs4oRCgaIE7Hp
Hme5DfvYRiycjVeVJQDWJGm/+/j1npqbnOKuwTyBOXW8fwLhrjvlMDeRCb/WU/cKv+nWEtqOPmDw
jvhmfjzeqRVOzE2wR/qegtDRWrBjVdYiUmWAieSSc7oZzewwduWZ4PV9WQ0aElVDEn/kCBz/aBjQ
17FoJr8MEJHfSblwDEbve519oQh9jSBl3dvmS9SUZ65M4vS4ZGl5o1yujwMyX2LIIEebnEil5q/x
hC2811jaHY0uer5FM8Mdp7YLyLjZUG9ybJIpbpds5LU5HGxU/nY6ageh99rO6KxyHSIMZcLJPfVO
Kth++s0Gs7AaJ6SAwNGjjd/B60jwb91ERvjZzCDKerNdr2DwWRl8O0BxKb8PEGL5k54P41P6Zqs4
AYOjo4t/X9BLHbdduoV9ZD7Wwj73KU59cXpADfzWSDMIY3llv+0Rid7aRZkNZYCVhaK6tFKjvs+M
7lzH8Km96LdxjgOjQQ5FXmHAEHj24uFHvmGNyfT24+l76kB08I2hrkC9DX+sPx9Gr01Z1RgIBBSd
vLVa4Hk6jqcZXrBxq840nZ0cjHwldxaf7rbjS4TTsBmVOWtFix1srUH4wp3foQBFS90lZxbmqY3A
Ie3PaUHL3rvgN1dKOCkqKtp1mzusOZw1ZJ2nKm9+dgmahdg58yaNU/NiqXlzgUVC4B7XaeZW5rxf
4rR0yuFaz6Zx4c3NeDDJxW8qocWBJWvYo9IX94kexgE8lnYfYdx07UVetvMrS31xaQmiPSOk8fbM
+zj567EhkkYif0v5+s8vPU5hq2UxYc5Yy5/Cjx5jc/icC3QkH8+ok+O4HjdFrr/vG93bQVOxRI8X
cBOVZHO611Jp46bqmzMH6amwdTFZI8Wy/M09WocCIJIdor0MOnpG4haJ61jeNZWNRalxm1f1Q5H7
ZxIVpybwb0MeB6zpbOVo9PQi0MZpj4HwT9/KEbc7F001nLlziFPzlxvpYqiG8SO5pD+/V7fY7M6T
W7DNmOqli+Uv3GmcNVB2b036NlovpFrs6fVym9RLr4FmLMrMBtEf+Kcni6TKU1h74KFNOhboaqPP
KO6az4C2MKIrcxAQYevtJnf0Hj2bXRNrhRbBlNZOmzlbUpuV+UsfTdpZIPNOUn9Jq/4GKY7c4jv7
M/EGcIRKJNu+UOZnieiaw960z8ymU2/BXzp1SXEwb48LsHku27akPyGY5XwA8mGsOt16sqV9Sc70
CbLYeGbAU5946cxCKOOSbD1+7TI1IlUTDAVJDf12kH0jd2+cXBGBeV+1iyb94wXzDizANR3FjMkD
sly4Zh596UgDTgTOpAgc8I7reOydz1ZsDOtSKPsyrvL8UeK4hEMPysm3dgEvBgpc9DM2CUj69tqI
ycuZ13DivRNsLC3Q2JRynTi68vqO8iByizxY4GkwRZRzXcaEjSqt2qcUG8MAXeS3My/iRBITVQJZ
n2XXdt/dfWFOzjIcWNHtHCJlFZG1Q5Aqdm3YtHvc/8SKmYJy0saQJ2ritaImQ+eFdc4UT5zYw5a+
cOQYoEQotJl/rj0daYRTdElB33IqKI0sfQ2JAMKMtrq0L3kz7qFLUSPTYoVfRk4S2dAK6qiQrYdP
oxj1nVIh4OM3p9Nu1r8SFpf7eGRK0TGV7RD12Xsk+T9hDK3Ysoet5aTxFq2wtWm0sgtip3a3U9y7
Gy+6NKtMfM5EOd2ybGlCgw00P8Ve71/kuvusY09x5mJ+6vmpgNGDviA4qEr9+fyk29K87QTPn2fT
5xhZWjA5U/KUGFq8+/ijnxoK4TVaA7rROTaOAhCKTjhjLscSdljxRtbe0s03yezCj/Po6eOx3r7b
0dWLa8GiDyOJSQX1aFaXmpP3Y5FwORjAy606CsY0e82WsQ9lNeD2lRuXRqWHn7rJHG9MU4vuzE6D
oC1yuZclYPG3X+i/8Q1n8A3I8jx2nP9CCWxeu9f/8fPNa/nmtfj5v/7n9StIlNfyx+8Eh3//0P9F
CKPLXwrDOtdJkgPM0X8Rwq7/D9EHuiNKc0uenyn3fwjC/j9UeJnZvrWE7r8THIT7D7EE1yuSrZbL
afhXBOFlgfw+0XBcdkiTY7+sI6N5p10tdRryizgDfBAZ9oyXplVeUc9VXwpjokUqss9hEJZlcjSg
iysgJxa/+fuMMgZEcafBwwqmiXBX1wZ6+5yzaKXj2yCPhSB/0a7abI3vDseOSh1Ax3gKoI0m+9Gc
6rusatgbXUtudW2EZdaS4oLTpt23ozt9+W0OfPrP4/xuVoob8bvHJE1p0oW4AKZ4t0cbc98ruOvK
7QLM2AE/TuhUdmCNaYVGKHE1mXFzMaHSb/f0QeCnJbFrWuyQEiKllirrZxylDFCkoUcvM2Z3+C4Y
tCR585jtlJnx/9L9BRhZ5AtId5I0B9NJ3MK8Q3KvfpFZyO5F6mEpRjtSEFv0QIeuU1+Qwa+/0k2s
9osPIWDWyFBkPGr2thUJ1znQ68l4QJMnbxq8dB5AHdBRCRLqYnRa+eoVRaLT5zGoX3HLEw1lPjzm
fan2bTqVV6EBsoDOPM9Yj5VZXsWhTvo7UfIZ22v+4Dgl/lULOH5LRB7ew+Qrus3QAqg+8Kqg0kSG
zp8FKWqJvYkLJFh4t4VdQXvaA6BhMO1TFd/adGaQlvERmdFFtgCXk+auygcBAHdp0kg7F2cWCMnX
s5gSEhHQLXGIbi6y3qzvMH4IL5DkTHuwo/mhRma0NUQ3PEJPHh7rdHY+83XMLYoYzBRNnON6Z6q/
qwpP68gl2knGUn1BuFo998BRJS2ApR44C17DHSHkiw6Or2NoSVDXsfo10h/3RW/4I0pv2ieHBo0r
kFrWgZ4946HH7eop7cbyaqpg0RYFwczGTwFIrqyC7p2V0886EuRcblsJfWssBzh5tZndSyem2wW/
RTAIVfPdCvnHKEMguI7gIkQBLlY0m1h9/X1qWc6e1ingu31+qDw+rnLluJn6FHpxKxB4b3UHh2tJ
UyqZC5zoXFyw9poRZvcREj5cv+L6BvtmG3O9aPiZ6Qp7SxptyZ3pOpuGUb2ApBweKXfM13498KNE
rPay4OwyJp7YHzV5E2bLYtdq+1aL9AFJJ8/iWKm/6vwYriDtRMVqiMvhJza7aq8S07qNLL5EiHhs
ZZVSbQp8aApI+T3vNcPHws0BfU70XuD6NuFFQWtVGN47sHC/U3yer8sxVl9MDtI9Fm00ITZ1tsPU
q/uhp2CGE8j8GzzbMT3ReLdtxHdMoRTjIMQUzUvMUVTD08/0OQEWnvkSFvjhvWUw/xvkKc955IYX
eZs9j1rb40jaFLeR9wsHH5C4iVY4YBzDwjzErf0CbKD+atK08hiZzE1arrJkb9IVubGs/MUK3QET
Mldi6mszKRdvhSnmQ9FQ3e3C2pK3EqfBW78b7dtegQEukxbKs+1ULzStMVtd2uMbM6xeBJ0klyk8
hs+TtzgJaikGDh58r9cIjwNkfkJpdGT42ebt4byYRQDnWruflCy7zZSk8zVZ2vZJcg2/V1CgMVfk
SrE2OoMu8zwt1s6oJ0FXQdVbg4dL9nRJ4zKcOzqfqch6d3HDrL8aCY2+EAOgZzumqG86h8Zu84nk
q5E5z0NVjt33pOmt54SOrCwKBjGXFjLLWSsXMu8IrKuGIngxRqK37unJpjvXmtQXAyjAunL6uFwZ
9oRssJ6dHfPQxnuJpDw2hlPH1tSXN30Fp5TOQP/C0rJPnd5qd5We32t2f2MVsgCN7Np3M+4r8L0w
kWvsCDO68AbnJfwryfEFkTnHB1CZX1oKl9t+cVPsLfUt8bA2tYb+RxabxUEro++qt+JDPFMPKo1e
XlXFMG5ze5jwaIu6Hwb9pnBO28upq8MdamODbv3M3xiqgYvi2hEihii5sWacPDFnG9S6oY3YSQGI
ZgAyk7wu55X0w/qA7gaVsjZhrKXTG1EkGTnJIs9/RXLGBJMcIiaAraXWvlXeq9JNtmah+Zcp9I5r
UvQjHWssWFq+jctEoVPv4Q7i3M2HNI1BP+h4AQaFS2Ox7IS3rUbNXEvhsSzLBXGiI1Q0tUK/HO3E
D/rI+AxPz9+RXGmvjNIX+dbk3X9v5Tg6a5trKcrFmW/IxaMbAlp5sXQ2RpxfQ4ydWiy/SlPv0XD6
BllS36E/OHTqjQrb76Ia+31kR5x5HODejk5SePEmws60dOp7yrMGLa1Zu0O1FU8U4eC5+t704uEN
vgINN12W09JalGfZM11Klbt2JkftcR3FsIqKtrfBTBl1yWAJIkRBLcgw8T/rbeHiclCb+kaxiQBD
yKTZriTr6trKW3mJQSvcC1M3D2gm2o2IY1ZVu8WhpV6VJFxW2NLZF9Jppi8z5PZ1s7ALKEIFY74R
g1bhKOfMrzLXbbJtxfwggbLSjt/6wTTb/qHoQ/UpycS8GcK+vsgKaa1BhNLt5WTDKh+jbNtawrpz
W1LMFcz9fhU1dELr0tvV2kCNZfG+HW2hNlAW06+uE9Emr6txZ4WKrkx/0HY1FBOEssVdbmic5cCh
DkkicMdDObmJtMh/hLJj7POEGe+IKj54wxRu/TG0risyf7gwjtp90U3ejVHP6kJ5DS2uQP/gnNRO
U/y0ovqG9gP3yp/Qva8t6H7RKkc3hkgnzq5lOxsHSbWlXiex01zmcyie+9RV1sq1xwXwO+btZayw
B12nRqr/lHQS5hsLXdK00WHCH+a69tey0Jp9b+T285j3Cc67WZJeWV3Ufi9E6uBl21pAJKFsZKn9
bC5kr5EeQlpoqxIVijaBIXdje/hWpUa17vJxiQtkfUfLXb5BrF9WW/gcyaU2LbpdOpNTl+lXxAf0
882VX7eVhcKWxOFqrOyEBmUvbNdpUtm3ygyTYI5L+c2UmOxgVgr1lW+Dg8wSIqWp4Bxa7I5Tuy2v
fBNXXq/EOcDDjRTi7MgVeqcDl8WHlV34F/dofIuUFt5Lqg6sAXycr9xQl+EmshffmjgpcHuU9u0M
fuJeq6R89odExLs+SzJajKkErQuCvHhjOZP8Nsme6laM2IKmf05nZNH1xX+CrzoxobUbqv0hAXh5
G9OOeT6jWLJJk1LmljDU+TxlNWHZEjACthisbJPGZn4gcV9e5ZAfAktvMbWuAAN3TQpPsZD4L25i
u+Vw94tKuy9BHD8mpohuo4JIo7QdeRPNb7+FX38V2oI1Cet62ZRxSP7VwQ7DndclPPHr2vjENlj+
ENLhFqxFZDvezMKdaAF7FnhhbBbmxB60Yv8YJ7gjrYxa88q1XjRqHxWOutQHDKnjfhg30dIPWhFs
PaMzLdatWsJfuoee3W7KwZHwCCR2EF4Vk/pFo0Gyn+awwl878XFOGyHaKDvE1gHLg5ymMb8+o3Yw
Tt0h3hCRwqUu/04H1pj4SEaR1gXYTNQXISncJRx2y3Wd1g1EniW8F7W3GfgwL9C5F4pnycvuO/vc
hcY4zmEvSXL0sSic0bdD/TtKtPSVqAoMj7rASoj8cY/p7VvXAbgedbBnlEVAGAPxhlirg8+MkF2n
rQ1ooKteorBkYpaivmjFoC7LUdZf+96ybqFCTV9GIu4zmZp3ecrll116saj5o85610VI9iZzB020
gZYsfsgtdm5KstB0I41vtZ5Zx1HEBDMGZjywILoOOKcWS97qNZXEzS4wnuuPr4Rv+dg/L76CuijA
36XWY72rKUW0DZs+gNKgKAS2pGgWlp7Yvr6aR23YN00fb9ia560i0YR9b08ElUourziUsExRfN2n
o1Vf0FIBQjC0qx8yyd07z4lodu4AsYVaU9WrurPPqbPIpb67zNJc4y26VyhHS/GY//5bIdHuNSS9
iiapiebvtXITmW5hkyrY6hO7U4Iy24+F+2sw1RAAzYp2mmG+0qTxBJtHUGwmXNLsMdr0KPOvh8a0
ngcJWCOZRXap64V4MdF6TrSSyXK4hGHh4eVnZBvdgpSf4IS3L9hKgsgHtqYbANobPGrupxw8KgEk
PoiTUHiREM03NfrtatlhTOB190PUOJ8121W/Ci/SaSgtLUtbiZY9lo5Q4l4AtIe+ZwPDqYiYncsy
95Io43+arWWGNPCo6HFfYvWpnOu7Et02ewpt9htYvvVXH6O/laUnJMIxFdyaUyhvMiQ2V5gzEIMa
pBxgKg2P0axBrKe5L39pRJ85F10+u8NVHY4RLynBYVqb2m7a2lEWQ2KXIszhN4i0B1kC2E9rrQ0P
VJqPVQiwra0FqBDXmfPokBHSbMJ5+RchAX240VuKNeswQfA5oIvzzEsqnC30ADFJTmNi+kbHtgXz
45gnjkq/2k5swjDQJkJ5dwJ/pSmCfK7TOl2NXERaz2qfdNAjaxgT9rq1cZFfF75Es9twcfNiS35T
aZ/tmgR/lX4gutKzkRmJFWK3iUunf+yS/MVtuD/OkyGfvTEXyaZRi3H38u78BWVwMc+8fA4d7T9O
TgYHx10mhmQPW55Nz7O7/NBh2/w6YWP/aimD2NDMTXPFss12ovOaT9xEsaqqdeAtI5d+Jy/bp7Lg
LjNBszjoE7tRt9ztyhiweIxh94i/QT7hX5KP/c6Yo+IAiYlbS+mKFbGTe1eIpn/Ujd7cYu5Xvdpt
k+xpwFOX0uD2vGnKmROgq4z2yUxJKNV1Lm86NwHFEFrsJl1YehvhddyMQsuiob6yZ9ZIi1cyJhwG
/7HT5/r7mxmKV8yArrkdruzEmgPq6PVFLWuyciYFtdXkL0doXLBd2solAVSY9Vek0HhpjaRZgAX6
V5Ehm4tEueWVE/HiqDmqfambOCF45fBIKZTr/aiSvbdkgKhUypsiIz/kJlyTKUrOvzxW6bxNvFk+
Z07xaZhc+Q0jU67buh3dGqUFzgZsOQApfmipLYHz8ltP1mIK7yEga9YVdb8rJcYctwyW6rTs73qW
jRtskOULVjkgR5siBedBzW7bDwmZkeXymkw6F/h4suo7HWMwAFgpocjbWSzLxfOIXI+6zFCVYVLS
jOR1BIgKEqs8Xe6qyzkC8DYNZNfepiFd8gQSUQl9cOo1dW1FZDxEq+q7t4xPKZg+9KLlaweK1Aqk
Vn4AHJUEOZ5Z65w651UfOgg0lvSAFmm8BmTZ7pqEI69+SeTNCRS9TJIQGuP4V+PN6npmuZXrSUUE
I+OC7/Qisle6nLL7WiKBwuU08xfcoo2SFVxa3UOYgm3FJ45GPT9MUAVX1O2xqolmliCiClJw4WJN
FGW6vZY9jsI+HmJ7QHbGuC3hRa7pxAdBmYHQI+DRGxJfFFWp+ZARBOBVf52FRaLM7sb6O6gAcwt4
Sn0pQd+sQrPJD9qSXKGjjW2NGz0Wq0umZvHaxbALnOO6nBN+UmGS7KlntjhhMPxb/ubtkJwWLH5Z
xdYBC7GfuC4t4bKr8fnygmCpbhFY/Wdq4s29kxapIfxlwnvdyMsrWZnZhhYV78rr2vprZRCmY2FE
Tg35bnk10lJyC9GafSvSOzZ3DWQ5PWvVyxQR7GAtgHsThg47/JR4hbFdN991OKJgPbLeoF+uIJXj
EJ53mHVeLfO5bpZtmMal9jJvMR/B2NIl5s0a/jiHqLpMkNM8xEvWm7hkOQW4oL0YHlPCmvHa6msc
PWMjjG7dXpI2apb5A7wIGhF5yNzhccIl+/UW3no+GVJoT9l9MQ5kkSyOSQc52MPb2WB0pIB7DGxu
XbZ88k4kUQfNtm7dSLM5Kkb882qfMKRWmfkwNhhX+gWcQ6ciEra4DsOYT40HPByQ4fV8SFrwMbPP
9fIKzmx5ZZsEsXjhVduY8PC5RfQod81cEZyPGLeAVhge1UiYLDPyc3qVY6FSQFMP2ce+QqeTz7TQ
4PdKgXH9lhIcusWcCsTbRVTGI7anhJ8tu4lcc83J8DaZmCHVRHDScdkpWNhwZQRZ0CpnUSh9qF4w
miJBPZIzFknIVaEjcBZADzYmyeUthz2T522bnVzeBpkjddlUVvTErV5J3AaL5T7RTmShGqzaGpI2
X6RL1K7NIymLoR14mTrbWzywjjJfcGo5g+SOJ5hrmh7eTyP5MjOfiuRQWnZ9McqcJOKyVdKwZW6b
TGS3kHyB/zqJTdYLvqeofc6HmJQJa7IhO01ThrqmdYNOo9rtf7plOO07fvVVSYAn1onPJQQbWvkN
XBwhR93O+SHFcXGVyATHJQDTw2Dz1mZXEwfTi1kqmMnQtZnr3IaGsf5KVJJaq37Cc3EFLcgnbunt
5AaDWjbZEXfqx6oKiSDVoDZDzwdXHv0zmUlK/e0f3xamKlKOGM3om+942mj3kkPlUM7d9AkyrdoV
cZrgk12xoBOiysi12WSoNUa3NFUhsZgh0l9LZ+ZGNroKSHT2q7fmysGymwvsW6LYbaEnQbm9H5co
QE01VzJpzv2eRAJPPB7cPIUt41nPGJDHQHsIZjsSKtvexrd1lWHuftGF3b86x/8uVZ4pVSIiXTok
/9+lyuB1fE2S3wuV//6RfwuVhm394y31RLobEFTQ4fBfhUpqWf+YuIHQsfgmNxHcEP6tVJrmPybF
SBTINANAtfMoxf3Lmje8f6h84YEKgIR9jWbzv2LN/3kFJTahNx7Y/SK7QIhieUuB/rdbCOdijgtS
ZH5uWyn7lZwLruCDwe8JGJqrgLSi5i4Gt/RdumyZcZxp99zKiYAsjfWWJxy7+f9m77yW40ayNPxE
6IA3e1ne0EsiJd0gKEO4hMuEf/r9UFLvkEUtGd3XExsxq4gZCQUgkXnOf36jsLdb6JCXV5prYJWp
VWtnAMlXJ8tHF6t5SvGuTG5SyWyf0GpiH8uYra21TZNgNw4SU6PFxUOqXyVpBoKAi/DdlOKDGkSU
ZTP08JM0RoKDYru3r7WBr34oRIIeke3yMYiq8dFjOpKsIgBVgwqjo1CRmcSoV+g1/tYUG60Zp49N
1I83GtoidK/p+GWUk1wGZFd66PKm5mcnI2NhVqSxRoj9b6PYvTUaDfJzKZT5CUvlKVs9Wy9/GGue
qHf/6WFPr4DsDvyCma+iEvDnRvHZK8jhbKdaqNwPk7TwHbZaSC7mIF18xwYN3zUT98dFYubBTelV
5kUBKYsZI44azjLJ9G47EQK2RoRb7oOp7dC24z1ptnYJQp5pD0XtqLt4xKuC9K/0snUaI16cKERC
kD8dxZxgrbLKaxwkPzUCE0Cn6i88MLOPZmzSKAc/0tqt3yH7kIjwfGLNTTPYmhcwXCu49lQjL2+6
ohaMANyKD3aZh18ATYcbNCjGZ7Qiw43mwbVoU7x187Rv1nZcYGCcawwgFNbLl0M76N+qbC5FA6cf
rqMC99u+ZMAbjvypJj34J8RW4wjE018jHzcuLFLPbhw/vI/swQSxTsR9VjB7JM1R39Fqw87RpLbN
OstdzWkm60nPWdNWo3dHfbJ+0G5dYAVi7BpQgh3wrGoWdmit0AVl68Gh5tarIN44Ccm96Bdtu+y/
JzG+pKKx+u+VJHrUG4XcyQZb7zCOcc/u2k2TEJbCR5ldgazwMaEx32XWDz1PUjjUoXTVKksn5+hj
Nr8kLXxoVwlTj0VJ1t5Wn6S5xHYMuLIohjsSydx6QXRLepnHVs3xJcyHEevjn74gzZhIKEkqJPLR
GlTcMzZFrNSOUNPkKJpGvwxj/L79wugunazm5kysRlH5x1O6G0mZC5aTHZl3WtLgH90YPFAziXCK
ps/pnfnb1DLi4boe5mGsMMUkDOfCtnE11pFRvMONdF7uWQ4sBNhyuEjiaAWRFTLry7Uzz7DDqPO0
u5g+7/bkzKsZCgfsgbRz6bUwdoJ57UhsEXsTxa1qwC9p08f4B6OB4apyqcnrRq8fPIaAhFIKfYut
wOdhLjPq1s0/5TX/StZJtNZph+G54N1flHT3C52s0rVy0POMeWneDbrEQtYbudXx1BEReEPOO8UA
nATMaaupzA7SqRpj7TSaSWxEW/NvwgC4ktjq356WLRhgsDx5acvaMS6MqgyfKPD0zz4+6A9BSiNM
blR9lahEzuAvppgrfN2Tb4WebetSaoQXDwEsQKtt3S05W5m3zvzYv/aRG/2OP/8+/E/0s/zDfnWO
ufH4Lc4dACskcTNra/60n+1XfW0ojaotvDNl5Woow9CxjLLWPqRTMF5KIzX1JUIM7WMKFhEvHCjP
FaAGWZpbnyjQcWHxDbYLU2CN4jPwfcw6F1eFoO6raFlhQvxF2sT7LXQiAPZ1gnbg7Q33Tzdgz8cr
9FrOZZO08Bc3UEyZkkYceXegfs16SI3hqq6iaFO7oaDVK9hnwjkfzcEwBdXLbD/uMk541EPdORq9
Gz7x7cFGNMfy0UKEcOH2Q3aITTwLN7Xww4/Cq2lWY4Kw/cXbv/10Hv/nsJjXPuo120MzZ8LNtM9/
e5/LRE5279yV7Zx1TzRj+MRqJnNQKinu8RyeLtNBDdfCmz2Uc587MIvC3ftV0h3K3Ed2g3kI4p1e
7k+e5o2bB9ugtxvcVuu2oFRXyYVncv896RngMKpXTx3HBK8osb8pwmP2xNri9Z/V2Eq3dp9hnN55
csmUfSKiQbINtW34YMYG5m++5h9UUkM48D0mygocsxLx8IVWetrKvgv3CdENaNS9wl8yah5+GidP
aDO3MRtWlWmsweFI2Suzb0ZOMnhsFRidZVW1FzYSJ0AluacmGG7s+dMLAy36IUMt7tb0kPy8IoOY
MkjzTphqbFc54tdlYNbxD52h2SbV4/ALK6/7aQsUUCO/fi8IvTy0STFd2vrE48O60rxDc8Mc0syz
jzrleLSwazfBDDJlqJqX0E7iYZ/12D1LCban2cK8iIderZCDD1epMXGWvL0QKBJZpS9WAvo7agbD
Z8+ey8GzsoG9Om+JYa7vYmGAgY06H9jitDeLfqihQGEe/TuIe4qjDaVY9eiaDTbu6I8zXG3VPtZq
bxULLN3qBAHfYsz1JFt2WprkiygqNjQW8+eKl8g3VC7iE9t/883s7e5nC+dLWyGDz72VIhAVuIJy
7LIDdlljuYoJwWAXFt27JUKxEQZAMHY4OYmJkTasxqny9oOdfxr6Em4N8RujWGpmsp3d8G9h7o39
SrV6+4P4YLbIrCAJskS2ia+rwsIZrN4TM4Ciz++VtJDmgZTqnaNl9G6DmUzrwBofDMDwlVX61oLf
E+dMCvkgoDOzWFNMaZcYCHrfsYvIV7LrsgOkeuCnQMDjcK2p3k61GZeXYM82c9E2i+85B5J7paVC
AGD0lr8okzx9AMYN8KTOajfa4QukD8vcYjdYKIJyfmgQbO+AbeYCRw7lQfeHYqup3F3JqSNBzIqR
7DcDOY/cbsaWJ0rFgwJV4M9ER3Bsj7E5hUufNAZ7RXwbvjA4MOzxk+fUmYzU+obNYjLC8XKr7KjB
HqL8CYhCReWC8UNU69+QEbGvNjUc8pGdnajVguSCyOmzw8hC8GfLo/Ko2SOKasZU1mfchLG6GfV2
uqXFDtHg48t1J6ktd41WBNFCqWl6Mt3M3/vtpK1FSyYm6VEh3DpdTj0kDrIKfOUmjLRk6C16OSfm
JTVV5gKQadUETqYtnCrUSfOcxJOHorMpa0LyHMpWUL4MZFr0WX7leXl8Q9BQv+QwCHgyuA7enj6k
/3a273S2GAHO88b/v7O9TL6j9n4snve2v//S797WN/+CBhoAy2C5C3P2WW8b6H/ZsAqDU2+Jp5FL
A/u7t7X9v1BDQ+MkjhLR+Smw8O8cNeMv4lw4k8nuYxrqYxz4D3LUzr0FCGljudpMyaF726iiud3n
hUo9aFCDhDKOBRAp+X9dlCfDTjrz9CPWC0RoZUwRd5HSSvSfkgFHGMZicUUNEFTOI5k6hWnAWeHI
IIcpdSfMmH7FYkZmTRoiQ3M+4rpQME6fPek/1FjzL3u2t5t0R5T9s+LFp8Ri5Pryl/uq7QXiJnlk
XDTcGXGhLZ05OpJgQx3IagzFO8eJ5ZuvLokvFP4XGOASFMoze3lJLREkk7RldHTd4KJsPCIPRIek
fYtamW2EKDGt3hlShwmBXL4elq3defYucNsu3DgRJvH70INpu5g63KxIygnbaWs2ZJX4RQJbrSxa
GvwZCRam0UxbOyzKY6pml62Is7ZbGBkNz6KW9RwYjYMk6GdfEEGqud1wJyZG8qYxOY90NKVapPVc
2ARxSN6i9EJCFnsHl1ts6DSiGl3eSL3MG9W2G3Rv4+XownWVEFJxQreE8ygt2IujrZGaOzXElEi/
JBDeiwhJXzMW6qO1Mf9yssxJuqznWFGDbnNaJJ7i3rBIr79oc8MUuT0/gyPHJ/feMasvJrnIE3Ay
BcY1+zq/KBgBO8bJiIdPFPd42i9qjQG5mcaGQtqBVcEVgmhP27je6Faf6bvIq2ykYv1FinhKzcSe
+m6SBVCyJczhofKNQftqmQ1PLuHcIxGkKYdyLyuIxMsOW8UJG3VmxQtRzYcMhxe/jkAhqMDDVDOe
1LDYjuexHg1hSYwKLBbYXcnsV+g8pn0U3rejG9x3reSvMy0hDaHG7wUJKv+0rmoeUjLavAXXbhr1
OYY/W+1sOuZ8zXMkcthJrHnD1wQI7OAwR//AScNr7WbLySMSNBEfpvmVePPDCTC/5/3hHX8Mag1g
JhGN5i1xgO8v44gcD83XKW3whhx2M3fEZyCYGHjdyJGPUEB8JCQBawdvVXamWMP6jFbCqY2Z9TSM
H+FTNFeaE5AQl6ekmYDCttA208a5HMfIvdc6z7jqu0rcEFETPVLeEOepCdtfJmbhPRZR1j1Ulp4O
jDJZsnEPVNH1HbHLcYpzyTInAm08mIPrALGUXnCv0fw0t5QhmrtyOnLpF7jI83j7JHfltd4MDpom
J9IKNHhtbRlEXNh+PFmrlBVpfu/zgXeXWJXdP43p2FZf+GOePlUDYEGSE2GauuiAlmXEGlEg++0y
LgPjIwx2Xo/ItNpdaCHp1XDKgPAgsZbVF54MH5dHvtq0zaqyDzdK1yr1+ZTgC+mfD0GbPB5wYqLe
3IKKlEcHnma1CAcld1FHcvkmDU2qbMupd208EX1qkdYWEbQ0IwUuzogTbj2KSGNECDwXQi5pgloC
eI5FnJnyYzZNmnZPIOBUXzSm1OTNOMCA24jRYvud8n4MPiW2nmd3YZdCi4CMVi/DzrL2U4eSavEr
UlVS4yTLQe8ZaAVBxIOo4CHtQuGjCLDZVcg5qRExLE8LORs0Xhw5UXzHbjd/FI1kJLIYesgAbOYl
gcGtRg0KLhe7nwfht+Z1GjK2YsxoZOV3z+qNq9j10wjeY841tSxKB8KIIpl+lYaEarAglaf5YYV+
kz1IdgiDWMFwcuR1mdN4+ZQ8WhisPUF00drM0G4u4ISkB1V7vPNGSOMqbeDUP/htWGc/Ha8wzXph
j3VErpDemeZ1zvkz1cwrYAvsw8L0QcPK0tX1fWxaQKKY/ZHrp+EbAWF8YnKVRP5Vgbzrs9O14Zx5
9MHDgISk+LxsP0H519bwc+IVC4PE8zaK95YIQtj8BBUs8gRlp2EZI9mUXu7sNNW7s19DWmvJQxTb
rdrYleMWKRStMSzYZMp9Vfn6vXIqc2nl+let6BKAKMZO2ViQEhT3g78jICT6JlTo/RxIfofQK4tr
DPGJz5X1uM6EHG6xmI6+OlZXrHMOKSLClXXn12Hx1bDjfGMWehTiXJZjBt948iaISGUiQJi4IFIN
xWVSReKTmSpvEeiq2Uxag39zN2CEQYzRusv76roTU37hQDFet8yob9nWq6/E2scfOlvc9NTu6VbW
xFXUI6kCeloW2y4pkw+RcsUnXIZUtJFNAb2QA2xFxT8dhBZkGxr2ZNFh2TiPsD22vc4qP3LoVJ8L
B6hmlU6q2PiJXj7EaHJ4tKQKUC07bbF0sRYCjIImGiVdTqiOp54S6cmVgMm1M2cTKnIczSsSfjx7
FetOQS7KSDmwUrSZx1rl5RZ0j+YpFVa5n6OHNpFj3KZhWW119IMrUhKqz4xiq55TqnP3BSz3DuTK
a6/qxg4/BFXs0pFMGZEVyIvxPJ18xIuue6XFTX1kwx53qPbHfa8ZwX5qsn49KkniD8SZZd2OKZN2
5X7skm76oesiPQZ+MB1lIYP3TPpfAsYOJRH2S/yfwWYUYJt1BhjXZW75JGIypmwqucsKuPN6b3EI
2Rpjayis5THkK9+9XYidCatOV52liYi4sO3HHOxlVWSHU+zFvRMcarqoL2gb2BiqxqTGePs6ZzrI
03WgAmLlRrVH5PlZ9dXFUO9VEIUHO5srDPBv9uxiqL44Q8iG8c8vhpYayiEFMmK4s0dp8A1rEUXg
wRd9sC5nnoFiLr08ZX6/fanXhSwiOFpganEdUe+522gdBV5FXB45Ie5oXBXz/NpBuQ/7qSmPapaW
/+PrzTM2sD0kgYi+zsTU2Jnx2YrcAfKJw/tfR1BBIgCtZaGoRlSC+/k7j/MMjubdcXNIxmdlHC/v
vFgf88huAtnYByAtqiuc+Cl+2FA5gYuBUEr0LfytpZZ3/FnXUo6Pt2/69SL1HazrcULAjMkEI3y5
SMvCrvVBwH9r22T2XGcEPhj9eyaTf7wKguAAV8NZZ3i2akRo9kWYKPcQQbLYjQm0Bs9/V4D/p6vQ
UAJqQTHlwzu7itsw7gLIcQ/Qwf2Vm8AFgaryL5YJod8WWkm6nVk4+fKJZXVeQxzALMIMId4g22ZR
dCOSxfUYNsZVUw3d9E5L93r/Yk9nD+O2sM16NfAqki4ce+HaB60M3c8GJJXDpHeUIi02L+sCbpC5
cNXEEnl7cbzeWVBXB5aBAy/uda++CEw7E32qiMTL2jZYhyX7ZON2/mpKYWO9fak/3CKLA8E4NThO
BuebpYcGh0vlJkySmbuQG+VxUg2CLpsFk80d3DCvmrcv+qf7w1jFx1TL+YPxbwe/zYoZFx2EWxOr
ktvWXuh+vKXRefdLP7dU5FMPQCewo7C9wJvjP16umzL2pQ/Oqh8mqSCfpEbuYNXl6eKu6iZ5VSL9
KxA2UCYPPXVdT62lrroarcfGhm5Kc1E6j1Du1A8sSyyqzqkQ8Y2fudV7HpOvN14IqAw3oLWZLgDN
/J09G9IUidMnCBxY4bnFhZIQulI6aJyX2IOy1NKAsv7tN2G8/nZnf1DqSjIf4BWcG/lGArwk5Iw7
APpT6w6+Rf9AjgY6DGlwZMZVOK/3NDGu6lbUX6DsTMbKSoLhrlZmLcjYaqd6Q5UEpwUmarx6+wf+
6ZmwU54SHXh3p7nQs2ei16hrO8bmh3zyKbp1J/1qRJp1wCK6SOAA6e/BOK/WpmsF89cAlMMSRUb2
8iXUiZqLfrIHOzskLg+2b7oY64JlOlR042/f3Z8uBm6E0Ta2w6+TTPyJPKWoJrp0YOR6kxboBGEt
0+U4ekWX9PbFXr1q7syHMDJPYTnxzn3P8kwzKhXqI8mzDo1llDSsLD5EusS3L3QaY7yAwly2y7l4
cLg5vA3PFjLZusngVl5PBSFjdaPTw7VLzVcN5md4SKljlXYgIXYE4THu45yUoYqR0KIW8zFY1sNd
DA1CLLSeZmmpDEi4kyflTtdcoCxQL2ujYxFOe15nNMenQOymQJSV/9ON+GSgi4Uh5xrMh/NSKCHp
s/JypQ7mhOa6J9fgCOs32Ub6GKzffmivFjqXYg0wKASwJf3ibN0hFzGbboAKKUmCgV6Ycv/4TgZr
3KnL45zS/B5+OB/Lz94SuRrshzCS+E/DwZLh7C0VU24ZtXTsg1sP9k8Gx91B2mFwfwJEXI9cnVU9
CedTOUC/ePtmzfMlYnNlTEpciyubFpXQ2TzXFmGT2JgJHgwYL/mEoM13sUsc0dNYJvr40P+G8CGz
V12pDHUVRCVfoCWjZGc2Ixxowt3GO73NQRGZnLNF1QR50Fi0kj+fGIUyd1WKMs5Ibrxm1Ar+JTLq
d8wasxTgkkTzWydV0z3OOBx3GofBdmwkIbidHCu1gInJNLkfgMZUmIH7ZQBHIRORLpodXvAMvCTs
LZMr3cjy2x604Uq6jbYdSEi/wX5dm7bEZGaICRs0q7qHlJJMyVQnHdJz2gBOlKwumoyx8dITuFiu
SkyMaKCn5IAGwFhCEHZIsG+NuEbJ29aE54B96x3yZWtKi5JvhkSACYmEIYwfvSQb/CLVUr4XCCIz
GIpwML7p4FdE+OrVU7l3SbDFlEeSj7vDGpquqKgn/tup9n4Xn10WgrwwT+OwqSu+tbgQDiYKhUIs
mhlkPJESKocg2xMvMtxVZBDHN7g0CnIqo7prbpWleCFmRYjJujTyKrsrJ53zQraNUW8wKxzuMvIH
LiLXLbM7rzLUD3K9uQskos7003KL1r6UtTFDUT1xiwuo8PxFbt15dJB04exsBHawzszUvuhmESSI
BlpVwgmabNi4FXqNFTgIyFUzxQDhfj661rqzQv7F1o1D4xtq1GJfD2mrfRhIZ5+WdTZxagV6YQPh
xMJS5jUsI6e5MxKyXVcZyyW+oV+FXWeMHtJEBmP2vuukIn8Ziq+2nKoCSr1rzvacU8QKKoqORsL0
+sS7YN5t9PsYEnzIuWp0yVUpBZiWX7Vq2g5YIZkLYm5BGaOW2ehHo3CkQJfgsMDwbyInUkskZ8Op
DgCzZ/VB8AdqiN0S3MxwPSQ/hGwNhE+RSjs8Bc0U3iDfGW5+QXCOaPkxVoydhZ2azmMClSlcq1b1
FUS9+bOCizAL6th7ew+vjMcCL2EycR0yBIzBiJMdaC/YvNnYbOPSdVhFtT+zlWPh8FxNNWPmVqra
b2OCOcRmSMDhf41mYFE+ho41FxKRTW3nl579mBvpjMRK4PlFhZ/wDqkNCPzp+PPcFpAxBrvyLhyP
ecQi05Mh3aDx09Uxx3Rh2uaVxqRBjDYP1saoxdqkgRklt6qo+SGGDnYCX8FUZHAa9fC1HTxLQzTs
OVl255cYh186g8DcI00Le9li0zH+9DUmGevUr037djQqUOB4pDYmSMfovZzzmDFAXJLjDgy+CqBR
Et0bQ9v2HijMMwLdHNkgf1yIpKtQYIfhlIPNa8JJD0Iq0HoSBHsDnnwx+UASqR0ecl0fgNpAyBsf
gIxRbdr/OvH/Oyd9b07K9JID5Y056aNSj9/jVv1k2PFiWPrrb/4elrrBX6AgLuex44Bi6QFH5N+O
RdZfDgcxg765OoXTA5Xj72GpefIlomT1OFaxE+Xg/c+w1AS9oeRG/YgOQXf/ybD0rHrkn4bFEUBS
hrDs8+vMl6UqhAligyut2vmJeIoR+23J3eWI8vX3LPb+dKUZ4aIGAvd4ZdErChKrZsHazjeJlyfn
+ms1n0B9GLe/luz/y1T705W4BtbyTNHsV9zmqNHCSVZZRWZf1i7DVr9WXZ5iTjvdP3vhfxjX/uFC
9Dvk6s1uaTrXevnwOk8gXpRTtRth9Gciewq15Cnl//+by1AHU9O5UH/O3hEBVgRhQadDlQpuF/jY
C51wu2xI/sWjY60CDRIRREl37lweMVOxiX6vdl2Yy4tBbxEglRy2skjfuamzWnVeeBw8c58KSEFv
dvbsvA6KWhNwfsR9n+HMM96N0XAPgfK+6oAp3n6C52Xq6WKUiu5cMlKHzz/mWQeoGU7Jt1lyWM3o
koeYZMc+HS5KLXnU/Zlka0PsMwCB/vlSpB5HAhCcPB7PX50rS/SwcVHtEB+XH9q5+HECLbsnxM96
p8+YH9jzUvx0j44H4oqoWOerfnmPU5u2HJ15RZwOgEjeVuMaRmb44e0n+aclj1fa/13lnH0GrNxp
2PrstGBwjqYc7hmxFIdC/rtH9+xKZ6seGlBcYonFAhHtuHKH9HFiPMvE493PS399U2DVPsg3MwaU
B+cARhnmjp+XVb6rOrNcVXoH/X6sGqofOx/XAcZbKyOQxqYGudzpMLpWzF2CtVXbxQFnNPzoexSI
a59olqXEiuf7yUjCS2F/Q/UwNq2XPY2EZu6jCaJ15akQd7JpLu8CVOZlxf9kjMN8jdDXpMSEi+8N
dX4Ludh8yDyz3DthGn7tcmhuTImdXTjP/cqxCLZ9ynrOvMGNsFxosbhCdo+HQY26rGlI1WkzUazx
rSw+NFpqH3Syzb/XIbs8PAd+u2twldQuj72vunQZe35crkdb6N/SLNbICuH3aDgqPuYhN511TbUp
0VxcY+VTrhpi6nCmZXxIL9SKgCBjqwm28NerTa3jh5PWkNQ1WWnLXOfuppyNKycJe4k9mYmFGptL
DAdk7ZL8viwQS2/wuy2bZYfH+8HOmRmkaOyOht5gXQtyu/WDXKPT0U0Gkp1zHCIj/Rr5pbh3ezTl
tbKqL7Wbmw8h914tvB51dJXbdPdu2FGexl4VNEvLGvnWB9emctRQc96r3odqDz3vlqq8+RryaI5x
WlfXbps+6QbvtCVq/QEK7dOg+vBD49II9fPWCJW+PI5idhmRCM6o4AJqu5uU2vUO2oK9Z0dvGGVD
OukiYS0oAxLIfmZbHJKI5E9aTZyKIqsKrlM3Kp5cLTCujBKSP5QL3M5Nrcev47TshYpsgOMQsMPl
kWUJDwFb/RR+fjwuc3jMH0GCuKXIS7KvwTRwxNZ9uUIUQjuDY1A5MRCWrtgm+ARVlwbK8mBFN9N9
jsOK4b1pdFTYBXyYaeGiGb4gOXp68MkY/4i/S/5kejFExiwa1wW+SwsIy/XOTo3gviQ3+KNVlKwf
4s4d2MQY5GVwdOKu3LQDWiLEPxYz+7lDaMIhcxhJVlG5oInWiBuBcaJqyWc3s26Xnc0RN42Bj94R
qcTCIZQ+vieaJ+q2rV+kjwEymE0wCxaIwoR5mASd2KouHO56GXSfJzllW7JTG7ILNGkmm7SynGk9
Yd9XL6SK+nYBZYEWLqjUD3Pi27I1rH9WonfUp84DtY5S2zmeRBs5UngHG1igQuwoE2yA+kRbQjux
D04cZV/ryCwOQxgVWCgoc5nJ9AkJYoBzn2uBFE/U6lE+rrRxnkDFGJhdRRnx0G0kgm2q8YZai6Ov
tdjVZoB55cRB+CHtZJut4mqIfxZV4OyKzEVR78budGEb7edKjd2WdhmKaABXeT31fnGAuvKkMCKE
YtTgQmQIOvToZ9NKWL5q+FDUJgZj3bcWndQhp1Vbt2HlMkb2vdu45aPEbmpY64boLrtGBuso4zsn
jQaEBPHXg29U05GY+U0+MZWJpqFqlnnPvHKBTVCCVkawqNkVoXkJbOWKNg2uLYpKjHr46rNWIKzs
qnBBXz+uJ8nulvdNtzXmc7eyuW8zTx8TpSFbIIrmUQzKv7U6xjEldnkfaXOsw9CyojI21K9tMA+A
xViuOrIw1o6a+Ixyvw6Ib2oJctYkVP5IsefEdubfGi6sdFsXj47DRikl+4cLXfd2SuDqmlKOq9Cr
wQhQX/m3YZlJ9P9EeBORzjJsA1lvhZ63MHRSNjGzLVcu2D6kZFrehFkmRl9G/z0mbKAqRLGIAqWz
grE6lIm4tqqm3MQwhnkJeXWt6rmuLs3yKIyKxdTXcZsscsMmAYGnk4QBamIXqfVp1wUh/NJkvvFT
79mtunmNOKAgVxmY11XqDNGmG3Hr93oqiYWmNc5VGjkbhdXKsisRCDnWxI4IQWzZTW4JyZEnNHlh
sRp0GPsMJfplyxtO0cQCikacBh+7CqKF7xbFIZza/Fa17D1axO7RB3z0WZfzzIOy3QCz1HgBgEJY
oal/C4y2OSK2FktEqNd+psROucjTUthJW5pt7bKRybWVWN1nZqDqehzi5jJMp4dEt3oM7ABF/REi
uT0ZDkRsWNxFXOfXhMmHNyL74tXQ0LBgeiqjObm6ST7xPd/LTo92pg/XOY7yetnoFnEfIy5oHIvR
ls39m+aUaE08Dr3Zy3qvJbG4rwt2Xlmw4+i5j2WhjuKGNClk1782WddW2H7zDjb0Xv0ic+GOcW4X
S1Kth3aHz7ktt9hdLEzMGHoUEkFa4HYh2MxSmjyoh2Ya5Ev8ObN9wVwBvgd2muSnEAi/Grsazo6o
LEj2yNIaHYO2vs4XDM4+qdzMD31t5YfSa/QKhwkMyyyh2lVr4LMuEMIPZIcdx94c8onDR0j2P/jR
4V3NoI94IQAmbWvDJokPEEZn4ioT6M4/wHopGU25LaSAJbU4ptaLicDiJzWmsb/wuyz/Ca0nWhhJ
BDffB09bQsiSs1bb0bEcGNjXR3+2TF42cLBuCteDdpfabQCo6UcpZuSxtPFOao0O3ydDfQVlyfAU
HMSHPrUGHEUNl/kHxTV8mcobu0Mh0myVVPo32293VZpiITZa+Dk42EybLt8XG0d36zipdmlYhYYd
pQe8r9nmuOU7Na1FmSJPaIXf7MwaJv1Qh49Z7GRrD0R1bc42kChcjM8Ydg9XLWc07iCR1Fegc622
DIQ1XfG5Rt8j4eH5Bi6rAewMAaWlpu2TwdH9jYdMAtzVZfu2I6oTuiW7X/Q24QOrihveZe3MAfRH
p3sH1n7tVo0cFAkCmlCHEcsv/cezXgWOfQRRQxc7tOnsN2bfXRKWrXsksFAnNJSWVxDnYkwvwYe2
WQDPjg/eOWLcjT+dEbzXqJ1Nd3FC5/eAEMwc4bnZPW/UEPHyDfB7ZG7ctzouAhl7au8lj4Vo70Io
rpu3W4xXnWEwR86YXOnE+TknHOA15+QRZgK7rqYIK8I25ICC4VMU8UmvUO7fvt7rCI/5gp4z+/8H
lvVqbFJIChwbRSgbSt1rELvZ5xMFuXWVyvyxIYV9naHruHYdv785HTs93Dp3G5vAcTh+asswg1xc
TnW3RYL1HnBivWpP+H3MjxhxzM7Xr5ryiuBlzbfbbBfnuX1oO5U/lVbNN9U3vdKR7NgU20IIPqQ4
NZqrzqXWNDJ+cWVQaGOk+kgpUxx8k1H8aNJ5qmSeQ4qxdY42wPFFIVOJp4cK1k0HQwIdF2rXaI4k
tgYa17Xt5eEHgurtR8udKZkB/7H1NcO7hVfGARyOAzFSSZJ+PZ2KRQFpZdlPmfleQIExd7Evutz5
WVBR4rTtzvqnudN/9nVELf60nF7ZriEja+FoqgQRJxajt+zPdeJpZA1XWFXio7dxJH62xFX/06BP
xtwu9Hx+CBNQfMVf/gJipnqX3AsQbfrtraNF5RHK7nvbwCvEYh6mQwojpYdUGSSLL6/SJtDr3aJM
dq5N8eyS+Umwq9ssa3zsooWbITEeU5oHPHC6z29/D+brZ0yJYs34D8YbyA7Prj0amd1J0ZNcoyCF
Y+KDS6IWhsHXvKU0ViWo/nUAs/q+sMf7LBjrJ5T9/boZOwfBERMFqPGRlA2z2Na3MLWrKCftDBW0
irCDguD5ow6NsNnP6vfoF+LyX7z6HbzamvHBZy/6lbn+w6OKkyLi+T8Hq3//td9gNXvLXzTXIBYO
5nSwbTkMfoPVhmn/BfyIdd1za307+AtCBTEtCHr+hrD/xqmdvwAAZqn2zKCc3S7+PU4Nhss3x3IE
7Z7PBpgVL7+Hic21xRbaRWwuUBQUydDeStIqXCjdtfr67MH8Add9+fGdLhYEHD6cwbbL7Z5BT5Ez
2LhSNfZtDJ33y4ktPjZdcJ8lDaQH1MV0iTBiHoOZr/4vLo0hMyXAzKg6RyoTLTMwVjPs24kR7Jci
kLTmvxhqHn4GHy1/FgkoXc6chnBWqb59+Zdn73znoNgmxvDwdXlx55c3rQQPO8CtW5Fj04cZ0ayf
0htsTg9JOV9uyDE4evuaZ3P83xdlqYCGGC4Y99njLirO+KgKzFsHVcPHAmBkb+YujCBoTsF9hU3d
hX1SlrQY8Kht3LTND7dSyVZoeGEva5dzqvJmej7tH+x5vO/sR7Zw5o2h0+nGke5zlpfMQMpCVQaj
tIFUWesdrPdlofTrNtiuYTASWKlzGr5con7vW4wJY/PWaDXWSouXyCBaRsq+Ym4qEuK/AT/Uj7ef
HoK6Zwfi76sGfB6wGbnwrO17fiC6mo5K05GQv40OI3Ntbvu8In5CuFIzhpyGO8dG6eR4GGihKm3/
GQ/vdH0sGGfWF5pk/G/PXl4XBEVWZ4Nx62qgXsn8wYwBkq+oq413DCCMGVz+X/bObDluJNuyv3J/
AGVwzDBr6wcg5iCDMyXqBUZKFADH7Jjx9b0QyrIqZZbl7fvQb231kiqJjAgE4H78nL3X/tfm/8dr
/cqi5gX/svlDDu5KXe/Fg7Vqx7Q6YYQ7pIK+UmSayAAyy3ofdDQHsY4pKUQ9xMOiSZfR99rO/PsL
/3tV9uvNMGFitWRGx+npTx/csKgLaXPqD33X8JBYboSEweiwbgTpKsL6+1f7Tw+Jy7LHc8n/XPvP
syZRSz3VzMF4AEECm3aGbgpcc6rOvYtnp+BEdjQH2pF4pLjLofuISzH4UxzOEpdjICSd1KulLm7o
HmyvEgrSG/1fjjeadfSoStocaWB75TQSxKP3+e7vP8SfdJTXa+YarIy64CyBZuhPj4jMY1Cssy8e
6Bnrze4qyLreN1NX1G/X9kzujax7Mxew8OjBxMDASPGYwZfUM2D7IM2IjN8vWJzURkR6i8YQq+Tf
v8//sAq6JoNDClre7F/knhqYioH0UvFgowICBLBeZmCQJG/ohAU0q3Xn71/Q+PPNtIZfMYFgZImY
iTnsny5M0cWG1LO5fbja4a5alYgBy3sEeDwOen0ltJkOE4MojRAZwF1GcDpyUH9KQVMTJlXOWJEq
BBuSGI39VeQGfo+Fc70nrpeoZddwOObToGwHl741HoGbqw7FcPlAy4ww7e8/1a9g5X9/YNc6ne+Z
2ZpFyhlayN8Xp4V4ArfBXPlQ8VOhX8+L2kgspneNmc/doYTmOobSHWQHIFvLnZAGRpTsfMYCa2cK
0SMotNoPDWkMW73o3B0cchjOidP2wOMIbTPxvNkR2i9z8TFYJaP2UmtF3G10lyZdMMZzYoOFATWw
QRjKkyHbsd+yBThA0yTwdsuryweyi5Oz1xbyhsi16jJIuoIb1Do6IBcj174i2snuRDXn36GJ0yym
DuD8PS9Lzfsbkh+zXc1gaGccOpByOhrlvl2YzENkfd/oSYUDE60yjoCq1WFDEOhAuIqr1a89vZA1
T8V1n3y/SdY0gRhTPS6fZggKOyaLGz/1rELcjN4H5mNFj75ABHlYpqVDYQX7WR2NZk61Y4RW+saI
e0Yf9RCdQHz5T/M4iD50Ldi9D9pIt4FGVVfaIbrbLAkLkgxqANNFrkIYOEm08eTov9LwYNvNuEfc
eXX6ORVKReK60Hld514uPl7eXWXjQ4Sck4alx2pDCchCPGBrevzltpjBjCebiA4OUIAot4IJsZl7
A04669mZRSI8wH0lrY36hN9ZzrcQ8psbbQKWtYvniiSloE4n72jFaXIZMr/77tENr4LYSPS9Ditp
g9UwvijDUjvlg+pq8OqMYDO/ihYErjF40wbelPGBURbGQdq0e9gq0c5YzOpb4bf2V/I5gQo6IBu4
UabPuI9kF0DNKDd6z9cTJlFX7lVcg9sXLnyPIi50gnGicprASGvajBip+2E1uhNOdhrXz5rtpdl5
KL02s5Bw5X7x7A5AMHxuAJrW7qZwmXtDB51RN5LRYNk+ymkgyMZo2HUI/VID04WCe3aKjZcJv/4K
0sQxebuZLGkiNnPh7TR9LX4We3qssowviKCJ6qzHCDVZ7TXrvfEQYW1bRidzUJA28jJh9WKKsHoc
ChJS+3BwfdYVAmZwQVwtvYkn2EwtRgWI/4SLRFZBpYLnuvClprJiUqPTqh/9kdurvFpQQfi8qdSK
H3rXW7pwmZ1Vp0XqZJzqTEO73GM1Kkb7HVek/zoaqN/bBc+R0+NA0CzWIdcq/G2hkgYGPk+oF0Lz
5tfPjc2b48TBydpdXcmrb4E8m+oM/9N4bvQVrzjDLr3pkM6lActZBNEWbG68EQJqW8CQYlW8pxQ+
SFL4P0h0YUjn2VwcZbBTBxDP+BcKVM2lLxuWGEQDaAoBcd/4bjU9EhTIpp7iJLy/rpHUcEQN2Wyi
Lrz4Q1R5HGL99VL6Cm972/b85/XdFn1Pa4bZ8HS/hkoYWGHT+b651iIZRhB1R0ALLfd4EJd+4RsZ
LCrDmV7S8yAWBnGrKrVPOW6YuYRvuppvkw495mZeq8fZwP5LU5gPxSPJK2XJ0P7A08LIcf2vX8rT
WFJ96tlgv1+9XrS9CCLI6fQ3fty8yQxzQDjBZHq8FgpL1pTox2XuvBsT9b0kw/VNNbyZCVjeD3Lw
1oAJF0du1Wj6RV+5BE4V6RfQQ0hGuY347oz13ZZVg12uZTxydRijrqQIr1YJsi2y+i3qVwczDFZs
AtE6V/7lfBkqur7HplU1Xxo/gyKzIoP8ptFwqYfXAqdfS5Vskd2PX4cfc92TZ+mvw02biXVIKE3D
PKR2UH/SoGBOWtjWe4IkPN+z7fAGa2PCqsxEc5TbuhDRR64lqHHL6yMkIhvZ6jCptQxi5+k2anzw
rLH9kfst31HN5NWg3fbDJ6BabQGesrZV61ElS2jDillQGKyqa4dv+oKF1T3ycaozOSXOYzr35O1o
EHeKzfDLq8WO2623p13m4qLHq1I7s/pVPzhQrloeBvBbJLjEBxdJxBlQODgfA/zXNFQQ6PNmoNa3
QWdlXLMO8MbrNKQu9F2vybddo9O5M3zuERhn9ntSjFzTqQZ3/WsRyOCXP2Ll4qrkGf0/Z8aP3/g8
YbWzvjwDOgJD1qc+7xiiSwEp5qrzpNxvDk1k8q2muCE3ORs51wFm9tkv0+j1SkeA2ey8Kw+nX6bn
wAF+WeJjxps3SpElF1zvRAsAV3vGHL/eG9ToW6FyFh+gE3F770/Yzo5etX5BBHixNBlV1BwKxcCZ
UKOJmCuOo+12cbpVRuH11EDGGBdPyKPtd1MC8zW0lYtAIgVb08S0ZzQVF9k0ZkF2SyT9PJhTv34D
+c+D3ohxwlrMfXslb2D9ZQVSFSax64GXVAHsA7ijn4eYI2rK0q0zDbDF82rkf8b9z9fCEArFiDfy
PV0rxuu2OS86d1S9mhJML+GzL3ZNv9XwtED2BgyivuckszIlVD1M/kaOIl82an07VyRxluIgYZzN
81omdM9yBB6P+jKTd+CaiwnCEUJ4YLcxy1Ga8XAZMAVqlAnKNgMSmaeeG5zheJJGiJjHwW2w8NkY
920ficHjpMYVSz1aaGc1pvfvZEJx1/Cv6e5NMAdyLMnHrKlWVrYPav5U0F0uYP8kRvMkdIMMejgI
XOhl3VxSeV37JpwH+yoWLPKUIvF6JLdg9K+QeKxh6wX4tRatB/dBGqwL68Kq4pWWcL13o3jlW1wd
v5Obzh/o66OH6/3JCCfaSxoB+6FsrOzW7T1uEU/v1cGys+GUxER3/HFDFGPh/azdIRvCQg3qoIE1
2uYziJcYr+Pz9a74xS/IjEhcHAuTmmhKLEL2yrHIWi2tQuahogw6u2QlArCH/qQxaEIoWyKUSNcP
pBGJVpMBywRUWSN/N1MIoX0WBmIOC9Myt5x4ttFajxuRxzxZLuO8RwNfqblD8AusTFas9mYq7tBD
LQ+c1LmpfzleupFF+7oCWsjTi01FwmERdpG2bt+d5CqZTL1oBrEBMYuMzXkMa3Q6bVDFCkILgS0w
HpjJ825l3/GYmc3M68b1PD0Ws6WcoOao9upPM4UfdIo06OfB4+42rE4jfVhNIlDUQssTcQCAIrp+
KJM70UpyBkuW0Yu6Gu5sD2wzO3/F3a4L9JfPnd1ThMRaxrR1JO+lrKf187r+eG/1hvvUe1NxRxv6
e6JFWpj5sj3YOcAZF33VmUA6+TMmWyJwSbwJTDQvAMoqyGLmxPYo05odaU7HJexoefpUKLPzmknU
5nZas8pV9riQuQdLdKfjsSSaoam6IBmm4pjWtbw1rVaIkF2zOHKynw6lqMs5zGtyNCLSWX76U069
cJXjw5TkDlOt0XkQLtpOPzXr4n8iLZhGJDIXairwVZxg8hICfAXkpaTLhk0+j0btiQBBvh5Fcg+d
Kl9wkZhfg5jREdgyZGbBUVebzip6JI57emwSD4cDIK99PjVa2KPiOV8Pylc4x2j6PKp+sooWrpoL
wqFoNhkV9YEVjbzT6bqZRAnr9mKnVfZZUWOyu/i1v5XrHi40Gb1G3uovvx4MYz0u6xPjo5olr2NN
q5h7R2f6aeqA6IdYkHWAPtZok8hq9tFodqt0hrm9Y2bwcrmdzB2qEvZPtSrx+yJmtbpyXoZVrXFd
N32ZsTj6bJjbqxMOxiOLeh0BZi8USPhNVNO+GieLrIScEVrVse6phkeoy7l50kjLcNDaOydeV+Zl
qdiBONslBzIu0k9rcFD2I/vhies0nCfATJlZ/KowGnokGjtzkZWedQRxrrtHDmxTd2g53wRe36t9
BTNol6MN9DirdPY7XgLxjOKSlp3tsyrR5+GSuBKgCMJ8g5NE4bCxOMPsPCd0rDdLgwGmtieeh2Vl
7v8qmQmN/+nExoT6qSx0+PWF622duTN2vHLynKh+eplWaU9izelL3cdQ4HlCWJ057RBBiFTMDVyn
0I1wtmrtXmkOig7K6dLbmmDbD0Zsa9/72rR/ALRYPnOqSgiiU0u5PeZEnjqzQeei1W8ERdme+Kvx
K94+R236KMpJZGtK2WwBzUNKNqf0krpYrmPppF+KuoufCNoeAD4VKHiy1tb3s2fPF9+soxc0NNn3
qpn5TXYJ3JNKGULc/VJqnFhzHeEOIj8daCmaLOft2lb4/xOe/2bCw9RjFQv8jSMhLcvPture/33A
88dP/THg8QhJ9tbcKQBtq+wa88A/Bzy+C3ucYb/jXelsdLH/5Ubw/0G6MBNB0LWrmdxlYPLPKY9J
6jKjIqZGNH99fvP/ZMoDztT8rccLzUDQFjRcqAq8QeiWf+qEmQw0i84q9XOpa1XS9KGwgM2S7hKR
ZimmeptZJpj72RxqtZs0UxCIWXfm5zTlAMOLJS0hX83tLcB/y6/WFszyZVpyy3oVKD+yzdiKD07K
8UsxkUCSxo79ZSBM5pYIyO5+Iao92qUVZHQYcZp7G4/8ZTg4k1/vNZlkgJxlyTpAMgNC3IdcdeaH
NpIHeOagQ0/AgrR5M0gCI1/MLOrdm3ZpFjKIcmfsUbgUZv9DXnFyRstz7Kx0TInkaCbmDTrtvDGV
biLDNfs3pHAj9KueZOHbzEwhrCKEcutdxnf7xJm+cELTQK65rfMofRHJjCYLItcSqlQCfCEJm7wX
VTVPDrvtsXW7ZM/550fOoXWbuumajNzQZBsGw9hLI32eiWu4d0CgSs6Is3lLSl9UEARL6ERXmp0K
FC3dbSe0d9rsExUXR/sj/jWsa4RVbhtgBGjNvGTYgE5pbCo+rX0Uem7fDj6ELNH1rjj2HB/gECx+
9LoUnvtUu3b0rLrZ8I4IyE3qjba2c+JELJZ3V0Xy60AewlYzDTfMUEdwDeqBptdUnhy/ys9d7YLm
64sR2K2DLzkg13Q8Mx+KvVCL62Trps7y2JSxlep79mt0O4JuS6fgV3CaO8xyXMoNOIshCa2okTtv
jqIDaHLja72YcxEsrbY8+7lL9wqAvJseLE338tdUeX35EsNIdvVtj65o0rYjqZttu4fWNOsgVmO7
LFA753Yq3uOW0Aa+uVwEtp3T8gBDajS1dVmQgG0nPUIDjaT1CE3n0UsiZ0v+I3K6rBplmNokPlpV
U4SJ43eoUUlYC/JFM+l72AbBqEs0hGry6Mpo7nM20aqyjWPcq1sOwTKgUR64aXWxmqUJCWvbk5wT
ndysZMfO2hdNSx4mpD+B4mV2tE26AJU5fe4RgL6bRrtomJ/g+7THhiQxjluNvGkKTWers7JdFzXG
yddwoNEVbbethiKxsKb0ZAG32I3gYc9aPi9HveHRNJzcePFn41vZeSSuitgNZNJpSPrksKtKt+vY
g0x5xCf6wckrP629pXMDK2mzLIW+BUS8B+gVtlbd7yw6rxnIs01aaGUYN5qvoTOTSRgnyae9NF9R
kxNiCg8J249OE9VSRGDitCJcrZ/jm9KeSlQwc70nUempS7U2EFUqAsBHUWgpKe559/IsyQ9QoNC6
+ghysv8k4WTeeInJxeFhOzT1gPgefUYZL4STNw2qP/uJI/Fj5qU3i4j26O10MqWX59Tp9pXe+icI
+4+tT2TKUhgbT5+3seTqx04SeoP10jbN3punW0ksLZD7npKqzrvtEC1tEEfWK4haiAV0gDeiyD9z
S1dQnkcHP0LSP7EH33oNda3fEdlCeB2LYOrdWjViYVlMsK1IleBshD9RJ/B3WwDnBtc2jNxbdcsp
RwKFwonZhlrig+xV+ffFnekzGbp/clguT72C4TVFprwkHD4OqDuSDU/FmpfQPAyy3WoeH2qpysvk
WfI9X1ezrI/cGkVOq53r2rAeU6NxTlXdJTC/JSZL+vuIPJOvutZisDSmn0lXiEPstugLU5jpRK/N
oQ1K7YTehq4my/pDZ46kOC2Of8yk+xg56gEwn75jmfDOldRGN2wzp/vCutJvDLqDtBzMTl4kc52w
6bJur/NF7fSq6WFs2cmjOU3+rZp0eItat7Fk8UZ0mBFSUyFXLXYl4ePBJGs3WMr2sXUgVq8CPJxl
ckcEqcnbq+g1WSlxdcnaIIxCNOb+PpXdc07LemcUS/Q0ZuNtrTW02kUnX5iCvNgxXetcG97bxf9K
nXgkmobzGKHHZIHnJPEa465ded2O3PuG5JxLL+RiiLjZj576XtqzvbXV0h70zniuIzfjBs5QPxZJ
PpztZtQviTAfe7++ydvk1ckM0s8IRdQra2YOUm/xG3yz/BEYnGWH2bqW1pp377Xmvk3l9Djx1aFP
HWKaPc7ifcuiWHzNbQ+MsenyqGkWCnF3uEXTuR2a7OR6Rrezh8Y4K+KWg2aoU/r8fpWE2Zx7HGf6
5ZhU3aGr5WlIo2xPSk8axsSGAE/TdmxmHBYiH6UjQkuM6lZvfbc0vi+aPZp3oZWCIgM8ON1c1dyS
VKuFzDeqLfzx5KNG9BuORn8zpc2aepC/CGs4lGQN+8PCxip9WquqexogsyAUK74PU3nwvfmrdLN8
O/B5aAVUWWjZbnoeZo5J6B13zEQ8I4xte7lMxHqRARg19abHF362UzvezZo5B20fm29R1dePjPey
MtDAxdVbL2NlGgqzvI+1ATFppRLCn9jXajLvD3NlS5rVot6Vfd0ztikjOmoGDrVeJ7LV1Cixx3V7
JuixcvxA8+zLiAXxFXxkeafHNIs21pwzGgnmRfaPpdS8o99my2kazBdr0usPTQ1afIgKaI072x3N
NjBzMaqAkApS89hnje3Q+d8LbbgXiUvnxRq7x9Yu78dS07C0aw8FeoE7XIZfWmWqXT851Yl48C9e
a+XPU5qdDA0cJyiVYWOQ5fiN5dU6jAh93+Ui1BYyqzqak2ZsZTUke4cYqMDz6iwsMosP2w5vfhy3
21L3tNsYfuor7pwx8LGh/HR6Yrx7wIKBnZj5e+W585M7aqAte+/NzJiUFF7hvnKWSzda5Ogh7hT5
TLCdjhwInIvv5oisTTxLk7U+RHxhtOQnk1AtiHw817y9GE/1tpA/apV9zLrmPnJGG76YLYNG2IAX
/Dw2mm22bFciGQm9VFkJNn1lBbWu8jM63YqgsR4cd1vGt8LID10WZSEBmYQy9X71CK6xIe7SS/oH
MtC9w+I6zRdt8Q9VN0/PA4aenfBTPw198pZvyq770WTed1bnHKOZ429wlfcvqRRnpzT9fe1jVrDB
zm7xbrBBYPffdAZQ+8Q2AEJolTRgP5rwQQ27uaG1yjmsa+ebAkPNAdz6RLpx8z2PCxH2U56S/cuB
+4kFsqUl1JskFjjdmOR7i+HOziqsjM2r1cq3BpjaOaZBvMupBWnlKHNGn85wB0X2bD4ROiI+QDw4
H1ZacqJcutgn6QRTAiCfLSQOWrc0Seh7YifA1HVyYYcTsoYc2zTuIg4qJs9tqfrolAAPLKg8cMOk
Q8x4MhKQUs4KauMuK4b4ydcoRMUthVZYlMOr8pcj+ugfgLWcfSuIH7F8HGZQvDC4xCsyszKChQM8
syF9zzd3sqXVkWaAsjevKgmrvv82dBY2joUMpLIm2MXOcWmoqGEPzKpDYpVMmqK6C6Dv5gezM6wg
URIJuz5uI2VeZCJN4KWO2ue1453ThBa67KBgZS7D1yXZ5UOjHlUyWHtdfPR5QtEEpXEri+gFFkYR
5I2xiTTLxIpV15vWVkjyZXRSzlxu3SY/LOD+6V5ObQDuS4SVVtaYVYcN1NOGJSW1A7DOQ9AyLvaW
LPk2+t2NQ5G/0z0uM7miLyh/qy0ecHilaXEeHawnUnigfSfKQ4i7BCHHbs2+mFfHqrIefZCXezKg
v+dl/wLr077THNJWCs4qRmeTXgadOVR1t6lBxwdmbatbTU0DcXia8QoKjHEETf+XqWvBOpB/R4Sj
xthZKLJiK/ybCZi3wJAVvI9iIXClhtMKPZZmXJT+yJTYiMklrCDlTp9yJ5h1qwicyYteXJHf4Jmx
LsrCxtc35U8KYKLpkna7qlvCRMsMvtIBAHOb7Bbw9C/Kkukmx2W3Y4bgby2LgsdoPJvZrcxvs5gF
ZsZouvN1u7k4XvShtyre+NmEuHvMpodmBtDst44I59yl8hEo8PVaXspp7pksVmFBvzNcWrWSHPT5
gv3jpAlPp/tVkW8wDGABfXe8gUX3o+LMQUr8G8E073Ht7F3R9jccdWcuRgbvc2GAnw1bWLn7PPmp
eQ0Afmft3LSyPjSZum9S81xOCUtk0nghSEV9V9cccUH8mnuzG/ZGZQsYGvLsCZNNVOr49bwX5AZk
lqTL++T23xHafVRVxv1TmQiXbt0qeqmGpSMgr4y/aRohFj3Jh/RylzA23ZvF9756NY4n36/2GRtk
YMRefaEFhmmj1AVhP/WDHKnQNDrCIUJBYuEzL9YxKlVMghftnkz0wQuyYlrYFmTEx2U3aGhv18lu
9rz2qLiDv80q+TQz1PdmNM5BYhot4g0L3yJJlMVbXsmi2qapKC5sWxYcX1rBFHkVDjcjUeXD2Bnd
YdAmxIrSyfYy1WJySQzCecMKN9sb01XgwSBZOOjUzcvYe/lxQH1ypLLOMOkm5d7yS2uHQiU+j3rv
7FTZPxMSBue98u98r5f3JbP5n3ba9uclSZ1TbXq09vM5O/XMeXf2aKlnq8S94injnXO8vM1Ki0N+
rN9h6RhIVKziG2JjzLBHcnpLF87aEqQy7c0Ky64cODENhGvsOnRTG5WiMjBLSLSlaW1iaMbYORn2
pm0Xb+hvaEC39DuMIkDPa2lujSSP7hycqyRkzB9eARyoMNx3N865YhS2t2Wflwcl56OthiVQ43AB
Ckxp0SbgsTP/GyaQdNN4LjTqIgEVXtslpZBaNmPGr2997GI8O7EzUfJx8t9ZBqnH3WTg84GsklR6
fqR2PLpFCT8+L4Ydy5W9ZUWf+ertcsuYEUdYfceBynvsESnsOQ7TdaGd/4a0w6eatvTslu2anWjk
xHCZW/9ctqUX1JkksDly7aDPilDDcBxUwmgQp7Q6yvg8PSC2EKFSNcPwrtXPXdZ0p7YyfzZLfzsD
hw3W84WxpBfB6r6dSCYmkY6vsUJqI/3M2Io8H0MN1i1al7TbZFDmz6Ml71MD5HJWFbex475Wno+A
JBNNONXc/u007Uqh7+ORnkfe2Zxn7GTeIcfiV3k9KO+0+1yqGr5xdztDFQrUHMHdMSGVN5y1DLMM
C1JCcXEkfDxySEkfDSGesyrbenRIqhxKfVbbFC7zaeRJDfsIAJDed6yRtlAbisCPwZUfxK8fPau5
R3g0HRnqGxuOkWeW6Nc6Gsqd1U9bjlvcyciYwm4g8IWnQb8sojf2HlI/x1/YeK3OhCUvHlGQHD3Z
b5fBycKmwRvKYWcpvzSWRutkHEdvR/P+mbXz0ZjjmU80dNvMGTl9eSN+C46EtOBp0RM8S1cAkV46
npCXUMtZ5UfZVf6DjDW+SM/eN5ggsfaby4snrHt38bvNVAuDaGF917W2G1hKSSekWNbIn3bngEOO
fEYi9umJ5tIuxjnznHcE6LB63jtR7PvO+6mGueaom2JaFIsM28LfNLIMhawlbfrhZ92pLMy17FvS
aMm2YaJI3BATKKOqaKx49EsW6cebsqQfkIiF0gXfqazkvUpYoMO2V84U1rBH7shlNU4adX3N1IXI
pHHgYD40yLXanp28xlwHlbputmU7Id5JyPMbG+fM1OzMrDV05IS6YcryfkcnBy5o3tsBgwe0Z1LM
TY8Fe1F7C1ejzxAAnVdKdNa9x6rWBRDNlF1QHjMuCiaq8u5Zw67W7gqvJYRMadmoQhPwV3V2OCeg
A2qMHje05YvGCEqukR3V9B3ILtNveoI5PtpscrMO87Lf0rUI/p/07Pef1eW9+Gz/1zoM+E5xwTqX
dP/79z+2v/5MatnqcfjtD3jP025+6D/V/PjZ9jk/+osas/7L/9u//K/P62/577rxK/Tu77rxl8/x
vw7vRY3rQn3+1pH/9ZN/dORd/R+OEKTI04s3kIX+kw1k/MO2ofrCF15BtbTl/9WNt/8B7BEg72rK
+wMb9M9uvLEGqfDPafEL6NW6+T/pxv+FKOJS25srZHW1IzAY+F29yfM+xWwJC9RtVjdzQcBoOPHr
v12U/+C1+F35CnRofRGghaAz+Jx/gcd21aDVKAtIOs5gp01uu8CfH9ywzqxu+/cv9btU/tdLWVwW
QK4ks+Ku/P3zEDg5Ia8kWxSpDHz6HKUes1nchaA/CERPu0NBlbqfFtsiV3yu/puX/8vlZI3jTZD9
JASsp794K1hb7NExmgNxvs+EG33x0nbz95/wd+Eyv3x9Cds3CBXleyPb9fdPqJQ290iUm4Mtxmfy
Jl5bX1RhDzc70Jfm8+9fDMk9v+5f8t7rywE3haUMcnJF5P4JBoOL2WIyQp6kNZrEHmeFwLrsa8Up
s6PilNPPZCSNxRlNz2p3Nqni8IT52KBRwGGJbin5GfDHApQhgIYjBz3s00M1+OyxV1t1e7VYG43A
bl1gvFZQ2o4UIOaHIcd9PLTdz9JaI2FUpxuvlAyg9bAfFBuaL+aF8ZG/YaJkbvCtTq+zjNRN6sQj
ogk0z8SfICl5duw8/pLObhX4hTIforiy79DIZo+OTdU1WBzSyHmIL+geRBAXBCas7mzoqnazG/pl
OVLu3lLRDDuzKH5abv5YpdZ3+mUPnUL4O1pecar16VsM2oKXkM5Ws/mdBYOpTVaTOJY1KzSjFBu7
leOnSvzm6MrkrobMtUnhS20to+i3YzU6l4kWRuhrTnQyYvPV1UR0kkmKK7ClxZoOA/RDzYfX0aab
WUh5Wfwmfu4chgm9l4W6P8SEP8QcZMZoOCxpHm2lPiW3ZWuHfUJpEQH2Ptux7mRbwrs68sXGOfaP
HfXAxFjM9Z8bF51C4tkiNDzIhDWRMozqahGRLDop5bxYpat9SbIBmWPFrAUozmQ8VyIbzrlK+4Nu
2gRVKAWI0oCHd46KRt1WuW5vDSK/d8VI4w9Kt7xvKlLI5VgK7E+9gc0j118tYstWH/1ERZIa/Vuf
6swRQn0WN6SYxM9p0kAPSPF7R05BcELDADsYU0GCATSBG2I81UO9lOq+UO1NxJTrrVm87tmiSXGg
FhC3YjKdQ1FyL7Cjpru+K6d9WZhvSaZsCtmUgyQSigljZOo/6Nja99hN1S2a9Op+5VwYbT/fokys
G8Tuub5TI4lBlWPH+BYc5BUClfBe+VZ/TiPQH6QMOPep2+6iyIQ7G3Ukavoi/ibJnaPpa3+ZhhgQ
TtRQFY0P9Zy90NdZI5WRV1l0QM6I3zKCNgZkk308PhD/IvZ4uPSDgP17mDldHu26bc5zRUpzoMd2
dVfM7Bvc0ZCLkc7H+oMZNfN7q1X6miFT3gzIR85d7BhYf32Ks1wDRCMLxBpZRGpgoze8WpyZFEu+
ppm0m4BcR3WCflTzojcv68ow8iAMxVE0nifc/SFJMWPo+FoCp0WPePYLLQCqxlgr6qewQOuAwCcf
T4uRiJsJjcgukjAaKlo0nE3ScuO4ybsZmV98sTAv6Tr9kfxd/WAM5jeGhDeal8dPWaVbgXC50px1
T51VIXKOMhUwh+w20TgQ8OqR0OIs8lZrGw6tTZRvoIH+IDSFiRpZAYi5o3g4RlqMQUDTHzjj77qp
ig8SHVFQ+fW4X0BchHHkNC+AJ12yBdtR29TQa3a9UZnv7UD4SZXUzraddiB5zGcbsRs+hUyVx9Id
2vteq833NZP7mBajSU8oyUMMBMY2SSjuqZDr5RLlGcp+M6rnl0p4+Q0L0nIURObgRbDfVDUyS/PR
D45eVCFZiij39eQm9sgyZgNgfqcPHTGOSIHyQpSXtvCO+WC8wNOigxMJTnGeOsFd0ZiradEmyjTv
No6yz2jywQk17dbtDeu91636Q/bmcFdblNCAeHj2WBKcu3SW0w3k9fwIawn9Eop3FKDL+LWagF1S
DfHKui9n9FQODxB9gkn+9BE5fREwMZ6BV1kP4GedDekzIhR5IRGr2bm5d/Ok2zpwT3lOnOlHgcj5
DmUynr22DDPlylcb1Mph9lP6SI3KV23AZIXSYvXI0b3u+8W1bnIzHQkKrZfhrmg97UA7xuEc4353
hRl3wSpJ2jSRLTnkeO4zGeZiD6y02CrDmmnZzNCBM4sjoeMnhz5F+FpNPeHYnW3fOanAhK/F8TeP
uMs4/T/sndly3Ea2rl9lvwAciRm4rUKNZJEUZ+oGQU2Yp0yM+fTng9zqttR7291xbh3R4Yi2RVUV
iEqs9Y/LoVxSLv+Yzk8mJ1dkUYC95yKVj3aQmFtXmC0J1H1hPdAbuvOIjHjpl8L5OI+EAXnS0y+q
tiMylyCw81bKm8Fse7DOnDsPAv7oUJCzQTtgRDw8v9WFsjZxJxGmJbE6ETsyncbc5sz4PR2EBWjN
CrHW3JDvj/q/JTd/NeQjRmGK/BPJTVP37/UvgpvvP/PDUS2c34TFMMZQJgTFiOhdfjiqTe83wdTE
qLbmTyAu+9eIv9qq1154TmEQcG+NOfgx4ju/kbGAT5e6GKym9NP8VyP+mjH6xxlOuB67hM3/cIKv
lSbr1PqHQIW1p5oa4SW99QETTfbiiqlnSi1363ZesRx9mt1qUI0kJesps9tLgiFqW7K3fVExVO8G
+5DVbqlq6+ZTqjsAjUb53mctLYQOdRY4oP7tct0AYZYvmXa660Zp8SVHwR9uTPyxw0ZgsVwiiKjR
PmRI3J4QA/iIVrpwHM+wDnK6UDld79K+gLbnHudZvHjFZQ1y3ppD3G+Ala7FsLQMgm2QsOvX2opY
xD+Og0X7FvDYyRlnseCPIVOJFH027cWGgQmDmNM3ntYNx/HS7FIS8X0aysE/GnKQp7GpcvbkrJ4/
jJ1xsBBtR40Vvkz1bNMdX/ag80mzvitouJfZVe0WNgWKEPtCityToEm4MNMERyPxIBqakpbmDa4E
tyfVxIIfAuZRWw5iFn8egwDWjOqDCfSUuWfinNSdaqfcu5pwoX7miixXBTNxLB+11+pTLx1lOFe+
RDC9y6W5aZ3Jm9uDDNq03FmzNV2a3Ckzp1yBQdMU9Z7JtBoJ+XHStLePeTanhOXDl7fj4F9pcGBo
la2JPNaad1NaDLhKNmEiZ2s8mRWsNoPcFBJxR+wwZyRTexIYvt9GPJyct9G2zHulkLPDQRjzl7D2
2/XwN9W3JUYtbt9YDJuV+UCgiLn3+mwNXCfq239tJ5TmjH7heD0lRXH24EW5ULKIU8D3IT9lALT2
DsPJB9NkKBYZqoY4LaZbSoTHzRo+wm0JQh0tbZGQWmia5yAvml2SCL3XWVYcigbhctbO9z0mkQza
pbQYsGVK6WzXJ+cg6H1n69hcbQyHQXwU1Pr0u9Je3FM1C7nXoVbvjdWWn62+M+19WCgPQLkDIuqD
OIBH6XOJGISl66xsuEzHTspzXsHhHZ16+JjmzohPqnHcO4Mr6MJwt8nHRDoCsa1T7VGUGYfRdlAk
8XKX0rPbg6nN+UPd9OZKSAT5LSY7HywnmAgusgQLLGIA8DxLAekXXn0aJ+HeZAR7QYX0pXNNprw+
17EGkMsFMs4hfec9InQSsNtDmdx4KRXE0eB418L3KXWci/hjyhKyp7hxPIAtOzv83fV5wBT2RNY9
jhXf/bDe2bexiZvRFzbqpc686Bx8Ls0IhwsghfZBBvzOFWjFt8ZcxG3jFslr0ma0hHUOxXIjeTuq
BDlb2MgOeT4WB1qGYp5vazAf8XKH1pPhQ+Lg0PPIJVp9g8/aEre1naMNg/W9LvToXqMxMI7kik0v
btdM6Qad8YQGwLbeKndB8zJQQZlsplLY957lMNnhzflmEHSJip6rsV89RSfiAj+Dg4SI52JcLcaw
dOGmGD3nobWnOYVeHpvPTrAkjzCIidgQFOd+ghJD1c76y9/RGieKCOnBo0x10w1jSUYXbHlBjOc2
YAbeUW047+06CY6zC44ytTWkyECq6b53E5MbfeizKzNMh8c+XeFJrs+jmrsP3NYwydZyjfGOMtgi
Do+Gn7Ykd9mdfw6kQalc6JTBl9mr07uwDDKie5v6i5+JMCoF5ZCblpRwb7c0joBMM0+xl9/3aK5P
SCjnqODufjCNFQExp8VCfmDH26kHkBU5Hbizi0zLx8N7k9PysmkGYX9symRdxgdUmZPp5NEsPPeN
aCRWbZIC75sZStvx5fQCM1ez9efNxSrbgh3Fnz8bc41YxLL7bwlsz7Zw2diaMlWHmY6tVwtV1K02
s/B2nAN9t9Rus18tE3cW6P4VoXziwTdJeNySGFl0+6ZRyU41nXgnCV9Gzjw096QDESG6TCk6SgL6
N47ZJ9+A/AVu49p/s2lCZ/Dl1trR5k3wIqk1lFgnKbYvTGengL134wejd7E6neDqNOy9k5jWExUr
7VUwuem5CSWuXhPUH6/KyJUN0+VrtqAtcZHK5ET0xCkj+VJSBWBCgoI64bs2R+uk5bIMWzoCvlYV
UiZzbth8XKu5oC3Kt4bdyWuqRqcPpW/sBizwlw49GgjJkqXxidW+uKTC7CLIj/xjqUbMgRj1Lmi2
0ehNpmLU9tLw3gmRto9BP5+aOc6cTRM703ZMM3Erx7Z4qcicfWFbkHdwQjE+3zi7GmaaD9Mp0E+m
dJZdKpr8sIAR7+Kl7zbCq2mNdPi0zXbuLdGf6lKPCLD84Yn+ZbFsMkfVkZHBGXmu0+ywPIs7MAm4
Dp8l5VxPBiR7VUzLlZvj4ieSyrR2QePYXMd+enVmyB13RH2G2gopJruZPpuZ6X22+PuNbRPX2V3S
p2yRuQhfFu0ieXI0D/qgJqVgg/sp23tZ4V37uDvYMEY0k6AsLMdJHGROFEzz9dA1cq9ah/7Fv4fj
/wwB58D8s+GYFoo+/Z/ovfhVkm5//8F/TMih95tLhzgzHnE3a3MNA/ePCXkdnpl+Q0GB2S8g+PcJ
mTR0x8O374o/StLd31bpuA0IagVMyYy8P2iAf+DRMAi/0wL/Cz5Nw9dPE/IK2Do2UTyWb4Edk/fx
C2zMStcqHDHWtRauk+hDppKlBwW0xKZCaG70lIm0FWzmZgxc0jhR0us3wypRDViZeVRja1zHTPcY
X4wKY3vXgIhodWmS+phKeziTOudHThl6V81QGw9UpQCj1gkwTBasE13lPYxBOz/lQdhT44LA8WC2
XbOpFE9Cj2mLLl5S+CyiP2r0U7F9yLsw3vK++VK7ybHIUqz1lTxboYM1sIs/TLq7nVWDhdAU63hu
HjuFjBWzPN2qpXc2HXCBoQijNOm+DIDJ0ZC3aluNMt9KsiYusUxozO5FNI8CAxfKLgrXjV2M8XK/
CK0PboP2qU6sAwHC9Uu4jPlOtUUWocTflbO8lcXi7EgA7vFj9/a+9CsMui5mObvyeP2KRyJXyon6
OgiJ1x+yexS3DTZ8Ux/bwgpJ3F7Wx2g7El6a38olFKCghd6RE21uBlroiX1tbY4y146SjCFiqoZ5
MzalOheZf0nNEODfru5DURFdFvuHsCKM0llRudJinAd4ZRZMBNSsOBiMcFvY3We3H5ftyGC144nW
Rz1Py4gYvWQrXcMDhBg+VYrn4DyD+dZmdtXKbEGnP+8a7e/pWm/3iJPraCg8NFDuKmh3vWOItrUH
otsGhQWMq2PjebGzZmOzpfB442FvD5DNloOyyhir5WQ1qN2QpemTMoMx8v2p24NjuHsL7i9Ss3Ci
Gj87SS5koQ4eYzWLxS4kLRu1rXPVQdTTf4Q8x7W7aFByQhmYHFIbs1HYtV1UljQF591jo7znYNbX
uTX5m4RxaG/UmdiZQqcHv63eNU1qedc7h7yJ5XYCrUU7lxtnQuq+OnoN7hxDN1rNuMAsG2/ilghk
8iGkrHOP12nZWhgZtnjdMA6YxNmoUmzM3j11Vm5+XAiEBfVRV7NRfNKLM+/mNGh3OVa/o1uTHaw1
4gBmeKRDuJgiP2kptNGMeCRiz2QE8+8KU74aqocO8Oc44jEGfUtH0gFYzdk1dujsvbySewTNTxJq
61ILGoft4NMa5EufGh5Dt/WMRwp2EEXT/eNEfpll99WImJz+W8G0mS6HliXiUazB66YfFvcariRS
Sl9UL8s9O8i0YyLw9rqAl0Cs5+/qmeDq3jLEXeZJ9Li6qHZEVqSrQN+CJraBG/3cO5mWRCiZBOPR
spJT747WlTLEEBlW2j5RWcRVDNCsWRTdbL2E/GB3qnhcuw3uDjcXT1hgxKY3TI9vbqfXdHV/i00M
Q6cu6ocC7epd3A7ibPZqcgkaYf/dTkaR4qhBKD/3eEyQjRQ7m36LPW91uPahVfiDxjXRhOUB/cSN
4RSfMuAsqndWTU1HOuwQjEbka65nqxVZ9vjeQQ7EtzlOqYKcKOKjKIsqQq9/gKY/DfXonQNayGH7
3XsvxpE2CbtBPILETdOdGTkOvgSrCz8zp2Omn+9ic7grB3wHglLBA+EnXytHL/tSsl30/nU28eeV
Xx8mD989xSM1en1DoqNTbbTEAIxYbIKN6WTvHSHTmyTQDwog+4hXONmUhb+Cq0O/Je9qwb3eWJGs
2ZFF4snLYvn7obLew85G1Z7lNhpf5T7EVppsK5/QaLQ5mJxyBtru60gGB3KCJUaEkwP3liylLIpU
qpcE2hQLG+7SFy2xGlVwTFH0NKX10fPUdZ44OCHc+TmYaLbGxdKT1ml7p4Hay8cwHF/KWGIrb/2v
Xjox3cWQQFNSPlrmcOU7vbxpA4vENngml+idS+nTSSvkXZmSAB3babCNu+6bxJzAAoyK29VDc3Cc
gaXYXfJdh5flekHLh1sEN7Vrs3WURB0rO/0YLkH4uDjLsSlr80p7QJWjtXT7PijHaA54xVrrx250
sjs0+AhReQjNRjzTSg+8RAFYuZeDS5l35T60YNIRORvZ1dKpUyK7FsGzbbBHI58BDBakpnfeW1nM
r1M8DEd/QUY3WGjCkjIFcu+nw1zPxh7xtLv1qzGkWny8E4mPDtVx1jeO4r5T8bZ3gaiq+L5BJ7hD
Arkn1XTacKCVJzM1XlDI55sOuMJmaeUsHIZTQK8nZ00maYaNvSPnb3ZGxQnnaHDKTYEBYyaDinJ4
C8xK2+4+QWKNMqYlWIPAtUPi5y/TmLlQT8Hj0qsrVaBLb43km220/hmvcLw3/FJvnNYz9/TlBTvT
qcQ5aAUt72hpWdibeC+pEInQ12m7/lR6qu6fHLZ7aC1QF0rdjjOKYKdlLO+CZnru6RpAyZ5DfOVU
/3H3VQEaWxlilyCZrli/ZJCwrrKPndVkwEB+S3PXkz1Mtc20vCwEZSQ7VxGukBeQYO1ENTztnu69
7VS+J9+ImKo1Idr2qHwSkxuSjN1NnZcZ6RYoaKWW8vL3eP0fjde0Rv0p9nzz9ZN8V8XP4PPvP/Rj
tEYpgkLEwey5DthU8/48WrtA0l6AeXO1bf6zesoGeyZ5mvzJ72W3a4jbD+xZ/DeTNEainyZpVwRk
qbmmQyIYmLfLG+O//wFrLu3BEEucjtd2pcMxvehCWmv6ke10+QL16GfO0uLQHxF4gS8EHZRrMT26
gfROSvfxQ1kFseYks62LNHPv1pLKu57RBGDPo36RGrkStNIi6WNPCeLwCnNV3cjA7/JotMJhH/ZB
dmNRUAvwICGD1ufQrqWTd4uVxr7pk8qll4RkOjEG1V1RiPqun6bhPlzt7RuCzIpnrIPTee2eHzYz
xd+voptIKBKpQRhX0IT3ZRpU98y0z8zSzGeBOaP09ZM7r3P1vTBLeT8ndry3Q94+mRnzjliu/ly0
gK7QZ4QceObMBOPgmMuKrnwccOK8+37VUTjQxHCmmmI8grHVHfmh6UtXFcOyZV9vIzsZLaLTfMBV
t0vv3dnLd6NwRlZhhpNrmUyAaJ16qogvg4omtRV8DsB2KyDLHut+QCFgzp+KeUbDbY8FO7YxZtcs
FRwFdeuqj1mtQdg6fodPZZFXN8E0ptBdqT7LCu/yJgVSj8ox8NcePuT+OX1Yd1ao8qNRJrcoSfM9
1tkCh6iLLo98sqNA1nA9p/VwXRsmacZmBS3dV9PyAPAw7At6Irc9xqXbAAn8cbG6+uJ3YroGb1iO
iKrs99yxmzOGjv4BQUwJnVwYxa62WlxDMsVXWrHxX+jwE/vO9I2IFJ36Ay0Z9gMRXP0bbufy22Ip
8WgRzBN58Auwhq5xY2f+PnFF/8q1apdtN9chiEZQvdoyG/cmoXFRDRSym+qC8ljhGphU5fylm5S6
NfuWHs25n7ehPWbdJufGSWDLw/AzBsdBwl2aGMoMznTYXzwBOwfw7gPTqaAJK+x6njmVpiKtQUZL
dzHSf3ItrTG4qlF9HzBqtzeORPgw1AIdpaWHbaqSeT+blDLtRrDl61bT7lgmbXAEoSq/5nWS34mW
EtCsSPRt4eZtSxJcbHxGB85TLE4UGpxu8jCdcaAPV3Xm+XBnaXrOoG02JGDkEQyu+4oEW7zIGQbY
CwuxSx01XEgNcGdqjLrxgzQS/daVcAFM5u181ZKK9khGnHsbdM4GViI5jKNf32VC9ffWSnwXrt0T
5j8yA3NP1j4DS0djY9rjZPVU7xcbhR9popHOAwPL8/hkhaY8MaaocoPbETE4ABskkifj6pljpAU2
LPWxTjqxG4fK3WVGKy5+atbTYRjblgCXLNhJDNO3xLkltzJ1rMjryFgrszIkkg03w4uKUwbZORiW
B88r7GRLYYBBi4yZHoFvq/Ogx7reVAYNDNvR6NxxX7eA3DQ+Yb9EMVFUNwa6oGffJFwM8WYTt1un
62JOkqzVka6aL6WJ6g4IuJovtvYrQLTChUnPl9F4RthEFnuOBjCGkUtmyrLNnKqKnHy2/YzcE1se
2/0HqxTmi1RxjSqhtWTb7UuvccV8AckI5oxfXMLWa+0B/lAurWoej8f7LOgXeIgRCi/eU+IT9XDf
2+kw4mBle67PumWPJFklwDTaRs5oFdODzOck+Owk0DE1BvVSTO5TRdtk5++CFkfH3hiGPv+ywCKa
xQGfqZQ8uCBW/+ag/4qDttFE/SnM9nV8//LzFPD7j/ygoE1QNOJM7VAwUZjoTP81BVgoBP9VOSmE
b/s+4JxLXeWKw/3juW+7jATk33FDwlIHIHX/zRzw7xkPhDyvL0PCA1H61r9VYqe9M4+1bO2LHyv/
eSFICzLCxGnt6lJEC0P/qnhqzp4ZdiZi/w5PnsYqSEMyIg9yna/dWAzWq5vq4qbxS5leddgeMdW3
HcfGAIb9bI/O+Epikoz6ZOE8aReL83gMeBy2PXmjs5fWVEpNi3k/kDP0Vo/xeKspNp5Jva5Xek1L
n9AF9qx9hh3u6MsctbYsKKXy26U/eCFvcdOmPNC2SULZLEVPZDk5y+J7+3QOpuQYOqYeornI6VMb
SnA63CLFl843utsscccKNX0138YxNMamAwoRUdVWS7GhO6zwT80iHZhLc4DP5bvKf7UVlsjzECTL
XZe63XJKQNfyCKHMbJwD3iAl37GmBY4vcmV/sHDufAidPLnXeTHeduyibQ5OGU1pBXYOJklLzyT9
YxWWdYeOptHJkSpZssiCoQDQJ/ypby92YT0R4d/7mkWVLry+O8ammw2HKkaF6B8Cjrtk78tMaPBA
8JRabInamW9sX1e1uYVhMU7kLTU0prVJhws295ygBlfIgtIoOWzb0lH2/Ui640YiVWCvdrN4nG8K
1sgw3jGwyHDTEmhV7Tn2AhAG27FpDqAwJo+hIRdjD+ll0mnkqt6GVIeB8/trxfySRjwHaAo7CjWZ
8ZUlMcpEnaPG9cZB2qxnSqP3xpwD/BWVN5Xjue+HoRU35lLlvU3uhVLjxIFbEKmjzNcEvYCl3zhc
l1p+6aeur1iyC63L+MPfB95/tPjwjPxLZf35q1Rfl59l9d9/7B+Hnm//Bvzv0efooGz5fcH5B6vg
U0zAvyFhBhU43pA/rD4m2hrOpoAcdUo3ODP/dQQG1PiuxZr8F+GY4r87ApHj/7wKIfuBs3CpNKDb
13fQoP28ClmdRFeKSeQYjkZGtp+0mfrIHyyuqORzr+D/u/EhcVV8bkSWDqcxq/sPaQv8eygwhxTY
nShC2JCWkxEnN1DBMsh8Y7VzwmFE09IHfNQCtxJwXRJCSurZmKifM1M7wqAdP85W7b6itXsvTVS+
/FWPI6K4h75o9Aclw8emTTBy1ajwN41XxmqDRIe8VETLl4HzusZeGKD0wOa46dtevIYF+xhFZJl1
X9dTcVYS6URDZyL+NH5w8qA0sdbPNzTR4AkyTPM+1pZBFIoRflOWxF3aNjbBX2Ol5SkZOUY2zly0
7/aIx1xPKqTpUOU4V7hQhabIRvrpJ37/GV3qip+ezJGpsJA6OCCSD5ttXg0njXVsS5oOP6jcSVn4
1FcjlleFVfgy5rpLtnUZiFe/6vXFa8dw61oh0T6CfB/CPpH/GPRLaTOYJkAOfDUq66EessYemFBD
ifs2y6DYJ4WrQOYBAK/VJsbbMNjuQ9DnHA3eYJvXMlChOEyuWT4vRYm/b0wG81USBZxtilnwt5VV
Ot8G5ER+0+lEWrDdxecindMvBtD5Tcs4d/j+/tT6rrizJQkO/PNk4TyrNzVaja3v+fW0F3KoDwMZ
fpi0W41om4usgqXf1Xoc0o3fZxZaURMwezP0RTFdg/8QoxaXZqGPDNzS3qcuQYwH0iXR+OY8T0iW
aYqzdprTKB2kqQS2oE/MEuu1JQ3H25vtEuCvLhxMHH3FvYDJ/5wPSkW8OvZ2pdyMCiFyi9CUlM/S
sMuHtJXLa9em6jrA3f6Y6zHY4/qUXsQMap9rd0iu4s5JX/IFYqoMF/cKnwiNFF6Oaa/okcyPxBhs
c83q5WpL1QeypZwNggKENyTlUAwCQfKm62k5BI4KCT+z7G+TR3LINpZV1cD+6JnHg5VnxT7MRZ/e
FGXD30UwZrv3GpzlFgwQQGa2GSV4/K5PCnUfV+FyyfRUbG10m5HuRXypvCoj/CiZgoPZhya5ban9
TPdNcaiC2Wg2BbR8CZ6eVcGhMIV66Bvn1e1L/L+ueOFRudCxRgA/6hXM8XqHNuZCbjOhysr0vH0W
aEJpfCDMQaDEgdJ2cBcOgcRYWjZ3ytO09Rm2t5+WpbpzM8c8D0mNuI78gR2onbNGD/Q72D99Tp2u
IAwQJdZ2Kl37CQ0Xzoxqwc4fS48v6szo4ygUVLVVZ9xUU1zs636cd1bTYxUXNPdth0kZh6611WUA
x7gFTymu2NHcO7QshEqkEGQb4SvS04kWp2MwMEJ0uWGXDdE0C/911EZ2iU0z+bzIPMeO1Zzkwq9e
t2ER1Z7tTfjF4bioOLK9eiv4mXfdhXzpjZyyrmPSVN1Dh7MuJ9HUTHdDOhKHZBS1fprdRbCndQSG
o8w/a9E2z4bnLger8+lltBfUIdjeWmHsaqrLAJzLHndpWlN4N9T4pycOCgjEchLR6HnL1RQzRKWz
Vi8hn98+MWDN+amtGl9Fnk7kmSzZFNOJx9JaTMjfNxVyYj5/NwxborAaMFZw0S1Zfumj5yNGY+VH
4WPJKr8aSfCET5RrgWZuwaLa9JpsycybDympjNtpqagVEx19kot1IgHXv2mo+X0sCjy2sJyp3ofT
DAfh12VPmHqgJbMb6jkfeRGibA5zy2MJjpQ3xG/fT5au6GPiLaviXDZ8Qy0EZgRirN+iFn7+Ydac
URLYOPIMwbFKIfLIqbHwhJGNVx/mhOOZZdhy+DpM1r3pri+EZmmOakvxTsqx0JdJTOhDCOMP6xue
9gtB0UWzRE2j+50aan2Rgen+3jbw9374l/vhd0nC/61RXo2Il69z9rn5ZVxalQw/dkSxor6EwlHX
RLPaTzuiQGrholEGwUN2jFTjnyuj7a9QMUKLAAfZL/MSoxRADOjy2qNkmRQ2/SK6+DMRhrsiw39w
mokQoQeYBYVSLJ8h/r2fx6UODauekjq/lrhYl3cHDaWC2PN7ZydSEsjQUU2YbZZjRqx7ZZwaGFJX
rrWN9bGZCH/zDLV8kXYyAJiJ1t2SIjvqq5k2y684CfwIvAsqtjvWWF+QdW6KclqcBwP0LRgS3DVE
8xAF7teAYWIh+M1lCNF5ShxEZvT+h7EZRpIIaWgjpuzB/l6H7k1kUr2V9kT1z2pDwWcsMcrX1TkL
jGlL1yY2mBGVImXeiXaLOb32CDVug4fU8vWa/SYCmzPLxJqNZS4nbVc9qoAJdheAepbiJev8Xg+H
uh0Di+5NURGbSDNdgXlbdMgylNz7XbvcuUTT+gT0Tzk/6i2G/tjWws/+Jmr+Qyew6Zl/DtBM//PG
6P7L12/9oR/bivkbqIqFxslBIuBx+/wTovHD36hWshxwkt+9AMAyPxAbYJn1SwGJg3cFvobv8z+Z
mv+fWE5e/Y/fPnp7PJv5jEWK9SfwfrWVmiMRHkIkzH90V2Qs94l7a8upvdHlFER/uDT/i97q3yys
vBbwoFj1Xg7G6F9Mx2wtBtO9WZPLPNFKMy7EcTNlPH+vq+nWToI/f7317/vDybJ+Nmp+LNwZaM/Y
Cn85WRhGLQSUgteraPbeTKLFvkS+J8HDs2Of6n7NTbfnwHyEN7Ye//zFf90CeXHWQA8JGb89Ig5+
+bAdRR6sQ5jDNNW6X6qy4uQpzTG4/l7c9b03g4rlv/rI/8slppcvsAmUWO+19bb5Iw3XK2TqU+BX
JxLO5rsCov3LWFckU4eZpLhL0Pby5x/z314Qt/r6dOEVMSbjWvn5BXNhkJjBVol3KqZAAwgHkK/H
HhLYxkc7/pEQ/H9q9la44Odfqu/CMK5rfMjFxdby8wsuColSEs/jcWjmjop1L1YWwzJy3TVbbk1y
HzLzJihr8qCXwrzvRrd+rpFTTKRsFpomb1/59+SSWsNGju5AfuC6qmDCm18JFfyLuwBd17+/X/g2
vvsOv02+7L+837oKaVKu+uHo+phSHg2apuMrlZQwkUnD2Ev2izmdGYkXQp3JpzYf+Q4u96RRE0Ej
UhRzGQ+GU7Ws2fa2kt4m9UruJRVbdIPpwLyZs5Rq6FFYhPeT/kBmOalhFSlvrjYjIFWyZQyZEWGx
WDrYw+eYNwax73I3rPVirUFavNnDPMbZGiau5di4nwJG7CXisTmPu6BAtHUlbXe+8zglvCgLiHU5
0uVhvBBOGVJULRl5iXnNO4LqfbVQnEqFcWqaX7lLZ/JuTLTu8wU15eh8mOtlukaNRaGB5+agAuA8
KIbWg0B+rwGbRzXfGRNYZYiuItjO+AbehrVLQEtBC8dY9HjIx7F9Cyp7vBNK4cUOO5LWtrPIV25F
0o0iqQ4jahTqshrj9s2Gdbo3OsN8dPshiDKdue+U0FqYN5dwfiPIhWc4jiw8K9/rTehe4pOy+KKH
LxUv+L0Dw8qLgoBttOLv5cB1DDQlMrF0KIsI+aXpoKMNp9Puu0fAwn2WwPR09uTae1rQKQcIZ4MC
BzVS2vD7vZqSWQDDh60Rqq2YGUMo5kAs5fJhrWVs1UFNI+0KhlyK9Bz6cVadis7oqn7jYRQddr1j
pS/pOIXPQct5GuF7oAfg9/D/saa1p1FB+0YXFF/+7wU4i6T/CV8mbHOdcWeAw5DTujauSLhfWKW2
obQAu9XEjmRxSfl2t28z2G+1TRrQmf0IUA7lSfzkacA41qLUXD/rRIE2YntqNr5ff2RdLnapwNml
he9HmFph4rs6FDff/0wfx0Tk0OjBuaHTo8Fn/ZD6/RhNSRjuh05xA2NeYlXpi6k9KpXH8ZUJi9pu
RzUNxPjMQUgmI5YBUCpmqQGVAL6Gm77zVOtugqqw5geMZQK5eIxYftyXmGTW9MXVxkNInjhNZu9T
pp4QM5uelSIp9rCIgc6uLjGW+J7CALfcpFRhkb+bDn18belweSPmYvoyLkY3oopUOrubFsOaALrH
BRN0DfGgWDmnjRYkahnI5baNKNhg3dHlOqvH1o7T3ZyRrxbX4bIPbfyuq7+OmAUyqoLcvnGD1eA8
Tkds7DN+7WZ+9KqBELSWSAXPMpYb6jC8rYL3fFXC6iIc2t6G4EGTOLe0v5/SDtIBvZD7kQ4ZbHSp
rcAECCSdr0bfGI9O0CSsmAJ/2kY0+iaQQ/KlUxybgB3+uc5S76YVNSraQTvLNexqxS+coqkG4VKy
1j3o/kuII3+KlDEkWcTNHZ4dFA91FDqjAp7w/fjZrlVfgwc6TyQUGRgDuvfa9IlqJRLAOXaTzZFN
ZSg3nfzeM/G9Ayk1+T8bzuX5nscc97IVUzp89Aza+SZNacui+vbNBYt5XiMsqQVKgmp1GIzzPZhP
/EyKmnnTOlQkoGykon4spve5ga/NXY8Ds7GKx9wQ+UsuNV8swCf7FAs6tzKf/oSgDUW6CUOkdDxG
GwIkqp3OiMNSfIxkj6g4cM9uqXEqaNWaHytpGPpE89UQnOxKanvami0GcVuaEp+bZdufyFByvZ2s
WcrDNr6mbSa5kypPTwliOz9Nu+eyl+9LNa+nf2Y+Y8geonzgOuHZ5px3WzM7h01rfRyMGLN9mU7i
0oaT/4DBtGC7GaeTi/pmjOypIx84NX2YokYG+xCY53Ye6InZa8d6rpDYRs2sYNVHCt8iB8mFD5Xv
uBS+2XF9Q7qD86k0bf58yxNLPrkplWqfwmDK5AZZStzsNbnP5cZKisHZFqowruFvBi5dReCQBiF6
XfygOWZOHdwSTSfI/KbrwjfJ4dwuVqzeiENjFml7al/tiYzXwhz5tXYhPSbZ/2PvPJbkVs5u+yo3
7hwMJEwCGNwJyldXm2rDbnKCaDp4bzKBp78LFBkhHsV/fmmugUI6krqrugpIfGbvtSGDc1g4Rdwh
6+ln1oaZf2es2SVdibBtS4Zg/w3pb8CGEP8Hk7eFc4hRjH7sY5NsA6SIXEqMx5j8JbW4o4nlLG2l
xZmeBfyeyeLdyGFNSVR8NcDM1qS08meAigceI0wbNmoM3jEHhtomkkcSUFEyR8w57ztiZuZk4hwk
Cxsa+M9UMVAQxibza14542FSbgDh6IfG5uWlq/CtezPPccwUDF0jomsXxl7j5ucR6IEF6HYeQvkY
UqFZJA+DqnxMAI1yLmocGfEXLtFu3WD03yqbzHfGmh1XhLW07ju7Pv3Qpy7ndMlMao2Pw2u1wso8
KgZWrvLwj7clKpeYrDbJqCQiw+Dx5a0pLG1B+Az4Df0wTNS+JR6vnVgKssKYjaKmxlwH7vtWgC62
N2YX1J+UxUz33nIn3nVaNvytalp4yYoBlvfotE3R87SQ4Bkg7mAuYBapfHPyvE2sHXke89XSkLbu
/BSR9vFJJoKDde6M7KKaTjMsxwkKrngU8bOiR4ZEahby4iy233MuIn0qasM8N2Ni/Bi6Njgkowp0
yHumykkNL/hoacVl4RfMETZtMIhnu1sD72PGivm+89YcpFin6yfa1lyFZIvxWB8bH4Q96uGheorY
k18ybJHvy1iu6WM9X6MhWrqGwVrMjnxHaGIpXgB21B+FMaPO43OitHySdmqMT5PU2B43qUrixH+E
qhBIHlXov1Y9cdzO6X7OwRcK7B5Uywj41eCG0J70Y2HWqFlMB8os/P90OyhwcEicrUPJgBWhsZWY
59zpkju7HCYiOZJ5x7/YpeMnPxfZ0kBaSdrH2udkyafEeNNGkJ6NASLM1K85mbNfHiGDiHDWgC+L
Uf0EK8htZUZMKL3gxplR07bslmOfI92GH7YXZiy23SLKsNO6PdUT4rJ4KMRj5XDE4OglOyBjxBmK
nIpkkGX+A8kqBtGpjo7BUpdpOLRTveUOVKBNqx9VR6B8Md8H2lEnrmsKg7E174OhMe+ZVE/bCdWT
7OfyCJihxfARR09ajvM+4yG6ZfQLUt9x7h1zcG5Jcq2ufNs8lytdnHnylZBTcix+oGQ3fil3cVDc
jrmD4o2P6t6cm5gAUTnC2bDsu3oqkd3gAqGA1O2hYE++ldODXYpHKr9qZ+FI/IEgyD3b/1gUlBab
BPYxHpkQPoFTy3dc9HwhzsgtvAeBpZJtOZrkjlIRTMCKeAKjAUfWxQmSrJAWnlechgOr/LG1jJO0
57a57Un2avBcctogw+eKXKYVBRghHusf5lxlbEMou7d/37atXccfrfEq3vVsl8ECW4B/oUktk5UF
PPGaY/MzQYgyFmlyF3El/v3r/Ev3Q16dELCxXdp+h8btz24tiJKBBKyhORaV5DAePU88t31HWpuj
SeCRztq6/DwO//51/6X153XXja6UdKYOneKfr0tLXmBO1c3xZ/LhYBAPUfa60HvlJZxfdVnNj3gi
OIvxYVLl/v2rM7f566cLFIKumBucN8FC+Y8ufO4zpidC1kc42TQgC9jQZ1SO8IM91i/ETWBjD82m
oy1ZK2/rZ67bz7fw35H5/zYyx0vMnOd/HpnfJ+mfw/J//MCvaZ1vfkDFvNI5WOGvSA8Geb+0Bb7z
wUc6JWDw2b+1Vr+ndeJDQG63xJuI9okhNiSQ3/oq/8OqiRY4AzlcvXXo9R8My8Vfx3VeEAhmH+46
FGSq8NfpB6lj8ZRUrnvihm2irZUt+WMCKOiMJHvaYPhml2Vnyx5z2rInaTA6+2yPPuF50i9uRSvo
yKx/xdffv8bc8v/LMOivdx3vzjL583mDlk3O3l+mTwF7y0iowDllk1O/u4mDnJlE0TWSY63E0NUc
gsbEqNXUiA/+6Vt8+MfZ9X/Ie3mokUP0/+//ImP/6123ck6IDEIPD23Qsf8ycUO8A6h7TNtTFEdv
JUmWLDPHNLjNA9ZbW9m43gXiXUW4ziy9G+0EZOtkXfpZL9XyzRv7dto2pC+e4wI9Wi7H4jAU3Zjv
KBfk1aN6njd6hMdKFNtwEY3d7LEhwoiHb85UscQCQ+9T3ifWTJfqUdky5G/bGfkCDfA4LuhAfaqX
NrSZtoRTJq1PeLWhStENQJr3GZ9RnO+6uhgfWVpW+3p2Kni9g+3n+5giOdlwnmYbO3XMVwMeFJMZ
73nUS0dE6tJypHiyqUBokwFvEDFAoVPb03E2ymiTo0gOs2UYWVd4aiJQKMLX1SQVKHZLz29VtnZR
BniLi6sy/HTdPLySd4m+IzVZmIbgrPSEo92XR1bC8x6evDzoAA2A4Viqx0hutY/BaGRXmqlUbDO0
WbCdiU8j/8XsSFbRwU6NSKz3EyNXJLHcSo8anBjb6baVDJ6cZHgWY53sqsFT4ynwgwJUq1UNj5qN
eLIRtgIikUph7pnnRn5YRUNOZeXKRqBAiZeVod2RvRfHqaWAhwdjSJcHUb0BSnzEYmcZ4OIl9GnX
ffOy2d8lrqwe8qrT+z5uYVqMyA6xqhEEFcamFnsQeN2+G1h/z4VlHBbLp1FOrGmfmymOg2nacqcG
kOq98nFhYMMsoh6z85L52dZ3B4+QWp59RNwsu6BoBvI5uxqznjXEoGgzNLo8fpiUbCaMwQdEJQIQ
gq/PgS9onzOLoBaV4O8pPDf57ihzIqgczlyYVl75He3RyuxeWsLI3ZREIvByLZER0+LaofTI6dhy
7z3RejNTAF08Um6T+yTVE/EXqW7C1qvqaRMBiYs3mY5AIPpI679VWRKlKPW77GCZtfqW51O5ho8k
2PfDhoWUedu3QZe+w+0rCLWoJse67/suOi/jYp+gcWTT2zr1Cy4zAIT3hXJsJCtk1B13RWsMX6to
zIptFwwt0Db0EulugEBt7GoYhbdMsYhr7E1vELtxMpb0abbreT4ioqCuN6KKaryuOvKgu5G51mdC
TljcgbdDK0M3T+RprHLziP4n4VEwVJcuUWmzbbEdvhPAt4Z/zAWXuibkcqaHfQS+sx6GCX9/TsTY
fbaM3p011m2A/j7g1br1b5sTJFRdtAi1a5FuYTOcnP51SGWG9j2dePd4SpcjeXvLMa1V84kpIj3T
hEWCsJ+JNKFEcSPvUE5og9mLHr+YgKpN0h4617wLIkUt0lhN/d71Bc7axigQAKxHOQZrPicHOtFu
oG+gUTKGiaGvtXwsesJM602ubBLGDuTqRgTM8iQQ87tL9KHZnH1Q8vxbzlQNfziYIMyHqG4XNb1V
MVkRPbout3of54FaHSZ6f1N3i7xre8E7htZZG3sFviRbpfPNocWGcT9XZG2uMG0A/b3I9HVELnTv
1DU3VooD8p60VNAoVYxcfUv81nTStTdYIcCdpLyUjJ6BUPEOuHYxcJwqFkUTGVYYD0K8dtG4rfrO
+2xMqHuwV3R5sCliohJAc8rZDMdk9juM7p76VMM2uUvkDJwN6VAdRr5JZKWlMR6ovv7Si+EF1Zk8
EWycuat6R11HWdjF1sidaDr4yepbEARUYiuqUeM7bhbtBTqc28SeIlIuDIxLCVbJZysftcRlN7pf
XaaqoEPBL+9rBZfJqpHTF7RwF4fZ7Q0OqATmMqHUdD6YZnXrNy6gzE7c2BClTgECU3wQfYTQg+fM
wp8czFuyLWgbaDQ9i5l4D7NwrC1cSfPgVfOhUvbM6TfJrIN9CrmEXCNnryMO/L60+9f/Fo7/jjTV
Zt9OtfU/F47P39cIxv7793/e9f76qd/Vo/gg2QCx7AMrwS/7VTkGJl4916Y0pICEZ+RTVP6qHG35
QfoCpx7boVV6uu7PfleOzgeipXFKocFwfTjKzn9SOTrev5RHFhszqGmmQPABdvkv5ZE3d7TByq1O
Bv4v0RzIzoqzaQd5R6H7K014FIJ2UV0GC75j2bfzFu4M6MY48o5t6RBd5Ebk6pAhKe761pHPOjfz
nUzNahvHEs4s+TGgE6V+I5AMmf9su/Z7EBN+ZzUmmNrAVYy6Y2cHE+zbWDXDabL7+MCzK94yymw3
IsqJ4aFIOczspEPg0g4T50D3ezfhRCkqn5lSNtdvTtP671XXl6cR0dLeTOV+7CmyzGEyN1OWxvei
o0ev5hTbNDczKr/eYXZBiV6/JWJsDxZPljNMTzCoDEXkl8j3GnLAygayTwkA47amAHrJs8HHg7iY
j6PqLMLjUYOMIrg1M+AKfgkskiadebGdg9z1RhLjUhKNo8zsDp0XVUeVMiYlVOdaN7V36qhl9pB+
KMFQlNxXXnCOq3xLXG3+AF+VwUWE3lTMyt9RgdZEIrQ8clYGl2odc2Pi+7oEIOZOY78Yx8hYxNnJ
E+Nc9ERSQdgmXIepxJawjvq2lYkHAN83VuKfGp9hozk7ICjeJY5K94CLudxbre3yW/vl2kxWf+ul
RhTmo/Usdam/zvkod72iMiV7rL8uOVo/LEbFXrJ33RqNnh+dNPO+jJgqyFf+bJZpf6AoJjluAg3C
7DX6OPlpvcfWJb/5KbzB23G2stvYLfOwwOGUbDQYgp1fYi5PE98/9rLr9oxrARybK0OIJgMrNHpD
BITBF7+r1A9cTsF+WXkMm5b0qx33jXN1ZtXjac+al2QU2Yuv6/ndoEpkz7O45i0C1+nGX5OD69Lk
S06DpNk1kGHZpUQAj5fcP0dwkO5tMdW39O0viTaaITRspz36Y51fdd3iwajgpVplx6CsTanfMTYQ
gJMKo/SOo4Fyad/BKIGnNzp5vlnGNXyBHiyrrCkIF71qb53G31iCwoTgEas8zqOfbaolIJAUehlB
T4WFnM9WDGcYdcUeSwceytpaygce0sfAZd2djFV720nrvS5aL7qQR6iTm0YUrzLtvMeydg8UkMIg
aXF0IutQwJvIPVasqgq+sstp010czcs9857+oR8tv/wKeS9aLjDswsofxhe30fbqEUm6kWAP79mJ
+mxHaIDYxUUVnFXtWVSaUQ8RuSEc4bHRRpkx3JunGMSKl3cvVqGcXG9d9KykX6DCqlkp9a7fG0yq
ETbfc1DyuZcTEmaAZZVkHBNHJhJG2AQbExv9Hdk8MNRNqJZtt+vdWVwrHYzRt2wNb3LTJQg54SBw
OQYasbEmHTFyc6yU5ajCgG1sznp4naqZQ5B9gSc3G0e/mij43LoghwbIN1y8f+wxI52Mzq3CQsc+
iRV7Tg/PlWJSKcEPGFgEVK3SD7QkzrfZsYf8YCE+aOAVUD5vJxhtRNiJKAp2lZvzkgv7CxnCFGT8
HDMBZU1SsGY1FUnXnH3r9CcnnzmkLgSQAGg2s8MpDar6ng2EVROIMbaJPdwgUnNNVJUTyARPezFa
uEreaybMe9dR/KNZTMSOuHzGGymi+Rm5jkU4H8IwUk26lpyiMlAHxGTytgqc9pSnAfe9dqOtmxdr
LtaIv2cUVnKAXuwfatB0D5VVXJaYGN+wE26NeXeleCOdoNQZnITeiRCZsJpSODJjNQrU4tJazUkH
16iy9V7FTSxime66uLaNPTo088krkPJKq4f4wibcCKVRVXeUUqDvJk/eDeiPPlF4WYQH2cHNzNKP
4CyionLtxIehG5aevJERekzZL/PXdm6/8Izq7lZBCsM84uVTSlw/tMzWfIrJ5dyjASAZiVXr1XFI
/IWqUcDT9fr7evAZfBOKcZ4Yen9dLElbF4lt78n4xNEZHUt+1VvuiXTLFs7/NIlW1yxSreaYua2+
8RZvuWU37xM5j9W5UXP2ObFscQZPSAmLTXcwKifUg0k2CbZLJMjZBGQxm6PlQQagAvF0HHqsFy+L
Vw+nGf3uQXQVSCW0gpiJBbyPpTfYLBfwLD2s/9m20xbhYzZHfGDZ9AUwmkLF6z/pwHFDS6AvjpH5
PzRzDCxkWR3HRJwc8EGg9SDkuwD+5yQcjYvzZoOh41noBs07ssLhVniL+I4Ast67w2LvwJgKfAKt
/QrKr0FUTopQA5V8z5a/YYU5FHe5qdqPI/fh7dgN3QOSzuDCbqZCDo2CE1dDemjtZLrLAVtjuCjk
EZzc59Z30ssMlfSVKEWTiCkR8Et6SSWAawCoDICkurTNu14n5bBJufMf3MzTJGPK7t33KvhPMoe9
tAzXDnTKGrfsy1NJnMkVAf5yI6CBflH08GGjyZPNIS6dUFm/Rh3jHkE+O8UDRCYqenuHqQPwiSlY
kVQRLm9kBrdYwGcK9J7lJk9/tiqw37eOSGiWSPR8Qd85+NCUWPuFDjvpwKB76Sctg02LCGxDlBZZ
qiCxwPWXmIJkaOZSxPw2E/Ce7XNT45nZEongvlvap6ZwkowJgJmtG0taHMgqk5wT78nGacKGBVEC
FN7nXoK9vf63vv936ntrlQD+XX1/nxfvSV2+/3N5/+uHfpX3gfPBWQ1sDDcF/lY3YKvwq8SnmkAv
LSVLFeunJJr/6XeJvyqpOY5WefXaYfwu723CYVyXgRkvsv7cfzQY5sb6c/opTIxwBHEH1HCWsP9F
XNnBraq0FO3ZGQxM5SRNDpg19qwL/avLnI+HX4CnNBzQPaNw7uRIDungEhtO38KGXNPgL2hyyiCN
DsYI8uAZVGpxA+8/zR4GWQFc7lLvk7vI6pzA+rkZVGZtg3Wj3ILoLc+kBYAvzwPgmVNWXbKmNfDe
Jk3NTGdslkM5g86hutnES2IRgzupLvg0sav2jyCmYxbd7SzfJqVH/2GmyyDPIk0AlGFO2dnIp6tN
EDc+c6fBSN7GruhLFus1/tQGzK28DK6ZDPHeKErTWd00aaJD0sN9W90VCasabw9HfmnusEbw5yaa
KQPeijlzouPQSwgPOxL/TBJOKqTqEH9hfQaWC1YXdcOdby2IL+DH8Xm2YTpTaZB/6wYm+DyoB7Du
k0iYX5UqerXs8iR1mZnmlD2ouytgPySjjqQozqEcKw7wyreIydIDgCYkRv7SOkSEZI2zbHI5xeRA
YmOxEgAJpHPUS/Ztiea5d+FllPHs4jAjhoSVMPyPg5XrqLvD5GacTKI2H3j4RfRMhh2qyWE72ycV
zzZjOsT4i+GCMSAP7Z7Y7AlZz1VQZexl0MzvsJwJBinGYjPnc4K7q0fphYrqAobWPtS9U5IgSWeW
V1M7hG1Vo2adihGYkt54I9mXZVnVW1sm8T0+O9Jxk0JvJVAB4KLMIzMZ10eikKNrV6ryNaqMoQnz
iEC4hV3pfZHJF7LY4qsdt/2DSibvCoRv+oSZWW8pSEjNbBJ95Xqo9/NUp0y+dPRQWPUMibYxrA16
CUaZnhVtyT/z7oIgjz4mlLJHnUjj3tDkfIesHYP95HX2JZJRcTAyI122Agz1/JF+kkV8VMiXVorq
Ccg1ectkkcV6A/bR1pu07Dy9qWcyYaqOhjEMBlrhcayGk2IAf1BFHn9EO2ffBAsM31A0rnp2AoEx
3G8QRoIF7IofPIkZdOOdhqkR11VF11Yv4Yw544F9DR2icp8zkjj6bHTs0CFR8CLYWsfMwZBm4OIa
p/sxjq0boXV9ZO+J6i0jpxhPU99dmchXHzviyA4TIXtfFMpA0XbTBmGcf+abLnf47ZzN3Df+7TIX
+hrJPjlXcMCeYwxzb6O9lORlKm19zerOvDGWilFd29reWRU62DtZ8534nugoXGxL0KRxRZHZ9hTk
/vhmyqx4nRmgvtpqSFfCvJ+/trg3oKNzh0lj6A6o9axd4KlhnzbyRtXAuHGRFoeMFvm+Cir3rDRx
hGE154DZ+VnjXuDgI18WOwZjfjN9qKJMk0bSMEuuSSrhKqa4TlwfoVeKnmBLpvS8q9XYbFSE547P
ZYBxXKyJ1iYQyl7huQ2qLYsy66ODUOB+MLqXdOmessbwvmkXYn5Ilg6wFlcx4oE6sIBj7DLnpkQe
eUF3QOp81kdbL41PgdN7t7PqUEbUY/+0gIneup1Zf5UjFWmjlvoBvNrypVUU5KHAD09IkGoggsfO
S5wQzC1b3FbgK5m1LEsQ34JQHT8NJOJVkJg3UU7hsuRwMZnP40ZLm/gdTlv6vVCMwvupvVhjpHau
VHqbTKP9ZjG5P9qGR4WqlZovlkaO7RDgxzQSJiF3nJPgfm/hqnVMT5lcmH59zbN+ja4eRLD7KWqd
+rQiYCRKaX6SUmX6aK3i2Vo5vQ/RUdlP0xD5X3JVssYf0xGBkA83fkcGD0MBI/IhgFfu++h29U0g
sR4yxxScc6MJQyEWFVox1jkknSgHeEsgxPMsjP7OiwO2U/Foq62wXcIx+pSknJIJdtjMwr8Ywqrv
+hRcYaDcejOY+iuhytWjQCZzio2o3/BLsUhn5Ge4iG4OQ+voizGsNlVk6V+dunN/1IbzjfbFugiP
gKnN3LKUQwW2azsQ82kJhhkmuH/LRCe/gEpm1JstXxNElqCRGNE6Wr/UZvcEpgWkp+iSDaxNdlJY
bvcpq+ODSXN6bUVX7wzJ5GnjYOo9xgaZ0/kUE9eYRvAGO4G9xwWtGbvmnvv9awbu8rG1EMkkDIKf
YxRzoUi65qwy8JEduozi1q2hArl9Nd3WlRkfDaUpOWUphwNWi/rKlVui5QnUQzrX3bdWQ5PEMy4K
yh7H/xjLyDnzDskxgk++qd2GbVCRu+VDGRnkP1tzfRJQjzYmm+Lt3JvpxehiL5RVVR+GUY9bZ9TD
J6sjWqvw6yqcvPzz0IsvWUvq98Lj8TKhEgXV06vkwfFJBqv6Ot/qMrE2sDP6HwLs1G4U8/iUmdLd
wdtb+342m6hRfeRGRvSUTqK/Y7k7HFTAgG3uAdGTWWSLXbYE6HgdC5IsmYzGSY03XUpmt1upL53p
FJ9brcY9Jt38W0k7siNPnu/V9z8nfvG9y9P+hO7X25heTlaQy3+KXC8IZ+wMR/LizJOZFc52Sgmb
RCIoLktjZF+DzHc5OxPjgA0b2HgfFddsKOwzXsh0D2ikPSH6JhCc2LMjk8p+72kqL1oD95BbyXST
ljVCnkLTLQ/CMLbmjOsXsMi0s72++jq4Kt3w3p+JniK4e07kUU02Ejn3dnHQPFeImRCJBNa+Fu7X
1myu44g8sILZxTZoOXBEGwRdGG8CtFqYJKAP03yhwihAwudmfec13dUzESr27WFRJVkcYLrXneCj
T27NOQMJsgfV4ofYba1QppUV0qKde0YY+8gpbu3SMB6DXqtDIcfg6MxZvF3s8ooZ92HG17pnaJyG
C7nVG1nMUAlGuvY0Lw4odOvtsMDRcuIaVCNjuUM12cjvDM++NwZNSmVgeM+I19MjCZw1Zj7xvY0k
du85K8O0HIkQSxuXB1lOKHJlj1cFXPprWs4tikkuP2KljxLSzFUawPaDgZyGyR3ZuAfNeNJM6Uji
ixmdpIt/LomVLFL3sxN5L//tpf69Xsr9e1vcffed+uXPTurnj/zqpAT5OBiGmCRZgWcD4GYZ8buT
shyg4Tb6LdCGbOxWsOFvmY38YEnwzqxEzN94j9+mOBQ4rDAxqqL88ACHB//JsoS5/5/dFAL0VRuH
kMVkqOKjBvpTwZX345KrMUgfspwlbEDcqgmxtotzeR9EjcPQWbZdfyDdroIxHAVIiSi4U7nJo6lW
+q61V9aNR7zGqurOB/uRk2gF4rg4AnJzIwlJDJupyo/sNk31MBSt+Y3xNO5qDDRE62w6kfic4KOo
mRfXAD796VAHDq7/pM3OZVaJHzZSZ6La+tb/YqwiNg0B7OzlThvWdYwXfSCw0EXEcWAQuWztoDDv
8zxl5w8QdBxpcDpOmKVoYF0stmO8eKbxxQeexJyWtQHsBo8IkSk9kRieXXTupCePm+yzWlfRSF/g
cDNeSR47z89JRaj1/EBoYhRsG0uV3c5u+ItRvCwDW2+4cVuk9cCc6BHjKY03WMzllxQf7UsPYji7
cy1tbPu08e5TTnRFdogGWVzImUMYmTx7iEAHU9ibQzo/ee6AtYBvYn6LZo4Dg5ptRNkaxU+eQ80V
9iDE0Zzz9k+pjJKbRWn9Bu6BR7R0tHmKmebvAuzAIAhERl6KN9C6QOO1m9e5o7qM4xY1su9N5dno
KxMrh0sQBaDZxb/3c+WNsGQdLolsSVnUejoh3DRjddv9DDP+hNCmlQ/8JZa5sRBQ6G1QJHqbmiOJ
2+Y6ITay5IfXwapO4jQ/9qkz7lVsy627ohRQwXjXdkHJg/Ukj7fWPFCnSTjvZH0QwVa24mq4gdpV
U4ms2/EgE3edK78pgp624N/HO6YECz79uS4TPMgzkpJ9WxnNhYyTbL41q9H0mjNxaMpvOH6r3gdS
m5XwZpF5ANpz8paRwUJQshOaNpTDij4VgWo4lj3y9CgHgR6imfB9yE/CIcm8XPj0rgzJ+K4WMXlP
aMRTtfUMHTQfUc97BGvWpMrMCUVhSHw7w3Fo6itrwWLdxfMo6oILUYrJt7L15maTFR67i8KfS+My
ARvsCR/UlICGn14m5t43MqrUu1WyhghzTEG0NxUEdR3P6J1hPlcd7gZpJscZJHN9xIZeMLIWFKMb
RazjcDS70ttXcZo+pBpXJsXXBJiiBjbInc1GMMINNZMZDnwL40UTNdN0WWCPtlvLcIhHTPg2t820
Ri6ZldEtYUbPEj9gOkohPfAQ8271UjJ+6F3z0OXeuE1iOwbpyeICvIlHcV4YXnpnwHGewFxFBV0O
y+JuWxa+erOggh4GSNnx2TF73C1DtlyRWH01lqDiniJNC6AZqRvu3VDbPbqilunpPh7ZkOpozUz0
5zF5XqjOIEBHTVcd+C8xOGCqH4YjJ9H85LSBrk+WC6l5g5zHkofCTCxFSmlkn+y66X6Q7/Hijgjj
7dTtl6cpt9h+qDwRgD2iWW/9xkDb0Pfm7UIy0dWpFPdj5ARZuctiTjOXzRaRXm12WLTtnzPDn3NC
OwytL1ooNG92Xy1bXgm0oB/1u0LE61Cf76rex3RfW2tx7KsBgpEU1jEptgzSrRt4FcHO9jMj2Blp
wybFSbR4Bo2Zbk27sPiecyfOvnStl73DfzFe7K6YPlHbTh0CO8fhXgNUB3OEsXcp6E5PLH2dDRjb
rN+RmxR3N/wfnJGuDSVOiPaT+Xoo/QW5stMbLp78GVt1Y7KPLlCYaTqAjdVLki9d2cXrlqSZjkbb
ATuPgJ4CpK3dkk1TXTUjCT+wSp/FHNsf4Y+9OlzChBb3mu1QUJnWUfrKu0oXGV08RPN2sBJyY8nb
MiH9DNaO3M4o3tRa6ccq6p27orSwsTKhKMWt6ur6dhmAdx/8trbf2kG/xVqzgxxYR5IunzJ02UyT
OWDxILhovIVLhxl7Fv0jgnhWmkTl6PgqND4PbJlOMS/zsbS9wQPsSncXR+e259S4c/xc7P9bT/07
9RQkZ/G3ouWneiRuZfOO9jP9M5Lw14/+qqs8/4PLr/KQva9aknXc/Kus8u0PVDTuPw+if8+n3Q8W
GnWWqbYtHeaq1GK/qirbIqPFN12PRkgw9ca8/B+Il8Gp/VlVOYikTdekPvN5H7gC/lJVjaxeqi5L
66NmZKp2AfHNalNVKWYe4Bh7WbEHRziW+dcgtdmlW2mV3hF6V28n2MtwwXAHPWdRar8yuZof4DhV
T1Mvo8/gBvRDg/2Oxaxa3CNbMtrygM/oJjUwoABL46xUmkfolvF4xvyXabp9oUIBDSVqA0mC49qw
X9ui3bVBijKLQCcF1Z4bW28XBto/+pIJDKqU2dnnRu/cJ4jfHvIkcjZGrSdjZ7aGfeZMRIrJLqAC
GmknVoJSuwdFVM/y1iKpuNkMFkfrWNr2WS0YuwONgGanC9agJrdZACQrGr7zKgL9rlOhKo5Gcs0Y
I7as+jw6rd1P0yKCTdkxLh5qYIsAmo5sQQNvZy9m+SPlCz/iksOwXbksi8WSRt8W6bZQt4XqX5vF
YGQNhrF/dRiKvVbKzB9h/uJlxkx+r8aoem4QJN8PPUlRNzB4Y5cBAHb0EHguyomiLETEc6wFI7Qk
jX/VOe+rlQ0fZMY2vFxrBoIBnEx71yVdms8i9v2HqIBbFDIvNcU2IpuHEq5Q9d7zSyB0zD91Uzb3
uWiDB7dP1tk/G9Bjz+e3n5BjXgqZ0skmibokI22x/mnGI5mqfhKi9a8GjuY7Ujswg8++eywFQSJl
1InnCLX5KWVOejaISzwh4q7v866djKfFKeed9DKUND2717bA2LhNaQv6I6zNgb+ZLEC7StsvYCLb
Tx2yvNfGRAewCTDhyVWJ139DAgJ0eEjgkvnoU66aEgbcvhM8WV0aX7W9IMgONNPnjUusMfoB1ohc
ea61HRJDvfsoUJAJsEltGtuL9+Ns8sTXWZUeI68dlhN2bGs+pNFoXKzImNRGoTfe2ab2q4TghoCU
u8TNXYTPqhkfESS7DK+IeH5ofEPYoeikfKnE7NwmDIVUvKFyZThEdl29MIIkdM0+xIQu4/c1skw1
c2jwQWB2dNPa/4R/a9WgB+w7SD+2I76fVVruBPbYqh2oD38fd2JBq4zp1BjOg2xG81QgfE9fraYP
hjNLMJctCJfPG5Iz44mJaU9RHN16ZcmUZBr616Qt76LAji/FWKbB14z+Y7IQBJS1Y5zj0kRq4UFJ
fXFtdNfpgnna5Bm3i7DF700Wp+Fgm8WJVDf1MWXgtzWCpL5FVt+STDQ8ZqNgowG5Gg1nZgkfaXii
PkoZxfLI7W08V7EdMU/pWNaMrl02CPdF8//ZO5PtyI0s2/5KrTeHFjqDAYOaOLylk86eQcYEKxQN
+s7QGr6+NlypepFSpipznjPFCjGc3gF2zz1nn22aka0GG85OqYei8E1U/A5HbaYQqVmaD1vdz/PZ
IHV+YqsttjqonurFv+3Rh0lAWB26Yz3fTGk27CRQ0Z3bczTGIXzgTGV8EwtXGro+cDItByAk1LKl
HFw0NNYLC4hnnA9UusfTAVuFeLPUigUcGNsWPdT3JCuf6H21N6NaeNu61cfm0sEzFqirfuOh4FRd
2GWiOptV033PtLyYix19UK430SzRFs+VN/r32Vh3bHzIBLu0zj1QuOrs25oTz5TSfuN6yyVtfbqQ
SdyFSdIVe22xGQF814VWDqoyVaputrm/fNQRcrku5P3SqLt+yiPczMkY5k6tDm3ElJx5hnmHljnd
ex17Hw63v2J7bQ+MGP4ujXS0JyaLISoSXVjDtzsuNWU3xTgaa8+mddaFHgmQxZ9X5/E2tpgOc6mr
LfD/elP0tfpEI/t0NMu4f4XE3vPBmIxDrOYfg/KKg04yvevVZL2Mlh19dnIBTJfaGveEhbsEkeHb
5mnwMPXSU+WKc0V2dE8wGcN1w77t0JAkvMGlB9bdMOTj0CQB5SDcmrKS9HgvXAS20VvkRXct/HBQ
aWm289u0R0Jro7egJUruiDKi9WlILjgG2l+rOq8ZwCECvzeyKPEej/Sepra/L7s+ONTL2Hw0YHk/
IX4au36k3q6equXC9rCmVmUi00Yg/dHhL+6oMTPuKfh4k3AezNAKQOzHHVZuRS/4vEG8zfGpzFl8
G+SlH2ziSrRh0aeDDHPbqdecNNswd0IPF0R4w5El88VB0t9w5J2ZpBjmDpKp6CAbmd8gDuPgbxB8
W3bFb+Q3O5Z6XdVu04ENh+mote2nfsSxYV7woFVbv+eVHgo+Bi4ky9nuwhl/xdG21ZpQdQ2mCZl9
d1g0fh9KVW4J55VLyKaB+iLlevoGA0fghJlugcdzNH6twZo/JSyfvs1wvHZN0Pq3bWR/NoLhR4qn
9J2kFrWJGmRx54rXyhXGHd8p8HzYNVkccZ1bdBu9UtJ6mJ3sc+QNXzGcicNSu/1miVhUM/e+61EH
276gKEhK9aUtqYEfHfOE1YVkkGU337HHjps8M4i5+tgfR2KpdWgvdKAtXmQ9wGpRO8bT/LGyvEsV
k0gAgzrsyt5Go7bRQqj3SdTU7LD7LZe1f47Kue4b5bwvut5ylOJ8kS5UgU/OSNWvhcWT+DEbCdwv
tEuIdj3MtH7Yu5jOZ+5yu6SK0i92nr8Y+F1XLICJTUmmxzr15XfIBE/YT39E1En5KgVsYsiPCmI9
wjgpdTy98ibAsHTbmJT2Sqf9QEtqKMgdbihEwCGa4AWCZcYQF4+UDM+6PDljA7UfETnzrNd00vlt
wWceqZr6G0sB6LQzbGqNmR3UWDQ3dT8/u0vS7S1cQ6yR6dvBDvOt5/yJbQo/H3M+GWeEaBrbSkdT
w0azKPiGfqOrrtzTBUoi2fC/RnBK8VNGH2YrnHv0qoKFomD/0vO5El9Lu7QQr4Zu11Bee6aX9Zq8
/S7LCU6o9a3DdJywvy8aPELddPQbTK6di1M2JS9P5Z+XHDixyCei3vGWJEC2Z5Sc7+1KRg+K8kvF
m07H8yFlq5bozg2FpCMos/wYlWOmWsrKwBA02SuUFe9ptRoemikVUMbtqn4aMMGFWYfvl6ZRwYKc
WruZPRdeJ6COy1ufpYf1sNla1T0Jijh0p+BMQuQHWggdPyXOAcO8j6bufilSIvc9ogONUllTflYF
fRBLN79M3fDQWD1rzuqO0xrlYd6i+d7j2qWvlLD5SMGdzviaY3mg9lQw5UebWbrilkiYf+uVLZ0A
yD62lmD5jLxcHmxgFv8BPP5LfLl1emPc+uehg98Gvz/3bP7tB383JqGmu77lCT8AwYWX5Sc53XR/
MT0XHzR2JYmlEaX7dzmdMk1SqYQM1nAB2+z/nftc+xfgabiSoIgRD19TCf/G3HcN4P6ch4Z7xfRo
mqj+FgFRcWV6/VQOFJiUW0VRa5yJJo2PCP9QVSiEO5XFku9kM3RbE9Pzk1N4xHJqMpAWF92Tb/mc
avJ6etHMbWhMiC5W2/uUXpqjwGafVWFVW1koqVjZ5X38FDfO0c37Ef1pzUS61ds05A+TzfU8n2J2
h+zlCDlkM4B8l3LlsqJg1s0RbVq3sJ/7iuqWprEx9FGucXGnsXtBBeeMLQHJ4uErvpkGMrPvvKKU
/HAarEAAuh91oDlk1p44tJNwq42TDeVTSo7shoLH9qwlRqzNTJ3PgSVYus0KKns02OxTGc+oZMQy
b1wVBfu+G7h6gOn2CCWY5gU3rz1vJldH23FmNkJmxly50SYFOYupzB3xU45ZohW3pvKPyHdPjYl5
1+kD644+93MVzeU2wzq9enOJRSVkD9rWj/Y9KLyQD0y98ysLuEucAz/hhI+lQoW8WeV5AR20l8KQ
rBrwaUQ1M93gymY/2zGY3rki8cI6mskmL5bnVnDnn3Tyxthqv06l8E6zK8ePyqqpDiIuyPLTqaNL
ozTFOphbU4V10kgs8zxWkbM8w/7OYVumU+0bX/Nixpm6IQdrLPuBvjOO5VXdLSH1hy7DiNtjQcK6
pp/gjfmXIA5A/k4+Ph2G9rGdDqXdAU+Tgn6msuIwhogt7+eSJKkhe5O7SGqUSb/xl84ZSeOn4hbj
Oqhci6PYzsgXpljqLbnA4sPJL4ZmK2BsDVItVMSiVC5K3dV/60XLf6tJ4x/qKE1rfqtQI/vRr4Vq
a7maWrjk59ys63TtXVMcVLPpkeRqeaja2pcxfvgF2tOebK85LAeX8/N6ZmTk814nc6DOxRiv3S6U
/xQ0vdi/9b7gkb3WwOTE7GiFmdJK0xFDIx6FMdbaHQMjfH6croUy+louQ2MtxIt87ZxhD0LgzRg6
AGVY94235FpQQzaN81/v0VsDyxoPSxW0zClxi0CLHe6pYhvegLgRLc7mvEneot/qcDJtW2G5tuQs
4+SB2rqW52BkRwq2+qq60Wu7Tr327GBzonKHCkZNmnIt4mExP3/Kr/U8Ym3qaRM6e4q1vadde3y8
tdGnH5smBBhDzQ+/AEqz2QmSRrQAzWsfULo2A3mwFt8QyxnOZLtWB7GvpkbIWhuF7LVbKFlbhvxG
UjhElQTeurinUARcfb/gBqadqL8WFWViLS2y1v6ixOx6zkp0GpHiiw+SuGBijeI+yMb4Jbp2IF3r
kNq1Gek/Sui/pIR6RPD/6ob46XvX/9dbqmKkv7+z6lI8vf7k70Ko/IWbnbcSGa7C5QoD+F0JtQnp
cddzuRlZ0JBXkfT3O6L5iwerBHwApNa/p67CQ6bQAZqHXIup1yX0v3NLBO/6BymUZJ8ECrGmBeFN
OH9EhMTanYoqi5NTV8rhXPsVJskKveTswF3aEtDAoxpkS/nkSCPUZYyVPJ3TLV/s6ZgnUJOwWw2S
bHqgntntGYTQiuAtJS51AJrM1yodgvpcz6LlClr2JGLyRJy6aJFqP2RDhDvfcCd8jL4gDe3mwtuO
AZsZ0ZTzscUsRNiOpYLSscKM7sevnJARiEZBbW3gZe/BNL1ZXRHRxUzb1OvCl4fzaaH36WiY2564
8mM81dZNX4OT28wcr2liNooxXIyofRIkkW75EVQWZcrx0NTGYxo1WbdNqGs5KqdliTHpajN3jvmJ
6+14zhxTv7DwhaWouuTBDjqPEWhZnzk9tt3OLr2U61pGQk0S0oVQrsvnOBE0Jzszy8SOv5Zma50D
K31l8BbrPXG8810NrqjoQ6M1622M2EWqNnX755w+nQeaZ5zHyEVq29QewSKQDAPPuPCNBXIRe2YW
xOTqmtHaeJilt/zOxBS63g3dGlO/bUgJycf5NOR5cySqcSuhrh2sIbmnl5ZEAKgIt9hKLjahKyYX
MGG8uLd4Esdo01UshXxv6ZmB+iMJLvpBO51lm4Y9zs4YbUqsM+0wCXX0feCJG27Z9B37zPxAuaIq
ieeyy6P+LaqIvJCSf8XZ66KNmtXnlad9YyWNpOacQ5bI9S62erEtsjh+6lwsyttRUi7rZ2V7KSpa
m3iVy0RugON79/HQeQ+5Y0RbI+EmH6nIfgQ/lu0E4c9bvTTfe5s9Jz7OxdtFbRo/LKASb+aAsEPm
OSFokxkxl2GysLyIKJERPVpO/84WuAqhJuQnJo4oPk89IafHOYCT+oX1XPeZ8AmzPdLao1c24gxj
wnnOvbWeSVAzyPa99cKelpF+MzWlukNx/DyxxLsYDU0Z9mR+hw/7WU4T6lXJieU0Zmz4CvqL7xGu
rG5bKu1/+HEyvCzGOptBYtp5bVRA+y+HoTya7iAyQmvcyQiUTNPnBGeFucXUljK+M7hRhZspC5SF
tndCkm5M1+Y/EOILXdhmYt42LX4YlA8dPY6N/TAJ62Ppgg9TAaM1nWCnpFnCVPDSJghdmbTqMHIS
OJiEVD+JyH+Jo+a7iesTLZBg1U4hDxwFGpl/nxRYU6uAVpYs8exjzDXniX8BT4PTJeR10zMNYtNp
Jg3T8WFmXxoOcTfZd13QLfHBj2ZF6yBIopJSveFJ9ZoUmNntM2OI8HVU9Ua1eXOnR2fc4tiY94MZ
HFDCwY0Re2wfbeAY5XGILI4o3N2zc+6YWMrTjkaBDbAFcddRNryTTp2ckjKydm3T0+YhMcZZjed/
clWpxaZfzuDLjWNMTOGQ+yBxI4iXexGh/QWmnvaVm6UbyAX5+yxQBkokv7NPoaPLoXXTRNoaNj5H
+k2uMvGIxSAH3I7c49GLFYKtdSnQLdubLHc40gwDKWgXat1olfHdNLIqCYdsWV5aCJUn0fvqbmbg
f5sY/ofiTKYgZjNPpdUmxde2IyRU7rPm7On5HVEf0onq7NOMcrQT/F/nQhDEtQoHKIdwDTS0lkMU
DDkkZnnC5+9zpVLtoxMo58UXAE48urm3ibCSKdSQaIhyRjWt3kWefywZh3h3ltOZ/d/K8x0/g5fD
+kzxy7zBzKj2LPFRZpfxUiyx/jEk7M/w0UsqX2LKPWTaDBAiuq9u5KFqS4QzQMIrVsE2h1NU6oLF
b6Ru02L4zI2FbF1fjMdqoQIVKzCQA7qApgnDdpn2X+2Ku81OurK7dUsGlzG2nmMY53iPSzD1piTA
UPnZoZBorMmijljOqX/nBrurZK1RW6CQIiNgvNTrIirIk5M3UQPvSd88ez3ZCe7Y/r5rTBuaghVA
85fpbraLp2jVL2QXywNWF0AJkUp/EL5FAgY96W4oPHTDyRqLbeDY7akN0NQ2WZy3W3PNtVr1uquz
dSj4it4lTZxeUjSXMC+g4ALrD7aCU/KN7tsI7kV7nsuypZ8OMK+o1RzGZTPtMqgnt73jxMS43eSk
FrLJQV+eYoHtNoiH3ZBPv5YlZfWmpWGYDNxucAqffNXFx2EqnG0Z+ZfRip76rkJjLW0al4ZRPE5u
Wu4VTuhYZ0+D2RmPU5I9zLyuN9FMFlqZxSWW5bKfCdlwa6Rnztx47D/3YsF3BOoVk44YKTcHAaRf
3ZyC9GngdX1qQXR4UGl6Pdzh7Y3rHVVIzH12OsPP6U1Hs7Fyp5p+Fa/yF7o/o6BZnsvUDIx3upVm
vU2l9BdWYx0WYdrcGM+ISBTYl+C0WPrYWvFzntOkw6p05c9AtXMvY24xhteCHRQncAgdJuSZ7/qK
sGHUae9tGowS6Dxq+eQ0w/yprM35BkCeBSAPIE6roUCHYylnQnw6H29ML5+49BcVr8GYgNNZwTpW
yRXTJ9nyRa/YHeT1DBh2MDi4NsDy+MuQ3pRm2W1JdO3QkKe9vmJ87MHAqQrap9N+u2d8tPYOCwiq
Pysur3nr8AKx4pj3BAnjN4bwZivBom5Uk6PZBaXjHtMrXchcUPSmerCotvGcZaLiu3HOqhnKZNfb
igQl6tkQsPLIRnMv0IMjnDkJ4e9OksZZoLTfgDWHgrD43TiczEQPZ6pjjZNxBSOZFCLiBHbc4N4S
hteHdb+06R7lN9jVfrCoLRw7b5szD310IkswgGVm9ugnqn3Kggzzf+DplJ0KAeCOrexesZ4/Lleg
U5vPI3AnrWS3kSAPPhXYLLfRyoEqr0iogjf/fQE5tYfwcHD6aCD+dOVI+XBJNm2eRnitwEzFLKGZ
zdMuBqlvoJ5oD6sRJ6AWURYyxsldsVUsFDL6TGFOhjj9cX83V8ZVl/cmu6S+f+fivbAn6bxzHVi/
EiinuRxXAQtlzlstlnVTk6JQebKbIAtqeK/CDvveWyhh9ZLyvqLJ18JemcDGFskdMRy2OCuwaxpA
d3nJSvGqHETi7sr26kRVHNw1gw4fx7nxrxQw2PH6G2iq5DPI5PSVQVyeI5f89Rpzl3QPcjTbRrEV
B3cl9Soh2uh7v5JY8BxiElrpLMXKabFnYZ6UrRc0FUSUD6dxWd4C5FZ0mUiuA4Ud3BWZ1t9tfDVh
36bWF66n6U06GXjYQWy8j7A6NAyJUlIpjwHA3xIuBovQl2qvK2yl+EMdxOMJS7SW+Q6TZnCgAmjY
iXkcz4scJxZS8fTUoXDQMzLNYSbIuNRM719YIeFgtOva3Vtpzfq6gdS7a+2xD8saIqsT9S05hsTb
26Mpv9mVPd82XQowmvb45waumQi5nmc/6t7qXnAuFe+xZQLtwsUd3NQaq1AqC/MGUl27l3xez2Yb
e4/O0rPCNht8ZwtBIoOCIjjQbrPTlbQ4+2NfF3CAQjTvJOfSXFb7CXrbISuM6jSbnMUbbAMvwN2d
vWGqXd+0GaWbioqtrBwvGa0IZy4S45YvIF8WCU6hI4FI2aVKQWS0wDLKzNtp1yqRQ0bdAoZYU/PK
zc5NyhmFBGHLAaovvia5J5Yj+aGJlcDg/Rh7gFjII4kfNkUw34EUm539pNz6P06of00Qx3CNa+if
C+Jv36E9V/3P1nKqS9af+X3yt36BfUOvAIP8FcVIUPZvkz/FkRhR8Y7D8f/NH/X/J/9r34pNr738
X3oPd4o++e//hxiOS52ziUtY18IZLv+dyX8Fj/4EXrWDNRIf4FOnxlS6rrn+/U9SuG9hkcZWIY6+
TzStTBKq1Blj/g8YIurGz4/i+p7l8Bwx0NMMzCux/v1PjxINwNIcqBrHIavgmnE7xHOIJ/TzWvf2
UHpg0AqIgWpLa1fzm3T1Txs61tf+Tw9OGM83iSODNvwje5V6imJ2YB8fYzeoEZFVR5fAjEGLRrz8
KSPG9SUOygaTdpU6W6gO6ffZQCXcecpztgVmEqi57L760S9CpzVa2NHgEDo/q2BtFxGGcK2Yt+KY
wspORk+lV0zbnz5UD3+mSf7DJyHReRBCWVjY3h9eQVNxO6A5Mji2C0Cxmf7cfWmU2IjkpF9bB4hl
ZOXS2RlQi0PCAc3HFNArIWoCumGfBqv1yp4fqF+ANTAubPICGt1GCEYnbOw5mgNOhDIdei7jS8+J
vmS//tfP4U8SEx8CH7kKD7ZP+vyPGYbOdTAOySngZgMlXJmQFrC/arb42Y+/fiR2SH96x33fdARb
I58aoT+8WAKvS9lYPNIIT/nI6Zk3z/PbG9U77aMp8GH99eP94Ut0/XgHqHQE56mA4ST/9x9v26Jn
gfAhjxen6pGrA4yQAd7gXz/KP3j9gGURBAH4ijnyj8VkgeJyAS7GPyp7StlLZT8aJ0iPeee//PUD
rWmXP75+wkZQp8aT68KfLgpZbNnBxGfwaC9WcVpkh/Yc8JnRmjdOl3iXiQN6jO11nz/pEXp+g3yy
dbHaPUEEWs6lEO2j0iti2RvZ09IZYK4eB6pL45UOWwN2P6R8Nl/HmMx7iEvQJR2VTTie3JgHmRvX
3kGeTY+d7XWfJm9Jj3/9JH+rW/rp0ufyCWEFyMtpg2cNArGyon++KEEnZCpV83Ei0rcp4xqbeUxY
E5d0vq/zjgyaU/+gQdFYETXsfLTMjlSVDPvRavp93ih1afJ0AipeOdvWq8xPFrGXi2BJjqpTlp9Y
IODJmOxnKyhbxKapsEJF1vvFNvNgn0B3BE2QzK9JXEHzilN9gB5goeZ/5nKWH71eCMQtWxAKrMEy
e0FyLJuIakmYNke8/TDpRVruEtu1Dp1T+y8kM7NTZsCKr6yWjRJehK8J61TwaXl8cptlvG8Ka2o3
4yLd29KnEGCMSD82o+3SNkOgxMNyVIS9RTw+B2bwxkwYFi2SCVEG4x5Si/6myf7jF0z6XUyQ6CAi
F/9q5qEZLtgKtoZcXAgPjvnCIrX8JOMk/9FYSY0WZQaQ3AKFH4T5BB5WXSXzu4Q5u5WlrY4iCIpT
prP5lgZO795DUdj2fro27pXpdD+wD/21ygrxxWy7HTGOLEyi/LuRG/6dwS6HdF8KaVaqm7KkyrPw
rJZAe3CaR6O61FETbey5mnoA/MrYGLI6UOp5u76eeCYy1kh0wpDTYTyxSudDJDSDunNCNCcvy1vi
CvrVKHK4kRZD3sWi/AKA+rqVMbm/hFk5OQeojf5pIB7wRRFlf+Ag3VWn3hxYLcrOecndPfQJPhEj
PpKhdZwvdavqfZ7YxtZpZp8udTIir5XuOGvmxBzp5cH/MdfxcdLDPkmcRzviJM21bTzhANIbbcy9
v1GJ/Q1OS7lVntU8alXcpZGgJ3QagUrFBemdiLM2UQxKAU0aC2zmIDN2XUoo5vgZ0f8O4+HnBMfl
Mel78ymyFr3LlPdJ9zlxlqraYpDMQiPzgrce0Y+xVFm3ch4m0BR5sKnHZQ5LEwFiyFqDtZUZ4Uo2
Ei5RxFSs8poPrVdnYhwccngAoQYv92FQE8MvM0d7wmSUwuDMQ9MzWyD13IzklttQvk9j36u22ZSm
2yH27IPqOuMscOIhSgPpUXSwfmGiNIF+dpL9oMZWvjHtrLlHCOUdsjqLhbe23FMClP9oOal5lDVf
F8+AycMatLUX9rx0TCQbCHUtrSFJtNY2VV/V6MbvWWQN3zzZ6XdnVNNN6fsjdQZBvxnjxr0l8QqE
FIBWiANqPA0W3y9D5+TJC02YgqJV2Vkn/ORyabdW65W70qTpZjaW+dUdzWoPAzI5IeM1O7eo0QI1
6GaMrOnB8trqNp1ZulQmM76o+WNWDTkuUG9ub6BW51uvHvTB8LA/t52Z76Ns1AwEaqov1EYW22gl
Wy8jjFJFyQwhOIpW05g7h7XAKkZla3bmONk7nrG6kR77+An76pZiB822Hf/cEkzuvc0X9aJTs6U4
IiKTRgK4Hr/DqZ7wSpsLWaZMfU0kplQIrPLtSrithLReDJPzRVFT0UHzM6eTkSMfUQ4Uopi98TYq
ZtzfgwXze0ZGeSqwi77TdZFvc3OZKNDgXGiIBqtnTrHTRJXwviGQ/1b3HcZadJ9vi5GYxyKjTiFT
PMm24fjlFTXYX8qHj1o7zcVJluhGdmtLD/QExnBH0NpA5AWC3Mgzh8lyH5jlhAbq2DuszeQIIXXd
L7KJOuAECz9jBwU4Xs/DFKZo5JnyITAP40jpRQTUD3wa63Jm5TwTO6wZ4t7iwhAuFR7MhpKOo5l5
RRjIIbrhrCIIbXkBRq5C3YxoixvLSfQPzsDjWzoqruu1jRasAZlsONuwmCFYd4BNIs69qo0nzQMk
194Z7ICStiNBsuzzFIm1U8qjaQmhk//KY+RyE68wteXWu+mLc0dj+kGObX3oMhtBiPOicxazecC4
wHZeDc6FpDd1T0k7n2iq8sKxyADKrtVQdQWtMVqRJn2PcJzT0wFGDbtZRfoxT+LxoK5VU7z8Mv/K
AqBNblVXUkdFEAxbxFxBUUAeMElL4K28DeA9NlxZUQFW7IybXObJnsvldL29/6dv4P/oG3Coz+V4
+hcD6z/aVf/2Q79PrARwXOp52URzRoIOy3H29101kCiJjr4mZ9aT9brG/j22E/zCQErYx6RVw+P0
SE76bxMrUFn+NQ5gnCd922YP/u9MrNL6EzmWh3cYWT2cHQLbx3oc/+ng5o9eXaPmWMysuipo7KuJ
J5uB4Gun29t0crBhRJ91xSoZskecvHKtw60IcfucJvFwcWrqr7kCOHshIytiyQXfLdFxc1ZeVbzU
leaAwlh+aqP+JeIuvALT2i+m06DYbBUv8CvsnurNhpv/0JQT95mRLM03EVWsuBMO/q6exZfKhO8U
4iwWX5yGU99mnR7eeq82vueznF+54ZXzd3C7gcwoVXSnS1LLnSqJ+cZzdmZb1fgHbyT7MjluzEwW
G4N7GXrbsrhK18aL4Qq4oHhWxx1FbWzWOLhuujJtXdIJznyx1FxsWVEav3pFT7ShY4LlZQHlfLTm
KYaIZQ0hqCpcZsTOCQb6E/glqyWpGXX5r265VGduGBDt/cXdCuXm7yrroJxakcsxj0tiETnTG2Ro
vaI+IVS6HfeumtTMA5wZU7Lgwc9OyNH44LLNLbybOeyaXQKXAcLFpmVRJ9+Q8FD4JIbxYLco4jub
OYuoo4yCmE5GTpO9fd+Sv2r3BiulFwW978vQuJDxmbNpkIhdfKGBZb3M01reZnOxozQLufYlyJFq
NtpmtI3T1cFQNIJ/vqfQGCsBKuGlI7MwhLLvGlp52AzCf2V6tDd+ElAoZaiWqqapGuozmwO4Mtf/
LFjqL2HUIA9s2oHJL9RJyc+w/8vlbVMxe7POoJdL9GX0lpFLTMNrYrUfXQYiuqjIPcazCN78Ooey
jhcxeONACRBY0VTEYpHN/ottCZ5GSV3PYZI1RizoXERgQaR9aUhndQeXfWC6UXO3nIMKm9tGlzTY
2LFFr1SGawsBfX1RQJaiI/Y51Vg3ZF35BSaAO/FOxjjGCFfTRQmKiXRaHI0gWwRYZroCZgmAxJe1
Z1+isZiifddHZnzqm5GmqrjO+m/sT4jFkirA2YTLm/A1p9niUGQZ0V0YHGPHltMw+QvXXxn5s7c+
eR9tAci4jUkvVNPawrG0iD+uh5Qxc9oecQmjAHnxQAuk0fAkIrbmD346ejRh8YieHFiBjIbHrbiA
Irz5rS8nm+LobVI5pZaOK2DVupM9LgcOqu4Xk3O4/1unpGeyUG5Joo+bVsyKJUEm3Mc4G4Jd7qwB
89RJVbfDek8dW2un/PuxU/C0NCe/2wQg1yd3JVy9XX9Lv2DKPxbaTasQ+yG/rGg8PmUGvL5LoLCB
sB/owKt13krTz8uxXZ6JoiBC1cX6lmKqXF+TTJvdpdf4YwKvI0mhav4c6LUO0w9iGtaMmuE7rw0+
EAyS5B7w6nDGzlp1dEu2evuUtrMfyyL4RGaesX6mLBs8UCwMvzzUw7jmmq1yptqzyedwlnk/bfuA
4wmJjOkJKOT8MGaa+h8+adSrsTvy+ZxW9CwEbsB20WciaQQtGcKmaHLT2fj0hpKYUoj5BSqDKaPz
tdKONxNeg8Nh6ylLNE62QnXNR+8OXbQn6zSDagqcQzb55Z4Iwbq7iwVn9777mhkkNEnX87Wg+2p+
9j2jDKVNpGFjK1LEG5y3xq2HTsCzK/PagfQCJiDsJ3T3rQgqmFG8ZONynBn1jxNd8V9bPDPOzqpq
39m5dNVwceiI3sVx5p5I0fH66rWiUbFLvPUGoKk8YDndT5Zwd8DsbKbJ3pk2dgsgdFMiwZ2ceaXP
FX6SULCuYzIUTfVUjMS/SdgA3AexkdivQb3IvcFx+rsrS+cmom7vmI2+9a0Qcnnz42GWe4CA2W2r
vPS7AyzoZRBCn5qyAoqGpBhiznwFAaXemO27LemGnkwRZooDaKqMOdYoaAim1RPRv9qbPqnBKjaX
73ARyO5RA9+dfTFBSxszqdlCL5HzAcSsg5HIwTEMUJ0ZVFV+VwqcOWKa1hPk3HPwS3Fk3Yq4xezL
blSIICE34jOyEuVoCb30s39BhHqySrzAO6RKDLqgQDrrtrjaLph+iZhixehHPBnL1Z2x+jSm1bGR
r96NalRcTXBzVFdjh1VV7048AZPqr8aPcUid24bKQ/s1apz6jWIX9QzC+SERY/ukbTZaU9xZTKmW
fK5YyWyAhPX+fbtaT1jvMNXQbvYe29NM76T/sqxWlWE1rWA+I/slpqoO+H40dIWMihIYMr/HuQlK
qvfsh64j9oCZJ6GNbvXHTKtTRkdtbz52SV2z8if0Xqyemi5z1IyjoYfeTSFNZW6TKJk+RwBfi9C6
GnPMq0kHHxaGHcNyix2H7Dr08XC82FXuf6Q2TnRuhfh9htX5UzJOnkaPMqRwIgA0c3s/g0AcLv1q
HFJ+e9egTvcba5obD1Zk1N8Sn8i2I6Lksw4M96znzHrMLa//QY2L+qyvViX4v9iWYGVgYerVkp/i
Iq/CplXvrAKjxySxom2+up84Cs63Y2/RRIlTdZQejLfOMe6V6r1dd7VQAcL+XvTTfNuucbJIaPsx
S/vxAxRHtI3hBjwETSBo+ZyAdeVXoxZx7uYC9Dq/M6PWrrCumMYjVTFiK92B/ryyAAjuevNN05XV
ZxRoYit18xoNDQ2DpnrrV99YsjrIIMl/WHZ8ynBv3RpauO/TFGM4k7lWwPo7i/IAkC5dzAjnID7c
DVJBTEfyyaXdbxKTOOFG1s3s3k5J7/IMWc3aiUsFR9yA1OXmZ1y81RFnYo0rJ78+2oX1KcpcuYkL
D2ebzZCOhMTsPRcFPiF8dp1NPieZGetiJ4iWNfbobVjgYs4j7cBy0LYb59GPXe/BD1T/XCt34EZP
9ofnwz4wX+Y9LnAwaioXm2aIX73VFVgR9IM7h1MwRtSg26csn9MMkB15ZjyFNriTLf4T6BCNuRa4
9KSpN7pLkodyZbtjdtIv5upT1KtjEX8OFygiPXdcgcZjOsOt2/Zl8Oj0Jm7Hakj4o+02ZzJu7VMi
2FaGRJum3XC1Syarc3JYPZRp6jHIRd6JEChcvRwF17y6LoFJvCVDgmBCuxM7J6if8TzGryM5uI3s
ZkIQbefceKudc8Y+RmA3wXA0eLwPVPvg/CxLM1hCXw4eq+TVHDpefaLNahl1r+5Rur1JRsiyILUE
Q66hAngzgl58Jtkn97QmRhkCC4ZUP+v+h70zaY4bR9f1X7lx9uwgSHBanMXNWUrNlmXZG4Zs2Zwn
cOavvw8k1ykrXceKvuuO6O4qt+RkEgSBD+/3DskGGzTE3wT9ToQ338WhDhFVaSw3yxwRKyPhiq1e
qA2TbpeOL51T/s6EDFj3Uz3Wm+dUN1mBOmm3vnReY92ErT2vOQQqoDH70qLVzdpct22Xlw4uCLGL
Ap62boo1Odwzv78ca2FtwhlaJ3oAYhl0SzjTzeGF7rv9kf0tu+zKHKfqdUG3/CbtEnvdZg6iLIJ4
3bscA1XNkA3UauigXMJ1kF8zYZnRLsASjxfIpBbMXJFdEzjzIRry6QISartFUxXQYm/98LalDLi0
8hqSZTnb0aNXDDikLjbgLfYonyM693dLOOJ0WUTxrsn6GQaj41w1JbQ/gLLGwAbI6c/tKu+Ok2jm
vV8m041wuvY+HovzZmyOtb9MmyawmusCU9tvLqvlfugadQ5NPdyryH+gUBt3QDLwOZW8BbLKcTMZ
sizbEVkW5ee4AY9ilwQLznGjVHW6pldQpavCcpe73jbrr1NWQMNjycsH4p8QRdhkBZCGgEQw65VR
fJvxEbgxAmIFDOB9EgbqxOm/+l0NID2XWPio1zCCwmBxO4Mot8fh3rurSC2oX/ILypcsA7s0n7ox
qC8nRAWrxGcunGVjAuljSeeMrLM09u4CSzrmp6Tg39S4UlkZ3lQ1VrVE4KIIzNdOPX4ijrlaS1v5
kXcTWXVzw+531hXsoOM7PY3TvldgYg6GRAr6thRSnjYJo2BEmR9R13pKybNRJwY7SWzdL7PXPgdK
vNvRO21JQT23BcosesempFQ4aXyh0Jvx+GirQ4nF3QWWA+RMsTA/EQmFB45V9d/i3JTyKhr83j5T
9FNDsrRw+iwuUycl/tLgxd6CdUp1XahBXBUGzJlzhbneA4SqYDtkSK9XcilDyrZCBy5Hph1woJfd
8sFyDbIzsb6HvwJ38nNXp85T5Qxj9wH3AqfdLXDBxnZd6lDOLwvnCQSG/sSBLQqJ2U7siLMInqY0
Pj2bhmk+t89MmfIHXOjyg42Zok5N0tHvNDNr7DCw27yIOBsZeu00OWAB9t0uRtu3u4BoqHb/khw6
84uKAKqazGMVC3dCSetXn1/OwoXbiKtf4Jt/aA2fNh9pPDoucjttUGcCzuhm3i9oSEaFTLfBrA4O
qC8nTeLBCUpHchO9Qmr/ayNdf9Cv/bKXCxFdShmAfs86nV2+4gQHE7U65DE9GMCJotjSkuH5vERJ
t4nP2TqqJg4hxAm818b//eo0dH0ig3yJtXigdYO/3mZtzMKDa1UdVFpb9+44gmY3yXwnSh1ojVu4
u3I7j0OAMRYc2/48xuLEzZwETnTNlkmKqvDs4Ld7H1MH7muo8IwWNZ8+jBHeSdjpWfdl2nJshvzA
zQ9yro5d9JKmqsqeg18ZeTm8g0m8tmj/A2++B2+6PP9fnt3mqXv6P69Mnqun4vt//9enpP1Wga6/
MXsEkNR/6ye+6bv/glBoYTFkOfiBQEj5H3wzsP5FPjCejpRmmqPwqzoV23xmPbJWfmKBPvKBfzNy
kMx4IIy8HMwRrvVvyFPfLuKSKe54+IawpvJpwj2NKAZZjTNyH90jxbs6qAKiiiNKdVhm7KzXnQJO
/GWA/mEB+acLehYWlVI4JkwdbuzXNyvjrmurLpyjTZTIRgy0iBbSEW/c3Id2BhP0nQXr7abxeoOe
dBmvAAAZG4u31wtSF4kBaZFHr4rdpzTgAnaaivvWAev68629XTReLsWj5lk7EIDYok5ujahF8N5M
yGNWjM5T4qU0mbuFFxiLP3HVLUvw4GVo4umbT3d/vvQ/3OWrAhqaAVjDqaBqbGDymYaSx9YCbSDq
lnUSWYhP0FDEjvLni52sTy83ygwUBAC4wkdvfXKjU0X6AJ4uEhdzlwthtQuUNqYmG8LQeeBGpZ3W
8TmSUaCwWcVD+ygFCe0bMheNtQmB/t8iq+gvhDbNx/bLJzcV4tLJroS+MuzzKJRHf0Tksn6BrUwj
S/b/n9fSMRg2aXKCiXMyoXBkNvMYgyMk2aO46qXRPqN1me761HpvF9Lj+Pce+Hpb7H50OjwTH9bT
gifpasLYq14ehzD+8QqDWYXxztP8ferABqSFosdQywVPHqY5cODsrFweSdEko9sf2Fp8vKzWYsnA
C9+ZOnp0Tm/JBvCxKIIYwlOylB/aYljwZTqmVsJOhnAYtDs0gB1fsDu/yZwn/E54SWGR3c1xZ59F
A5Zh73yNtzvs68hyHkaOz6sqoTK9XRVCizImdDN5nJCGn9v4eRqrJgygFhktM7QJqDayzGKbn5d+
Fvg58/KCuSZ7VhB1+PO3+acnIKUNuKmftHdqDJflAaFzWc3LS/fnjpbXuHqB/mWtgu2/fynqTx8X
AraW30poHPFVpbzGPiYOwxu89Dww5mWp9zUY/OeLvV3qWb4hc1HGBZKdBenK6fSt446ctqY2zsPZ
pPY1yFj5XNp5/Xl5gYChnvjvzGVtH/HL9NKXhK6GO7LrMpu1i/Hb51pnC6w5QbagiTRmTy8AFLZV
7XSHG9J0l7Qhz9V2lukGAYJ1j6tqsC2mDrzaKOGBgSthvNSw/b2sIJgAUJPPi0XXIYxJHERhCTPq
z4NEb/Ltd2bjx7pHmwxyoKIN6p4sKKU/pXJCUHHe5maxMxeYDFXiGrtItFm/qsxinqJ1DgxYgdSm
9exuSdZxb+EV0UACv+U7AoOw9oZO1D3jUd49T6Q8oW6NF94rqzFYeU2VimHliBFEE+q+fGpif7rL
8XGGNMBfUxBpzzwATwVQZNHusNLmc4cM8giYhLFfygCuAHXnG4KdDLV1sdZ4wHjcgBYVhI04CBJa
EI96mPlsiiB2s3WuktAm0iCx8VUtG67hM9Iv3oVNA1tuJQcJEQb1IJ2xuGKG1FLUn2eY78veCJfA
PR/BZGkkRoXazEqU8Tlqke45S/Pms1cjGD4vhC7KQRJvDKsz6OdQDSdfxBzwyLzFdhFQjHhAPxAs
wNzrMvcpw4YRsS4I39Msgvb5tcR2h8F5KubM+lYvoXWgUdjcKbcrAHBBsIm7wHmBNgTGGyN2wThx
zDS7DADWo5zo1cgwM9b2JBnRMAkfZqzd96Ftt8+qJTrLqCxxD92D8QlAxO+AfZcHC6bicx1InhOp
1LTkJtU+Z0VkaSIgZ9GlDYFG/VkFD30981sE+eGXGJZ8SpHO4h7usriSKKWa1x21ZKfe1S0Zv/Tm
YpXqgwBZWrPnMbNlDNKItmdevPNYFyYGAWM3mGUFFyaNkrsMh8YJENow8GDGD+mqSRpmDcCe8+S5
GaMJ9aZGjlTRBF/DufLc81qvlwbOxu2+lQPkPovuc7OGAqljGzr2RbeKef8qM5ox7l58cRUbRc6j
dIhlwlTDh1RCw0D3SF9SAUVpM5cHbG0fWtBbDrgdpGKEhvS9hc5+7lDHTjssZyk6utKhRVoTM3i5
eIj+1iIpnCecEp0nN8YgkdOQCkgkmYX6ENmLdVgWUOKNFbnySzkM5b2/JPMlxpP5poH1JrAvzoWP
FMRU50leDeDWus3Z5hPWmeVS9RuzDd37PF+Skbx3HV2PJ+x85XOWOxYyrkCysiBYQxZC4oq8HEhz
me8zCNbgmthGAS/rmDTmJK5iiGhuO0wmAVjDvvheOar74cuFmCrL668C18HtDHgdo6I+Y2VaLzkL
F6oRcLfOmOtH2Iqq3bXO7H6b4A1tWhjkF/hLq2jHudYbCeKsQXRhH+2Hqq+ugnQQmI0ubfwlsg3S
fqoONSviln1TzuFRkLXc7P12dD/XCS7KWEosX1wk7Oe2JHSJPBW5fAGoyraOYy1gKgOP0Q8dHO6y
sfyS0vnqNuUArguG7u11MQpeMTUtLlCqMAgYiSHk9laxIyCu0wsT/lhQ5u561GRnZdbUZ6nCEmt2
+vl7CDd2GxuJgbVMVTwm2YA1MXIf8DesRNKmTcDg1ROuNLwfyWJsQlyw1/2gxK5AVpMq37jSXEqW
fzuE5Zcpwgg3rpfbFQC4liDjqQZ3JKr0k6/HCypdyMe2IFyqTAaImGHIhWQehBvQc7SLgGy4RkEk
WKoZKXVR9R9riAz1eijbXY9+fF3G5rfca6vHIE+sVRKIadcaob3pc75HgAfyLbvSgt0dy/uFK5sR
Wz2TJ+pFVnpR4W58Y3Z9jV1ax6Q2MPnvnuYQxoABuZCgceLUp20FxSs9ulNIgQ3hgsY3q233HCmT
BalaYCDM5sKUNbshoMvY03b3e0RYWx0GRvQZ+V74JJPztKwth3CyUMjpBmKcsfZmUI0OKbQPgOyE
sAYsCbdE5frTxFS3+yzpWIJYjbWjV8VqO3GOalsCWjYuRgb3Qy159fvYaQ5ywvf04IgM+76aaas1
SLSps7zMP1tVE1HPxf0IGa2yKs3sbnHsQrfn1z/mepCrdvDwgMshSWzLVI7fC39siH7JDOcTzunB
mYqD9gAdFc1mOUUJCnaRxl/boXtKawcxmEwisoNoorWPOTp24wP+q5V98K0Y2Sn2u2s3x+YmHsfm
kAL/7WZfB1IGUeGt8GQdP+LxUNy5Uf3DypfHCa7zNTTc7sC6ir+aFeBdJ2ndPUddHD0vSTJ+iHqP
J8cbT47OQNQ8lHJceFdDnGi/obz1zjHsa6vNNObYDrWgiEjaelRpB9zNzaNsqvmyaRGzuXghYmRf
ZD1+CjwFDKfBEx4gN0xY5Iouv5wAWq/hQOTXDT2/uyLxmzVRRsiaByPfIoy0v1aBOxw7t0Ym54RW
4q5a38YqMkYfNvbLSGO5yVkugtDButGX5/M4fA1rY/wwdlF2K/oel0qktV+y0c2itaIJwl6p3e4b
UPyrQM7JJTRYvGSDMXBX8RC1T1aC5yGYJiGwQN9HxEdGuJIkhCkohXNCa7okHHoSlkVWEDEkaErz
0r53s5qeaIn9UZ3EhEvN/XLbkTq0CoZo/NznXYOGuG1lcj4l0+Ssick08JgNibm5ciciZfdB3LcH
TrnGReot1UczUVaAyxVUAa28NLNDz+S5Gtnhf4ihaS/7uh72MEPmIzBakW/qIIZ4WQmOFzGL256o
LpGsayoLYx0N3nAbWQMqzzIN4RASl60+Z1Nn4wqSOxdTYrGM0vcKSL0kymLcWIXqQ4wRKuuy8+bF
Wc1Bg7enn3uSBVGM3yvL7cNdYDQL1u6RPJOygYSZu/Aiei+5awvRfOzF3D74kDy2w7QQLZQiRMwQ
GWGOR+cUgXvqwd4evYQO5BI/w9ZlH+pMVDhY4yb5RjJUN8PCOQVrIE/R2wyTa8uE/2Wq0bh0kg7i
dGI39s43bEVvpi6dXdN6hJNXVhK0+565+wMr/ulT7dvdt9EhrXx0cU/fmbXbY6qaCwcCepV7mHX6
KBZwom2gqcUYsx68rv7hxFN006YFVl1L0nbnNpFSFVxcLLLIR23mlaRdgOFvqa4NPAW3lumG3SaI
dB74Mk8TXbLKw5APzN0/Zj0ukYb0hsfYnSuoU9GSXkP/8MxVCH/qugzyvFshNTJuY8PmqQGqC4ls
gci2/mGCYBrK1xPsf7DQd7FQULJfjja/Y6GEaWAs+kab6L78nZ9IqNBmfA6Hfxc8FKjBs/4HCRVC
8CPvVzO+v0yJtDQRPuBfwTaaA/oXEGrq1BtPW3Fhps551vp3gNC3WAtQpOlouRNZS5YkO9DWh/Rf
GhthT3SiEzbjVV88R22O4eXXX0bjH4BPLfD5G/n4/QInR1M12XlRT1zAT1k40V/0wVMyXCXBOi6e
/3ypl5P1m2sBrICuWOipAvI6TxEF4gxE7lAm0/fKOXtTmsISwyoawyMra5wvbTpF/rcYQ9vO3Ju1
1RoLnU9nTspz00amXDxXr+5sNB5iM/D2oYrMPVtl/z2h4E2Ki14RBCGPJjvNWd4Gaaju/RQuP12b
Kryfm24HwOOct9gZ3KS44yQcIMKmJHm7tKKVbyvY2tbgGghgxsEOYEPkRRNnH2jnRoNCHVRy9tzw
JdAjJO6Mxg0L7XNFP+TjPOU4BIQN5r0IDvJxR3A1yaRHD1O8jTPh2uwL/MC/INlwIQERJrwC5FHk
n5F7dC0Nr16OaRfExocRQpwst/YQhQHWbtDquyncexxc21do+D+rxjurBu88cMb/zg//v/lTm9FB
eG2qnD3/93+9/o2/lgwr+FdAYKMbkK1u0mLm7X8lh7N64PrJ0gAIbaGCxJHsL264J/5lU9q/JC04
No0X3rSfS4bDjxxaD74NKVCyrPxbvRP7BEXk6wiIsXTbBP06VqGTVxr7q7koelN+j82lTn/kmvlm
bsYR2mK36brUmh/SHC7wrp15+ddtOzvOtwnvvPJCVKhsrF1tYHmA3YZv4IVdBiHWEIjdsFf+qExC
kuY1NEB3cVcYV0SDsYbg1kicmfN+Xmws2vvWukaEXLMZRyZVHJnGPU3qPO0jcAcJDIJT8oI9u7+3
2yhpHHxTUidQ6xw2LE6Y5ZC2dUIoaozu4z0s7gTqBc4KbFpKPv/lxbJOR6dqXYF+ZnG+1+044H5V
RF6MFk1J284ugwgSJWwZkZTFj8ZVyXwvEaLz1ay4V9xPKcZo+vjL3PqHJdj67SvhcCIc/Ht9BxAU
d9e3i7zmhBZVq6JnGtZOdllzWMjOF9lzpsRb0U3GjANSQrSFNnr2e/ysphoKR2rWVfZUTe2Misjr
KfXP4XS3ZrxdwmjpN0s+8Si2HXjY8hCjuTQw81myxr1aCDDl1wrCUmFMmRGVXvAOpP5240LQzyAT
FkdaHNp6monsqm82rjjj2MDp6rs5GrP7wYHoWN0VuBYtN38ePd6oXzYwfSE8YtgaXfhUDJ6vB/eX
HXJmgQ4Wjp/PiPstYW/rPMwkIW0mb/hke6m8HtvK0RatrpMb3boWkTfcZURUvKe4PgHM9TfRgS34
6gL2gvSetCwE9mpmMKXu89DCE7hCuJV2WNMUBr4i51CYF8d9Z5BPrwgwC5YtTM3sB9x5mVi/3HsJ
aWRMrC7+nGHaU5wTiNwVH61stNSF1XbvtCxPn6jt0ZS18Udkjuruz8kTdYUZJXHdtl8GKMXLg5N6
ysfHCehXle/cly7hfn2ofLrP8YG2pYeYxv4tlCYaJzPPy8H6WLad6W/CXrjEiNPkSmbSY1KyhO0V
U6ngH54xdzoAwLGDB3j3jiLld0IjXh0Ly9ZvRj1CaKo2YpFyuDeTyHAeUTlGM4VGGjMh5GSYPBkf
UQrhthiM90ENTz3ktwdaQtyckSH6OUQRyCqRwQNhBpgACjj4zZlhxMmc70CNInn554l9Mt6MARwL
mkEWHtE2y9bJxHaAzYPC7aePfZHGLAFhFRlDtiLLNF8e/nwpXa6+HW+XuQviz44FHvtbg2LUfK1a
yPDel9XLtXpY/FfZAOe6W8E48yp78zqrc7Y/RqGcyol0oJ9/UkM/IfAwqFycR8w6/NbfpCKvK6Jt
CzJaxzMjSzEOvmjDOkY/mdSknu5nu295YeGLhc5jQu5ON+ySUGbLyNlphgNHVFxqudhX+SSLEMZW
4SoF5d1JuQp+eKx3CAD1hTnHEsqyMZxYP8lUqIi/jNZPP/dOJWTkbNuR5BDEli9zN7WZ5OTm4KXD
B86iGIna/fOQvnSb/y52PUhIlAim1oA5MBl+K3Yb7mDwcdn5lg+295gqgOGdlaBjdzO/luuJlsEO
LDw4zsRthxtco8tDgSbkAf8EELHS70tSYhHQBsaMvNWNu+ZjaE92CzjWDvE69gfrkATpbUEG2TeN
dNHRV0aME5sXuddwDatjTOjdJUJYZEJNESOFNmBsf1o8vx4g5EPoWeGYY8pNiCb0wVgMvLO7fMLq
rg3UjXQ5xe9kbtiX3qyGTVcT9CoCviGZI/IcZ2tMREHfHX9TkTudIpjPvxhe5cDAjoDF+6UhUsiu
lXdvVf74VMdk5uIN58ZnUkRtu7fwQbkfPbt/SGybFBbfJC1oA3Wu/ozAtH3OjVp9cGXbfs+tsD+Q
i5buSiFJISw7ojXW0xiATPWyGM7BN7bwFEFJ/ThNP/U05WkXh322QRpR3S9pT+aC1OnapQEGbrrm
rexm8ysZju0XIFD5Me4dlCETnuaZ1yZbmczJey21N+8YE4Kaj8XMQU2luTOnGxVR0ZnXOFH5zPOa
bgKLnskWrS6aNleZ7js1xdsX+vViHiWozfJBH88+WazDRZb4DwblM5SQgt13Mu9FyYkKhnF2OeBC
Eq+nqCpu+9T2sndKrLcL18u1uU12QUFXk6L2pJzpnRaLGawjn8lcgWZCa5X2SGELSso/v2Mvn/Tm
HXO4hAUyTmqt7lSfLJGThU53IIj0mdBC3hnbYrsgK5L222aKc++utIpQt1dJWTdzJ6hp7NcJdg8J
zrpT3lFQUQa718pVwXlpNN5H9ltw/AGY76EosNWzurKoV1Yn5C2MhPJHgT/aRVkb3u1gzdanQGfa
rEQlTCjqGYR7WowxtgqFe+OO2Zhv8V9xDqYK5ue0ijp8Lnu1E5FjPplAduuF53f+5yER+pbfDIku
A+gKMC5QGazTkkAY8MylPy/PsteDHyd2vLcxRj9My/RUiiD/bBvBtOmtaM5XDUSOg4RbX27+/DWc
376Gp49BeB3B4NDb+MkcEFlYTE4Ue89RT2II+COqzMkHayFONl865Bpw4L2iwxkcBUyBdLIqyEKZ
gsuhdodulXuRcb2ISB7sBcthHI6DL7hcls5aZcYl5uLexWzP+9Iu7HsyVfPryuChrdywmeb10k3Z
5ZhWbbj26kATlO0BdrtMfuB/l1zZXo2SzFTEs0VVfV04Xd5tqrDtv8553H+EMZDdGqXPBuFOYtzZ
VjeSLAv+fD/mAVZ5cWNyA2RbomLvIlygEaGlMVqUqfxAoI1/QUyT/ITDCBzUKMuc6Z1pr8fuzSNm
bCUaYvhj+HF4p9SY3gwDnrsXPjeJdK6Mxk4fsEib503WlOaVGLW5858fp3h7pOSVRu+sz7Mm4A3F
7Sm/FigsVwVb53d6avJ8AdQsECXOxhFLynQ3mrxLG9uJ1HMNDekhiabuIkkC89YYAnv35+/yQjx4
e/uUmiyfL75gLixvhueXoleNhdP6UVl+jyZJ88OFk/qlQjI7kNKHW21jgiWt+qJCBtvh2zpv8N51
DsSHJps2H+mFIj6GmK0q13tMMFTNcRDkZFQabXyZuUl7wJVkunL7mJ6Q40VyRSPMGlctfdd4FdUI
mlYKLvPaLxan3hsMyy7NOuMycDGoJ+7NQ6GnkxBn2pPYdjhEVkVIbRCEiiS7KCryEVa41OJpnTe5
TqXC93k7yDR/cIZo3lKLtB86XFrO4iK31Up5Bbiyi6hpWbuJ2d7gd1SST5NWuMlUU0dwBOYrEYaP
Xo3GImjpHSTocteMXyXOdNtV7U03sj7hn5A89kh3fsgEmhO9gzTM3pkpb9d+TmMQSaDxOPDwTNbl
0xXZEMTJg8Lb3/IeX5d508y1LloHfwnn8Z1rvX0P9MmPiShFgH0cKU5UW28nAkGUeYaswXqeKCcS
+d3CMDqOz8KXyhB/an3oy2e3h13/5yn4+01yqnX1fyx4/xTMby+M9VOrgjRrv00YYOozkJf7w11o
GQnV8p8vJU6PeKaWMkCodaHAASedngJ4ygLrEKt4xug39sxDiL76R251oCZkcEdhVF9PwRKaxUWV
qNI1t84QZ8tD2no1pW2RA9GQTY0iKbjF7hJG7zoeSiu/yIZI+fOhH6Us3mOO/fZg2PodTi1QMIX5
O3uXGtGHdGGW38q5U3wLUhaz9McgZup21nmXw0RYDFX3Xj3wwtL9e2nQsw/eAlwl2KbUWETbvH0w
oaFN35RjfMW+UsAIwMEhoTtEvRsTJSLs3GpzjLxl5j3NcR5xOmiUUhz3CmOyhvukWEaOe1CQlu5r
VIo02Nmla81Hp5glR5o/P9rTvAFJygC29y+vCfskNoYn5YsTjbUqelV9jX0OBhxcfNTCN5S2+mC9
kDg5DxwBIM9cGXaY8Da1Jfk5BlqOeeZIExCnPH9jAhbpD7c19dHn5/FpEBJntFdICNcm8A5nwjro
sY0Cuv7avVef63DYb3k6pepcDk+ExxDshkVSqEEjFsNYn95Atf3bMK676fMy896j9sdMm7HAPFif
hs0Fclq6s2Tj8H438Ygaqsb9vfjujr1IxAp32na54fUPnMcyKZmaaoFURae9TgNES6LsxSMUzzot
tz2KwuVhwU2Go7dq3OGOjkDO78ZlygqyimPStYl0i8lKbFb08uhlr1NyYPRZzuczcNMy0zSOdjPG
sKWz+nnocwlY5lcSPIwKd+8MU9zddqOnMwLnZkrBAFpEbKy9aRRwaSMZA36d5Fp9NSOaOQrbQZY0
nxs/cYYDyECTXOayJIRxFHg5HePGmPvzfuon5tLko5HAnHlIxHz0h1afp82w0ygeMT/0Yw8EEHUU
l5Us6yw7/LwBhzg2bpXDAVEOG9MMDQbUMTkJH0n00YtYzkZgFFviZJCFbxOvnjl0tTXu9n99RlM3
kOBIeUXxtGbKkRq9wv/H0QdfoBMuPdVw487J/eGeotdRlZBlGDnHxxxZHcYRg9dz9CQ9oIqISfGB
mkhzIoUHEepDcz17cAM2LPR6ulRBB45mZzjktNs0dNPiruycCovz1MYOAHKGk2IqvhrKAB4HEUoq
55nZE7ZjP9iaROjtuqiDfn9uyCmZvzUFsdg1OdrwrVCOsTCK8IOfw28HBvB6cJ0zRIwDZ/5oIbdP
wwyTzc9mvEX0TaRB7U6XjR0OZbStyPblG3vWwCqwJVJ14GYIANLzV+H1w58in67zcB60qG/TTTVX
kleBQ5HPn4yo89i7ELx2fKWZu+f/HPtUfxeUm2AIODF4vIJ4VWfMFHtxXXkYwFf4eik0CI0khwMi
96sW7i8YRy/5wzqwZ4+vlUpy4/N1M2AO9qOfxp7hXLCb4JNyQGl5SLsJXsIuMl09RTXYP9zXfsn/
0sHPeYG9lHPwFWD2Aowix4T3fFbzohePGIOFp7SxlX6lsfzkQ5UpBU+CFN+ef0DTs4d7L8kADrf0
tut2PgyTSYv8cqBFxwc2CoMXbJyiVgNik53gBb2pM0zKnQMAG9YRm9S8D2InCYYNsKGnV6Y4JzVw
B9dihytaVNu7LpsjSfhIjPcGUR5mvdw48zwx/QGJOD5ugwLNWUmhAGv/ynXQQeLTZnZ5Y1LaAfhd
V6SKQoige6CfMFSo2RQ7i3d5MM6SFnY/RDDV4GwCpoIz2njMwtbjO0Lf5tk00k8qfGjw8uZmyjCd
o+oDPNpQ4ofXVgG+Nq6ZkJKyZSFmudlCRSDPEj/svgoCNGQuuYer0HK7+BASIuZE9AkzUCr32zLC
p4txdCTVaEH8Bl+ZylvFUxxHF7ij9sK76qag1ZMnSfWS4nXjTLmYzaGel2Y/tcyh0E6aLDpWS7Xw
s8YaekX2u2OzVJJaqqE0YsMEReNkGqJvrqDDWSy5xEf1PCUAEQ1vVXMx8lkBgSkMEuQv/ExJp6lD
cDOTlAB+k6aKRrs6Fep1KTOHYroNENIykWIIZSxPtZxofR4JQGZ1GBhF3gVhdS0TamiUDUbG029A
YP05Yqb7ebvwxeMJSx53LQWkrXrHcsl2NMy1hgwLKCq8eb7M9SbbdX3DdJwgHmFi4vlqZn0g6sSQ
15OJeywUkLkAaK2bruSW/ApSOEmnli6xTGPM5m+YNdIf+dkZYdXXgzNSUFd46ilW1WAbxemIoFUn
RigQIN+ONk04luFWmliVf+B4yM0nFZs/NfcMalhjyTEajFJFlAovdtovAPwHH00mI/hzWuO8qH82
y4rAu/WSTBrK5xihl/vWwALlgTRKkzG2PaU1sFSiEZFmnoEBOwAzlESPqNBYYAJgJSy7mzbIoKLC
BRaz+8UoR+wdzGLK7znYBSlzSEF0PXfLGlNatxr6+ltdsMccVVQY8jLkm9prHNyS5kvCmrvsMq+s
8meOEIviJO0W6mnEtHS8XgIjN1d4fsBwrm1nrEk1SMvAqdcNpsxtv8PryB+uVBOHk7Z8MAtxYeds
q9ggdYNYNzwjjPGrCXNxci1wrZAELkwZDui4Z6oRCEHC0rOCFZKQufuMcrCXHzBammUE2CEzxOlB
bs1hhT049x8yT8OoO+uoZHkbvSUfF0J7QARMtQtxZauOEy9Hv3I7DvA4lxIyHngR1iYUaMt9lGL5
xMaHxvG8JSrTX9mys8R6BojACdKNujbQtGYvpavu0VuPnDw6YAPV0bI3x+UY4odu7sUoYmuHSYWA
vdnB0sWBHATUuKmzqpAfsZtXaQX/wCO8bRsQfzDdT91kd5cGfFbjThqyJQi0ZFaDS7iu+oije4Sz
R965nqr3PsDHAmFo8DACDSbgj32YdClGIJX0C4hk+LZYwAVqaRv/q8DSv3yOiRAdpk3mdnPzPUgd
XILXvVdXHpTK1oEN0YVlA9DaZ6aTu/uwMDL3CqNnIyO/0AXXy+PvMfpvQgbXFSFRFv0Op5uJ+oG1
bRsRicPcTHrzs/o2Z0KixN0YAbvAdKgSvaHWBBfXzscR/LWWmzocVThQT5lAGAcs9h2qsdAceWEU
LpnM/9LACCvZK3sa9LZC4rl+uRtfl4+KDZzXIZauXuHwmNYVZmLMOI3t8PYbAU24sXr0j0sTGZSk
TtwMbD1OXKTsMuA8kbXsIYnzmVBZK139uS2xejZ5DyiAaA7LociDfd8UifuIB442GxQAc1mwj4yO
7mfdNw7LpNO2VPY6iqK29tIiDekRuEJX0cE81qxlqZ/oTSM0xnBkDy9aqKmDKN3FPgTSyimJSosW
lXFW9IXJjVKXYFaEvQPBRCyI5AWwR49kfVKakDRPR2FXl57eOSGS6+aEAgbj2r2HIHj5MEgH5cO6
CgmfLzmYVThOrVpMWfj+EFb0OpkBa/ArVioCvlEZ1q1QT4C5ul4NcKKCpd/1yv0KWbSsdq6VeuUF
dlQD22JX17qWKmtPlyw4NegxIu7L7cSP3mhnwlRwjALfXLEf0slEJIez20KMj3IYftbwWZdILw1o
ty30LvVzB0Mpxzhmlal7qIQW6W8v7NBgIGENpkFFUnrBoYN8SAaWZQYuS73uWyNm+vw1EkvDK7Si
ebdQkXplzCdWBdGGcpOJcvZxqiONjCFLEEhxZikmGkN4j9MNf32MbJhCPHD867t7vwkn7tiGBsoz
6iHoCkWUczaMsY62AiT7PGRw4bMDfrNRMdJ0cNzhfkEFyl2BGep2uFJ4i8VnNemdfJZJui8l+GjN
+iDvuwQjPNJEdMW0TkYY5B15LhZVSmSFupofiJ0ERDTrqB38GyxErSq5cGEB8n3mBaeQdmvbmLni
NJxRZN7nrdSvCFlHugVfAgbjsjVIXaiJnKNx0gg9weywTxpr31gefGI80l521//H3bktt20kYfhV
/AJkgTjjJheRZMuxnXgdx1v2DYuSaAAkCJA4knz6/RoDyQQoS07GlUItkhtb8mBm0NPTh7//juo6
5NKssgZD9cKytliBrpWLvQmrN/I4h3QMy9pgB1Zf4S9K+QN/L7+NVZIf3zeJ73FdziLmZdI33hPT
cO1WoRjz9ENmMup4rEuH75JUTcZHpUjJKjdvyTtByFz7DdzegKg9wJ8Xmx2yIMEzbILVSzu3RXaT
1AzSdxuojOikFib0/YAsA94WC6OWXjZ822pSb3hXesxZgiFcagQrZmJaB1BI1R+AXMb5os4p0NnQ
sqbaliiXQ2Nbb+1mVq7TX+eOiZxtDFOcwNXWwWMDDS4fhP6xmJc4nnzn8uAcD28sKE1Af3nBYQ/G
1rR260UdzfZsylxZPkVo1JIdzPyc1RJ/hs3lqvOI/WMaYBjswxD6YrildpKgDPFZ8qvDZDLZ39Lk
fXd8b0xqw7iwIgrLfMLCeVhMrqlUtKqP7jGx4HCbNDP2f0J3J7HZ4WDHCsv3M3HyydGIIR+CBa8/
zot5yFcrN0BMAGbTz466jbx2UmyUwMmOn9h10bjH2Q6f9/UORDDEDvgPiJPr8HrABnRIZ9gtOtm9
3tJstYzo7rRH9K8pR4pwVdY+dpQ6emmdiGmVTDbw/P1KszgahMPFXUNzB21RI/EjigUku09tm9+k
fxhwP6Q7NoQAMFjYYFKykXQckSOOtxxu37kUL2K8HppV+GoO23D1H3fvHYvXIP5nybVfmPgUXGwT
G/uAWoEa1UnNSMYwgV3m6KrVLhVLVOB46JlGeY37dUixwOsd1SIoKQz+yr0oiFyZyVUQ1uIFKsci
mR9l0tlx3xzCC07ZgQxI6R/xeO3aXyHoOEkG0t9EaconjWn6x9SrFCLIzRWdwOdlCad2aq/feVuC
I/zi8YBEUX8mCqvkM07Im60LWtnD60czdLBKkZWuF1a2Fw+d/rCiOYJ9IYbuZgYx+nMB1mE8kJgR
HBAUjQMxI6M4DLD6e1Kp8yBpbvbzUvzMmlqmyLmc2FBs0b2BfBSf9OlA1TDcKa/EPYVdgwomH8Op
H1U7bNPUN0q3vHHcRvBkSjTotyiR3b/7KhpwYuPSbdCcAZYbRFbNKNwCnrSyGxD5op/oiUfq5s0e
ZY3uevpdbTTwNFpIbzPC1BT0e9AMnOPkCoNemU2ytm721qbCkamiDZywF05pRxzDiDQid+HRzVAa
VWo7BUGUOtnR/2JbmvjdRCEEaxXg8oruUZq5Q2OlIBDERPIcWgy/9dxdw5+env7ZVyGpKxk2Usq4
46YhPz9Jg+xzOlCSbHAWZTzbMw8uKHELuVxxoZ5+1ZnMWQSGaTrqgk2D/GEY78aMis0UA2oBXZVV
HYhB+6vm0+zoyRFx52HzrMgNQV0zPgzdMeAsIGoKW+5ADnJosvyQ+P0CilPRUeWew/a+itHsH0IT
UojD5TzA3seYOPBnAAKekf+Btts4z+A4htsMjtMhbS84T47bbCiRdPjc100QWl+ISeA6HiLwPrc+
yXU04N/bZROYCKsFTMPbCI4NgtdrDEPfmq1mX2AJ9KDC2ibimscrPLVrOPbFanz6hQOQlWc6APNI
0oP3AXNI+KgvQZCXHVEmh/xLnoJci65yKGxQcyjFA991ngOfmZFADg9U29ApCsjUc3mUs80FdmRS
X0x5OSQkgPD7M8BLjJLZ1ku/7CJQKukV6DqazxP1iILVK2W21HkkpjHkP6K/u6D4BAIL3IsNCBXu
hUZtzmblSIiH0P+BU5wBpsdbOCYUUknruybzi0vfKic+XdVn6xJt7TWOXJa0ocogoovmBgcfDAEY
qdVl6VUEj2ZNvqe1BZyw6erKx5g3SxiT6h1d97L1RGyroqba7ABJrunhxRSUp/LN3G2MbeMV0F1x
F2/zLdPyVIC+wLRHa1LEL0bTCqC7XK/mTIzl+WqzQpMYFGGx/364yolMmvWe8q03UUqj+GewAsNj
jd4z6bXsUK4FYOBMtCs8i2hiHA+fs2hnYbOG21JcoOBYigXQhayfFjk5t6cqV1Rt0OZo4Fjx4Wzq
f3ASZTSiKfzmcxC6EmOs4sBdvwMMaK4nvxuFwQykwhGU1ss9BVB8CKrJZTZPT+McJUE+OyBFRaII
/rWzW9QyiTvQXWK99F1OI/XPweqGmOoBH53EMivw7o5FNX/tppObQ72ik9vBrbeb56bxSFodYhnA
fRbIVdjKBmqOvESxKagTXs437qG6bNPG7rGKElp+uiVF93XwcQeJ0ktqYudX22C+/xzBQ7olm011
4zN70s/atTl+XzjMyG1S7X+G2KWbblNn+/VqGXqG++fOnRUfzIROsB5m1BvQO9XvVbIrf9tCZfKa
ZlKzd2Xq4c15Sbl/H3uRDyA5beq38aSyvoKc3zm/+rt4/eczs+xLkMzSJbtMUYwJZprLb7Bl9WZ+
2AQ7u1piY+7CvziuDo2DTcrIq8Kofzfdeo0HVxxd/9LPnexrBAU3Ba5zc9u8gtm3+OQESfjW8Jr1
XyYslPgjYFVe5qs8YbvDlXdh7wiuqA/9f1Nn0S1Eiqeu2o7w/6mW+eHDsgAzU9zTOMlP32dxWn7M
/tkvPT1QV2zx8bCFwWpxR9HWJYV4eXxbntZheCRZTiTmYU7thJ8aIsEOKqs7xrZ8CrToMyFcZu3D
qUwyOgupH5MjdqYOyWuo9ds3nWzO95b/9MrUPj79O09N/VsVCmraZba9wpV2Tn9j+bY5hToOZi3M
x/ZhlafL95wpdXAE8LAt20ft94h2AYYjrjKtTbDsaYuNxPpRi8Q2Ot0EqfwjWYeBBMhDHrXr//4m
3GZVWspRDOOsR+dmCo/Xj+zBYISTcxBMHTG9+NT9xQcBxY0ELDkID5vDm/79xX9XCwDusABL/Mjy
B2N8W75tTAl7OJQiQm0kz+Ac+LSYpFSIig44qNqnfeGIdgHAiNJQir3yH+lCFomcc9+DLHpsE9wp
VJOiKihyGuUmkMLT1YgW8m5Qb2IKjrhb5KkyQCNS40ekYQajmzxK+4xJEqgP1jwOaERWR2gJ5Fb7
YFidbgKskJjuHBgY39pndJsATk5XJ4hpgJ8PBxnK9XT1HsSXeAo0sO1EQCnfEYkAXQgIomhpRMub
0u3IpZisUwbI1OkmEC+bwgcj/lKnEsemEYXQTXcXbD41xVDQVdpK0Af3AgU9UyyDGWmi0QkBTrzE
ULSkwPSnDiVLAL3ZydPPz4Vo+wBEwdo+bMy4zALKaNFaWqu3Z1NHCnWQALXIwRmgvtuj8Szh6dHp
P2YsHZP1lg8XBmVD/DeQetbtAqylPJD4jTyjWz4hcIlgai3fYpVUVvgSVW+fwdf3aVZuEyOhqn6k
R4C4sb5zRLd2LjpYnh/fBfwD4tPUlVES0j7q0I3oMpyBrdY1jW17ymVvUF7TXXYDg2g2s6cu3f88
4git2I1o/YJJ0DYIiYJYwgBKprF9Bi6yF0zpegAQFn7j9hlfnIDwrvZ9YExJeXGmnG4XBlLgswtk
xHATv/kO47oUmZ6vey3gIWEUUkjabYKYmj3TwJ1yJVLnF3S35vgsI0oREWCt24HImUHNHUQdj1uG
gUVAxTCoTut+Pr4TAe+5tl7wMQOlGlAooeUZ3JGBj94kfkRo6UFvjOxECLOEpizgK4EboJJbkuG9
o0DjWDAS0Oy7avnjOwoBFrzu8iE5k4IlLoD+8oMZYQSBcPidqhjh8oloaS7fduBykvjwiYyfCoEb
TKEXIq0ICUT7jG4XwIto60OJlsghcAa3gecSOZ0RX4c6vn2UtI3IPuLjmUo5a4ROsYJNOjDTWEPp
QS7ZUxloUwj3rZ7l4hnR+omeB9q3IW2wgQSBoerWP9AE8J0B6yBmdh9aHp+VbEAApqsJzCkRMTxC
AELtM7gN2QUKhQkodadtTEJAPE/3EOAk+QKlIGSqjvr5bcjGSPvu7uejM4lMgpm65rHtch20DCRd
WGAgBIE9hQXDIjY3vjNAuyPd5RM1gelIAFxKBs68AwKmVGVLQxN1RkYnBLhvtq5dTNxYyiJBUyHt
8gz8ZeJTU+CMmJ4kVuVRLxyVQiDqq6kPsQkAi5Ij6hYpwnV6K0oaib5h4jCrXRqdLNCsUh9jYYGx
ACcLWEWtcmAhKVkgvtblLsckBPBZMFs9R5mrnyyRGEfqwA+FIJjiPEj0cKy5RAwkoVrW2gWCJhDp
2TgJj4eOgNWjF4mgwZMxUoUAKlTbTCSAZmEDwvv8qCx4RFG5OYCydydldK5S1zhRSxawk1wSJ5Dj
3EfQ+mqRMCLBBNJu1HW0z/hcJuwk7WCqDYYAtxi/QH3s4RVpGFNOHqaUkDqNzWWChkdXI7B+U0ob
7E4vDlwmOFynIFo5Lv7ojANusjOi/X8CPQyoOQDBq77/wFvgTsBEomkzHqX6hfFJgSt0a3q6AEOR
/BrfuEulDo0DTgHBQ5yFe5U4ul2wCe5o7oJFegmMIeF0pfDOwsiIAkeBDgqdrlBGyZgsJXwa3V0A
hOgHlBhQfPmg90/NZXBHkFr7Emt/ODEj04uCH9SUBUAXFCJx/XU+gaA4eruAPUnrCEMAue0zyttR
N6hs4TRQ2Sm8ZY/Kgi+yAvKAwKLahdG5ThB1d7AYjbCqA+IUz8DojOKhA0njaiFyd6SHZ/uoS3lE
egGGX+0TIeklIuj00X481ej5UxelQCvTLqQyOjgOLUO1k+8EE8AmE1FhK9pnYC9yIlzMKeylbyfm
R7XjDwjMQ+XLRRQnd23NS7wsHiuN+d4v3Nd8nP+8q/eQ1iKC5O/9opTAqHeryg/58y89HHubSzj5
4X1uoX1P98+7BZ6/uveu+1Xd/+V1vMwX+W0EyQH1ModumqqtPF1RbhabxWk5DvuOLv42k7PKnQdL
6ZmBH2+30s7h0YqgHxs3j6nX60+4rR3RnnC+hjFsUdwvve0Q02KwdUe+WCTx1yxP496sFbhXe+ws
yfLFXXY6a1VPpT8yVZG3ZXxblb3BWzym7uCXy2TRLPLl6cgK9a89cldg9iL7+oJGUtXmpr/tClGu
+5aX7Hp81/ueHU5Xd+RXyywP+1PuUJC6I1+z43F8uuMwsEidkO7Ar+8WUU8AO6ie9rhJEqdZ3D+R
Cv+lPXR6Fy8GWkRhqrRHzpq+WCiQku6wb851k8L9aA/MANXt+nAvBq3aU2Aa3aHfZlVcnG2zQqro
jv1uEac97UEyTiAg+uPSU3OR3t2P1F7mClehP3RRLG5pFLosy55MmypnrT1+fAtxw6JfUajywfpD
cxcUWdmT7C7Lqj92UcT8v932dBOdpsRN+BmjZ1U+HFpyYtpDZ2k50CFdrYruyL8vb/JhszrQV5LD
0R+6XvTvrS4toj9w8+J6sdkWUdy/1jtcys8Y/7dlXix7mko4LnAgfsbg75b7+LZ3jTG4hId/xuCf
s3x9P1KrUlTRt/bQWV5GLy4WecZN2T+cCi3+c15wuVgPzz6uIBEi3eH/iOL+jqsaYO1h1wkWSd+r
obxY4pvaQ+fLcFi03eaWdQd+v0zT4pDUi4GbAEe8RCR1h/8QZXfLF6+Ls7tNhfp0h/8zq74jiNSu
CFPLz3nBuSDK8EQWdYf/yO4vaTrVMym60Jf+2Pu+V9nV8+iO+1e5iO5XLjqlA0DqDvtpmW+42Xoj
qyo07ZFjPJuBeHeBNd2h/7vg3oEbvn80OwiQ9uDLonzx6bHJq3iY9vhxcZvBZduz3LoMtfbY32+V
/WQg5rFI0wPc9Tz+dE+H8tg/6wfX5Dduk+Ui/+V/AAAA//8=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series layoutId="waterfall" uniqueId="{84776B9C-626E-4636-BB59-50E1994B04E2}">
          <cx:tx>
            <cx:txData>
              <cx:f>_xlchart.v1.8</cx:f>
              <cx:v>Profit</cx:v>
            </cx:txData>
          </cx:tx>
          <cx:spPr>
            <a:gradFill>
              <a:gsLst>
                <a:gs pos="0">
                  <a:schemeClr val="accent1">
                    <a:lumMod val="5000"/>
                    <a:lumOff val="95000"/>
                  </a:schemeClr>
                </a:gs>
                <a:gs pos="100000">
                  <a:schemeClr val="accent2">
                    <a:lumMod val="60000"/>
                    <a:lumOff val="40000"/>
                  </a:schemeClr>
                </a:gs>
              </a:gsLst>
              <a:lin ang="7200000" scaled="0"/>
            </a:gradFill>
          </cx:spPr>
          <cx:dataLabels pos="outEnd">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visibility seriesName="0" categoryName="0" value="1"/>
          </cx:dataLabels>
          <cx:dataId val="0"/>
          <cx:layoutPr>
            <cx:visibility connectorLines="1"/>
            <cx:subtotals/>
          </cx:layoutPr>
        </cx:series>
      </cx:plotAreaRegion>
      <cx:axis id="0">
        <cx:catScaling gapWidth="0.5"/>
        <cx:tick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axis>
      <cx:axis id="1" hidden="1">
        <cx:valScaling/>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63100767-51D2-4965-97AD-3E75CB7F9114}">
          <cx:tx>
            <cx:txData>
              <cx:f>_xlchart.v5.12</cx:f>
              <cx:v>Sales</cx:v>
            </cx:txData>
          </cx:tx>
          <cx:dataId val="0"/>
          <cx:layoutPr>
            <cx:geography cultureLanguage="en-US" cultureRegion="IN" attribution="Powered by Bing">
              <cx:geoCache provider="{E9337A44-BEBE-4D9F-B70C-5C5E7DAFC167}">
                <cx:binary>1H1pcxu3tu1fcfnzawVzN06d3KrTHDRZsiPZTuIvXbSk9Nzoefr1d7VIOVKbtnQquq+KTMoskQSx
gYU9LWyA/77p/3WT3G3KN32aZNW/bvpf3wZ1nf/rl1+qm+Au3VRHaXhTmsr8VR/dmPQX89df4c3d
L7flpgsz/xdGqPjlJtiU9V3/9n/+jW/z78w7c7OpQ5P91tyVw9Vd1SR19ZP39r71ZnObhtkyrOoy
vKnpr28XJjHl5ta8fXOX1WE9fBzyu1/fPvnU2ze/zL/ru37fJBCtbm7RljtHWjtSEsHI/YO+fZOY
zN+9bVEij6SwHa74Q6eXmxQNXyLKvSCb29vyrqowlvvnxy2fCI433r99c2OarJ4mzMfc/fr2UxbW
d7dvrutNfVe9fRNWZrH9wMJM0n+6vh/uL0+n/H/+PXsBEzB75REq89l67q3vQPlPsvm6STcP0/MK
mLAjWynBFNFbTDD1jzFx1JEjCOeMML19PPS9heYFAu1H5lvDGTD/eXeYwJThaLLXBEYcMc0Zc6jY
zrv9FBhK6RGAk1pJ9aBMW0XdAfO8QD8A5qHhHJgvBwpMvMmqDRT61cyYOHJgxwincouM8xQZzY4E
11RK6WxVSj70/YDM8xL9CJqHlnNsrg4Sm+Vdsuk25d3D/LyCOdNHhDi2YnyHjX6KjS2PhHKU4BQQ
To8ZNi+RaD82f7ecYbNcHSQ2i00S/mXKLHxNm2YfMSmU0nTnbOYBANVHitrMpoJu4XlYGbs44EUy
7cfn8XhmCC3+c5AIvTNNWIWbV3U65Eg7FBokZ2GAprB51IE7IltgxFNkXiTLfmAeNZ3h8u4wcVmY
LLu7qcObpn6YpH9u2AQ9krakknO5dSoz1bERx3EH0QKbWbQXSrMfmyeNZ+gsPh6k1vy+qQIkUrXJ
XhEc+0hQyqXt2FvtmMdqjBxJqYRDBJQLD4D3OFZ7mUz7IXrcdobQ74epPw856Bvz1xtkfk369VV9
EJJQgiSTcpiwx5mObR8RqphWfBcazEzcfyvWfrj2f8sMuOXiIFXrfZxsAvOq2SkIAYcLoXZGb1Kc
x5hp+0gShxNi7xQP4d5jxXqJRPtx+rvlDJv35weJzRpkTni7eZief+6QmHMktZSU8VmI7SD9cWwu
2ITL9EAo8RiTF0iyH5JvDWeIrA+TMTi+M6X/qpaNHcHFMEforZOZK4vDj4QQ3BZkl5fOgHmBQPuB
+dZwBszxYfqf01tYsYc1+88VRYgjeBRis4ecZkYXUCqOlNTcBi360Os23XlWkP1w7JrNwDhdHqTd
Ok2SMDNh9TAzr4AHOaLAQoCH3gZrMzwcfUSFo7h0/qYQHtuvl0j0A2C+jWWOzWFasPPXJtYceA5h
M23bW88x9/YONIlQMG87ZBBmP0bmeXn24/LQbobK+fVhakx2+8qkgD4CYaNtvdMXPXf46gh5p0OU
3kVps8D59HmB9uPyreEMmNPLgwTm2jR18GaxKQ1M2itGYpwjo+FaMLrz+/Drj4Nkh4C7gdPHjsHW
4KmnavNyufbDNG8/Q+t6cZBonZruFTES7IjYSGNsIbambYaR5khkCFGU7N6fYfScNPuR2baa4XF6
mFHZOSx9cxMPD2v3nwcCHMkjsznDhsBMYSQMGnwQ8s69ZOdLRNkPyN8tZ6Cc/3mQSvL7YFA04L8e
JtATTLli6gd7a5QANEmFgLZssXnoexsyv0Cg/ch8azgD5vfDBObyrntzdldWd6+oLwKBM0cQIPnO
zyBdeexnbOQxtiNRobJFRs/igJfJtB+ex21nCF2eHaTqXGzC7BU3PoU84thZE/JRbPwYHKWPGFVU
wAvttWnPirMfl12zGSQXh7nlebEph2ST3T6YlFdwMSCbJx8j9UxV1JFNKOo79A4NhAOPM5mXSPIj
QB7GMMfkMPP/i01VbW6Cprqr6+phkv45MPAz2GcGF2bvSMpZqmmjuIZI1D05sxzzxfL8CJ4nw5lj
dJih2UV4E4T+5jU31FBiA2w0tmm21ur7CA3AISWdEtPpMQuXXyLRDwD6NpY5NqcH6WYmx3lx14c3
r8hocnGEZJOjSmNbeTYx/I99DSXqiGJbRiPnfFDZbXj2Mmn2I/O47Qyby4uDxOYiRKFAZerNwyS9
gl1TCAM0Rf3ZjuOf2TUtjqjGxgwKCx863SLzIln2A/Oo6QyXi8Mkai7vvpabKn5NWFC9gaombts7
jZmFzlofoewGzOcDbLMijpdItB+cv1vOsLk80BgtrKrp/zwPHxbwP9cajuIZhrLBb4z/LFzDlgCq
bBk2aHaF69+5mxcJtR+hi8cjmoF0cX2ghq2qTFO+JkKg/pWNgtpdAQ2ZKxA2nW0bBwfkrnhjD0LP
SfRjeLYt59gc5gmCC5PVr1ozKFA3g6o0qrGxfP/4LhqA9ggUCqip4uZJlvO8KD/A5KHhHJKPB6ku
l6bExsByE79uKICiNKE4YjC+jZFnRg0kDmqhpyMGD3zNU3ReKtV+iJ62nuF0eZi56OVdu3nNEhqu
jziqAsHZ7N+JplTB70jkoM42mvsumn5Onh9gsxvHHJXPB6k9n+pN8LByXyEUACbgBXCCYLeZOXM0
98dubBRCMzVzMc/JsR+LbasZEp8O1I4h1zzZpDkKbF/zTIfgR8qRiuqH0ueZgwFXIyfAQE1vHdAs
tZkSxxeJtR+hWfMZVJcnB6k006D+NGX8eooz7dxwzcR0VHBfGICTN4igCXDcUZ4z9XmJRD8GaDuW
OTZ/HiQ2VwHOm745rV6XisYBAsUcph8CZD2j1CYtovAz05HC+we07HGw9lKp9mP0tPUMp6vTg8Rp
G+L8H9RzoOiZox7wW1gwO01go0ANB3QcpXZkwlyT7sPJl8i1H6v5uGZoXS4OEq2Pd/2rHgKlCJ65
I1BVszV3c6INcQRMIUrZduemoW6P1elZcfZjs2s2g+TjHwcJyfsgfEVWGtvTAoduQX/uqgdnYQLq
0m2CGML5Qb7znDT7Adm2muHx/jCDgvflnf+qx6JQmAYzhVraXR3NPAO9PxYFDeKzxOZ5QX4Axm4A
cziuDlI9PtxlWTUk7eZVz+BCTRytsPs8nfOcHjM1wTEohzvOVIO7jQNmhuulUu1H6GnrGU4f/nOQ
OH0ETrh05O4Vqzm4xK0bcBxkl/jP6U7cysEFx1nqH6Q8LxJpP0KPms7g+XiYuznb8tRXZ9ewB8qR
yyDz3KrJLEib2DXGCfbi1Iz1fKk8++F52nqG0PVh8mqf78oUjO5DgPTPSRwcuSG2ZPhvbtxwRArF
hVphc/r+Mdtne4Ek+2H51nCGyOfDZHI+hzia9qpuZyq2RcETmSrR97od50jB5zji4W6oOTIvkOgH
0HxrOcfmMN3N73dV/eb/ACAAIBiOsAOl+8fMoOEUgcIGNoo6/o4bHic0LxZrP0qz5jOofj9Mavr3
sLoxWRW+bmWUgu2SHBd2bR9Pa2+wVY2SdhzM1ftP375IpB9A9Pdo5vAcBoFz89P73raLeet8nnzy
v73lTuMoB+6CANX5FBoUeSDq5tjB3n98bXb/3I/l2Q/PrPmTIfx/utzuxxfffbsWcLmpN6v7+wQf
3X3383fvh4tbDmdN3/x4gnZvnd7++pYJhF/fbimcvmL35rbsaTZp26/81u5uU9W/vrWUOtI25zi9
g6sJUVxFAGwHK/zrW9SQPrg1LnGzkYNkKZvot1/fgk/luMwQJQm7S1mq6fgXmqAkGJE79lwpKoI0
Ljv6do3jB5MMSMC/zcbu7zdZk34wYVZXuEIRAU2+/dgk5dQjZUTDMjMbe7k4/Y33bzZXOJSBT9P/
l9CozGgXyzuHenWjVywXuZUsSN6G42cpmzzeCKuU1TorhmoQy5r1MugXlvHIVz8rRWYtDOtj+0wH
cmiWsbay4qTTaVJdJDLNrcE1cS/zrzKuo94sMVdJxBe+bQt6Z/dmaK6SoLeTjePI3LvhKS/Upa/C
IuduSsMKoohclun7gJK6y5Z+Iss4d00n0/QdtYcCIvtpSodzlvIs+suqWoM2jyDdM0nwXE/mCBtD
TGjstOrp6imU8TydI5umYROowLnzOpNFxUmdikScJKKtSvtkrPw67BZjmOM+rIR4IfPWP++eYv/p
af+oTJnOGXFEnTjhpaf3H2E0RtypFFHhbURjHoeL2nDJA1drZhXRuuw7v6yXZVD7InAtYY159qET
fKjYgopRdfysVkFWxa4xBS/pJSj+Au/9XEgs4ccy2ijh4Dj1rKecBkW19kzGPggtFpTculVW2RK2
9Efbt4t14oiaEzcra6W+xJJ4NVzBN3V7HpupX6Fx5hfbrQyFifN+82YwtrG4c+sPWHPKbUmeVH8E
wmOZ73ZR2ITvMw8XqNZuEBhsyro/7x4M1GzYNihc3JqgBYhB6NBTaHzZhhbpA35r2Yld8IXsiJIb
KJJVn5oxtJPL0KKGXvC4GJrruCJkDFzsfyaYlP9WEmzzKxwRxA1b02lO8lSSwA68JBpIeStUB5Vb
D1SNNF7LsmsqsQodT6gvZYMpKNxKYTv0iyFDW+pVGxqSd8+ggmD76bRIhqskcIHhVPaGLGq2GmoV
kmiIM+/G02Mmy2NT5Kk3rCwvrfRwPDhljyXy8/HTmSWDv8S9PNASKCruS8BB76cT4Osxkjqvra/Y
XbZT66Svg0kh0t4EuKm16SIxikWYVgPL3V4zjomQIQma6zRX0bDILFpm1zoN0jJbFtKU7Cptw6z6
+nMxJ3v6yN7aICtxLpCgngm3cUFbZrak6TynJMXYf+3LusQiIE1MgA/pOy4tty95a13nLC4mpak7
Mz2Fud88g893k4XSEBwn5Thz7QguYNqeTpZTsKoeKmW+Zom0YMMjWK+xc9uB1IM8556E3a/8pow3
aSQzWNQyT0sqTxwrstrYLQJY28nyDwFaZeGYtOeij3OTPmNW6FzBcOYYhXsMB8PYFBFNRy0f276e
d1mus5F/rTymrHQV1VWeNB+KsQ7zbNEVQwHhLDtt8Z4ZitQMSyceB+u6y3PvtNJlEvmLdBzJcJ4G
RVZ7bqaJ8upFI4mVXKlU+2O6wCU1PUwis6KBZmdk1Am+NQ69riieUVMKavrJAsDRRPCnWhHc94Vr
O6Yg7/GAsDKzos3a/IstjYzkIsdleliKntdoXS7oaFsw7d6wtZ5JI/Bec29Ocuo5eKvvaq6KddPx
53VIzK04auyQY0tNcS3PpLuzZRH3cZV6gcm/5CW0qFjxKnbEBaMBH8551QyYDu21yfg5DfphsN0m
KLsiWMDgd+rKL0bPOilTEY2fS6up1KUTqilA6EWbJvo4buQEj6m4xhIaWlu2V3kZxePnMVFxF7sk
SSanFWL2AZDJdIAX+YD7Zj87ad8DOy6jAU/VSPzaWeay4tVa2c2EXdz7IQKM4r577fjW0LmO6SN8
hUHwAMlDK5tigzqXabzpK5UV+Vq3JW2vBTdj/a4sY690kyQtWbqwfC/tT3wB5/pn5mSe+NySlmKR
2Y6POKMtMoMQ5ee2YW41Mfs2bqKaYnxb4ZTkbGlwb8h8qvPky0jTqvTdnhE7r9zORCY55U3RwVD8
vMe5NWLTeXJG4bdxFkN/12NVkiroUt79ycdmWoxdIybzxyo7hvNWbSHVFy/iIxZhx5q68i9sGBas
05+LMd0x+EQpOO6QZjZ8BU5/MoEo+alSjLxtCkur9HMqsrTmbm0aad2ZIihgjYK4yuiq9GwTfmgr
x4fFyQNp/JXv1Kw1Lo5id0nr1swvzhPPUdc9LxNncKuOqvaqdiwSLgo59uYci4gEbkSEF+au8BSd
lD0gWIemDRBdnHpRXE+a36Lm7j1quOx8cHlc8r49/vmI53bNwckwMtWAsfvrypETPB1xrLwg64rK
/tQ2GUEQK8uSIYhtx2ndCgRZ4iSgXY9l28ea48mv7yNbS+XTkuZN1DHv2uvVtKRZEY5peRLmjE8m
shgrQtdF0uZVeDzKIYbWeV06xdR0cFJop00LqNHPh8Rmls1BBOTAbcKqAUFsa89MdcGzdDRRxj45
dcChW3XuTwLUFm8m1b3XY1T4DJDNC/pJxWErJ5NS5gUcjRVQhPG0l9NLpohxwCLRkS1Owi6Z5qEY
OqMuvaLHp8KAT0Mc/FRV69iyS77OnbLl1WKAv8BwnxnaLAPA0DTu+2MUqkIk7v6ZDa3uY2onjRk+
cb+dLFVdFlhaYzKG5qYmTswyd6hNMX62WTb5x9QyFID0Kk38YTWmitb+WnOr6T4hSi0xHZ0dcaw+
3o6wJlloaSwx0SX5ZN0amM2TkOUdzFqNiAQdhrVH8BdyLIqpSH2BqahrO7DqhUyaCCoRaBbhr+38
TKZwOp/ys0h7pqMOwgVEVzaTDtJO8l2oS7tRqEEV1sc2tQ2swza8ZYHTt/ECmWXgZ8+ZhZk7mroU
KNpjBG4JhUXzxItEBlFr3tsfq4ZihdQDzniGx/D9mB8R5cLIlddZpq9clfABE560XoaQBUYPs9SV
fVJ/sFXleNHaq4UDYwCFbK9KHEaDB0gtKH7dZ3BUO9j8osswlX3iZNAVaNEEhx/3ExBWFFI86SHS
7RUxqYEkMo7hm2JVT3nqz2dbaP7UJmLwkxOAkcAFX4iC5pkNwsHK8kk/fAyCQSWeWzcxzxdeR7zo
UrFRlMOqCEqVO65mTEeBW5ZFWJyRpOG9dHNEO9Z56aeWuPDSwOaLojO9f0PChJx0XiPUMrYzk9yK
KBnLq9SoFL8gMdKkey9aSvpx6USZlvmiQPxYNeuuk057WRaB1xtXpSSl7zgpqV5mWanpIurrpvRc
0zvFGLlB1paiX/h93EIZ2rHshsTtLRmJaK0ZbcS1SupB+AvS06ZrjnPdBdRD/Ob59Wkd2IjMFvaY
dOOItBZLMT/t48Fr3KLKI7Vute3zpUytfvzYKcPCz41IfG/JRc3oYkB+agZX+XWllzpkXbzwZeKf
4DRvvSwM6cZzT2eEHNOOBmztW5UTkFUem1R8GmTrx9YnbUjff+zrntcXVlVn1hU8ht3cylKp8tNo
t35m3NwYGlS/6X5M4mMvBLuxHo1wUuPq2HAWLOxyrArnK00jJ7sNWG7afomlMhR3uqm7jizipKto
dFJ7WSGdJfIAmahjL7VidampbcXxcatyViXBXeBkvMYs95Q7pbgYuWmxpEdaVnnwG5jeWpFVlok8
t08b7YVB8i6TfVz4q6j1665910nPD8O1ZYQJ1ZWsy9KcqkgEvrPGWlE8dvN2JHDrSeWEnXZ9S6ii
XgZeOUbDaedXVhAed2EKb7OIdSdgYNs8bOQfxmqUrE6xODrLW3QcYQu9bHJEXdqtB+706n3CbBtP
9fZFKwwTvIc6G4HuRlOJ4uvYFJq1Z5Eqc5+d0N6ybHsxRDJu7OM+i2iauFK0k18k0goxHJ9LOJVN
7w0guReRDLT03w9d3uX2h8izoi5Z2zG3WH4aN4N22vcq4jLUbqH1xEnYZS2D+LPte541nguRVJgp
ayhgsi9gtYtAnlvcK+3kHQ2LkCYfoqiLHG/VRTAE/sqEODBRLmCyJpGG1koIWxE/GMJiSfI4Kp1l
VhNLZn8wn2XoL40SrT81vlMUixKpN2aWOU0ID7KgKpi+BPIjZHGLQk8xvQgqjH6RBzTjah0F3TRj
PKljPJkqqK3rLLUnky/a2nfshe5qgwUwZog3jmtdpvhcvh1qUMsR01dENh7wJZWH3pKAIsnMaDjB
Q3MRMPk7TfppnjOhI3BJVmOVgMLKYicQd0WBhKZYl2GISGvROXSwi0XoBLKxgKBoiuZzHWVNmGG+
rGA0x0EzCtpfOJE9iRwC6Xy8VlhZ6IHjreKrZ/XTAlOlNSEvBwuvJTqdpqZtKT4KF+sUHWRosT2C
Me7GU5acF19BuAV4Tfa5UdexFJ7mC9FpEEBubgcUc7FbPd5YaXylHVnT4Lx6uJ+MBqumXOxiXC1H
Of3FKxlfcBKW1vVuqq3txx8mefs5MAUsvrBZnkIAmllB+zUOVR6Wx2HGBwy6YCN+uMf1GfdDco0E
3DfalVugzNjWWGrIvJvSP82oHjzp0jhoB/Vep43BLLUsTfARloNjKxegObxWuzEZpqDXTyXDi4nt
k+Kr3s6gyaFBsGvbMQUsRI62yE2mOnoyNM6UnZMttNvlobw4wfwoEaLFStrJNPheDQHWqU/LqZtA
BAovDqYgdvBptELR1GcYKZ+md7uQxmZoICUGOX0LDcsK7bClwbG6qjqYRN9OqDV2I/4wCTfCXllE
ZnF0OmIXsc+PfQISiay6sDHQaR35E/NRdcA3bG1WfKXKz7B8KomIFYMvWwS77ytw2dMXsnZ6Eq3v
4CnJyKQO6Sgn+bNG+UH3qUn8xA/Xme/ge4OCU5+fxNVg0/qcb9dKGFW6to93U66jtoQ4fchjfAk8
gEHnUR7G8PMtLUZFPiFyi5x2mRdWnYULUvkeOpdRgF9BWNZJDm4zAWEAygYwBc2pbfxJnRv4V7wW
D42KnHWMYLEfzriukt6c1MKQNF0kWiRp63qVD9qQatrg80FdVHhC0CiTy7Ro8O+QduDtJOkoqKIC
XH5y2ca1B1KgKyP0TgPftJ9V5vXIArxhnNZ+p2HKo3XPCwYL45RB0jirJIWLTVe9lXm6OpUarqr/
k6g+gr3xE2Pi+GRHJ0d1EpTRugkS5Ls3g6hQv3+SRwGm45jf60xhnAQTVnld7I2feeCYrv5U8C7o
1Em9HXqv/QpTxPN+jDGi2O8quVIjobBydSmm6aN9Pq0a8FXTEt/yp04Vd5gB2rBpvHUYMjyVWOD4
fBGCfbTcMBnBK+NquzjTLiiLQaUXPKclPqEGOuWwrWwqrKstyTJSmZTeusmK0mOnvleM+I5xS715
SMvBGhZSxKAoPRoj9U1T5E7Zok5ATMjzNFaTPtWiC0HC+7FTw1Ry5Q3wedUASxOtkdlOk9eEfKIK
WOPE4OKjJPPRHPeuYJR/dgjPPOus86qyDC81jyaS0jRwdxd27HFV/yZAYw3eqvciawjWqstlUi1B
XaBSyLVBAqkvwucUKTmcoQb4oyVGjEpl6eQ2UulNy61kJcXi285kVBsw0TwkIW/PulGmnv1bPDad
dV0imAarMOaFVl9gb7G+rC4fMQORINMYvDyzYPyRXk4sVRIiXkVkrVPT5V+UHoKCfhV9opJLpYp8
8NaCmaq2/upCGvXeCh6NJ9KtEvDf1sJJqF1+BiPZxfVH4heR7y88OfCgv+psxDbFrW7DtmB/Vp4D
auK4jJs21QuLjVX8eRQNE8Zt4B16JPuUGsSUti11Qxus8jTSbNHiRctuXbvDzlS/3I1ki2WRRyCI
FygAHqZh3ZubJGkn+6cHf7ImiP4n5Q2rdPpEds/eexGbXpOUWPjE4A/TBz0OdiJdIXOf9jbCxMuh
yj6iRe9yrAearyIo6qSVOp3e2S1ZxJSwRBoFYXhrS8FP5tTyF2U/lNx2KSuJ86EJbL8zbkcyEPZi
GD3NTrsim7Tct8aJDqywT4QngbCsPi1GgvUtCPYfLsFbTpLHIXYav+w6kqWGSyuwVKzrbcaWhdFo
x26U5Y34Ld4arHhLNBao+cRqsJJiIiGrUpVCLFM/LYznBoVqrOsmlDnGXHfYxWvPQuZPYVwgevRh
t8kkVnOvcJaJ4UdcTzaTkuds2mZcZl0/rUnbG1kcujKosjRdBVECbVxvJwQ88GT0YpQE43tFRa3o
PGA8sZ1niK9ZQg8uB/YBK5jBuCn6Ha0c1NhDAF/NrgNjFKS2fb+HNnQGZrawxKRBSQviJXDbsJhk
fya7e5rbTd3jri3cSj/dgI7+Zzxr2fTG6iobVNXWNEbggCEF8gBo0s+7mhHo0CaCenb0BcoK/6op
rX+0edg5ceF4CCUf1giJe2MWRe4J8R4X6EyrW6tgArUJIyBsRCkA2c44/lyWpxQCDkRi/Tj4DRJH
YTsc65w9lcVrOQN9G/nXOAsOMxZKOsXjVYXr4FejQej83Dx/3yGKkUAcKEczkIvTNT+PBx8HJaFJ
Sryros/gKPwYHv/UHmKYuZ1m/3yAdKLt/t7emUYI7pZIm+KoFO7inBOZfRIJP6sTJFlbi9EF40Ta
D4oPUq57UTntOsq9sfyt6fgQLdMmm+w5L2EarGoU8EfPSPR0pUMipFLTT+9wW0scFZ5viw2aWJ09
8OIq2SpVh7gOOt43sQe7HjptCAgC0QzQTM3hHBBaWMEkSJTzohkXbYHMfi1TbiRxe5iWYQFTX+Dj
0A+PXoYDZ7xYdNv9rHxrZn8+iDmMAA6/IUhwNx0oWYqf55rBqIKiZr3VXgZVPFmm8T4QyiuZNb8N
ltMI3I/9cqpLYgMEp9jwIx/3hYbTMamn/dk9ohH8klFzuXN7vR8UkUsMLKtxywp3Wf13/YHyn47O
QTFQdCW+Mwe888BEt2F0uXVLCJInNOw4gV5kVTE5jJ93ONmXR8sUCwLbT9OFF6hHEWA0Z3xmN4x9
WI4yPrEzq4zlwk5Tm39RJRTmORX8vitA52AHDwXpSDLnpi71WDo0vvJPtqFIK8GOYB2xIsXTz0e1
K8V4NDBwhehKo0CG4G42B2dHniJHCPZl7DCojsuRkaBaMdlP1QgNrmZpzF/VmGEPfWEqH9yqdlNv
RLbo1tKvaXoOb40SHH9h4hzMzzsmwD2QD6knfd+cDIgNpLn0+jCm/bDwGLac/qyKIkUaVEZMZMUq
TZqR1QtiiKrSpVNKUG3veE8NVx/0dj8vVkhG+HsvS2nRX8R+0GqUzDStCik4kQilGidINOwwXSZW
lAOKXYBiW2gWuPE2rECE7sBZqHsztk014o7AdHdBymC6kRpOYUDXMgsBrWEO8oSMNfgAQizV2Je8
SqZgztrGNjk2R6HtJHfoGLpxVad0dLOq1Fm4VLmdRI37QHkUcJuBuwtk7iMo7Kx1mN+xcCYnbhct
L06RW8SKrXLHoMs0RlbRnhHsVoT+IulT3IRzDD4/iZJPHGGv5pdqqLXITyNFrIkMqNoSPOuwzcN0
N1S8WAZxk4J2BQNjY5fBjYLaMd7CaozfkdQtcB5Fsg+60LndrfwCyl18lINuR/MR+w3TjhZiQMLU
pakrbCJ8DHOwzf4SRUgoJ1gHZUFptEgpgs6/BqSelXMmVd+xL1T2Q+1cirTz8t8yraOYraKssggy
YVzG3NcLlHJhL32VmQHYLruejeXgEgvMRLtAaEalsxjE4HXvYl3V1ehiO7oLkU1rp8S+aBiQ6liQ
pO6+KpLGQ7D0BALuzE3tLC3/yMC8WI3rbLfcdraowH64r945Kex2tM6CRLEGUfR9nAXie4oTh6ye
nM52aST30WBmJzFStlKjIiZ325KolMKS+caGGCyOmdvFVqs/wogb5zrPtJWs01D60g18v7uWQyij
5RB23nEoWn4SEj6epmXfnoDJMFd2qdii1zK4tMM6IeCM2/Kjh0V9InxpKhfaF3yNyjz5wyehWWYN
IZnrBaVYI9kFpcQyee7k5IuJoY5Zl6t3qgvzpS2CAOgSq1xHdi9WkQmb92OU1GSFqLxeOQPhCVas
Sm+CvLlmVOTnpbD887St6pWsQEGj9sU/aU2jl4HunN/sPCiwr5+Ht2FVeMskyH13EFm2lJ4uzpyR
pevBy7ALnOVS4KudIVuIKLPXHb7y1EE+9rXsTXOMugfvttBxchz3NBndQUdyHUTEXOcC3LybgKKp
XIsb/1PXj84msTKJVL5JP3YOC1eE1eQMZ3OC0DWWxd8J0HTrsq5wTCiyvd9AHoaoV6q5vqXY6kE+
Q3N61bIoCNf5kFkrWqX1VdUKEA4wBctq6JszXpVD7Mq0cxaerb3A+SNsmR5OUYHQ3FRMRHRlmrxG
mhOmweC2OOh459TSTpeWZ5VnqUY5wlLQOvqtb3mMPCk157KqabHwnMBsSFTl73pc4XNeKTqtUE9O
e6h+2531CGcviB23p2C/rbMw5gFbOrB+t7TreOaOo0MDpM259WeXF91dYVn9goV03FRVZBgqCnKU
D45jhZUbJHniomKqbJb52MX9mWr8wncJzcPLgdowxEipFm3HE36Gn0tL8rOyL8o1yxt2LpO0d8H0
fpbdcEMaz7sUFOrTVk29BLVIQtfv09ZeysHwlbDr7PJ/2fuyHblxtMtXGcy9AGoXgcEAv5aIyH1z
pjN9QzhtlyRSlChKpEg9/Zywq6rt6uku9H03Cg3YzsjYRPJ8Z5PqEv3mlQMmI5C326U0Ah4IUeV9
m6oyMHHyGcr0VMbRMB4nEAVlROT64MJRPCydX0Ul1rV9njs/v2qnZFTOzriKhVrxkuP1QXEtwLlh
4blurxJXbPc0WrqhGnfLP3Op9hIij3zBLUzmUikbPlCICBcq0kVlNGGXST8mn5cic9ccfL+F7JAY
PClbS2aCGROpaa+zIpj6cggF/awDgJq6AD7jZcqX+T7bMnHARp9lFe33/LSGU3cPnw68HVunn6Np
VEdrXHjkymafdcyeN8zJz/ss9+I4q8SXfJbtN48P5NituTENYKB/WjVNWamTGYqtaNeSdNZeZFSo
4wwcGpZtvtBnOq70PXYq/sA1m97tbvdvBhd4bfMpuklgLDgSnBT17Ob1CfgyKNNttNeBXsSnnUzj
MR5CBmcW6OTbzpMEZ5nDjkR4X4APSkV2Qgc7q9Qy8qNIjX6GtyvG67fRZUjG+MCzeHkDLzff07HT
p9AP9ElKvV+1C58bl2PLxRgs+9sxIeulNsl2Py5Mf9BFkXyJhcXmEM3e3iZeYvGA07oL49VcOZ1v
F/3m4gm8TTEeWSaTGuMxHJagPejFHmh2zbC9PexR0T0XoE7e5r1YP+DAb09YbPnNHgYrPExZfxgo
S6+hcIdxtUo61MXuxxjXux4PextM9wIU/H3rJjVXcIaQg974/KZWk7QYrvf9WtPEXMGoJMAOyOlD
G+9UYs+WrolzUZxCaH6VVXtyV9g2BjOvg68Bi+BBu/Zpsve08tIB69a5AaVdXIs0tvnaEFR/DGs5
UMWut0C192BZhtsg8ePLsOrPeEwLorcPXxYJBMNNzm8d5bBfpirsL+mkok8mYGarhm4jN7D6mOc+
snY+dtEQJxXtwvwqYZMuDpTIkV7KrlA1dNxkLy307rqgu8xLvq/UljJm4+0UQO+/8sGc47POyLbq
65laCD2h0+F2MSazvItdEjzkI+1VlTndTU1HlX7kbW9lA8nXd1eyF1NfB3pMYUJkLAyOuV2W/dEX
ozbd8Qw9SE1nhzvbC3xq09aKS4GZXA9VmAO5VKk0zN6ALeFLFZuw/bDl++SriQzZNex6LKy3EBDx
asUgvr6kPaY/jX1EqzXNAJzaEbaik12z/DKNHBn5hz32LLKldzOh5jLCZkcuigSKwHEe/Kjrzi6p
eaJBKzgcOO1AdakD1g6iChLqnvoYrpky6pLhYfJhsB+3DFNlRfI5Itcb5W6sIg0e/yYfsJ3WMMjt
9QRm65JHa1/hVrricg28W/jd4IOM7jE+/pE4WYOnkeLs0lJRKu/WNeHFWvuMZ0MEgn2ZsB4KyJuV
CX0kmyQ0Q3ctOqizpRxB81b76uaxjKWH8JMbLk5jn6RT00IovBE9aNKau96d4jYJizorSJeDEuM6
vBCtVpAjTZr7MtqgfmdrtN4GKXV5JTlLljJPRAwqDpzdS6gC/dVSQJNYKx8dp4mFcdPaLjJRBQjX
BVMFbR5WtK3Mu+zRB8mUA5iZwvdDhZ10xQ9MJOjRf4tNaC6yplODKtN2Dh1thMzDvGtU5KY0vQkD
m5lniLmSnfhcJJ9baz/te9c+t5361FKV8hJjgnza4O1oWMH0keDwINgkMg35K9+vBh8NtzruzcF2
mlZqVrsqc9g0VSllKp/0OGS11pkvTdEn2F/tKr+sLdsP+TRAxmsdu4HCWJAqdMs21zsOm+SeLl38
lMNApOveguvB9YALpoQfbvsaTko8qHlcimbJ8/Z6mcbpyczL2jbGtZZdgDVu8zKQjl7Iic91NM7D
QcwsfRoFCRu6dtOVYGlwEwmXXEUKouXULhCvKcaiOooY4ucmN8fdRdFQIlU5yJpQOy+NCrPpFv7B
bb1QemMlXTbiqlm0vEqyxaqShpLBQwpDpLlYMry5xoPkftoZbkTIoHvPRw59rdZYlFu5e6Fvccrj
8O8zMdQ9B77AS2CPOHX6g8lpVplRdS+8b8NPYN7cAaYdepwIlYdc5fw+4ERXVmbdKxnl88DhBGsx
uB3yiPG3aYvWqUzjaXqLCdOXJoqZK5l2vKh6kKOXTEV40y0Bw907W2HYje84xpJLu4X9F9HF+SfB
2vBVhPF2baHc1qmap4sYlPELyPdInPc0p8qYk/kmYywGbsXmeL4Iky+JOA/DfpTnU9tFy/tki6Bv
hqyHEAoyecouxnTsp2rRvVuhNe0TyMJ842EVD9hHyizoeXozqCV677puFWU04DWUfMi7ohL4vRXo
L1wTnVfphcxMlNdrByOnBtYS7aVU0/pRYWrrKqHimHzCwbvpkgbFZk/BKrJ6VTw49XMaPZ99A4dw
t8KUvQ/UXZo6/m5soXA8YPI8TIbBDTWxNL6GdKevlIeppNQtIM21W4x6F9Hq+moBzWjL3g7uy7p6
rBUsSsxpRoHF/GqhWtkSipxtRm7jS5DULSxTvdsB5mEb/Yb+YssOMu/Wq8RjfisDwJG1HtgcpE0w
S3h+yW7Tl3UZhrdcWVeJJV7qgQQzuTVbHj5BXSsoXEHAcGW2bt1w3ACqLrH7jVvj5q7jgHIU0BMu
jmC6jbstDCrDzk48L0mqGq0sEgZwpOAiqpJOdjwR9tDaDFKKFBUXAGm6OY+xtmJ+7iNg6nhk++u4
mFHcRVO4LTWmCiawpdFs2lWlQ9MO/hiQiI/JXWZiVpQinPv48wDbaDBWNigcZwcIZsKRG9FN2UQr
TNsuUaXZO7mYKseBm/q6g35VDKWBmzvx9Wg9k+LKFyyKSbUYR0N1P1iwQ3HpYPOm5qCNmvvXthXJ
1NYblgpkFKRx4lGX1s1Tth5aYLXxwnQmkL8t8+Js2nTwP8mxSWdobU+MRNBejgpGqXWstU8Cwu+5
UQLfQxLALmU4nMzQACxs7nj732RAc4LPceGjr6nqXPqaQmXqnn6QtYE6Cw7rQM/UaBQyp64QaDxL
9/ALnHUQrMM9/9omjLjsCF/1jvU2hwvt34zauqArxwJEV4DJlvEtwxGB7Xh9MR0IheJ6BaB0t4RT
4pPKtIuZxXGHuoVvC0cen/h7XJjRyjodVuPHq9jg7e1lP8FlsVQwvcSSPcVrqvqsyWBU7eNLYszs
J/iQ+hUYB7NDOx+UKjj242CdagEX0k0EMxegu6LYMT3tAaKK5NivufRegYW1YFL7CpYqM2xJ044u
6YdGbXDcUHAH41Rc74B+RcOCIWNQwSyjypRhMtOkyf0eJ0fofvJFFWZ4DuCuWctoQqa6TAzWTgO3
ifxKRgGUBfd7p0UzZQvtaqvhU3HlHs0QH/fM+O8u+0vat/YeZKk9gQfuryfC4kpEmbnhofeyUbGE
WctSCMEqGJ44dVt+MQPC5WU8Kp+UbtzEeNQrgYvRFWobEc6x4qvaCRPYWhPJygznqKnXePePSx9s
DgAhGBogUEyIjKs0PeosWWXNZOHeg505r8qw3ebwsRC9SOsNDelfNIr+dblwi9Fg3AOLaUTzsGsA
J/RyMl0q7Nc2cGfGBYg6GqtddO0BOS3LgoM0YQFzTjTTsWIkmaYm8WQ5hcuUvw12SMKlylnUThUI
xT7FhJr75VYWGTF1RFKzvsL6ANsEPKxw2VXwdMwWACmM4CsCuXXbYvKWZTIDh984CG6u3GKRN7nI
hsugXSZY2U2KcAW8dUrCuhF5s9TFmFJIUsHaHZFbwBeTuzYoY3jrTrMaZl4ZEGbvOwwLuDYYfTAB
mfA+d3XIQuXuPb7sOqGsoA2Ht+JbAPMSyEOu2usA2/DyCcPl1j3kXOoz6oqj/gQEk13qJE/7d2yR
sT/GNuGP0xazG9gk26+tDvHJF9vuYFdjBszIvveuVD3ZnguXmvtNDx3eAmJsUIdzOWE3zSXCCiKl
jyHow7ymfNouQpAWfb3BG/NxixPkCFOxJKcx4Rz2RJ0+zaydDms0ktdML2FJc/gQOz3scOgvuy8R
OfK3yFRGfR2ZxSLUNYwwyNPeUnvRZhrutGXcYQdt2ebwculwtkZgGq7UmPvoAIUIOiuJESysWxtb
bL0B8g59uaoc9sK4XWaAgtEvN7FR5rqNQlvUJG1VfoARQn3YXL7CdbyOeJdwA+SfEt0VbSkBwO/m
4Ix4FzR+jSUwte/LTDAKO4qY+67Ggc7hvAJdcr9LMADlnimVNcLCYFfHRPbNPjs8pk1hp4NtRKra
xuq3benGJmKLq7Y19W85dgt75dZRq3qYbfG4pHo1eLo0nTEQ9GCBZDTdxAOLropuEDlsQszLUoeM
XgVBF737oReXLlDLPbx6vIIHLPqMVIwZoTPk1Fd9unBd5VvS+9psni/loIuVNabriwH7r46HKx5G
Pj2s2Za+BKxT7hbMlYhBBkzSl4OS4VtP4XgoJYwYtxMcJqTJt9RjKKARUg0zI6lsZMi7DyJ1eqtw
bgLVAZ/XXazn4vy5ZXdbvIGGjqOJ3RaDjF9nuCza0prhLV7k9KrXaSo73Pn1MYejEkap1uKSH/Rb
G2ykBbZyQRUAedxog3jPAt7l09ia4EJzLOpa9yK/W806Xa7pjKyHzsU1eIH8FDBSvIAx7nNcBm32
rqI9blxClkerfXQhcDOGqOK22M5ojUhYZ0ZQPPmyFKcl7sas3mkA4CR76o5jGtnhEWnZvtYgt2qN
Sz2p5jg1DeBLeDX6qYM3cAtfO+bdK2VrWKrFEEQnU9HIYmC/wVZM6iRN1ucCcP8YJix8n+BAfyV4
SFoGDh8cLP+vyNwUNw4i/1HZFauuMJ9hUF7vlSGelcU6kRDrYL+nbSCAaMJEHnEe6BFjxhLXRQ5z
Ch59vc2R/shBdtSFw6AyI1O8l64Lp5egGJIn3sWJrBKw+hdKjSGkMDgtRRx/8Qbsv26EAh+k33FA
CWlraOBIMb1iop2ketTJMiXp3cq7Gbv8gv4oeJP0jPwzTALOczlDa4DgON0lHlYaf9wiZDWiOp6I
W7sLYjrJ9wsYuf36zHq3pV/SMZnEiU+FXJOKJZqsQV3YNNk0Ni8BNws0LfgjOA37jNQw3oU7YGNB
fF9pkWniLox3YDHLLHLpIUnGrfiUjeOKTWVWYnAD9rG0I2kNnAefQh34rG1haEngsYIdGTAeriqP
LDQWDWzsSQoraKemb2QOfL7UEDRh1GsWtXnRQbHsWwG3kGrZ2USOa3CGDNLydifzg42LFSNMH7tM
65ep2JjlNYTYAnMfIkO947ecT4uZ6mVDWVrYEBWbZX43YrehL/FbVO+rbUoAycpdddgZTgwxSU4r
MNbnd5JkLaHDsWudzeePJmj3KC17Vgj8G7zweeaugnXBwHzF/cKGrHKEFrk9/I0892tABOIfAtQU
WdlzswTNYHz4VZwbCWYO7hT9QjhSJL+r3lEmUshPOpYt3J5bYUdZEZnoKC9zPSCIVA7QUZZqjUeX
P/PvQte/f12/qst4WTl0esRVUYoB8RBa0a8vq089okltn38Vkzpnm+QP44cUdMCFGEyQy/5GqPxV
kz8/I2Lc+DTO2WFIvueKgZ9tCSANi5UgL/FN/nhG+8NVE6ejhjS/5F1iYIKzxAWIfPQcYuWPr+L3
/oT7H4rojx6AL5NCsqbt1r/88f9+mCT++z/nx/z5M9+rEv7xJ9wGSU/L9Nv6b38Kt28/lyEsf/2h
X34znv33V3fuUPjlD/9U5/AvChsevy1mWP/FP/7S5vBLvcgftVDfWxkQMUPO4k8vwD/1Odyji+2v
nXk/PfD3QofznQopahlysDYUoafzbYp+FDoEBUGhA/KTZ78JbmgMH96fjQ5oOMZfgcwiUYxU6/eb
ukFRPpc6oMk9D1O4m2AEQMYfd7H+T0odYJPFBfSTDJ7g5lcwYuZg6RIkjiG9/3qB4cBcdqmIP6X5
KHCSnyEYJpktvo2Q36ANskIgnKXstTxsazbTMlq0vkiKKSSHfQbJXHUYlmkFpmhIoZ2lWVAuojW1
pl9wxrC7LcuQqPUhzqce8gEsGQVofxksS4PxIKl3MIVgPmNYuJp89wqTSMfCCGJ5tx+DMJpe9OL1
pedzdxvCw9Tkwb4/syiI+zIBbdFoShRvOigVT9g63XgiM50LGEVJ/hmNCNlYCUgZvJzQHgmTs6IC
ZhrHatONpz7f+29BGLZfNviXb3CS5K9QfbipaUCT604OjJdhvhBTorAIy9ukbdTAkpXeIzk6XNmY
8rt+6tYbuy3BMWR8x3DAoAhOq3UNdmhoKnnLbZXiQ6mc2wxI3gxgSUrqSrDmpLRDGj8XGh9zGMDJ
UZqoI5dj1poG+21yiqKzzRuSdZn0SQhTJpX3CDVkwFW7fCD7MGF2LvRdx0A1YXAS42WaR6rixc4q
sXX5IaIRgQBdyJsxD1t43vNsQwhIqJ1XY0o+hnm+XpspeV3gb3gKl2UsjoVm0BgQc27BOMKdesSk
Gb+4QUQHbuLiKFXLgcV2xm5wuva1j4mo0L2236SpXR7zbCp4k2UsvYyBs4BPsrFJZPiY23uIFyMO
qGQ+Ji25T4w501VTFN+GwWLeMD60z1rG7s4uZ4uCzBoEbxBekyIANbvKI7b34RIIjl1TxceHlKzJ
jUiij/12jipNRIB+Nh41JC178iadmyxI5WkjOC2mcK2E4PyRgW69M8GS18wlGyaC6ShQntHIZNuq
zpCpZjtuSFtSO4HDhfJyMJkUv9Ft+wKEHBwm6OeAlesQPuIih8Th3HyxII1b7gONm7BIt1ogJFdn
Y/ow4WqDLECvMBijZqCYszroltcdsjk8xXlw6KIsLFMELk+A8XDUGXBYoYE+MtgueIU7p71QQzc/
poNSNx4RxMu8WOYapKdvdAiSccB4cRvbGdcNLlvk0jJw3ArSc2lGoMpzjlVUYEnSBqY79+gxI5S2
7cHgHLNE+jZ8Ltjg+sNCwy0Gqx0iwQe1ZuvarnjcMth2VeVhRYB0HokUKj9aRtKkTGfRhS8Q01ve
kJT3V0BL+cNadKz76JJdrjDh8iE+jHQKIDtmvcfzW3iZCx99pLGa4J3k0CorDTOChjgwBemro6hn
udimqFOAHDuGIcfJnoAfmAJtn2zfJ9sTYJCB7tq2AY9vRUwsfwONpvexBt845nvZpWdriIJSUdsF
Pvoal1nbvqEpph0q3oU9vp9gkrg8t8nDzI8JoO3KsHd4+yCD8rYe+FgUDcxHq2hPMHckb2Yat/VL
Lmgosjd8RtTYcjjPBqCx4tSVIxNrjLm9h5mmpchR4QohSLR+GIWBF47McZRV0aojhoUVuub78fPf
k/r/29L4j/6kkJB/e1D/z/D5/bOEz+6vD/n9iC5wB0h4XxFrh2EwBNoG2PzjiC5wr6cQN+kIC6xA
/D8A3++lS+hNJdAocKiT891w4X/93//rjyMafZyo4EF1GgyBKOii4X9yRP/VFYffcnaKhoi7n71q
f8WcPFRRssRJcKJBkPCy534/GZosH34CL7/DvJ/rnX6Ftum5CwUIBdZPPBspor+2O+0hTCGQ3YMT
rKXhB2QcQTYYUtzJDX0ZfwNqz+j9Z8yB5wLuQR0PyjJwgp2rM38GtfgukKexMTv5cKJ3JNP2BjMA
bBo7cfcqk/3fmRjj8J/fHo5n3OqbIJGNbkFyHjh+8jY7saRzmGt26r1mEMTnab2GdaSFMA8xPAUt
sNEXAt9rdCAGhA8gEDpyjhnUnvE4p62pUmuxsRo3YnTmvT7RyWFP81ST9xEWSYjMCz2ClaLHbdf9
UWIHrpCvGS9BR8iHQaDWYgj0+hyu2XiJMgl1QMdNf8v82t8mLapT6rgdu6OfQRb07YLI7rrIhwiJ
jW+wYu0vnUj0S67aG2J832z5MFYGMv9pj2Jxg67LrKg6HpuHaDHytz3ep7s93vhzRHpejoQNh3Tu
RtA40lbnfexEJoYOjH2OjoUl8KoiNN+EHXSnYY2Xqzxcp1uQjQixYHD/TIY2OA3ZWUjUwXaaPSbW
MnGUZRgco+nLUqBkC3DEwZSyd6Yk8wa2SxfJgSyRfutFQDdRu07nC+hKvyHX80bTKPXLdTcqfsjH
HKzqxnCdV6RDzRCoNzm+G52rN4485EdORfRIMZt21UYW+pUXCPiWCALlMBhFfhLwKPbuoG0BTgfW
6+5ddEORVvDEDHdkgOhUwcc3XecIEV95aAsvhd9R38B6DWnybBHiO0w9CcSxO0RyHjvXk4o57h87
5F2aJST6DWF2e5gcWQ+FBaQoHZLQX7WU3bEbuy9ec1W3CBNctTgnQT7vaSebBR9ON7LhZh7k/hGl
RMFDjBKca7IjuALUEAroqpYEteg5oGAwIaGR9ekFQ8QdM+64NLHvxTXhrfnaLtn6LkLPh2Zvd+Cp
YO3pJT6CBfnb7Mu8DtUGMe52HAiEk3z4SmK3gSNLrliwulKI9pkuYH5mpoZjoApwDVBzQXltI2Jy
CakQCM7KXK1XPNAJ9J61hYGbFPwzvOIMP5x/ipmJa4hJHp6YbH5k2xBdZ91yn7ptC8sCwwYubawe
B0YLTVYJTJCh/eYkME6qg/UG9Qf7+4oytwrfbPqu4KC6AwUIg/i+ro8zwroVHImPCAP1jUn318Bo
DCJ7FzWR35fbIN/3ZqPZ9jSO1FRtSO3By+Rh3OTHPGZTdOqhItukXKHs+y9j1sOuyKwBIZIZ2EuH
0hcq4uUOCaAWrRQIl0XGi8oPc7ZfF9vg3cVACRrCqg4GC1KyABTIiwBatdDJQSVvLT6Iaa6NBzz9
kCDm165DiQhTYbcPuV+7hoYL0EMKsRHWCwYjOGASyUq6FuN43Cxcu68uSBCoRroggsZabAup+yHw
xWHhSz8niG+uSNeJbW8frUjP0WvV2/Y2m2E9KSeYVLf7FhptEZcqm5fuirLAwtaFYF36Fik4d+BA
H1nQNeg1oNELR3wrPUCjTPOvuYM8CdyKbPClANI2+klIuIxBGdJFvAWpEk/Uyv6oyYhteJJ5erJk
HV5y5oNznilivtxMFl/CLg34tu0WE00adPSYrjH014jN16Fz6SmSAclB63vww3Kn4Yeom1peLvP5
r3OWAZt7s33JohHa5RiO6gC3RnwxAYZ2pUkg9AkzJBdqIeMlaDzarNLsYyVnBk0IcvN0NScJfCW5
zcNDmC1TPegeCqOiazUupHAlPJhgbBmjn+DxkdW8BuPTvqAUoUzHwIA2t5t8cHGiviWYs6/xQvr2
IBAdgxJN5V4jHTpgukSZyAX8efRuSPvs8yBB0iNjbVFNsuTyIdhEDm8fkqdjhcYV/FsarPI3+KaG
l5is7n4QPENFwi6np1Z2cEKeb2gZYvMQQNhoYqv/iwK/l3j+DQoECIuAM/41X/PzTdPOPM3vD/gd
BIYElakpKc63JQK9Ahb2TxAYhuj4zgiabhHTAdxLgPR+B4HgaUh4xoU58MYf6A83qcT/kEFBb1te
IDf2n6C/7/zLT1iJFKj7iAExUWyCmn4wFL8ClwnUejf5wt+g2izYRVVsyvuDzABXpEziC+GcQPKm
bdXVkibLVwiu/dH1GcS9edQnjS4PeHEmB44A3UGyD91j5316D8llIXF5Xm5gd8sYbKndT1JmCdse
g9y7EZYtalGy/YwiD8QTTwaRAZRlbBbKFxlYgCA62rouJ831Qit0k0zFb7HKfW9O29lVA50txwzL
LljuAn6JO7DP9klZfMhPqNfKYftHnwCkaw694QqfZRLfFYK5iuBpoa0p7JmtRFNT2Sa7Xx+hXEh0
8w2ATOcjd84huFTbmGG6gqr2YUfV5QlvCtvAboJ3BBz6DwVPNDLuMFw8wJd1uzo9X+wpFnk3MfMZ
zU7f5iikqMwRGhY3grZROllAmwpVHXk0XiK30KcAOruAXb/ZNmLnqyjf5YgWk7Fwt10rbHDhtmnD
ZiWC1j8FPjQ7qQlMeO2BJSqN8mPUu84cLSPTOp9CAl6/H6AJ2lm4x2xAj8CNcjBb4UtAaj+S9keB
33/Hwr/ZEGCG+7f7AaoEJv3565+3BTrvCT8e8+eWgNUNned7BTZab3+ibn/sFudYJsYJihKCf8yF
uPkZsqJgbDNwu1i15wKzP3YGlPuiFJYi04jsMChX+p/sDN97v37ZGXCvzvMdIdB3iPpfqCW/7gxE
doqgliS4guo6c3pAD3Dhzau2NBn1JScyh1FcgJTu+DFfULSZXsd0kIi9SFSU5muZTh7MzeVZ/xfx
zRhAjYGfEF6ClnCQIDhOl6MRfHXsKIo+7fvr9Mfq3/G3zJwQisdzPcP2sc17W7YGrGp3HVoJBRcG
5yIPyq4ItgpuSFghLxHDimFIj7GEPaRdZslbNOpzfV+2wpP5hDIyDI1NkbRb/lB0znT0ru/XZoOF
gWHFFAgpVakZkRMYjEb7GQYJ4Ct09kxzoX6MqP9dNX+zakJ89f/uFP0fVChO469kyveH/LlocI4m
yCdCsopRPXee7X8nU87nKApwQQyeM68US+PPcxS3bECakaAVLs6//8tPiwbl1sidwZgTg5pEOvU/
WTNos8Ki+HnR0CLF6zorMTi4oXz85TiVMxR4J7INBTQK2bIMXN8qh7HEXUEncjUpW6DRkc/5upuj
QMOKJB+RkIKSKkYllw+RTNZdI6kRo8lnwMmnoH/kFv2QxVOfwWGSoS6Uj31oKrU5WEYTtJJK2LSo
P/Fg2wIYf35s8vBtycXC3QFHxapuxsHzEYi0x1RICzVep9A/L8FNWHLB+8yD9WXsA49nBYY3ew2W
yR63yebnYiyUV6VcXXMJoVhyB3CZpiL60GU9MGnfAf2XVG6Q89F7R5sNxsQNWHkH95ENmXvcYbv7
TFQEWI1icHuDplvYEaNuBbDX1vQ74kgtGY6js8PRWRQm1imd+otMtnN+S+lqebV4grkyCGC1yJRf
j6sWFkLHuRu1k4k4Kaa3A981iFm4E/GLYeTBUS8ts3dRysa3dfMhiOZutMdp5SiUWhYMXC2s2hhQ
W79DUpK65ulsX9ED4l/AzudZpdtZuQs3IaAPm1iKNwqLn4le0W88o8oqHI5LlJ15ZWGbrFVzWC6h
vt7Qx3WOjCEBCNQFlrkXW3qRAc6/UO7ddbRudDn2PJnXQ7doRPgsLvUa5YSePMyZaCJMEpAh1oFV
2ZQ6JBH4mqMNgvMANBGCQyXql/VUEwOtHz5oeUItQlfDRW2KQ7RtG/Y0PlWQsW178Eh44YNulUqr
cBm2/8feeTU3jp1b9BdhCjm8AgSTRCq2Qr+gJHUL4SAcpIPw6++iZuzqGV+Py++uck3VjFtNigQO
vrD32p9ekutvK4b3rXC4G7eXGUUM42F5qzjizW3QVc5ubGb5YNRddgUorHxpsISGia6MKZJaOkC3
4xDfmJ13A5ik27BRSmJ8DtCYWPobXDTGbKg4Tct2uyjk1JnXBTez02LKSboxGtEuHLMgmb2wsSoB
g81i2O5kIzOFQmsOOPPNw1DhCINkn3znbsBvBH8reE8qZTAV6wcldunQmo9JmY+HqavYQpUod8Kg
TvoHtEkf+uRoG7X46wbOMcoj7oD80HhoBbEqzSqIUtc3riu3tI8ic/zXy2xup/rMTUKHRQtLSmWy
d6HNtDZ90j7iwuvOra+v7+VQsdxr0+VpzGW1T1b620jT9KAIpYZKR0mtv1mauT63DsCucGiKIg9N
lSeXJR2LwyxpvrlpO4STFtQHbCLp88D8Bp3YkJT3wpZm1K8YmNDc74YGm3DnJTZdsC30Oydrx2jB
Fhxsm9o2Ics6iZFcfak7R2eQN12VBDAs9PJnbYjlwNiwieaLaVzNS8AKYfgo9NzeAEiaIgdt//7C
BEP8bb7N0/IMlcaJapEG8yZQpteJDTIhvkdAp20mR/eWLWSS8rJAacal+99T8felwH94KoIN0nla
/fvm8pRjRuZ/Uua/7hn++Ll/LBr832huQDRSr1mOgcDgn8/GwCASh4flpVv8R3Np/fIQ1H9jPehd
bm8buYDn/FdPQZQ+f34KMuwnF4RtB6rtC//d4Y38Og3PqQwdIXtxqIpmPXmpWLea2eMORgrA6T5k
+n5oOYFCExopY9Z2EXaoEMRewwVcvq1sT9sQcwc3IGMMaFGBsTQd01Rzvu1yW2yozOTrKgVSWOS2
+QhJMfcWFtq9NGPLGNYTZEZ9z7sEV7lkAMHPirP/p1f41IhtzrHXZezbw4JH+P1FJxXBrZp3/jTN
tzBp1q20sgVPlp0cOYEZxLv1XF/zNh3swoBd3yz65S1lhcBDrFmHZVwKI3QzW6vlvvx98GUkdIpH
/2sitmi67/3A+Ja62ynwNPNJV5AQ42pMZ8ZpItOc10wPFsZsbAqG7KoZLMEAbqpaOd22psdkzkv9
KT2j68v8bSMWI72fUt3d6qWoGOrlaaVz+qNF1dn+EutyMOzLn0yNLGAiyDa+3rmXQSHKO2aGgNaY
H6IBY5ZoTP5q+RFbRyO99I5uontu2Nbpe7Uu6Y3yliZuEAIwAiTn4qJ7bv2XdZwHLSaxY46nuvV2
I1OogX8DWKa6D6do1dnzC72PhA7vrHQt427NzWYzUZm/dOVd4KMDq7pKPxm9X+6wQEim60WkSre9
ghy4be1W3raZMLlgpAfp57LH15YguVPuMn8T0rmoD3Eas6rIIsSMOKxQYv/U6rm493sm0kAM2w0G
coz1MAYPAxC714IjOJxIYNjkXlcfGA4PR8r/PfOF8j4rC3GnULXWlBGpF8FFRiEyuUf658McLI9e
jQcIi0fQvzuNkdxXIvM2s2XluMXcKtYp9q48vezjXjJNyNa8/NYotw5bzch2eCeDDzcVLSaUpCtu
FTgrrFuGA05TLvo54GGFO7kwtGOdufzUotf6HWRNNIgtRF+sv4+FJs1Xl1ojjUxbfOSsFZ9cn5vK
RsW8TcrEPqRoHpGzz9Whs6afSdL7bysGpDhgHY7bOkuHN5wkcbGyZDKyyQ6FnK6UnTk3JUagLRxg
q2IOk4CLSm1xaALDPSWNZ7wynvbRPNc4qEysVDAISuyOSxCNdtM/ogpMb6zJafYCt8bVlC3zuQTI
tq9S6dxJGJLnUcnipa2z4pVvlFpvHq2rsVnL/VjX8ixWu/yQ6eAmUdKl3jHvrPWWkb26rgbkNlUu
DcB00vful4KaOsSuzrFizfnJXzrrLlh1F2cit8S+nLtEC6WfwzdwU+tm9Mf+WuF2e5575kYhzz4d
95rKT0Mm2sdRjNNDDjvxaImUrcecB6+NvRRPnXKHq8FpAg1IjVdA4/dWc2sQzIAZIUgOEmDbboAA
v8G94W+7VjmfjurQnXju8jwXWK3SQDvUQlaHwUlOJU7iTTJmjLUDZ46NOj2YgbxaHB2OR8C0Xdjj
D3ZHJqTvutzr6czO35HNxkCtvmP6TJGT6TNmO7d9l5AWrtiDYdy1UZK6tT3dFY3TnjNYAXt2j9Yd
iM3lZWzy9YMaQd3xgSQ3+HfH59VbjIh1I3CQfhg2TTUX+6m0i520CxdB+diIb5Akyx1fO3eLNrXb
wBPyh6W5w26FgN+Hc6KjR3ZnO2yrDraxoWqoZ9XiRoXJeM3vHfNzvdj/QjIORi7lpdkA3H1kJaNO
WVLdImsJzmZjpi+0Z+VuxWgAG3DRVIgwVj+xWtFPwSCCMyoK826ZFaYdo1+Ca6rrcheU803ZsqAM
DW7U4zimCL3sAIJhMg3zATZKepQgwDep7yKzHa36NFJw0QVy1NRlfaW5TnE0W9t4cBfmYhGi3STq
W3f5yIpp7vil/S4PR2rufb8gcUVjH896IY48S4KY/a75vRhVfih7p9y1dp4/Gl3R36fe4J3NAauE
NrYrWqtFtN/6egzOs+OtJ9VL7U02I6Qrw5juy7zB18Xd413X07T8WLSG/A+Rts6+rp0JX0aldklv
qLMaOutolma99fO2fZoQ59/OzpJsFlutO5S52R1PNvnqBmPz7g+198laj8WRCymfeJ70BwSDIrbz
NQA+KrdT47OmnHtnwxhpIEPpsqQKwDwffENQsuo9Yb7YsI0yUiaIg8hdGbGWmd0+JfSTMXU0Swun
upS0biE+a1CqiHtU+0wmgevGCH+qdytN/V3d4hQdYQVeKb/WwhKx9wHA/T4YBS5NLLs8T0p7KM+D
rQc3hV/1J1aQQ4wevDm2DTu9ZNDw6NrCOU8lVjBN1eMzmHTMxjJQPfY9DDVhb03jnUx7bElasPzU
rbEcwwBGXB0GfMZX5TRo4Ksd97XNG44etDl22PRaUV8ObemChkiSGIB6c+OJ2jrnelJzLCkGr365
GGGROP7OG5qva2LKrcgMYB5URkZx3Xj+m9DxvAA1fLOxJJ+0tHYe/JSFr6ED8LlMmDgGF5OZ+aoD
NKtPly/w2JaWsaNBj9QC4SYoWvM0+kNxSM0GE0NWN7dNCkbA8wfFPhQOSts2zk5zAeZBSmOU5fJw
LAUWEqTB8rAA4LtDP2x/DDhVhtAYJEumSQUPBv07erUe8UHWGY/0/pkdVZq0b0XSXmy6ag7uyrT2
dhNB52zArWtMwxNfe2Xrp1Y3ToPtzsdgMH0Yq1r7Mxtzc2ABNgX7ZGi9vQckKOrLHkRCsvS3ci3l
Leu/dl9kprmfkRNHDMa1aEJduO6AUnjP1ALmI21MgcWYaeanX2nja9X4zjYR8sVpSyitRXBnmV1f
8PvpA3XH5Pd7kyMvDQv0+8dJdhrrbbPPIyJmgH57Wrt+5LKrQBNCIsDFPm+chsfbIvyUS9PusTkI
5zahNt0aOQ/rkfV1sZ38zsO5DRqhiGYO4bOVju2mb7unWu+qG8XKF975qts7nnf1Vtmj2JRYa7Ya
fqK92ZT+Df7smaeCl79SoLk9kHY2hO2S7EdZJFGaicAEntKxj8d8Z0Rc2eXtxDwoizp7LpzQ0xvK
V4UuQ2hiukd/j2EIhcXB1Zf6ZhDtxH1iuR0XR4A+vFuz2LaFuRM6xwpicoppdhAzjh9Tnx4Ugopv
umjKb/Bu/C2ARhKHnKRtb6QYgqtVuFQrqZMcdE+OVchAFtevaHiChT5W7HxU3co8wSqOxRDgAMvp
unHZpkGzr1oz7X9aVQFXQ4QCyiTDUQsfYwJQazMPfnd00BLeuVpvoRvplnPQdsYGa3QaDWk7H0mb
WOOUwv9ldf2rwnYfUxe13GhCv8gdg9/SPlbCM77nQJFCWKVl1CZuQElWuS/Yfc0DZE0cfFNmQRvW
sHdb61uXLe+5p935EkthkCmXNQ2ol75FZtEM9bTTLc2OMD5GMy3CVV4aVUwezze+Fms7Lj4kiB5+
hFVS3GhlfoM5zDqx8Ho1etzvs8LblArM3kAwOjY+JR/MBW5dVhczmoWmr/Hs+gicDTEiQxgU9cvR
z9VNttjmk4Wbns3aTCaR7tbd9uIbi1ag8VEi0DvAbRjCBieM56OnWPPCel00c96hypFRFfg75KHe
zexmF4llLU41l98b0tIYs0DyWA29u5eYqwA59PoJRXG+UelkRwAfeMz1WX7IpedvmZmsAEoSBwzU
SDvfDOmZOCWe7DDebhydX67wyzhfGTpA1euGCORW/3uDj3CfVMP/RwV22Rn8Mh69qMBMB2EWUU8o
1ukP/9wYZomN7QuiwIFhIm2dNnvJsVt9TmlnFC5gyLr9kNRSNY9sdLa/tMz/z4vT3/7Li7NnvYjc
CB01gr+8+JrX8AxWmR+Muek+VhiP1zIvM7aCgbj/+5dim/vXl7LA6TAJvkydPecvLwWsvYD5UPFS
0mzrmHsERGxNZOLPv3+di4b/X17Ixr9B0w/P8l/ooaJZFrsT6HdHmSzbDCb/wR1ZJpZ1PtySZSKC
axVkxM4sdvUmvZSOGtlHdoNd7tJcJxnv7u/f0r9+xWDviAa9pAfR0/41LGLUkecOdBkHvNPrSa86
LJzFRAdt42ExWF1m3cc8Kr5no0uOX6/9v63Kf5gfkdzO1/Dvx0ckVNU/P4b8Yxx+HR/9/mN/TI88
47fLbgSCm8nYhm0kl9ofmxXP+s1jCYnogFRrBkUuW49fFAoORioGzmg7LwaUf64jbf03enhSAMkT
/drI/Hcy1S8r0q9nB+hVCyMBoUws63Gu/AWF6ZgLlpYmV/uGbKqNSXJhnK11EDnD8LK44t1HpM2x
tg5xDVYgQhZDlzIv4khJK6nv/Udf+eKoEV9wmsfyWvkXhIvmns22s0I8JjxhCubCy8UbjeN+ZblS
6Zs2JYAFtB7ziUDLo8Adg8gLzDvJgnHDKgO2he2L2GjxrafohC4ULRUVCI4iGJD6phD9iyqDx9FB
rt3KxsSyX7y7mtQ3ZcUfFzzSIjYt3UGq7sXwM0mppCyQQ44Wg8d+wt5wT0LPu+p4edeRL2WTfzbp
gIAOwGTkueadkbHWMWt+HzJqYCZ17YtrFARfXOSLk8avR8gqXDyYEhuleYeu8w/AYYc46floVJDE
6VARM0MlbwptDl2Xj7Lxu36jt/ylxDdZoY28j1+Bj0H3DxXDyk3S8acUJQ+AIluLM0gp4ZiZzR5Z
hNw2UO83bkv3pYR9N/njEF9+srCRY+UBzdxqMuJIFz4CWYLQcwZjvUsbBkNLqeKy5yVL/KdXjt3y
9ifLjMeWN2RJV2z0lSd3j7+FLBR/EzT151K3zb61OmA7ySI2k1g43oIy/UhKzeBzCB4DXR9iqy6p
U3VM3hcX59YefP8yrzKZ/gX9I6Qcgc6WAQQYAUaAq77uKQ2t0Op50cnx6I60x6+LJG8Xn96r7TfS
4zowFuuuUj6dph4A1jNUZAr+AZ7jTuW8qbQQ9sHSOrboBbZ6uqP56FFOsyu4XEUDf5YN5TnvDQbu
TW/GnsqKyE3cCwuBC4tlHqWA45y5nj/nAI8zCms/LKf8HW033/3Kv9GjzCHJcPVmGnxgAarhZy4u
oN5gQGR6kuO4RUrT9d3L1/ddpTjEVcllBUV73aYZlwy2Q776Fg3O6PrlUTfST25yrmp27KGfcXX6
HpcKMxHA8+2wfCsJYAxdH0oFNqaQO88PlRT5GW7SgR3Y47LyzU8t94nnTclxQsl2yjzujsDrXzxI
TZEL+pkbjovJ5278+jBqyU0xafxRKap3EO9mzEyyPZYmvH68JjJiVpUclzow7nGPy8hkUYqxeFGR
NUgJJN7E4IVXZ1N1jItbXfEe0qy/8ntt3qWuaVxbbUIY27CasYABR1qXBfysqEEmNFxlaPUidKvi
5JvcqNjiQdmprIzFkpYxY4BPNL/5ncpoSi+3l1Ws6143RhOLNvvLkY0hsKWiCfWKr9vOAkFtqNe7
WbdEDA+H21D4TfT13WoVv76W1NcuuRIcIVwCtWyDCCqehCLA9/c1kG5kF+x6JnIx6SLBlsViuQFR
IaOvC+ByhXOL3+X2Cqxu4RgLFPe3TbtF53kBAYwgA4eOy2gGexOrwkjeZO5oeyfjV101XgtYhLZn
DsXpBX0BmDJfgSE+GVharGi5e3SNuxm/Cmqs2kiOejfW114OvMSZHUbnxbuWIr3QYN5fJ8IUMbD0
PEKvhFvF4T5tWDpeL14WbD2Xi6wmuPNaA5ISrTXHFxCIN5h3PsLmGqCKvQuyEl6nxtg9MSYVYVJw
I2/QLbBUTh8SG9odJreHF1eDRpjzSkdy7lgg41MORfoLArn46nC8BbtkNO8Y9/u71aiXnRw4TKSt
8Myx04oSxVuYRoO7iKnGHh0I//Aw03+dTWZANfV100J7UpGWao/83dmtw+R60zn2nblcdPyJ5ofO
AAOH6QkXUztLdnDg32jBdIh8en09u/Z8Hj08XjamepBqvPLls8a6KTai4q8EbBds7ZoFsD0P9PRU
sYxGnJYBt5bcmsbKOrRpmV8l7Wfr8Z+rsYi56bEp5ZwnNn3L1ui6D18HPUSILADh1nuqWKnQU2a3
2jSePZbfaPH89LjkM5sXrexLA+0yDiVTTOht61lDNkqc3Hd6pcscmYrAjQPf6ImnWLvi3SyaeWNQ
o6N9181HJ6Vv6BENFqcFdM0xJxTMDwFX4TADQmWPcYE9PcwaylFCcF28Ea5Rpt62A9tTRIuAoMpe
suvj1c6kAc+71Y4S9RycmuYHE6UPO6czDlNrFp9+a2krkgr8mcx9gnnaw59otkCO5kBCo2utSBZw
86rCVtom5VG0MQ0/OQVTs2rb0qqn/izohz12rnZf7YdlHbSXJbUVlrxUlddJFlhD2HWl4UbspNr8
7CjXXIiXQe58T2MnjpnnPv5Sit3+XsH86oz5a8FMXWO78LYx+eguK4hLif+LdaQMSJUgeWTce/my
QIvOPnPBw8Wq/cexYxDkIK2K7Jwr/e9f969Luq/XtSnSTYzAHk74P79uQGe6BIMc98b0ddhxD1q5
+FFPmghnKT7//tX+2nx9vdol4MC0yexD5vrnV1snkrzQi4wsx7hALpVAIBItJvRM//33+l8T8B+a
AAuRCJ/6v+8CHn/Ob/2v9f8fP/FHAxBYv7G1wDJFZwwX4E8SZd39jZ6A3GPagj+q/H/41NzfYCnw
fxGzjWeE4dM/GwDT+e1S+9Ps6zSCF93Vf6OtMjCr/LnZNdhe2yi7PC6h3+XKf76GGNFrqm0anRQS
8CBKs4EGlcvHFyJkNbQ2zjRO8blqxL03+ae+l+qFSrZ9kNheWr3rj+MC/LIFgIipGHjIQspNslNN
weFbt9rb6HmE5qHUave2n6AmcRyGXbe1RzTMnW3j9qhCrSY75gAB1zfPAY6y5ht8QJN6VhNrY+2Y
r+Gh9SVGVeiXCk4RzhiexZVNsLIo7O26pjpjbDkRkviNeMeBos2rq9JAEDO7YHvNJBhiL9MZVmal
bcrjYLOVNeHDCgz9mESWJYhzylfj6DWL+WRz8LYiXBsDn9lgJzPmatNbnAP7UmLuiXvKveIRe4WG
nRTOpgJi3jjNW4Ex4kfqFqm3Wc1+7tuLgkdXOK56HuoPDOoxHA28hX5HUId5hVGRY3d0g+wqKS5N
C2Alp98qqmlFZkbBmeU3BdVGI19xsQ0VSCRrQJY2+/FE6tHrAhOFYVma7fM+f0hLIIHhPBYEldX0
DOb0BFXb2hUDlZxBGPZeULGtrJfS7Bks5pTGC/sWZmQngkGusmkcn/u0wqVW9rdWNWdpWCseAyp1
P5CUTuQzTa/k7PSRSTElZguYkXhiksdeNTCKI2Td9zRvuthiCPewsiIMUcBXu5GPVLOIVXQ8Oe0g
YHhbH48eqP97teZPwAQ+mzIfrta+IS5PsJDPWoCg4/DaVP2xUk29F8MFGZ5jU6IODXtcwuhzCIkl
4oiHILmMFEdPEtjnBgguD+dK/XTz2j1V7prcTkHjhqwpEdWNIxGsVrIhsEvsbGXj6ljRs4EcQMkH
cCc1kjKyJ5VdA8LqTv5AmeyRNUPeFxmL9bw6IYSVLAKP6r/no6l2laKy8zOmsHO3LLFsHe0eEZyN
uCr9meBwusFd8uAM+Uyy31LudFnll9j3fF8zMiaXBf2A1SxQUmpn3A6+Yx84F7Jt15nBllQ4hsyZ
FuyUO/1sHMHWMwM3l3B2hBAbcrhmc/7eWHYTKadmAJ12NGl6RUOEDCzs62GJnFWD3aurMsatn4e+
OT8aTk2KVCmetDI5rGtNvlovW56L2jMbMJ1l6Vwcs9Yhn0na+SeRSN33cfXowYewEJMtwl61JFZR
5QBXUmK8ct1LuTXC49pY9qp9NngmAc76KEQZ5GLx23SFWpcLkVjbm0If7xdDTd5DaQt5y4ixYqMP
G/QssfVurSYHg+clXh8Z4Hgfe7caokE31hSNX2Me6zHt0JxZxAii8avFioBk+BhLqhU9UeqWEGWW
sYrLIg1UicuNocUPeNe6HqeevRzHIa/3aAZZtuwGLq0ZEYR74ZfybkkU76fh00ByCbGLbICtO49j
9gkuK+Bem4J2DW0dCcnZ9J3+lYH2pMxLrt66RUetX2V1UBGn6csoazVzpwPhDlsxEUxTADIkkeit
mKlnGz3VYnjMgMkkSmxdtlacBCuLzzRB2eavL7NhB09eDoKrLLQ3bqlnE4YhojvRxFU7wPZt7TNo
c7HpSrO4qjXAqr0PJtaU+VMFC+si7HTyk0kLB7xjXBmLG5Vx21bJtxZmKdGygRVcS7tsjkYwbC3P
UteIR+U9RmntQdi992ZWTr5JRdAiM7p0sWPKCi3EWkHz2NTzdikX9soJYhb4mmDXACydyx46M39P
vW00nerrctcK8rjvqlVZ26RlTa+1ZbbzSnXL+jOP86XfT4ae4fsbUGu0/uqHS+LWd5O1vNI7OntM
K8FHZ7KKm+1sQlhqgS30hxcXtlSY67oWm5Y62CW4YTHiYg4HQw6fCcSHmNhkDfeok+EAHY1NTYxW
jLcGwWPqX/weBueBv5xzopRuVk1XpyVHdFgvo7fJ69mEoInsU3nmGA+2me6ygEkWeRd+FBRkZzBw
3S1a2nEGD6dg5NRarWUhs5fQSn2Y68OAvCl0od/RhU73o4+4ii4VNqMNnpzfLdi387wjnzQ4QLBM
ogYECtDgoPpYSJmgPbRQJxuatmG9Bj2iahBfBb7ZPwZ5EWwsH/5LyxR40w/tAVUOBl5Nfs6t9w3K
WROvwTRi55U0Y0uwApGjb8nqOduOI92NJtofSqynckjGK2OGQbxOoObIdK1vTCqTaxgMTVzrC9u8
fNDx4TjuXsNfz8ytJvm3JifRp1nB2sfvjMGgDM1KcN61LuhkhDG17xlgRIfvJrl5V45MQGQsNVmd
1rSEEnXXNddAv+tzG4uwEJ+jS7c2y/V7CqMLCmHAWVYsqDwShEFwUgqOftDE73iGpohgje6WnjiJ
MmX058kmfCm7YGlcPX1tDOdTBu1Pe8jLbelQMKjZfq4wY0aV6Nun0uevWju7A0Y9D5/Q4SG/9YXY
IEarQq+fslvCwoq7wGzkQffN9ZosRj4GT3wfq4TxkuLu4pRSz/7S8MAYrIvaBYZrOo8hxlLOdTcv
380aotzF63wY7Yq0V2RfEeKpGtfoWl2TSD7FNEx2pKzlvYf6FiqUhChZeA8T+NVYB4rz1Ovmeius
ntzjemUbFGbeCPp7EpK3rwZRvHLbi+E0TLQ3refws5a+PHQj/OdyxstRBundiEz51kEE/OoV7gMU
BODEZXq+BPrtrdFPLQSthYydPuGDzvLM/kYPPUXkB3eEn/tMPRJSQFqkbXzTCvMUGQJLSPtOcHHa
mD8ctHzOBlM3dGIcXTfKWIe9Dill782O/30Svf466vMH8VjDzcrmsIiVytS+YHJw41Suio0VoDkn
qxwUsuUlCky2LGDwCdaSenXf+oFzP0Hv1CHtKo0Sw0TTi32u/Ow7ywdI2hcp3ykj9waOZ+fupDQc
bpnaHZBd9cGKRpox/WZJrQeQasB0B/0aF0Px0rsBQICUUdiUJeumaLI0alPrR+n2gLLd3Pww0gIj
C4AV1rMaRKSDnFjsIkLPoA6hGZk/dHRZG1Qo/QPE0BYveO+dAMGgqqndW4zfV8i9Bm+jeBzMe1ju
BZezq7wfSeohajN77yYYnPzZkZ19MtBYbJDrlbGTEwouiY6Fath6VYyCsbnvLBvv28JHcWbuhCVc
TxqW3bSdKVZ/H6CqmvvlpvbzcpeioNkm3jSwIIXPRC5cj9Df1XaFUyQVjrwyf+Y0E8884saXcpr1
B9xDyV4vvPygO2jsx6R1j22tNDgWGjxj0s6m8ik182K5Ira5CoM164403NwQmT6JmP1fgAoIQkxG
+AB9r13LjatgGKGl6O6GdR6edX8lcFvCn0aSAmOnKIYbmy3Wt8ZyOtSHfYOfgDgjhjgOYn+qq/Up
6AYY5rQP/cS4iBOWFBOb6Jc1kJbLJkwuKs4L7ocryCFED0LHcb9Nib+6L6nQcpgy/syTlTyxgBux
m4dw6dw5jW1hu2dSsrNX5U2AsBpvfCjXmr0aeE7tVEKKeE0qp952iU88QbXO5QHSMVsIv0iB79qC
OVVfYWfXkxkhJX90P1ccr10VPEwVtXFft+N7XdUNIlKv2LrDml6B+3Up5hUCqqFS1SOqQSzKumfu
mOaKa4iAyPyZYDHXbktm5yuDO6eTznYy6umOERY8eGdNSEtSOePPwhivq3odQxu69H4EKXtrShCN
975XdM0NEWezswlAj+KFYNrsmhQLlcyCpffBNpum7H9Qbub+CF3Tayf7gVW2S/YOBV7je4B2iyCr
gnAqAI5clTPIB7cnc6ZcJTEGVp9xjs5+yYC2d639kLnOs+nnFVOvCbzqHqGsNN7BmCQbXSuS9DrH
NQNqewHlG5t+Om2w9Csme8w5OX1IKbpWg4Z9FbbRPfEh9AJGq6Fnc8EZD4t2bKdOHkjVKzbjYOXX
kuEqqV2j91l1jf3xOwS5y7uh2M2VfOwFlIRXvEVjVNnBdBq4H1HTrauzYdjp/2x8me7dsaIEZwyp
oWXuvCcgRnqMi2e1YxhiYtub/fqmU1hfTWDWwxKEJootfdfw1x7XC1wZobl8yWa7up/I8D2yFZ8i
zEdy42QGagaDoX6cCqjNX6xlvRU9millRF1XNGebjIuNxXv8hjStioeZddtaG0Wc8qyjOG/BN5gd
Gq7SO2iyVpuGxv1+SPNg2xF+9ebYM3oo0ckwEZxMZSP90ANytstTC8p+4/jXVl65F3hqNpHGrald
adqkamQB0OjuRvFOwm6A5ixNc9m3RtlSShE/I2hp55Cl/BRz3cC8DmYn/hKX11yUOhiFPIsn8Mhx
UPIYJ51YfO+p6VlneNVeyxOLpFaeJPXk1j4OxQEdj64tBC9Z1rZJ4CfXaLdvvijRgL334yzK0yzG
OnLS2uqowGFGl0uW/ZTStU9JQsY8Ic1ErTQa927PwY8cCBoEsTtrVxIGIgbFQ2da7rJBD85qTgWx
Xrm7F9gpY7MkGUDvGwBQunHr+8xj+76fm2iU6Vvv1QVZvBdqvDRa/yy0lvzsSmcViQoY4D5i5zQw
QGBPpJtGQG+qV032ry1pLGGm/J3tzAaREFL9IGG63/u5vh5IKENRSeOZh8pB8zLX0KwWQGMhkDl3
467lG+DiLFZ8Wywc5xfp00SkrMLW9kddlC9f7OvSBHAWj0MtmhBxdMz80SSwN0iORd47b6Kfk7BC
uh5RMxt6dBFsl3GHPQAV59xeNwjcuFp6b2fowovMzs6vS3jwt8wfdH0z2vPoszjT1bkfqLcL9neb
9jL+mYG2HIK2hV8CB2OfEk/xc6pp0VCLqT3WOuJ5tda8w03FREB26OTm4ehVEGx0X3iovCEmEExw
8OFe8ADWxNH0KnX3RelO8/adfo1SDLHesrHXojrUo1QYRFFtPUMiZFuhppMFjv2JUuoRnRz0iG7w
rjLXmqJ2Xikcm+yQTGvbh8DrO2j44/fAaE8T+8MwK8wnvHcA+5Vtb6Xb+dEEJ/Q5m6G+WZeo6UD3
WSyOifNIRCnYj1WYsHuz61zD4IZYZ7/02UPnGp/QRan/yHNh7ytrkmXNVyszyoOlavsHgtUOGUZn
baRWPc2eb31KCbN+mxIAOoRMPf6PvfNYkhvJsuivzA+gDVosJ7TIiNSC3MCSSSbg0A4NfP0cDxa7
k6xq1vS+a1FWVmRmCADuz9+791yKbwjh4Fvc/M6fWog3kDUMkhf88HOvdyn0l55p9CKYhjtpGHO5
yPwwpO3UDsPGaZAjU/znBmcc5kIonAJa57nTLirLKdEH90xt8QrGwFgmngFXT+sD2HeEKSIaOeqE
Ky5V5Z3SxKmue5xuEdH0WsmQMxV4LMw5K9Y9Cc7NutPj6mxCndzzH/xRWvjvZmTe2UnJ4uGL+BBU
enqYHDZX0jDeGBx2covALkK63JFhzdAJEtN4IGEZmIpuPNVsScsM5SSURNULrIpoOQUdRBHD7dUz
QZUnDGdrOlTCDNxYEkj46QfwvzTwe/k58ufDyA2/zESl4wrQTmCnqXUyOIH4Pg+I2NvNv8jrgOWV
TwGbREGpv6QyNUEIy6s66m+JMfqq54I7HsTyOhiLW2lXZBfnEwMMtH+IF35w2YEGaNeDaT8Lw26O
bahVq6FmbBAx9NjGehWtRZkbuzHhcFY7XbMv2kinc0HSiJ46X//Fbk/CQSwBQnxOI0i3CJmtjQe9
AL2l9SV0euN+8BlXueM01MsL0t1pvP6etc9ENODA69Zld6glzSgy1ZdGqNknsN0afRZC09e1TiR5
4BYnBL8NgkoL5L4phqBbM7BTMUt6nB4k+6MRzOUmFVP12hgEoTjoyXJ4evP8xvwGY6cxpdoreKT6
GreFtkvY8OoFOb/jzie798pLOSIhV0kwRYroUIPDWZMANH2hzuLRiqr8VSSGf33Bys9t3L1pwn3/
jpYPYg1lLm3o23kk0ssRjDOX/8LLmxDW53M9+mX1ES8ftFa1mufA3XxnzLsp5PvKRHK2FDBHN6Iy
Y84LoXY2RO0weWQz2Imwf5gi55EKwfkOnI/k1O54Dqa1W0OdHwL/aUDlu6jiwrzHJIt4IQZjYTTh
az4W2jLJQ3w7Fwx9xiFdOw4mRc3VhUUvUWEdqSHacRMpIH2Nz7c72AXrD7JwkKbbP7Hp09w1YOXM
CeUd4lTSWN2yfqorWx6l9P2eOZ4XEM8Mj3U7KV3rxLrwyS1BKp4H4egPhNoYLqFv3fzcKfk5j/Ff
0OwBdMHN0KuhxdhSiKu5qqp6xYalFCtdRMUEQHJhmC2Ax7pVlRCrzKcPmPu0S9odgCkENR9Y95GW
MSb2rfHe6aqW5pOeIuzmGOZzJbTgCfFA9NWJoVSviiiMxhU9teluSvsxXTLh/wG+9xoO3qPJFk0J
+pF+z4jgVin0wTu5+qHCGEuyTjdsIxHKW8y35nOSUIGvHFthOmvHuGlkiVv1Ax+ftay8yUiGeP7O
yMeX2S2gF/mnetLa57TS9LOeD9PWJAM14PDaWLcNAsO7v6Tnt43f35umRTMUbw5PKZQPZMO54xcm
NWMcr/4M0bfqIErOdPhJRvkTRL+ucvKi2jpKVhDtbiCWQQR0Sd5aw9IcH/C/RIfEZqkssnh6vwD2
cZBRqM1ui0OHBtM5DrCzQgIX8rlznXIzaOy6EUmCbPZDueKwQ+gkqXfbSht8fUFr9FjjA973AwID
/O3pVUWoI7IojAlX5VwOj21S4OVymfCvYg1dq1vbl2QT7bZKZXV2psHf5bEB4byfqy2wK3tpVei9
4eAO7clXyH66t0QOlUP1oFPfXdWlHDZdS/VPO9OjS6PFd1OckKWk4P0js4xlVDX5qWuDN603DNTK
JG25sdPCXofkH/Q8GlZixmshIUrFhn9TYIXZD5PTH1wgYlDRAC/ZWLnWHRXjkn5zfWjioDtdAP++
G3yB72Ks+3DSN4k/vQIEi5cYujgZ+AltRSOEjyjr6UkTFmG2NRkilwAAzbf9bdxXzbL/VwpAmRYT
2ZU4nWNrZJoP8HuBa4laVp9h42EPWnJUmHdTPbr4442mu/FBzZkUelm2+hAOMMVsNgmxyOi6wZxe
aZ5E9cT4hh7rHykBRuqjry7ns5PO/H89vG2scboe2kI5nNOnoDFfrIjF2tGKtbCteUWn5DVAebsA
+U/gBsjX1SVMoPC0cmMaqb0bkD5DKLyb/Yqjgu0A5e30GfbqfG2RZgPCVT5XjUxuQBYTWmjuKKza
bT/b/ed/5g5YOrhofaZCHn8KH8hxVdwOnbztSjMjD7f0lY9AHQTjTLv2LYImSAuK97LQzStUA19t
zetOOFFJt2P9R4gyE06A/valHRxkCPl41VcwAepMPl9msf8dW//N2NqAe/W7qfX/1im6n58H199/
5oftOcDb7Li6GwS2ewF//FO4GkBHN1CFIjoAieM7gf1P4arlMu0GnY52GvAp4lVG5z84OhaIHQjK
qFd/aFp/oN7/kHN8B9j/teTd8f80tua36fC64J/T5XFc3sRHgYcU0rQrs7NxfvhkqTqkx9dF22/n
MB4PmTJ7QfzD91UqCxghxd6Vk9r4wnxlESuVWaxTtrHMy0jagtRznovQenCBCiCmwRGwYpn2zjHd
aZyRvXjIlSWNLG+xzyPX+FxWoY/XAf8i0ypauJjZQAsmu/HicBOJcrs1XTW/6VWqLUWIOo6TcWre
1w0JLcSK0A9UtrnOQiCCN/ZUOiY62CwkiSLJ44PRN8ReihzvXa651spUhrz84s0LcelxuM+2VeYH
V1MTofEj4sG8HTUccZ6y+BnK7DddfH99acmN6eHuM5Qt0AhEALI7vTGo1U8h3kHa9HghlZ2wkCS8
QQGtrHdGGDhllPEQ2SUexFrZEVGa25z2Ca23OOY2TA9Ft3Uyvfo6wCfZWLWVLuicAB1RVkd5cT2O
FwOkskIGyhQ5KHukroySrWF2z6UyT7ZdPNy2ylDJ0Wd6Ucjy20jZLYm6rOnLJeMtBgixxIQgNiQX
dkddWTVzCx8SGW3epuqzfounko+hzJ22snn2yvAplfVTwwNKdTgtLVyhJu5QO9TGdSfoXKTKOtow
XciVmVTztT2ZOthLZTk/E3Ett1KZTyOijfDDt4LYT3vYusqkaiq7qnFxrgYa/sWYXA060nPSHStl
co2YIX3yJH4g6sOKdEHolxXEpYcgtMVphlx3Yk/FNQsqUzyHrd1cJZ2e3dulXW1JezHptMkSr/2Y
eRjZM8u6nSdPnCKwapvJ85jUwAL17pgi498tlJVXNAzv3EHoNwxNvANaZiS3ibL/duNYnUPXzXYE
SVtHV9mE88olR833xItUJmJOtM4tmTTzblQWY13rraOpbMe1MiC3mCkfktkKaIU02R5P2b6i4mUO
VTj+2ZSV+QnNqHuSCCn3wsiqHTUbhzgGLdlmuJigsYuZyhbdl7LeaVQlnbJMxx2BLaSjYqQ2q9B7
lXirHWWyjqaKZFg8pPtShvbGU2bsyStw/eDPRlWKU1uLbPOT5xcPZW/NT8hSJtK0sHaXF5f3GIfa
wUEHBbyEVJgzEyIc4YMyhxMBnNyAT8AxTshC8AZKL94WylAeKWs5LZuccYwGvqVP82OiLOiDMqO7
Hemdvp3l957VtF9gkOFab1PjocXHDr3DPZQ42wvO+8vZ9ZhmC2V8p6OX3Tl44V3K74MbzsWe/Byy
XqouXXQslp8QOKLAcPJwQ5qgXEH9QoKt7PYVVde3mXS+pZUmCA6ULT9RBn0PAecjal+KNTMvl1xQ
nPx1jG9RukZ1o9XjZlCGf1rweO+CYOO0SY7lFYM2yTwMmLPbXgEDtJDiMVUQgUThBApkbc0yG+gB
FTq4AUs5bmHargZ99GhzAiVglN4hSgf79NJeqAXVhWAwKJhBobAGCDjSrTa2M+PVyQEA0Y+uyqkZ
GMSHE4Xb3IBPKjulMA/6x2ieKIazNCDwCi4Qy1wDKyHr8vlYcgg5TUWorw1De8H2XfuqerHWTBdA
lLoS9G1duEuU1s/wY/V9ppNEBVNHLswkLb9kbgzAooyDW4c8t33TOCMHiEhrb0WrAbvw6C/Cfnp1
Ew9XGIajG71RIoOKrM5z75f60g9zzMamn7lr0quDp4Bd44yiMn6GkSyuGGZ/DubW3bEjzkvEAbTO
IltwKw3JVZMwC6RRHVzlnV3ftEkoT4k+SCK1REZsal6tS6OJ4L+RxzhDzWfwJq3ndMjNHeMBa82s
odzEY2J+43zQYW0NqlebhpVYAOawX5Qj7bE1jR43skiDjZUE0ZaMSObKU8TEzwjjG8MAbErUpkoN
kOO93vHVF7Ezr6aprdbNaPpHQJak645ZGV9bXjJwozFXDTSlj630bt4yKuu2hRjbfRrM1WPWhVuB
ThXFdshEsrfsddX3gJ/pZxFL0WkF8QLRuHFl2Z+NPjIPgRGln1GWofRHMYmQnu1W8IgfG6Z3O9xO
I8IdWQefUMKIVV4M+ksWQvxmZaKp15qryXSdm7lLtLfK9jggtj6hfsSPXxuiyPaOrYUbGNHNbcaJ
5TEa/HBj6FK/j3tBLmLvhbTDiD7eWMCSzvUkvxQEzb3pc8fy39XtjA9jtKPtaA3GClwHFoBGOyKN
MYkZLGoxygURe07OXKDoSJjPU6HfKnISe3+SRPhPKEQWSUea87KwgvZWMqzZlTGPNHJPj1no3NQk
I3qhL98Doo/3fYbKwR4H7UqQrEwydX7T90W6a53uk1M7F+M6PgG/G7ovaUtigYhf9bB797L5k1+O
dzQS4CLNA8pyS0KjIPhuXUvxQN5Idahiz3vAKGA+oZgu3qzAHZ/rkB/sC5yjr0Q5tHV6qCI+RXeo
ZCP7dgtNjKTyE6UWiWgYI1LdWWMjbu01vqD4asTDhN+Z7vCNbOXkMisN3zt07D68qoELB7DXBIsO
hn4ZljpKL6qeLZjD8iQqqZWfKhZQaq+gXxkjuSoSsX9+8LW0XjVDYq4o8tKjEU3FgbO298mZHPlZ
98IouQnHODt6sWPUD4QfxuE2m1PGcnhNB6IvF1HrJF8hDjbaoyNDRhJG3OOHILMiJSdUSU6Ki/gE
I8umd5tnBtfI10b8MzrcM2DT9vOomcMOQbmHJqntzvzNcROgr0f9FkPKsK86UoJQ5mhMV1Oi158I
QNV21CKPxYxtIXZN78AOot3HmoiugHczCS+MCSpOJM81V/Mwt5CqYjG82mkwHeqA6WJja93WKEZm
+Z0qt6zZxFTvWPVRADwJN6nnTisCTNqdr7LUU+mLbQOadTmFNgKauFklUov2sx21jGZDrJ65KQ70
k6/QgGdkgxvVFWRx4rwjT37uLDfDJOtMWyF7Qc++CdZ4qQCLiaxkamNXjOzilI0M+/bS4TLvOrBy
AOTNfIvQUX+3u5Ayukor5IKchy3jK6YV138mXafwmrfO9mTqPIYSOkG7FDITUET+e4j7/9CRsfL+
9hC3+pa9Dq/1t4/q4+8/88N9SNwFp2gLHjGd9O8Wwx/uQwdjooePkFCHP4CnP7THAQJjl6cavyn2
xEvC1Y8zHMkaNuctna6z6Vumbv1H2uNARUZ8NB8GuuNyJrR1MliVkvkX+Xqa4McikEXuJsBJLxAE
lU6gsiANovGEAeHVebup5HSTleY8LIkgxf3HlImioGKCLwq6htZsvISiI4y0QE25FIE+fBtbV4UF
YvbyQ84kWdTeFL5GCF2Xfba1GhsAGrdNEQEMnCw9WgNch6HKlyh2zPmde9SyWEsoYtDdOTzBPp2T
nSebkCRCUlUPNINS7EgYizSPCFLAEHLBWlsfR4lCzs0tZcJ2ku3AmwM7U7vVnsSqcE8UTntXBJF9
4BT4OfGk9iKyHO+LLNAvYO3dsuBEa1rpYGsYu13PIwYFwDC3vU+TVUv5kMxZGSSbt7Y5pZsgSOPV
5FjaIsF5uIVg/F5xoAA1EiARRemGA7ACy8VwutrImVePe/PWtVCYCa89tSUmJGb/t8LwHyDun0hJ
KhbxWNzDhjWuRgwo1GZFTw00qH/lV+WUX9l+9RLmyJpmox3h0UefMfft1ZYPZcC6Taf0s3TUmbQs
75mNzJ/SDK0E6K8Y7EfVbTodQ5lAt8otCKsiROaZIGUNXfUW5MJ1+NWBHK2tN3v6tZVq2gYwISD2
Jsieyqmzn4yRAczFdYhU0iIVl/k0xkuJ/ITs6rm60V17JiNRQ+U9ydfSZgupAlRFsQhNi0Zmth6w
oN1kg7NDHsJQ2mnlNfmO9Yud+g9uI8ptOZIHAhqHZTUk0Xf2AmMXSNdf15n/iOpBk5wehkfiqYHx
5vQXsEep6I8gZO6hM1hcelK3blszs865kLFBARTDVClRsqyzuLi3VJgQEIM6XpmldddkLYRBPyRR
xIrdZciTs0hEL1RLrYcBNMpgW0t6sPuoMgzMSRP5nIbjL1q/d0vmdWN3JFip7TZDrTmPnj2II4oz
/TOzin7VEFjCtDohWdfhuyw3BlFhDHfGSUfNAA9qX1ICI61J2uldK9ALkyVWluH7FHjDKTNrcjwj
xmO4zwQjecxG1MmJcf/fhf7/s9A7IPN+161bvmaYj+tC/ITw/f5Tfyz16EL+YSByY202zUtX7p/9
OsO0/2Hrjs5NTxYOyz2bygejueH5TE7xDwGKUjlFP9Z68x8wJVjz4A1cAL//kdHc4DU+LvW6Qmur
mbGLJ8qyTeWp+diu40RTVrLrxjOm42DdDwQLL0orUSkM3tDDNXGmQzJSCK91PW05E9v9I/pj6u8m
KP7oCv9bYIaBfebXd2PjysGQg7tGpUT9/G7IqajSIO56eheFcYakWJC55pUuI6qe4/iiH+zukwdy
VCzq3G/lUiY1KN5wbjybeYZXfA3aVr/md8TMWrPMeJwdzTe2k+uE34yJJ3vz4Xr/0f/8aGczVTvz
w1apvj/b9XCykWiAYcj8Zau0hRdzbaf2bI2QQ5kVz9ljT/CBteEcTnnaT6ORQN/DBjZTQHL6TnVr
mzPQMFZ1X7ZfKZQbYym0ykEpLFir2zzWezJYHeb2kTLrpF1wyMmLb1YoKIOnJpbHlBVyXItGc0+i
jvt8+/tP9efL4FGc4OtHbmZghfqlh+uhmx60KmvORRsGT2WET4runYqQq6AN3NBDDe6r0Mhefv+y
6l77+F1CDeJg6cE94F7kX+ptffAGOvoY2VUTFefCn42zkcbduWgYKROj/vT7V/rFhUitDQ0CqAJB
sK4RkCvx8ytVgI1I24zLs1/p9iupDjRHw5YcPfCA8ZqpfjYzJJ0wLSeWM+R/d9Oom+LnD8qNYjqm
jRfSZXX45eU9zxIwc8irUiX6a550yITg62dbZ84bhuGAnyedS78dMnlpl5betzYLmv2AjxFvrVXr
GKaTEvUMZqpHq65MgoSQen+rtL5CyTfn3hKstF3vYMOgPfz9t/dr/hdfHyUqy4bFSIG8RFtxwT9c
KJ3ow8JxQg09bIi4oFbYNXrXLV0GGtRFdACslX6J/KC6GmcZb1wyksWSpoj33hI6VC6nGN6kXSb9
N7iHkEIdDsjf6Sj/di2xwbj+8i0z6OAmYlLC2srTqarcD+8SSZHQ0d1Yp8SWVRj4qzYgA3VswXBR
uHTdkvBtHVXoxKgrjmN6Ykaxbcy62mZMMJZpJvO7KnNyHGvZED0PSPz3cIVQ9jiyenQV3DiURUgA
mCIeixbwyyJMmuI8VCCRpYIjR8hh8cpdmMmAAvOdA1/6zkyiGw7WhBtmnSfPBA48tBfystvDcTDE
ZLI22N08Y2fwk6ssBtgMids+xAriPF94zoMew9zkphP0xxXxeVDwZ0NhoJlBvjFBbO87XcPVh9DV
I11HdjTYTfOBimdIt6GnMaunLRV+Ceia9AuBIxABvZevqqohcb0sqr0hg+yr6CuX516Bq9G0jd6i
VzhrihTAzHwPWwOX5LUc8nFtD7XcGBcWdsZ4KFr2Q+RLkHrgsvPGApxdBeSqcspdEW/S7thqTNSH
Crbtt172gpwvPpp1UN07VguUO0g0E195Pr/6CDPWtOWBWEASiDYaybKvJrr59+ZC+p5NRf0uLgTw
UcHALYUFny6E8FrBwklhy3cFUHD8jool7l644tgKYIx74YDgCZoY5iEFIbcuPPIaY3pkY6LC6gKu
XFzI5Ql3Em6cC9F8tLzxyk3nOQtvu0G2eb6YBEb3+it5naY5f2oGgE8cCoKapbx8M6ccWVG96Nqu
q/Qz3iaM3IdAyHnbB8Ra7vNaiGqRoNa+1z0gu8lkQe/tuAZAfaWuyAhx7vurIgzZDwmSG8hixTWo
L8HfGeF1LHXXg0c6eQNnjzEL2iu3aS3uqAGTRjPAJnC0javFSXhNg9BykdLTvueGs9Im3xSZqEF8
STavcD1i/yfsCfMs8eohuPRl2RAUs2SoP4T0sD2UbE1IVbChOZXPS392WDELk7nOMo9rDcg7FXpz
0wgNvXcZCf8dP6bHwF0vzXYrbB+4qgNbOzwUFup7h+hcPJnztGvwwtbM/6MYUX2IyAFkV90UAj+T
m087vWmAOkDHycAe0D3JAIVKUHtcVvNZq/LZoEx3U9gBaa5r11mia2A6QNw+o9EL8j2CkBauRdy6
d5A60LkCYDcN/JUxClMCcc243UJ6QUbIZmyRWUPfbdNVvAMU/hBaSFwdZ/rmyVQNp9wnE3at8ajU
q9AwkIJhEM5WHH0IbPaKnsspPIKKMYck1vyN6L+AQQVvAD0xEgi5N3SI5CSgcz42U8ATK1GKcDV3
IXpHbair4AaFWoLCQ8hkXuRVQj4J4YP2xqjCCGMBrONqbUzxXO5jYeAZTQNlwlJ/D7kDtF9un8iS
sD2ENi/aUWif62IqJw3EXYqjF/iEYCDg97ZmPUzZYHZntwLLDEZYtifSQdiSUKam/ECQW3xboYiN
4tNswCA+SMgc46YZnFkc4du1Dzbp8q/OGOYhw1xu3k1Hcry1btyZ1IOc7Np8lVloq0ldCtfCEPJT
NgxUFgmBzveN4w5fKjDVu94bonDtp0DEsSmF/B4nK5NxA4zYOM9jZdm3TesYD0ar8TfwBTQ+Q8vJ
Ywhi5onY1VjgGNFy6jOvheYFUA2lujmTRDY42xoC9sYJFs5SlyrGIR4K3ljZsOge2cGCJ6ZS3N05
q2S9QpY0AuhvgtC8SeouTe9MH5rCfrSToTu1Y6uKTwZzN06queO6ZEow7MtynlFmmHk7b5H0qg+v
3vrA+sT7qnLjjJWJT9FJZkuLGAHKvAzSnkenyugA3xa1xyNfd1QFEX/Gmmq2RXwtDXtCnWFVsc7l
JoyuO+WATBpcdp0cN2Rtw6idetzZXHUepiWfiAVkDAxVJ7dF/sQZOzj4RP5ysI6dlPtiitzXoUDD
u4DLPd1Z7ag3x4gyNzmWGMmSe5/dYtsUunGWQSQ/2eAVOM3bsTAPpR8F3TEkh65fTTXWBArcCUu4
yddKt1NOb2kGfXLsGh1YEb2F9Hkg5aLZ5aGWv08z6TlrAvoyjtk0ChgfmVPcoATOg2dND/NNPlQR
2A+bZW6qh/hOlG1zhH6ROCvHrM2IZc/BE9/HZvBUJ1ofrQHG8pjMWmgFe7soDfktZ0EGTWhwS60H
tWKvE0fjGx3piq/ZZAZ5NOqOHGHiuUEvZ7HV4/GrZfK5DvrgQZso0w9z0NbG17YppmaRE2DW78UA
pmg9AkSdcSRHbrSvuCxMd1IkkXPZ9+1pnLzsPukbufCRKtv52CN8GDBTQAg3mhmNAKf9U+GO9pXW
6sr8J4u8P0bTUMVL3Kt5/EAlgiQ2YJTMvEQ0Pdz0ZiDQZOjx1kIelffIKQzxYpQMSPoFTIB0esS0
pQX8MoapjAPR/h60sBq+EGBBtyLzkJztacUZt7Tnw3lbd7LB5TmrXBIYp4l1g8Z/ds65WzHJluCa
3JNtQJTH0ZsMzRpID1dt8AvEGPWMlhzhXYN5ebTGetVn5PQBTJbc/ak94rSfUHyhfEXoJp8HZzIe
kpjABh4HETxxr+fABgJyGzadWQXJxs9jd8Az8CmaakdDYpupCa1ZELAyEKVunyCX+/2dDJugZnPn
jsbRZHE1OTgQNCKIliaStK5i68Yc9czdhyDI+VzjqEWnFPflsMob9E8McTGwnzI0HRwjMbVvmtin
X4fFSt9P0ua5n8CXwPALY+90KZ3/q3v6G90TJ0mlBPr3uI67uPz67X/2TfZafP3YN//jB380zo1/
gH5UZ1J0Tj+rnyD6EZ9H90Ah+4BQ/tRLMWnD0E0xVB61yR/90UshXsygM0MVc8mK+A90T98BMh/O
dDZhh8wX0QbaNi1z61cSpKxJ/8wDkLGa10DJm+LyPoA9JdYcg3IWN+dlyPv+lGkV+vIOrl3kaHt9
8KCCd/BSGSClOInt/JbA0OIm6/QnJ9QjAS5OJpvSHnzqAqrC2vAwtcKE3RCuQwe88c5V1mPtHI0b
3Ov1a2DlJ3yAJ0sbONJW4aqtYQV0Q44zisScRV+L907vxDnne1xKrypItS8lwzS0jqND2AnWmGMZ
6Deu0YDCqofXchzGhZPy0NkoHepWvDcoKFa5FU1rr/TPnjViq/fwQ0bFe5DCezb6OyZ/aMBFt7HN
9NRN842NLVGP+Fss1osxFq9TRS+8hGHstOmBCNC30nNf5NQA04P0UOex9cz0aidqPLuDznyMGnRe
FBpY/tZ6Sfvs1dNnY6NHw51epyf1DZBqSjhAmr0nFXrxJsIYbGXUM1Y+IOqIOA1BN36IrOHOR8O6
pAMVIW4M3oYwDbasc7somo5pZ5b7OaPC1AbWb13Xl7YjDmbcARVMxwc3nu6GilG/BedszF7ZLl6h
fZ29mInCwrWbtc0HGoAzlO10Y2dcq8lqNzJAuazZ6WFmckcccIy/yoRKZZZ8UWYM0Dl0aqDtpo7S
NiV3tSOH9thiiIUbpL7LOH/tjIkZggqEawdif9VrAYGYcO3PZNXoN605bJnJHg0/Yhjd68fKKzWQ
hPG7RU7c2jHEKU3Ho8nF2fll4NLJ5hOC/3+awzZcZK2brURgEaDc8ELkZyUrbPXzVQ0+vpzmp9qW
VCzO+ADrbzVOBce3uG5XYSleUVcE7MDjm1/OR86xYsliL86p9F7EqH+BZnUdDALm1WColKbd7HT1
To79w4wkkJNPy41q7aKca6TpPmHSLZP+jqwTt5ywsQ1cz8AyLJIvuRPGmWO4NGHxocV5gpD5FliI
6PORAqmNsgOb9IOsuwd7zN5znTGp7pbtqsvHBysElJwKxi6ZWQbrmfPQEj0GEj/1vRuFSwaX/VLK
Ajeo7ZwrSoxNq36Oz8kExuNWtNwX0jSmnTtyO9JSPKO3rz4noQYqM4mnVa2F/a3lcttlY4RrQNpQ
iGn276Q39VDenX7f5Lh4xl7TrtN4ytZyrvLrQqsmiOVZf+BogBtFy6y31mg+T33tXhl+WgEZG0sh
7VUNRzBZBZD0VoS3DK+hV+JPiiozc7ecUIsnnIFPwDwU28wGOUemN3y/ODzbRfq5hpcHICZbj7E7
wUQQq6qd6rW0R0Yhteu6uInHOjr4Cp4GrPCcQVMrFFZt0OynUoHWms5xwEg4r2Mx1W9FwZy80JJ4
jbSJameCS6qsIblymWKwD2+MFjtUBOYP5qb5BrmH2F6ZV/jy9CX6SAO+BSQO3gXN3pnbUIaGvhpN
27+2da/bjiY33ZR6Lwpf2lFe7sO+fud8dLTd9G+6Ru7PPSNWcZqeZEqq5rNHk0L9+YeeESBjuwNR
UsK1AAxmdbJFoz6eUcac5tBw/6aR9kvD8/JqZFgST0O7G4LyL81jnJtd4SKf20U86isqIUIPGOi4
Fgv6h830L/rUv/TC1CtZFtYJXkyHWvUr/mzwvNFKQoB/Zpu+BiGroVqOE2NAfklyernnv/S/aXOq
LuDPOyKvCXzJpcEJ+ML75buMrCKI/YZkgal1YmRU/UOJE3mpWYjgNdjk6vNm2XysG1a3339c69cJ
9uXzguPV6Sg7Bm3en69jlUbDDKOp2DU51r+kzP0buCWxWi6OSZmkO/opbwNUvk069P2BQp3nNgCL
A1r9TaWiRcV8hJLHrms5uyDIcR915Pj5w3FwWb5918QUDSxdlglVfL3Jnf5uzKMn3YlpPoz2ufMz
jbSEkihvoPyfIggd2HVYHn7/Sf/iFgI/TTPZYLjtgPv++YOaGE3z0rSLHaSCjV3qN3ow3+Qzg++/
eZ2/+kZtOr6UVvjPCJf8+YWCgWEuf8i9ipt434xEIhvCXnNWBljrBskK0sWpxTtym/XTDQSH/DaO
2EPtOXqXPeuyKlUShtBYncZjBLCAk0z3oAXu2ar7beyz3DMTz5dRFLtbOZrjS0SfZ0uuX7UexSSO
nV43d0U6Po012z4EffvQCp/jCBiJo12I91CA4CgQ5SIn8sstOcmAZuYnP+o2c6uIwJW1iydnF8fg
UWhbhRymx2PqkatodvMNuklFmuV3Bz6NEiedlp5BjfX7L/IvVhiL4V2Ao8f3TOdPaECMIJJ2S8Fp
kCQkyomRlc2pTJeOj7X7/WupOc2vTyCDR1rjoMkD5g0/X7PaBIaGIabYOWl/ZzfiACzubxbMy5P0
y2uoWYBNyo9hIrv65TVELLG+6XqxKzEKbRqBpdMOZ4Dz5puAuAPTIjykpr2DQ3EewiBee0V20Mbw
mebrF9/tC8g06HX9LKH1k7CJxwGrUzXlJwMa7+wO1poMx3RHHMS8SBxrwJA3N1eZcLHFVo9+y/+G
FYB8fBLTMsMgtSD4tl3KQFYb+gSY+wJpbruxahe6Kd6dgltQivSEEe6QOtG09N2EAhUv/+gYqPeK
GIiz3t6VBZYnPD3Hv7kmf/HEci0Cm7g0Tyemzvz5ohRm1Y7INYqdkXFQYCgglqJFc4wBm88c8w2g
ik9W2eSfc8eFm0rrmcN9ft0m3MthSmaTW6AmCDFetS4R3UQsvQxJZa0AX86LtHfPYUecJ85p/Glm
snJqVqKqRFLsJdOTbg5vOMvpTIr70aI6DCQfuAYUnMb600QhtqjozG+tbNgG1XAXEX24SGruT7tS
hDa3BwSn2ckqD7NgizP4Kajq/vsx+d8Ob/7iIWHPUP8YFnM645fvaIjAn7RDXwCkLlaUOIxgBt6O
TZc/rKK/uSLGr0NwtTsykKPn7UBd9P/0TErbmhiCdsWuNmn0Gm5TrvwwOYTsVIHB9cGYh2CUAcui
V/rTJKECjLKTm1IAIjdysSIG1f+xdx7NcSNZtP4rE2+PDphMmMXbVKEsTZFFI4obhAwJbxP+178P
7O55EqWRomc9m46eaamq4BI37z3nO+s47+uNZ89wrzJYEsXkflapcan17inzckXznGp/LLCqWZX6
AtLwPGbTRe4sL2Nus9BKP8FKo0qFQZbMJNF0hZ/AIlxTrm76NnG3LZf0bXs5i5FmseQPeuhGbQ1l
TgKzZQtLtl1leHwPo0tI/bIJQrFODB2tEdBsw33cspF0wdOt55qtnpyH+wZz9GoSHnr8/h6Q9w2W
MtSTVGuG00HagmO1/IuW8/8E/XJDVl2/NQQU2+UxUqMEtzHc2+GygaAPyvNUaeusplrSg+RqrJmT
ORV/GvnLU43Lfc1Uub705PilWZwnHSc4yeKr2GLP4o2U4iITT0nUnwfGp2sL6EFP4LXWJ8c5Jymx
CXmA2zY7sine5QFvljjsuTF5OmwskJkhn+mTFcfUkNe96n3LbKb1sjHC3BZjwW1K1NXyOmvFk9nA
Nvj1423/5PGm1kEDgoaOO0p/957MaJThgJL5XjnTl0L1Z6Xz3lsagQCTEn+pv9622mXrGdvWo9J7
e+aLqN1OgxpWdcJfq3PAbG2RbLzUQzDHjJQRVlivTdrPeOO7aQ8QQGODlhL+g7Z9UxfQ32t4UleA
syN/DnkvQmzzLgvW8vXsWNemxhqDiuixtyi39AZ8ka3H9IdDmBqZS2UdsjHkfRgBz1onIWW2k3T3
LeO7VWO254bBBVbF7IrJ6VnILt6VKJQ3cZMSTDPMF3k03AMuQhYHQ2lJQ/9io/jaNlV7dtgd7NPY
vu55ibDJ7O4te7xZqvkWGsif79f/ddh+02FjpaT2+88NNkaUbRN/af9Vvv6LuXCXf/5etfTn3/+7
z2b/AbbYBsfkIv9A3sFd/rdA1fmDHjf1i84gjcG6ztr9t0LV/YPNsbc4CVEscS35T3+rltw/eN9Z
cENdW+LQ5z/9g27b2/r/bdHh6eimhGVQ0iBgsJYj/3abNhlFajB20fewWtd5+JqF2mmcgkOyzEeH
Yg9H4qgQUyP6e4KmsUos9Zvn/C0/5/1PgGINspBjNj2i1L/7CSWgtsp1yV8sG9IsOxLLmbitZsyL
K7PWBz/RiLoWWXBVVWGycyjRN4P5UZC+MEc+FqHwSmdKF5es6h71jsOEZdl3CAm2lt098wye0uqL
GHmdgJ/pCvoi6TPsB7w6Eeu1oLk2Pai53MU5OzhtM0lvL8oWj0KY2pe13hfTatZbcOJaoyzL11Mm
9lbxOLn08Lgb9pTzK3p4K2FaF2HHEDxO5lvRcgBuRmqFq12xYIE3by0SPtNL5PG3AQLLDW8PihU8
Fbb30bC0jQqdT7iHyO8gFNazrTWCKSAG3kqPok1XZkDP8jXDs/OoEboO/mHDvJkXWvWMqlbfxVl3
w5CRzWjxeebF1CbpuqaDuYO/464GVvqVVRRf8lHouxT7ONKY4UshQj+0CbosGEASZ0Lv0YaQUs7b
OLVOYZ6E67eH5X/Lym+WlcXMS/X1n9eVLcKk+Ounb3v2f/2dv9YSV/+Dj9Al+x2G8PJNbPXXWuI6
C2jbXuKTTYPl4ZuuvWX8odOYFywluqWbALr/vZYgm5Qmaw8EQJR3JpEB/2QtWZ7T755jm+4LW2gp
mb5jnH9XaoZMfbDiw7MxzQ6jBJY3dA7kyHmXolsykx1JclZqA031SVpzf7OMvKsWmGHTaXINzg/7
ahSi71aRug5nr4e7txs6s984U24TOWhmeCrjfP/NZflJC+inX+W5EiU+Iwrg+98vWI2VAHcATLRD
dR2DGGPDAx6u2tC9qf+Lo+JUepaNUsxGSvL9V83GmIJZFniYxjHGwzXXPqVeum5Hpzv8+qjeNZne
TqDFMQmaaOaPbQlkoV0KRbTdeXGAPnQyGZ939utIJl5YBMnaKRHh18DI1yj9yj8Xhf+4TeEe/Pbe
+evL2c4vdzFTpHfH2dJTDayqbXfka9o4sMeIiGh4Rr8+xB8vnDS5Lx1eqbYJzOrdt6jQtVRfB92u
AQnQcG8W7C7kWDv9JqlyaGe//rp34k8OSi6CY91kJsZtIpaD/qYFKuveBJ/VdrtwstmNp82LY5mv
bljmyMvzCztIqj9Ltn9wGmlc0TsAno8I+ge7SRBhinOtslvcnhITiQdWUffKza+PazlN3zzob8dl
8qb2XEfHW2ktp/mb42LoQtVQpx35sf20sjTtkibUaTJIJ4R8I39zTD87i99+27uLxiAyrEOZdTu3
H4wVA5JV2AP4qZI3/p4H6idNP//6AM1FNvr+CF1U49JCcswN+W4pm6LUJtKdx86IbHHCsg4NVF9Y
s+WMe6wM8cbUZ6ef3HUN5/4rWCT3WElrD7K73PWd12+6kU1hMzjVl3G0SAyw2RaaQVvfzc20yhzo
q0Zaz79ZmIwfHyPJ5NQhjY0OtfnDHeeq0MbXyGMUDx38cgG1BiPxKPsNqdd0KpRRryu3HHyLswcn
cBTPwHnGm44wzmsHCTsAm9A7ISL5663/H+9M+dOfxvq8POHs59530BIvQ+InsxbZaLQxg0j66K0X
GrndblQdqocxtkg+GGwv80tMkMexgMiFVq5nPjribOn1AjGESkhHhetuIdzygwIUEKO/iarLbK5N
0oYPM3k0Pq5P9sMOO+SahKPHDtXWY9u7AYOvuF43wFq2lmUCK7Qal1pnPLZpo0g8yyiaAumtxkxe
RCJ96EiOvU4FlL3JmtNtg6sKFGB7gvs47+uYJtEkaJKOQRZc6tGkf9Caut+RuEC3QE6v6WSdW5dd
oYcZf9/aUXvik4vtr+/WHx8QV0oKA556IjWc9/PyUYWyk1R3u1hF11oKhSp29YMRj/fdHFSbrsuN
f/xI8o3M65gKLFsQ793j4TVj73pz2u6aIDgYSmwyI/ziFeKysRA4It15+vUR/rhuuzilmLkgk1z0
h+82KQrAPZGjXbtLpoxNQS+GQwiDbePSkPB//VU/3qZ0rUzbxNGO9sB6D10JO3xdA26Cnef2Eod+
bRzKAY7ff/EtwnYpUxD7cQ6/X0FzgG55O3ACNbvRm1XteNoegaF78+uved+OY6XmaOC9uFSL4Nze
d0hTxIoGOkQgrCPtTbSrzGKZrYCEhXAvAuVQUnDj646FENn9gBZsV0KT+t2y9G7i8fYzKGHwahno
Q9jpfn+4xE+LOe4dtWOK7BDq5mVb1JjtVgyMHQgim8UBu7AH5698ycrBOcMhh48mIdXn82wdUf0G
v7kC5k9/E/4AGpZQqJgZff+bQqFphJlaaleEXXHQG0iJOvm2M6SR6wB0xTpyuurjWxsuq7Xp1CEf
WNuxbvrEzNIALrKXzBj769QdAfgNz/j3YYczDr+bCjCoVRvLvQyj4VhM2TU4kN8VFz8/AI8OvEVJ
z/P/zvpAGLaXT+7ASUVFETZOte0GET5ErGLrqiaXOlBAUnPHbnljNfkRcesnN3buVWN7hw5O/Xp0
m36DBtK7LWenvHfF/DLLoDhaLllraAYn8hATjXdFm20RB1e/KY+M5bJ//5YFlvTNEbx7CoY24weX
ExZVLQmPwewVx1aOtGo13W9jevVWh2k1SfQD2SH9WlUAV379gLyfbv55Z5IqRYvRNQ3n/ePuTqwl
uBbULtGiBd6ZufIzZdWNI5goZJ7+tcz68YNjGtEX/DNt14drsjmweVoRE4dQbU2dFndjI59EkjGA
1Tc7QjH4wh322AQCcGi8TIVhsFQ6UFXSjdQTVPOa96Fyk2Zv9FK/1KSR7WdCM4iEvLMnvigUBhrW
wVPyN+f8x9KN2bhu4HG2QV+xW/r+rsfz7KQBmZW7Osk+FMHO6ZPM12YYMuhurN/UiT9Ztm1qYHae
wuGD3zdwIUrb5KwZavemZsJ8xFsb16xA9/2bb1p2XO/uJL5psY4JWiL6+8K+DsIOYqTkTmrC+9Sw
wg9JNgcZfB12E3JKkWDqtuYeAxvNyq9voZ+8fW3yq3D9YfrTKby/P6PQqUleSnS165zpI86nm9Gp
z7oIXjOn/cyW1/7NC+p9x265ZW3m02TnmWy4sal//4Veryla+9yybMOLc2dR95BH5U8F3nGrn19Q
/N6XcTb64VRR3AiyFHsVgu6lWvn1of/0ZpK24M1iYTN8/1qOu7aXUc/zOyBx8fWKlrTAskF6QBmu
ZZS8/vrrfvJqhtZGE5UWIXKE9ys2k/E0zLuRiwyRcBdWRrCeOzf6zR7xp+fXoJPBncTpFe/HsIky
QnjnldqxR27Wbj/CYy8Sj1RV6FkD7hvAzfBniTPBYx0waaEbgAao1y7mmZnOr4/5x005tjp2hWzK
GXXL98/rMHUSHgYUdasn8RCvFxLbZr6a+ilk7m4wjVQ5pF6nNVdl2um/eaze29Pe7jWqIU42dTuz
nHf3Wss4yLQKnfwXQ0SfK4fB02powvakgBnjlLJL216XHR+w0iaiXcl7qDPp6wmAllVeO0TPD9o0
kBJhobky27YzQJ5L9fXXZ+knC43rIahijUGl8oPWKNLceJKFXe8QkjXbTiBJF6r2yOuR8W9OyU++
ClG3wPO4yA5Qwn7/9IH/VVWNRn/XEkzwyrjTuZ2LKG8IutX/i8OiBkXRZC8ttR9WtYo0W9jZot4B
zmtu4SHa23Jygoukaeki/rvRePPnSvmt+fYnixjfRFuEEhEX4vtOhTlDoyk7vikGFuEHUCru8rA2
N7zdsM6NhNCJMpp+s3z89FSyvxawFhEPv80FvmkjhKFe4COU9Q57BZnHkgFWTPqN3+im+s1XIUP+
8Q1BpaF7noNJ1WLF+v66uSnBfeFscIuIRq+39gQnaE0EzDD7eEeKbA042fRtavJsXVv9oG3ZOXbj
ZsZ4k8ONkzxczFVn7xCoKXs0IfJFfkO0Xucj8Leh7QR19AmQknaVWrgOSEXOGFKrYiFUFRyStUCR
Gap4vUS3OeDbnS6kFnm7GMvHvMFhGiXMGyLj3u5QzviZQEK8TYx8tDdw/SLzCeFQnL/YCc2ScFWx
g4kuxqgh562J0yYiTrA0pkNW0F3b4WHKxUbTK+NIlseo7RT0dXUtc7JIgWh3U3BrK7xHW/63NmAQ
aVRKWrRAcuwXGGjCK/RJCxVJWmWy7WSd3fXoiyDxFFq5NxpkkQDXG7NZeVH8mMOOXiIKsKEeQBCF
ZD13ZZluJ0jc4SavsPJdJsvEkhxyhBDZTqnBS32MHNPolz22uIscFZNO3yGvTL8iD4XiKiY1/pOD
+2KCLdWO69kl7fSOsC8NUlurkulmCBwY4rEgMmLSas8566jTwk039WF3oIgdt7U7ejHZuCHGS1GF
87xWKvF2RcMrapMFS/tP10ymRrWS7kMSEUMyZnlprZWIyIpI8DkS7Nvd0ufddnhrPwRIQ58yzdXP
bWFjUs2Tca9NxBBYtXfqsmlb1Go7Rk5xDoiQ6kWEkwxr2A5G7+CnXppvw64/Wv1EbAZktiQlX052
ZuB3yWhtcYZ9FcjNN0ycSKoVjbOzQdptPBHbOwHbnORugXYHwMqFgmv02WmxdOCtJMzL6T/Ntc2E
38J+2cNeknH2CDFhY0MEvJFe3mwMvYgJWYLTD+jLuHDzLLrC3wktz8F2q+LgcUSjt5OacRvHWNSZ
CwaHwBPpekzSjqICBEjGW8JXyplv02w81K1AZDNPkn+kp5Tu0jiI5piOo+nPekq0QkswRBIFCGUd
UIODBVuaK3sTuOKM52rcGIMbkW3ZgJdbiM+BOZlLBop+DsKseibgWb8sIgc0YktSzqi3zaut1cVa
a3FnuzSsdzBY5KI8h1BcBOPB0mPzoCYHisnYH2GGbGNZGdtUTk857q6nIg72ZB3exd30hMOOUaLu
0ajrgqfcXjLOwjR3D33nQNTSahyEUrtPPTc4qgB9rx2W7kZPhMZ1WBLyEg92MvuGc9xo/U0dNu5Z
dYwZB0tdtlPgQF7DFDhpxYuqh2pPflpMhmWOgTZ3+1ehSMqY4gFksp/2cTtPGKDrAo4Eg0S9wbpX
xl57n5ZuNK9Mbp4POdKb0Xdq9hG8TFkkEqaNH8HfpNf1wF2WTODB3NQ46B2GAg1MP+SY2b3gX8rN
yAOxCaQpJ3XpTkM4qI9T1DiKjBozEEPqzzi2P2qGtdXJ/AGDjT642jmaWX4ZnTmt9lZKQIefuw0x
pFPJZPtS02ykzanjNuEqm3qpHWnP6oombY17sOFMQY8sMn8mguQ+oqt/Y2aJeR/kRRofhsRuNhLb
7rUxmO6WnDEA86Agx2MUK/2zrQfUk54Hx8+Z9eyi4iX7pUWeZpOUEoITGAiOAmGk7DvRp8GrR3O/
g3doY0Wqgl73URmND8yZ8temakBfTrkynvFRNj5bNHnykI99xNg5EIGkENdRsdy7oBo/9orPmbQM
E2Jr1se5ZD8dj4U4ACFQH+jCLSwiRRIiznfuhAhR3BNRJvWXuhLpNh21+smpzXifNEFLdAbOxm2M
eeuDLPF5Yo8eSAIKZI48aVY8HJmpSZxspM2Hti3XCQXXAT8j+EZayBt2pV6zTdk35fu8AmywatHo
PNbBsDhoJVQj+NhLDnOpC+JKc0aDgEujbLkHteEI2DW60/MoI/Gp6fCAczq1R3yXHKKzAEIuQvIW
94md9o+9OXbDVRgE4Sl2oa2WejVfla3rXopI8KlWFe+EHtt3fYtWbUUlUh/tKopO2NmqZ1p35obG
mTyFDY/qpijzeTsTdLMdSuKCdo7jhCeiW3tnXclInniIah4qri5N+PqY5p44OVFUfW76sLkVc2Pc
q5jzHSN03c14D3duxEnVGjFdaNyat5Vsqs9y2WGuC3uGAJ7WSUyguoz3coQ9aWvwNQxsFsfKSLzL
uVfV53aqmqc+4rzOjlOjnw9R985dxGnFMxgcQ7oRu85r1VdvUPIk5lrDu1F64WmMJeZBXJf59BUL
sgDHVJmoqpioD0YwXRq8lsnO8JiWa5FbIyUqoqRgheqIdwFza9xXxiRPsSyDh8qOwmtbduWzTf6U
DxwYcrsJ2sAgSpQiUnbkzIfEfh6nRg/8EL/3xULA2wvPGR9cLWFdJD8TCD1/u9K18NSBbZpXkSup
wAtQaSdh1dmhSRcDcYsIFGxKOgTHKG/5A+TWL5jRIWv9ZK4QNcw857SxCvUBnun06jq9+uqEWC2C
YMoOBkkK3OVdVJEEiS/5Ls6j/hF5ROcQS8OPzKSent22qT5ZSWTfad4MdrYqhug02XlhrJQomqes
nscb11bdo16N6TleLrcJAPRSJkZwrkXPF6XatPUcZzEra9A6heKsEcUx3ZAiOr3qcxnvtBHDL7gx
NzjjUBaHWo+KS1Jy+MRyTs+U7OODpzORmQec2EdkairaaDmhA05Fm28ddFFQrui3qAaptUZCh62V
2NUFUYUwrDU7OIuILdeq6kijOmAzQ+keddxJMzFJLL224E5jzYpOWZqUBpldc3mjWQlN3H7KuNa6
cqP+YFulW6w91b6WUNlg1+h5sq7zoX6F2G08ihAHZT8o44WYafAZPHr1LavF/FqaSdWsbRNpLe4u
2b2YLrABrhngNq2qOC3EZjZqRwid0axQFUG3NjPt7LU6q5lj9y9j5da3bVDQ+K/N6rrtJ2KVYbPe
Gq0bngK7jneth7crVi5kBMIFMKO5PN+FFrYfaqBl+m2joTDv2VAucGJM7q9U1M4Ve+Jgi3C1YRED
C0nftLU6BsKW+zwrt70O8irc9VnW74Wdc2l4bV5ajUi7lXTC+AaHVbUFF6MemgqR4ZJX3xL5vK0U
KR5+0FfWZ+mFcisqLOaVwPNjWiRAyt6ydwbna8VEUyDla3gOYVBMZyNvxhuKkGFViCR4NLNQQMot
71pPXEFFxaej6zF7GULkBggY1zX9H72LsCjkVcPXpvZJH7CQg0dg3bBmxut6rF2NtladCgI57+wA
9xoySvLi2jif4aMybKxhBx5k3B77acLhxbN5hW2uuYTSXRwJjiUrwLQoAT3Gf7RQP3kSOkHqFOM5
heL8tc/EsSaViyUNmNJskZ5d2Gilx1ZcjGMiPlBvoyElWeuzNyxzprLdRnSWDzXZikzLIgrSPimn
D+44hGe9iIatM1Z7uyTKzBtgdK7iuty7w/yJ/l/+Mc0hzPHO4SSZhNmw0LPDWTvTRIpZkqbqkGo6
AcaBBukpF4jOu05e5AHYcQEd85Z/cWjKB9p9VxOvbA1eeO4UX9LJwLnpcFSvaEyjI3IC8QlKgv0I
JyPDg+Y8jolOJjbSK+pASrlVvtDcyniIrmKXxk1pmIcAduDnSA+Gbe9q+g7U7+y7cWf5Q8/DqKqo
XQ3ko27CabIvKC7Eh0TIXSHHcsvjxAJcJuxOQ7v2dl7mea8kNJsfxkoY117uzagWcnFfwRdej9Sw
W8naxaGp7NGQjnM79Vwl2YPf2jrUhXgxGyBRYMRfZkZNJMSFbXyNxja4A8KLeVQbi4plrQIaL/JE
4YBIGrgeQElmJMOoxCnoCaP4hJcULyPCuRb6NkmOQoMoCN991s0PLQyPLY/iFq91QqEmIU+RaXWd
Cxk84GKnzBDYaFgCMX65bXx29Wb209xyL9S0pGDjq4tkRsqG1chTXsmyXEeDZzC0yMhgm8r+ypYa
r50c+CwPnF0Awh0T2B3WEnmTAFhZNU3BtjTTEh4jZmj9lRe0yVNuCnsnDRrwtNZK3ljY6ACsxNp4
4wVWfTnRzGZX5yCTXXUNNHgMiPpZOmAeE8KTgr5d965Kr7BGlheqQAGnRJkxHEWDXwyqvaTvO2Eu
SPbGqHlPHjNT9jmfmrJYKCdyXteV3S8Ipghbbd8aT3AlmkNpOp+N2X4JCF55pmLNnjMFOShBIffg
ZCBYrL4LN63T5beTTcWSTQ1ZnNAAZyJ4UN5TDo17UBZ9fNSschB+7+jK2Tsp2nUWDbs8aUO4QEUm
pzzRvin1lUneZckYADcV96hMnvM8KW7N2s1vQQsT2BtPLKAJ3oKvmTJJVFVJ9LUO9LnCZsgH1qgA
jpKww7tJYHF6aqh4uG4xmxw8+RlvCc22DlmFpnz2xuojb0t6Z3NmgDMIaUgeyiA276mP2ZmmeSSO
YTqqrwQOt19Vp2giqKnLX1M8OtFK4fB71omo/Jy+wQAwn443qh6DZ0jibMJFEGOkrOZAfdUkmW0E
ofUenMdUFncZsXJcpGgcyq0Ttn25Fd5AR6MbyTlaRWZHgVMWAHQiuwOh4oVl8CwNyd/xqpEcOCfx
UumLQuc2KizCBP1e8SuBQiCX8gtUWg6bmJEvTWJRqIt4li37Rr3oDdLsqiEOtxSvfPKswcc+iIH2
ox8Jb9LIiV5KALLIKF7YTHmXSaSLwrcb4hDWWWBzlTRy18Cijx25ck0fodPsYqg+kFzyV7Pr+Nau
JiKQLAbLe/7zZEqSfIghZzyJCUHpKNMcY4bMzX6i3FmeDNdWDYhqTS+IUw+oqLjD42sWuyxOaPeg
LIjZYKZjuq8MukAnsyYGcdvKWV5MTVveyQFFBZeQeet6CGqOL3Uk/ZCGILnkQqFi6Hf5hPCDFKC2
f+1teqOrzgTXdWVrRnSfTr1JqgR4nRzM2m3qeHWwrohJvIcUoSYkpgIykeg46L3Z6/xGqnJ+dVwE
XDx7GguN+R95zmCgYp5dev845OjLcBZ7reXPz4WpvsbsXuIVP3aJ1ejVSwy5ifzeroHo0nngM+Gs
xOa4znSeH6JQJVjYgv7fcQCRR5xE2VLRyUhUyUG3G5ooDbMVwiPqeHFcF4INNy9h3l/rvNMJ0i3c
DlmVOQPzO0W9pYMZpITMyDnAXYE28MEg3H1TZ6V+ZCbd7Ie8s27z0B0v0TLFj/McDQ+DKfo/2+r/
06D+ToOKaZWxyr9bw/6n9tO/Xt4Antef8pf/+392L2UTfi9nX4yu/J3/r0FdaMYeIiMTEoSwaID/
rUGVf5AMQmvCQeOz6BX5T3/r2en9/q1f1/9A8ECKNAhPHKWk3vwD+TrK9+/7umx5ENfzYTotZLrX
byaSb5rIZJdDNirdbG+54cchjcZVq1iHGBI+EYp510AzL5a+j5sbTxOQpG3nTFvcqsd26RFR1ZsH
ixQYcBp0kAqobwdv6SqhRK98Z+k0tb3XvE7Ydfxy6UOVS0dKW3pTjJT1s/bWr1o6V7i8qFvdON4G
BJNuQCSc4Te7N6TyAQVu84tiICuXnsGyZazrjdJM0P9Lt4ym1rru89OkTIlugI5aQmutWXpsRJVL
H0+QswZX0N2bsUds6NKVI72cjiaNumHp2Kk2/GCLnCitpZvnLH29dunwJUuvD0dhfGPYimbL0gmk
lN8IWoMdLcJu6RVOS9cwp31YApZCEdUPIPPoLcZLlzFd+o3W0nmEnkGJsHQjm6UvOSwdyoGkzg1E
5K/t0r0USx8zXjqaFDWfzJ4eJ226I28KEEQxjcpk6YTObRFuuKqEv9MlzWmXtrRN6bKcgqWP2mn1
uK8senKjUxpnb+m3tkvnFV3ONveGW5DM+TlF9XIZZ26DoY6JdsrGLrtqKiscMBbjha+LOn3q2DHe
MqgXB0tp7dqyCsrgKuybu9rSgjtTGPJCpBPvNC2XzZ40mZpVp4qvmzIbngKP5RKhqvc45lYKdb/s
aNyUdL2iHgyJGlL2OOgFbvHTsc5lFoVEZsImai23+ujECW+oxOmzxyIt5IXM6PTrZgaxqnh74xsZ
DfJQr5pLmkUEDcaWwcnzzM5gv0n/QJlVAUM7CACAl3pxBIJIlVq7hUMkO8Q6sGQl2EtcCeXFxMBj
aw5O8uyY1Bf+GITFhplR8JgsDDzXCvLNmMflHQFCxjWOIUy+yxuAcjd5rqqANwIsGF5ZcYplN08I
D2ppNN5Mso+vO8hcgE1CMcKYUly/IW/2gPuYrkvkn2S2u3A/dSvD8Tjpn5vOsQ4avD2y8LDR7BFE
8meifrzhBALQGCcASZhSjHt6RYj8Wj4SzcTU+XoRTjfQLrJHSXBpusfmzsHXUzidSbDiN+alzi7K
7qgw8YyQvThxHUiJ4gPBdEf1JmviAm4XEXhjm1cfSeaLdzG594sEkh1vMMaEfTtRmz1WRhFfTzWN
AqiB/c7orOpFjuwng66sTm+/LEGd6277zuDjM9N0bsOZ2Gxec7jPrSByb8W4tMa0Nn/NlkKtkEV3
rxIxrEt7YioaLwf+tlFlhts+OMSlvwJKSsyD7FlEfGS600b3FHLBQSTPb3caKHa+bUbu1q2Mif1K
PIICcYVXnoYKEu+K4oweJw2WR8o18wMoD17BbS6cW3I1xKFMg/GM0RpFSsOuxAw7R+yrfvF4d6I4
ahi1SXsJBpAdsCy/tk4Uk4NT2iSD2tMFsAjzHOiJex5qLd9E3JF4NT0ZPHsmfbJB5hHtpWDkg3qX
b3QmqIVZGGl35YzqcbapegkH8bCztd7m7WqRGF/exeEEWE6lQdGuDVSY6xJz0eXkCHlp1Arnv+3C
vae5zsd3A4NtJxu562f+wQzoo0vLb23WWOkwJl6rIrru4eV3mrrva2r1XpbPBRy2MAfCQSCm2Xbs
68ObqNdx47XRPk+aVzl4F57FjqSlIi5M5zwqi91DtMPz/Bg2yvalPrqXNg1+mscSW422MquphGtT
lOeW9xhGnUVXbcSGfab6IcE8Ma6hjJp+arihbzuVtTYc1I9xPl3HowcDCyN/UB6twlm4Hdp4MkYT
NFcZMq0hnDXa2WWarIhYEhtYzTRVmCvv+56s1tZN68jXQKUV4biGQ/dSFwBscBdXFwm+qE1hkpKM
zPZLY7T7wpW3vCbhvPSdRV0aBh+10HxSmvtl6pCazwVMyqzPgLpMBULg3Jp8Ns5sI/F09+vKtsu7
zhJiTZrA/DXvJeUa87dFd7DFYH1XJF0FKybdoQOL1lLOXODYNrZjjYk5GaYUT4fxYE8U7RSth3Sc
8gPcO2s/sAj7utsBHSjSAGA/gSwhRkaNZN5a75gYFqV+CcXZOTbc+EwvbN2XffBRN/J6reHH7Izp
1ZqqcxW7zkts0gODYac/OzTtfCNN74G6JJ8Iv7E2POvg+6waFmFHCihgs/YIflPUq36eWQ+sPtuH
5HtRvEIKx4bsg7G/q3P1NZraYKMX7nTNMHXAxBEyisFYaxLbVcxNt5l7s7gsDfs6Y82/5bYiNssO
DFLFJ7EB9Fjgm+sWW2aRVr5QGmHrhlm9KGmmmzk3yUYnF9Oqqk8dGQ9+7SrPT4z+SQ+Ik9FL3vYe
ewmEoN0XrBkf68ja6VMdPAxGhbbeIjRb0t9ck2+pXTVCPgSon9c2jyE7qyJ8gp9JBrSy/Ba5wuXg
siGmSHC/CgeMhsMe6yEFfk8NQRgGE0V7Og5tgNGrN6GxoGRJHhIHO6uAl/WiiCl4oV+WHb2GVOUi
VAHjWY2WhC2GLSCj4xDmkBHnVr92gqS8xbWLzCiqqaysRRlSNe511VfDc6FP2fMANfHaJlltLamw
VuRKz37GU8RK3sZ0j6NC1uuAeZu3ssckvOwZlRhHZQbGuIrUbF+bXt1t3bDOdR6J8LG1R+1kG+Sb
pxYNUy4iCVZBE2qbPk26S7RWgjumCEhsrWUFZ3seeA2OXXldwi084iQmiAFSJDDUOnj00Gqe6S/F
yWZWdQE1xyu06zZ05YFKId0Zellv4hGMLYTwUmyiZnwtctM8GXnYPgxNPOxBLdcf7Jow7Iy10Gdb
yN7WGZSviYowP2c+pDlVGF1k7aiXLGCVYdb7Ep3aumrahFnPFDD3Mlx+VoYMQmSfHYVTTzXBcEpt
Tb9qgqLZZlbZ7GoTeVc3pMGamuFqZCqPgHUXmiH7YHf+mDRNWflJ0TPAxphNcEVqrOKIcLpc6O26
bFKxm8v5aoyjadcw0lqRB7/wQFV/M6fUeGlfKt5cOOyngWl/naiBeWWqfbRa0hRJEXsZHHKgantq
t15lh9suC6qVZpE32YDb9bvm/7F3Js2NW1mU/i+9bjgwP7xFbwjOpCiKSkkpbRBKKRPjwzz/+v4g
211ld3dV1L4W5XKEUymKAoF3zz3nO0BAMFSbyw7jxhO0uM/FyMpAdtOq0Qfn2SrH3TiM1Lha8+Pk
WuIyxqZBuYOX7HBI7ij2o5rNqDdFX4Q/q3HaWS2PvL4qsk0fJ91m1MfxGPf0i3dJExyGKjjHYXWz
SYOvocInh2l2x1OQ4F5ltaFFVO4h695kyt3VOIlOc+Ml5xNlRrlL1ZCEoKWSitKKrhlCVnqD3YcA
GbSQR0JY6Uy7Ug8nhIIhm8bDyPl3PjscVWCFhyp1NlOT0PrrlSYyX5eOSbbiud0Va+XGuJ8orVwA
OPS29fbKtYLC3PM0fGGWftB02W9VLhfJpxseA0DeG2Oam0uY0Hyc9I59h7DwvQIptZlL9xZL4BLJ
3NJtwtaSwmsnua9E6fxowF/4iZnPP4zGaO8GJbRtbPQ/63BiGeeY/Z3X96CtPIQ6CrmGZXRvrgg9
5hnBpbqFHFU2ZoDkCgbvjagbFB7VJe9DC8wjZtcGkIb6JUXLOdXM0NvSqsn9vo9H0AUeDKCAnkWk
63ine/Kb1Kj1o4L0NFsctJEFPoVJqYpdKToujdTPCvsjokwbTT6Wxymc3XyTGMuhH0xl+0NHLPwU
qZOchyFvOMc39t5yY5b7iXzUCdXoC0ZzhqjWt+lhngOPmr3Zns422/cHaJrzS1br2V0TqQ8G0BBa
skmbKLnXRaPJgwICQ/RRKcVTX6vUp+ipZIDo3LbgdeN+Wxt6/crxxd2YbB5u8PpnnzPQzYoT595K
KLWGt5NZR92WVBhOM5+0Lh+e3W7oThSK5uc5A6Pi08Se3ad5JRwcK1b0A0OIDto2icctlFMeBbqs
2TgxGtIIPmTS+yT6zI2jDx3jxq7Be2nxcr/OliLEG7GERZ63bI1bvlgoxPqQf8uXdb6zLPaDZcXf
cGOEpjwf4mX9Xy5GAKpG00u8mAOMxSbgfjkGnIXHUicJRYUm3/y+CjmUJF/ugnwxGiDaLaaD9g8P
AqfnxZIw/m5QsBazAipR/ytaDAxisTLUi6lhxN2QLjaHZjE8oKqf07pTzFmYIVyl99dwMUhQ3oeS
vZgm5sU+4SxGinqxVCSLuYIX9sTgF6yFjIot7bDeIftyY3xJGf9Vff6d6mMLAz/c/1/1OXy+R8Vf
cse/f8Ufmg+YF1q2eJjbBhgOF6Xx/2g+AAx+My3wAcQBXe+fUse2JHWsM8iZLnsMoi6IQX8oQLBC
JdgeDNtAvJeuj/+oYwsawl8lICJI5Jp5WUszm00HxN/SJakRVJ0jAveCLqkdQjAt1YnOQG6BFJZM
LB8XgnRqMWwCasge57h05A9Soj8jPO+PtkgtxzcKmpFdY3yBYRWfcMOO6JP0YgZssl1PseVpZLHW
OPO1N9ZDIejmcBiqJz2vAm0FoDyz1CmVcbPjBJ8kF0HsmZGpyrwtK+j8oIIJA2DSVb6ajHCdq8wG
3e85W5x6prlJZPeQ0t9UrxJ9CM4Zx8Vz08F3n9y+OpqgQz9Bhb/ZquVkJxsd3nchdnoZl2+1Sheq
pnJZOjfvVp0Y/Lxov7RTmXV0mqdo3OtlYW/5RWmXPNEC1tii30a6Z9SBX1PH1deYQTpD9VuHjiYm
nXhI7rUoMl/oXFnC2+WaNFnpN3Gk3yaiQ7e2q/I1juSXzInl0+iM0/2Y02dVmvJlHD2AUjoF6Vav
HuxEq/Z2V5uXWqn60CFG+HoSx2fVF8PBcaP4TmrZu2wrRiwcrxsHV8OpUlBEs0Lr4f6I4DAFjrVN
cyP7SSdovZkTz/i5ZG4r32vqYi/N+GfXmfWGrdT43TG8gaLbOAl5Xnig+VXmvZlmR/QCqCTvTfEC
UPGl0vjWeVXib42GHue+5mw4+BUb8k9UfpRLva0YcsaKjJnIWFng4R7FPBIoYA9XHpYr8qnqG3fL
PpNtDApUukfJqOIVFZUEtote0M/I83ens8OesImOQ7dyUyO82amRXqepme+DIdL9aCbpHFk0w0KM
HR2+i1UgkQl7ZycZ9kelWfHj4DbZ2cFMeY44PN0RyiPLFQXDdaireps3zfjRUt2br6AAQDxNtfKX
xOxI9/xgGzslkuHMES3ej07enFs6wYrV6A7hZ4R9wM9K9spElfNwRbmlOBmoDcUqboUObH3SV24t
6Ymtc1PPIUr0chV6WDno1iIxxabFxKGUVjwrdBGvzTDqt7DEcTVpSktWhTLlqVcUZK/aEjQUA21R
b+UAZ7riRYmK9uhmnpqnkOeiWvW04/wq0O42npfJPWXfLtBU7dOdHQJBUZTQAkLXOCYQjUKXccaA
b+FN2opEly8IUilcXnEqA0RPOh4iBApH/9FTHLk1md0/0iqYj/Oo+sh3e/B4S5XYijF6+E7Ji3XV
0kCQlKBjtaMlKfTzdJhOBbzO1vfQmY8ePRElwC4t2kzYdK9YCYvNXPFkdl2SSzSi4D5k/XbLsCvs
vGzonnE7Ffgpc/zTSQBBRcgwPmkla3NHSU9RtsSPRK8LUVaTZhoSWwOmpLqfNsbcJxyvKBWOB29+
6sdqhLpbGdvI0dmWyYlfSWsHd5GX11fXrdZG4NXfYgD6N2l1+zq35vuBE4NfjOLodHysUZbN8RAH
isP94BZX7NYaFkyjGVde6U2PtFmXd6rpzW+mCbodo0K11oBzocvUw8Gb4ig45NDYaL2rIGYxMlhj
qd9x7mSELoaH0K7q85SUic/NU79gJ8h9ZL7Ip6LH4qZQyXVoDfphroxPtHb3UgJZPWD/Ng+q6dxV
bDTKZ9NupssveVeTE14HcflNE+WE49i02keGrOmn0svSnzUx7aeEAzW8QcTvmnrUNRMIGNrYSXf4
58p1HHAj1825PcVRNz7lmW5vqzIPfdfr3TudrRnCLjciSVJvDbrYe7UKPdpPuJR9bcyIJNpUHKOX
OO4rD8EZD5bUfhr0k67GIbJ8ct3dL4C1BU0EcXFrKtfAvKJWHKL093BW4aaispT6u74nv95otV/i
E38157A91yq7Naiix0jSpGzVNeXtS5HjnDMFDKM3X3UjlvdNVKfVqu2CeWOHbr1TNpMkJ1RvTW9O
v+5EZP8MF2VnEOMHta5YbblnZqsgHSK/xhBwjjR0kKJ0hpcSO7RvG+V8I98ukScL95UIDZ8Nyy0x
u3rYsOJ0vMujTuOGRZ0sLkv7Lc2AC3qiii9GkOe7WS+M90GFNjrr/MT4EPjmMJl7B6aZwlAdYBKL
jRFv2uwdlMxus24cOD3oK1lbhrtJ9YlfcG46ci3i/mGAMfpCmyRJmg4Az+Tm0TXJmilfaVU4POuh
Wx2lVYlj6EWlxx00kHvum1hEWv3cUPBym+fu2oUx7pwMpyh+vtR3uPa+JZOpFkvqio8ErdXSwCw2
h9EBKuUtRT1mVq4LuDxWEPqYxL19PLrdNvQoNsEEqnzdC86sddNdgXPtsEijSEKYioYSgxMfqGjb
KVxpYdsBn2ZAxGMbqHPo1Ny+h2B4j2K93AGPdk9z34gPgOPZj7optYvT1A+NpZxHTO1P+mQTMpeQ
3IbBEoe61ead14luUzmif6K/oDvi5XlP5qQ9RAkJoCqlvbFnEN13c4ZJFip/c4yZ41jshPaN3q/i
Cgs6XWO7dXoClA8YqMxX7G7DGTtHD8jRCPoXWM3aPpt756zKODmasbOlr67yCXqhPtjPo0abvY5L
fBPnVrASYZ99k15Y7jq8ifcYVKBuNiV24Sr4CQiPW2AYRTv0LWYulId9Q4z/HNn2cCppYPvey4YV
egOet5xxK9muM/8iWPAtUnlOaUsiHlOwo9vWSNnV4KlcuYl113NX3ZSR8RY0jA2qsLGblsU5I1WE
U2s8T4FhP2VVyoIEV+aG6tN+B1dAbuMxDd7qbhrJHMf1G1MKI6zsQJ8DHjyIIem2mdu8DQb3Fakr
YxsyqqbL1Jh10bvWOWwtJpAJwkvmo5RkENIwO43tSRQE1InDqP5iZ+TcyHriwtFF9pRAk3zkUJWe
8srjUe8YDETxkHrJfVG0xg4IQHnBpbZVrlXuvFGv73CQErgYHW0XJbaCWW2GZ4G9f1ObSbcPmRpR
6jBKXxG0xkNkZ8iuXkerQpI4bN+GtwbClY+31yl3jPfzfckWyE+d2jgWc51vHW8Y3zsv8DI40bhM
g5Se5VVK20W+ctl/rJ1iHj9yKNhvLglbiLfNuwplsOaF/FKdqrYJOgUtY7lW09ile75KUm0fzjVF
O1SuqWRl2GDqy9FkH5PaLhZgVUU+XrNPnHcmDpF54JHmYg6A88f6Jk3uOff6baxnW/rS560OS3kz
DwHtINwH0Dk5bUaep+8DS9N/eYTi4FlnPdVDrDUKtw03pGDqFUcPiqyy9MHBm26hME1IP0GzrP5M
vAn8qt9InoZ7cwyCjci7kjrtqUlZqXWNz86iAbWXoUFXIhDfq0iv5dboxJJj0B9EyQNpxSYiwZre
Gh9jKbJ7YjTcEHozY/uTmtsgn4naPHpj0CWAKHovKj7iTvVsP1UOpPKbGKM0tY+B48XpqR09WXwb
pp53DSvPqGnTSuaclOGB4tAHHZYZovdzDBdrLPEphR/U2q21NkhaYsbT+LPEav05SF4hZwTnO19T
vNEtGECA78sDQuJIZ2lPFh0Danzseq+6q0r+dNG4xavFJ89Kp3rLdySfJBEwOiSiXQwhowB3Puaf
daAbd0U8egeKDGc+wQxzF9G532ZM2auKrdennZWghmcxlycYGcOGTUB9q2GnrxJX1WyXSvWgD3Tg
4n6dEGGjodvbWQt5DIP9mlOfuS5sjjDm0CgMyHG6d+vM3uDkMk963uAl02uOADgKNyyExrXjThCR
hcb309OyABDS2y8NpqGRrEqJQN0YdJtUOp0POu/cbSB35cdZO70OTnAfJkBMVnomx0eWaOG6T8I4
8NsOHOhUhlA+26ZZ11a29G/SIQ0ONSy9e4+nMEtwdhvYzPD2rpoSYuaokuRb6GW0dnL0ZGZq+suU
z+GjcuZm6y1vNqXFyQ6UG9OXYyo4HEE/1Fioxn7jdiVtKElTPQaB0luqqfijHYu1Q9rU+a0NJbGT
yqie66g2vhv4d7/nRfgcKKGfbROvFCscXdtbZokFO5coQh19BEKq8hEve5Ovg6DMxR3WLfshj6p3
Mdcsd8p5hHunRTqdYmRcQOPOoY2LFgfVfZpN2Uuis8bykiHYeUD5Qn/qDHPHKNQ+IeAMnz1JEL/E
04h5KSzXvKJ8m9SIR2uqAWbU/NZB069wA7cVEeg1RJfhx8ypjxO/5jSruhinayWWOphcZvGtDnHP
6tXC08bzbG4aTzM2piBQxyY9PkTznJxJE8cHZUlxwd3HADu6XEy69iOjCeEpoojYWbmGyw/HUqjY
6E46vaTcKkyu/EH350TM99pUsGUAb4CftM9uVAPShT1zXdUzqxaj0gENmClSPCdfKpppGcmTwMAM
S+qX+XM5yBpOfXYsDtd4oReP24xfYaoG6hQa8onV9wLyq7o30qSxiKK4DGOVwVOAoADtN34Xucjd
GD/d+VNjVzNcDcl2yI1YxcV5r00vbT6W47d50Fj8rrSWgbe9dnpDEQqsFmGKEn5sPQ4n3pLaIxgT
gjOELW8U7Gn+p7L7JrJZJ15oL9wFmqi+ZZkan/9J/vl/5EG/mIv/FKjXPaiQugN1hVMZ6s7fs9Zl
NQ5JZhnDBbKTs9Yk6FLDpEt1VJQkskoP30xl7frEPFqps9XseutExsYTQBq7edMU7YYfdSfnhFhG
vPvXL+5vudHfX5sLyIuoP5SWv5OElNFXuR6Yw6Us64soOSsG+7i//OffBEcRoWv0XF38/Q2gJXpk
6O2HS2zCTeJ/rpZtc1Fsv77NfyXJfytJegsO4l9IkrTC5CQK/6pKfn3Rn0408RtrbROonoM7BfXx
H040afzmLESPBe4iQd8stbD/6IPGKyYJwRiuYKZe1MQ/dEkLVKsrgMP92Yj0H1nT4JD9VZcEwQZs
EWcanrglPy8X3fKfrGmxGyPfGE10HCvcNWxHKTF2WHKfykog9VBnbJPdZLlRphWRmSWsjjbWew47
1YYBcl8bCkqLBx34OM/CDjZZXyyocl0fH9jYK3tnJDQMP6QyqV8qDM2OT4wiTPwpyAi89mZDEdug
vGqVBUwrq07pM+Ys8vpnmdBwuWqGej7MxtzaqzxZOlwyYdWbnqBe5FtDQeqxCUo2OJ5W/ZDJJD6+
jBqtJ7HKz7qVrygxaxt/8hzTWRsITeZZmm20bqRy7wYqR1aq7+h9N7WtaKByrDjI6RYPdiN+LJNk
ehgjvb3Uoalui+so34ixoEUm8cbQWeWOHjLtJeUtc0o8OiH1dTyRp30II+xoljVliZG3Y4lIZUtU
xAUNmnhzzCbCpt0O8LfXo4PZ3m6F+ZJJVnKxVWePhkmgWkb2W0gy5h66slwTubSunZnUh76Y7HVk
mNfInZs1YUKx0SaWX2OpZVdLaNnFyoebo3OmdbKM2Fg5iuiDoEi5s+Ej+ihY6clQimSIO1a3vuam
vuqiOLzj2Glfhii3eG3d3J31YVOZRXEJylr9SnpX0sdq40x0ACIhhDU305UfTsDWygjIS1CuU+Gf
5x+45V8kzr9VjUJJz6Fz7IeCJSVRxsekbqybNcrxZJViuMaNTk4ujX4kcAjfncIdwFmPJ6Spae1g
41+5BD95kpfaQ1+M6jGrU4XiRVu1aaUUo/KOUOeXPtRZ0l60EeotrZrNE9se6LqNOV4mwqzrkpz6
xnB4pRqZlLXeB+G32ROYsDOvwtae5AWTNqWR+CbK0jhZUaUfJ737zPjz92FnZw+iz/Ge42uUN0Fc
98HD8YsEFiTI74S2L7aGpJmUPFFSkjG7Wevym25yRQu3a89matunKTNXZW1R6Mllf1dAynxFBwT/
oLVtdLQTKnmIZ2YVw35vr6s0pd4pCSjArbqTC530qEfuXQ9cHDe+m5MHLLyEctKRc1e+tII1XIPk
j0lwdgFmQndunzWeCPgUbsAn9G0gTnaPBx0rAW6ILrlGVn2vYTUzplquZWbfOHtkm9wrP5pSiINK
iudpgQixEH1Tos62+K7byVexeXJs1CesP6ds+tRC1uyFAZto7vQXu5MYgiYZ7Muh1+4GT8pN0JXh
OtHtV26Gzb1ZqnGroYrDXw0dSvga+9km6UaEWzQIlzXueZb0bqIdBUe2FXGDV9JS1aYTqt5lmBE5
+B7nNj63qo1WVYtBFK9cHjBCYOqFgGwreHwJZSFDGdP5koy+zVHoRr9o9lB6TngAKUSmmKnsAMxt
fFBjNu/yNiXYzwN7N6eje2fXPUkTazjUkx2kawTI4WGw22cMP9peqybngmgdUZrK/GIPOh4kzc7k
ujKYi6mfGSx1xut+UbX3o6AGauO6s/yWcCrcwvRMSULGwXWyvPieffd7bpeoNRV+ojk23t2yp0Mp
qvX2ran5kUnHluu6zMxTmOWM4KbDJa2Hmd8rO+N8F2XXidsujVXc7yD4krkR+fQ2dzCq+4D7Mzv/
9hxP4/Qmp5FsFMTs6rGqMU7ptDiFXq7uCwyC0AAk59Jr6AR4t0pmIrYlNoe9zKEps5mT4lCmPenE
OG8hIJa5vLWJ+FUW6LchjWzbIfIyRAWPuldgI4xVpZurIvBt2qFGBufOQewvY1fbGjPpZM9s1XaK
iINwc0fOHLvnKJsaw95Pfd4eVa5HHc8WrfpINQJlVJEmIC7GiKH8Pq29AmdtMXr7tEMAOY927T6M
PLAfrTrgI5IOXHooVb3zvTHi+hjNikpP+JHOj5arP/YNaHbosFogbFKzpbhVQBMYEtixHwsTWmY1
BRq87iQP90HVHibYGvdR1mWP5FstscK3LXZ0anPhynmIXsGgNJvetNXeiMPo3ePUL1dE0UFshVNr
n0OrpoVb2CVy2DxA6uxLJt3B6vt+hckZfwC39l95anM0h+M03LV901wnCrF0Qp0Tw/OMyQUXCOHb
cQWhqnvRCT69V7Uev/JMxgJLNOEO64q6D3pH/tLHqCP8nwXWTSPb8aLR9nlRujhAp2FNpSz308ml
Q5t5ZFUdgbkemwMch4NT9AfF3dZvOD9M6ymrl/ViwLuIUBd5z10/OWekqexTS/QE80VngkNxy3h4
oMPPfeY5Ijcle49tx4pTQ/wRZQBM1Igo4KOh8yNlqrG5GYV4nNK8X3hUGBDUFGlXSrkWqLql6ldQ
AenFysow5CpubeGbUs1436v0026r9IaN4JEgrMd2isuSCgiaoI004sNaQka/nyuLfEozNN60MiFH
qM1kSv2uzKLh1Rmm4WfgRdWbZ5Nniy32l6tAoiutxmrSjrWR9FfoIqg4VlNrH7Y+QY8llwYfjOTp
Hod+We+FNpRvMhxzz5/moDuURmthIY+TCulEqOSl8mLbXnmF1d4Sm+0bET2rwm9WZgc+cyRZOlMv
J3+ymfB55XJjiVp/DWQb2Js81tNxbfQa5eiZHd8CWeo7FlnCz1lZ4Dr2bExJVoTg6xg9G6bUFOdp
aKujEbXu2i1tfT31XYOfjQtOZOXsA9OzN5WOpY0oeLsBYSLtldGUD0bXtOuGTfg503qcEQLTxnoU
SXlohE3nhsry+jWtkxaxMOwawwdxVXxPJwzgm5ZEVEXsupp/wmux7gKd7ZNluj/sMJJPIsrVexE2
xdai7C5bc4sP6E7vU+xCAFa4I7KY1Q+x0MWdnG3x1lNgg2utxGNrhs4ME4G6lh9iYE/cBob1LDFc
UUSrrBFhrGb1mRdmsSeNw7+mc5d6e5KE081Lg6r3RzMy3nsJhr/MnfKN6bx9cCQuOj8ZTf21mzlA
bkJ96LiW9KZbYV03PmXFXmkTKDfU6MVLgu8YT/InHIVus7XyaDx1TTcxV2oawdGa6mUF6+KQhOlV
p1r3e5WLSzj1RDFUT+JQ22B4ZLk0tRLcvqQ8AN/POpSKNaRDdOCexJ228oxQ7CqcROXKqXv7B+xW
E1JZUYbPuT0J1nJqQFw2NMuYfKOJdeKkYXhpWnPeDKCRDmaSYW+2nXY9l1a27XS9OxtsAF16Sn9G
idlBEupcAZoH6XnVY1Fep25bP4W4En64dhFs+0IH2cFvc16sf3Z3F5ljegg5ZuFVDRwknbgOExv6
iJ18ltjDcooF+EepRRm3Fmu4K1gbvWTBmH1DIIt2euxozAdBd67Z6aDCAiw+pbWSfqhzRlQDtYNE
2pttXlfd3oslZQaActPvjScIjrM3ZgsQxQ7e17I03Q1b0fmUakZ5HLB/nPkJs7Npx/FHMMct6Y22
BT9R9dtQWvmhykJrbabzS0lxaucbplG/hyxorlZVsRzT4/p3NPl/p+R/PyWTj/pXU3L+SR8osK/f
M1yHz//1PwzbW77mzyHZ/o2KLDI94Pkw8Ai0lD/TWt5vmPI4gcEPpWbXNflPf87Ixm/CkQK8vXAQ
Wb4QeH/OyOI34sdgtDgT/z5a/yfxLeSU/2tGpuCEvw1glwmB8+/U/o5pLZ6jUVvC4OMaakX27iQg
SMge6yYEIszXwGaaCXBTp/WDn4amcXaJu97NbkCZtgGJfEO+tv8UGFjuZ9IJb5KaUlRtmRLb5qvU
eiwCruF8zt+UE1gEFw3zHv+uS9CKCe0OZ403+2miWP40kubP2PUeBcHGWz12/b3ev6ui5jPDYPnc
Yv9+LdK41/y5z/KZgaQc33HNqBG6tjZRY2qFxKBGGhDHldXCfd6UbpX+iPgUh5gWFPHaCfIF5sQp
xixfjdwBMtndLbEui3tLMLOVqWmH22SFJxgpLZlAovISa1fJhRQCKj86W4novQ0PrJj0Up5RFZJq
afGxwBRei1afL10z6X5nZZTQy2b4YBOYv9owaTnXevCyWUtVD1OZhO9mZDIZJ2axUriteUDRZsST
E9+fN1xmwvZXtNCCuJY3VsRK1SDoIojTi2ep8QH49bwtp3Y9UXwpxAAqAS683+cdcAp72g1mLK6E
PKRJcYz6GJsMI81IhaRLQdyB5Hn7aE0YpuOmoet3mKx9MJdGBgCEjZ7TUnyeTHN3AnYQB4cZevmx
nzOCs3oIK4JVQSXOnq7MnNa1KXu2VNk9wj3nJNUZwIRgnhkUzKbB91ZjfVYODrSFXGrnYcaz2+YM
9gUmfn+gfvY8h0b3kqVTWfkLLOs8BHV1YhHV/5KYX0CzTa2WrpuMDWRv59mmxPSRUJEjWaUZLG/o
ox7rpbWlS9+rL1MrbAFnF8YK4deEkfOWJMTKl3BwVa7SygqvuUdn+x5ZNr5xyLJezFDFD3J2+G6W
LupHA2vxtqsi+2SYCUNC1BXRnlEYJ+qE29ts+2o/TEZ/CyMFwA4mwquWh/XR0pX8iWFD1FtXZ02/
MqzBizekDuUN4Wce2JyHhfY9CS33GtkUk2HaJrW4ks2cfthlYUlEC+ILoT6rtXRY9FbKyL/xe0zJ
JTTRVYxJc9cYU3QUZEjkxigGHExBbuMWmUK15nKFJ2xV+kIDKjDEV/x3owjtu6q3u2KDGF5eEuTU
GOq64lP+fcyNxAZMENIRxNszskggddLHOv9X5EbYtqtR9lPiYpmQdNKfc1SwvOXwqbUzzmqMSEEP
auI2Db01HSPwo/tqcK+GR792aYvZtyyGM7AC8nHM+PRsmrHLXoOA1a6RBZyeRIezzk9Ls8Ct0jiP
oDBwD0+x0fqtPVXEFWL9YjNen1tsazsbOAR1rw25mxTKnQz6dAOBikuRz8staPBCrWLMgE/j17iK
UKEnVxETvJFru2SYf7TnhixdhoiROxfTqLT90NXPNkfoBy31FkDeMiFbjMp9mLt3xTI9q2WOzpaJ
uuzU9IBKYR66Zd4ulsnbm5rsYagt7Ed/zOWkUS2ZbUTJL5IimBUAjJgtSHShNA89kAlfZ9SnEI41
E3+TpVW7blEDJLKAu+gDDkJBkiBiATFaGZ7R8NcsasKiK0Q4RsEhojUYi+ogFv0hRoiQiyJBMJVl
+6JSJLMRsMvmbj0hYeSLlhEsqkY6fdZNf2pn3sOgpU32SwAxZKpv9SZ6Gr/UEWQST0zoJQgnZDkA
rcbmTV80FXg5z4x99+6QJNcW2YX1EMvF6SQWPUbpxWMfW2qlRtH6wyLcwMzp1+aXmoM1yNuLCFM6
bpOMfVqz6D4oQBUOpGNtNad2EYcmIPA7cxGMjGbChGObgnFRptGxDgVdccVQzq+s4Jo7OQ721sVg
b3IZndxFltLD2sQMs0hVUM12mpNrO5uTrt+yorpQ0Yy61RRGv/IWyauaJnljUcW6DCNL9pAu4pgr
609RRPoxjUPjNCtZbbSG5RMIrRFAdJ+T04P3NoXfBNbtNYAGqg8WOW5ehLnQDacLBDqMU71RP820
Tfmag9fElPGDU2sVHwlkvhrVCyUF6Q9DknrssyB4cBZhENcmyYZCn9YWvybJ7LFOFyExG4P3aJEW
zUVkNBe5MV6ER3eRIGEQKL+13GOzyJNjx6UDzvvFWaRLcJecTZORGgaXV2qm4mNgtLh5mhSgfMdp
a02zBGMgsl8udceXedg0i1g6tDa6ab1IqNxjtHPSxuiqVaSqG8HabF0tsivV15bvLFKsHJvow/7S
Z2XRNL5IuxsXYXaRhZ5dYbqwRlyk3XgReQ1DX2jf9nqROw9qkYIzz5JrrVvk4cF4c2gNx8WlpY9q
EZGdRU5uWWRvmy+Nmdvhojdj8vHBxubb6UuPpmttZywStYa0e3SaYSKnF48Ht+UROaaze9AyqKjr
/26TvuAE//acTDnEvzwnF8PfDslfX/DHIVnqvxkwfzg5/+WELN3fsPKwUDYpnhAmwKR/nJAtFkyu
QW6GFdNyQAaQ8McJ2YZv4C5nbkAneNWXr/oPAAcASf56QgbYBwHYcjm9S5190hfB/p+2SJNq2z4X
MeyqSo0nLWnAzKVmehstJ/1UeT8fiLCg32CjQMtJv2SdL4HnS+sJRKNdmX9RgBj7+6tttcFzOvPx
PlWLWBS1+KQPxZeaE+Tc/33AMEhLRoCwTFnD8+S0w0NHtJ6N/qQyIHKJl332i0jVV533HBFFQzz7
UrHaL0UrX8QttJpDtMhdGNCyTfKlgblfeli+SGPkjbOfOWpZCGjnksixB45U2TcEP1S1ri+DX+0i
tYVaf5diyEKpyOPkdV4kOTsI+5cxrMCKTE30i6w5uh3kMELz9SiugIQkR/7Javikh+PdLGr6uSQh
4l9CadpDkdPvsRK9Ci+9ZlLp86UZhqhxrOgKyz6bUZJSRMMNA71qwAw2g6/fZ27QbAinRq/GZJHK
tTzl7Zpl77di2ZX9b/bOZDlyI9u2v3LtzSGDo3VcszeJPoIMBrtsmBNYkspE3/f+9W95SHqVoqqy
SvOapCYiwUAA7sfP2Xvtp0VAQqRioL9HPtAhmfJojyFQngheHPdmRWL2RhWF91TEEagxmNG5v1oW
+gB098nMJh6KKmdTOlXw6wLGrmaq1vp03/KRAUXQ9msrzJrTEGbpFmUKuD+mR3j/mjm4aSGIXieL
JeaiWt4BT4N6CzNueBz9ojlES1wdIH11nEJCSfZoUuTV2oFW/tTkU38SvqSPCK3noQpyfMJGXeYX
gTDKBI+j0kviLRVeNdSIn/MBW6w3OL1k+FYhiYjVMmvyjh9QdnphD3VrSrfkMbcXRKQ0RuaEhh3q
UhR/04yo3Ey6/tSnhR2vvHiO7mVff4emuQwHs1dNsjEwxn8Hy5Q7K+gV+bRKHNW/lS1lxyFEyPYR
KFl6HO2y2apgSTXu0hu/1iLgUDG1tIboRu0Cw259jhyNvRNVwMFrJpzhovouSj82Ji758QHwUIKz
UCgGRHtfjMnjtPjxPWL1ReS/8u1ak7OGOZpwb2enRDF2a5LdVMFc8PwivIs6xMyFqBCfOP2I5Gjy
qL+E9SGSXAOL6YYIgienm6PtVCKxWPdCEMMclkI7oOnTMRHz1mNg+Sca2NkOfFLB6w1efqlQCUfZ
tPJLWjVOgMK8M+ti3fQi3KVxtqwMv7fwpgY4siK72OSZuLEIwT1XpvBXc+U8omk45JPp3qraCdeL
2dLZN8vlwFCS+z6AOUNo7yzhppQtT6BTNuadwSzU23TdYKNFDlFQ4jg8WUVbbBNGv4BMg+l2AJO3
mXBn7BuXsQfaftXceF0znNArFo+LKB1ChCvP3XtpiVMm6B5UzIuZVel33HAfhIEDIpfZr7KtnA00
OnInkrR7NgYrv8un2V93JZ2qZHbFE+hAVi2Jmo5zCeMT02PUhPQuxnQeSZiJ6HnGIbtHQvkxcNp8
HQF9XBmVfUj76NFDRQyDQKTrEHPvOk3M0V1x/pSHVnkIfzNP3+1qesazGm9MZmpHn5QaMrE8lNpW
aj16MCA3LE/ZlkODe0TpX8AqJWyZmOBuOLvUqdtmTtGgogL7ZOeO89kvyCWOM2r6GTDqyR96/5ke
y3BTT14+s0h1rCmUKXT8Ezc03kwIVDQ5skhdTEimjH6i9F6NrI0ZYrRDpRznMBgBjkhhBPM26qJ5
F1qKkKrSLNYgSgkBSLLmrhggXfhtoVuA1lfT40yDHHrczSHYQjdo+i2afnAINjflAcwXLRPFWBPB
bs7dtuyUF5UiLHhLAHZzz+2RGVMy9/M65lh4mzBFu6SdRBRmurity0xxELHMrSlr0locf9i1nSw+
cxqR93Ef0XWP+Po/p/ibLHdA7pzN5UWMhGcteWQ+413Jv3eL07/4InKe/GYuH5oGVPbCjHSXYxI5
j6qXR4aaHQwHOhtbOEI5i26cDE+JY+PDiDv7q93xSNt2M90yxynPUtQddkRXXLrOhVnd08/oiml5
ikShA1oNkYDDDKjMOazddi6yITN20/WYdhnKRMmSmUcXEUCpS2Ci4AUZfIkxWvrMmOxI5+DQKgn7
WJ3MvI53BS0j5EF5+CFG5RqvAPJ1Xyj/YOQpY0xurTHrDtjZG3yqYn4tyFdcK7tWz/Zo0zQPU7/F
JZv00cpvug9I3a1bRWP2lsY5RuTcM1OetyZ+dL1BPOHSsqDkpDXMoIY5MT7s+FPd1B0cAm++j7uK
phkLU3NgR5+/xtAHn+3Y8bvVgK2NYa2NStJyFEyaoT8B63roBwzMnM9t0fefzcbTxe3CESYzPy8A
jsoDrpE2+eRwFgDc0VfewE6UmaiZVRWjjy1RyG8Hge1ksccZEos5q19lP3rbMFs4BrcJS3CMp3DE
IT6Fqyhehv1kFs/TPBM0kE2Q2pFkHvkq8w3gs/zB1p0kt/RPQ2TUmwa+2H+xX781fv9NfWwJV8ec
/Gu11ZkGWzW0yY+N5N9/6I9GMn5OTJvOtQ7WveLf28iBS0OY3B3vT+ZP8xcP0ygOT1/iGrb1xf9o
IHv4Qh0YYfwPJuco4lX+RnnsatzYj8k/eI18SziYqSRNbhvf059FVi3g5UbPmk/Ywxj05XnkjbDx
wGgvDMid8cWMCp+9za0eE4IIOFIGpJjKwhRrDPjpFmWW+ZT2mVrQ3M/ZJZakJiP2YwgY+O0ev4x9
6stBoGRKqGFcOUt7VQEU1WL6yWfC7sY3I3ZMzvvI1FaVld/WGFDu9TK/h8cd70MqqT3aEzxkUWGE
G7IYvL1K4vaYUfif6dTCmVcdhhZ7IJViVUzS0noW71MyWBRefmHBMPXxqNjxAC7IsPrDWFbhY9Vg
rlglxjQfB/M1yxQJUlkuz0gvQptiWPZb/gfqD1wUO4oe7zKFMwEJwgtyKsuwIiVwCZ0Dm4bxNlVt
AyUZw5GdlhIOZdF+i2ZWL4qgWtzDGxv2vU1ribPydEozdKOrJUvhI9ip9S01YXGkLk2lOq9tBApL
5N0R8BHddLUy3kqPPuBK1JV1ZygcX0vS4AdBIZUiN9hnsRw/xHXfP4F7B5+fG6p9dUI/+twaWRas
B9eh6PRgH6GEDuhbyfKYmxmaOkvPmmK2YubXegrVXAdSljN98izP4k6X+SsrbH8I9BhL6IGW0qOt
xEScoyL3lLV9fWr18KsOcwT4rt/t/FkSBQKuBNaricsPGbeenAXXIRp3aeC36dGa1dn5zUKdvG6r
wuOD6kFcp2dy+M+MA+zEeD83Yf5clU78KesTnYZT1qhvlhkDf+HBvt5glmL6F18ngYAXs2Ojx4O0
IpkUDtepIQ3ecBdr/mQewZFn22e+mCtbK81pO32nd8/2XSNPgc6Ud3QG07i8TzwKFadZ/NuoRRHt
UmDD+5HFue6N9Na6zjqBYDD3BBvKDNTV41BIFExGA2BfrwiAdR+2dr29r4eoVW0WB1UrWvKjHrLC
txZ3qnCDhyhcwJ4wi4XQP65jprNe694leTC+lXp4a+ox7nSd6I56uEstPROVpCe+qR7+BnoMbFwn
wuF1OhzoQXFznRnHenw8XifJODvFSx8Q2rGOyoZIjqFsvoDpw4ZYT+JrRteTkfDSL48d/SN5cOxs
4syK7+KQcFDklKan2uzemjKlh932aMY3AMSd18FryBYVDg/t2m8VI/KolF9SPTbHbMAEfdbDdA5Z
zNWX64zduc7baz16l3oIT9Bf8KFNnFdDD+g9hGhnMXjLN7dumd93QlTlNpRhSctdT/jz67S/1IP/
/qoBWLQcAH9pvymuGoFeywU4G/abum8fRCfREjQJ73OrBQacDB0sEogOCi0/UFqIMIOc2ThxAK9I
yxQAvWH5hHZLxaFVDK0WNFRXbUOrZQ6GFjwAo04eIca58CK0HgL7AtoIR8skLC2YUFo6MV5VFMFV
UeFrcQW1UEMmqlZcBFp80V51GKGWZGRXdUZzVWoA6MAyd9VvEDFTfxmvqg5HCzwaM0Dr4WrZh6MF
INVVCwJRa7xftEAkjAK0IulVN0Lg27gztJjE07KSRgtMFqcUZzwtqE76qwLFdmmnrjWp+BIjjsP4
hgxuI4xuPA0+uoC1MOunKKN1IrNguml1ZVHkWbPxKDYcXXWMuv4IdCUy6pok1dUJKWDNnkDj56h0
h32na5jkWs5019LG0FVOoOudRlc+6loEjboeqnRlZF6LpFzXS7Mp9CnegSBDJeVAmUo+qWuJBQSt
pN6SS+ZRfcW/1WLDtTALZ8ACFuOai8CjsaN92cLTyM1H8sKie5bFeY+5Qh1HLJKuU5aPDTHvj4Po
QrrOCUD0idCLz7bRSkwjfjmd4iXKPsrSY/TVTbxWMqnLe3OYi3tGwXQzo4IzapI5d0FUgAIaFVgC
l6yvlWDLW8/FAgvQCoZdgxE0pSVcFDRuzP7z4GVIzjqMp6suN2pedST7KwFU7bYR/Plq7q2z65Yh
phGIxU+ObL1jSv33HA2GpCFMU+WbrYjYBEE/FHvgLNXtYi4h7dq6fgKhRZuID/5Ww+o7Tkvr4omm
tJ/DRn1BLzFXawUd8RAJOJKps2AKJ3N72/T4ITNMKlhkE6E4ICtfYzOhdU3pfZMzoXQby76EVd45
q0Vk4eOE1qNCvXOGgU3CSIlkhndtqO4j5Sc4xb3yGVeLQDytSG4kRHifNq1xyTJM/lvLmtwHIKIx
xjeHmBfckwb+mLnmOma/nBblLw84w6d9sATBcUQW9LENq+J+FO544H0i6rIcKjRRNdYeviI4ZCu1
LERhpmDemeUGzcPEaI+hdmoHaxn4Ahp4Yh5SMqgvQ1aE9LqC+QgxISECBX9EGcg3kwyZN9HZzHfd
zm0+JziEv8CYyI5dZdT70iY8jTkVSw2PX8wmzUjXXcPb8HfJmGb3YVBNXxCs0vvvhfdiVYm8WEvJ
m4eMF1FckFt0s6bJVdu2tazqqVyCz3CTAcmMMX7dm4bugMCgJfFlj8UUvCRGmD25HLOae68FKXlA
Oo+dWnle5mIv5Ah4a3lwEPc1fl3ELBx0EszeZcCdryy1PLVNxHzdlowLYs/f1Yj6Gc6VXgiXSfNB
rSq9IXaoKw5Db8Sf3dp2k6+Wxyu+xndsutt2Um3krTK6Ico7CzHPY78n1DsxhxOPrNVmJxTJntF9
RRbzQu07f8oyo3xLx9lCIzX4z6KJ6lPTJM8IkpZtYTfFkTNcvfYHxGJ+NT96uaJbOXx3kvhr2nsv
PpSgV7vqOG7TTIiQEw8vhP7iC/Jlfo9HfDs5hXHLl2OtZFtnxzLrm++2chEB9TVyZVgi6FlXyZDk
B8iS/YPtThmBQYPDTKVugyh6xsTWbgtlqYdYUe/gQQfZaKz+O2L4j0YMiEJwkfzrI9TN17L7+me7
ym8/8seQwfnF5Z30OaK4jhNYgkb/72coYVq/kBxqMTHANOI4OrzuDykOppJ/nJyIpJYCP5vt0SCH
wvM3Tk7oeN6fnOwAFYHEcM+pyvK8d9ichqzSPI1m76awainWJJwKALeCXbZZD51R9w0EGZ7haUUC
QRXeVeVCF7N1TYPhq+rZCZ9yKAdGgUvEw7C2NdTcOuFBhjQFWK5GTIB+kyuyZWL4QP6uaJFUT3c9
hPF4RgTj02CFl4ild9d3eeHdjk7TvWW8wyygVNXCMvy1o1/xHOoC3gje+1ovAIZUStyq67rQ/LZI
aByK2nME0Hlhs8gJUupMylb/usLkjRyae9A3GYtHGLx0lM8MPq8rU9uOaX1DjFCMJoe1yyATvOIS
i6e283V1Y/VjpbP1oge8UF6ypvReGr0kGnpxxJVK046x4K4aFgyo11U0va6o1XV17fVCm6kiP6Z6
8fX0MszZgRVZ6MW5YpXO5+VOmi0pbGMGjJp/wvM4eDaBQSzwhBqKba8X/fm6/o96Kxiuu4J53SCu
ewVzDPYNpg90la67yaQ3ltJQxf2gN5s5LpAytsu0x0y0PASdtZzoLWpRDwcPAx2ikRziPE1+5Xlw
H9LrrjZWlnHBoY/PxvVaLP0swsybyudYb4lKb450Kf31iNmUkYJkq3fc0fpkXHdVT2+wlRMNm6Bm
4lD4GB9GvRnn1305GZxhK6xyIOZKG65BE+3syVaH/LqrL3qDN5ai3skkN/a4TNXRiS31huKHrbwT
FAe6TBh0wVBdawdHlxHzoLxR4JQfnd7y6N7//l+kE84Ynw1XG2nXiYlKFKDhGJBPdErrLprKE/KI
KSfcmzDHNNhZrcFsGpwQ3s4J+qfamjEK9rf/rqj/2YqK/e6nKyq9reEtW35sSrHs6R/6oykFScwP
BKAQPWf9oSslg19c5rkss9juJLqHf4xu7eAX4WBohk5me3jZNVH+Hyusg6oRz57AHYjP92+NbgUz
4B9bU47EoupZ0mWCG7AVvI9Htj07biXJqqdRcOxc27bwHybCI3jGy36fNIzMRvM11e2b+trJgcUX
gM4c+wPernFvN8SVIs+Bu/jDbfwn7l7X4jO++9P4cOxEJl0Qh+3nXdds7tzFzciZPvqg1atLwCzj
IhUoQ8QaoZutxAC2mQrX2SYtEWIRgjCjHgE5MHMKf5VlKR462P5Nu60Xv/A/qdqI7jCbTBxveDFf
ClIRSffLx5oQuJHk7U3upmBF0FXJzoD90RvyAMxUbRwzK3EMCoItOYFW0NjaD/QQIrrPRpHi/nDz
Bm9Rly8bmtnoeVAGBifA70IrKNPt3AbPrO4xoN5gkvY9+RsDLQWyeuBiFeOKFTxHTTqlzWuxFCa0
UBKWmH1h8yf+FXEL+hnENDuCjuP8BBAnJ66PKC9SK7FYPkBvBFsYTeioSccMI2PfJqo9NVEq9sNg
d2+JGbeXgPDajZd2N5jITzWwmGe/TEifC4CY+t3QQ6Ygd2o2RmOT+IoVN+dcd9eQHkxuVLwzCLmj
BzSI6tFwghfTTruVkYAG2qgsjz9b+Pv9lTm409lAtveAEB8XmB8v3XZKxvk28tWTOUT5pV2GBCIW
/ROOD56IdjIzHIAzUDoIkO1WswvBiJ3ZTLxHU2b14wjYhcQTWdy7o/J1fjgBOmcmQ539IY3Qss/C
SC5KNVtmhdauCfLpeTHNeVXGyMBnr3b3mM/LXe339LZE6w3rjinwVtHBOcx2WBPdSLvVViZoHCB0
R0a505ri2Xvgrjc30LTaXQrd/RQJOzgFwpOnWJg5EcSlmX+ue9E9Vz6zw2YS8DSzwWBi3SUKF6Y1
39LA8X+N/NjbYT1otshXYUBZRBERRdluraTqQbXFo7NTzUQjo87q+GvGY7+yrXZe9zxpK8Wq/2j6
2Lw5s4437tQNW5oiAeq+ON8C4imhVUCuUmVvP8Z9Qbi0qaxV1CYxjzSQ5HA3MeVZOIE63meXX7KG
GsVeKmnEuAF9KStKY041y/LNgsx9bnCCbeQ8twdMaeiZe4bAL+zECqclerSjNXppu6kmm56a6jGa
7dmBObH7btfJldUUvoU8lbyUlWkHyyaP8kjhCyWhy507FIeOkfdklrXiJiAeyoW8bebHESJEtypE
Ht9GjBlJDQa+ZjsQpdbOqOUEI5i0xXJJkZWh80ZXcILDkU/ts5rq8laHa3H7VJNxjE/DnV0FAJ9k
ot+uWDa4Fqg3xj1jSxvSVU9Gg08Gjbv3s8o7Zn37IYgn9eqPirSrqXOOAaD4FZoCZBq1gJzFSji9
AMuV7aqWHrS5IlKl2GRJS++XXXlacAG2/peSSN1h42KtAzEBRGa8Q/DrHGdBf3AFSs3HBjH2cXG7
VMzHV8EyjseKeB9yh1hEoEuhHsDwW3mkMCWRdUHLOz147SiYz5UkFKAx6fKLw4uBblnG0FkhERuM
NgXWz5qx8Z3HcnBTxOAsaCHmxUcKoQZmq92TrgrZ+hxqmasBELrb+Fr8mmgZrE8JlW/EkDgbU8tk
PZ5RAD9aPDsqtz1PVhzfJ9aUfai1yFZquW1EytOmqCcGn1c1rttl2Vsa9Wh0k6teF32Dd98lS258
xvGNonfW4l7rqvP1r5rfiNDTdudoKXCrSNhcCjG9QNBCAK4lw4D4mwPT540yPAP+iJYWm1eVca8F
x3FA3IY/je2Ta1fokUPhxQ/CtaxP1Vgkj/4yF+LQtV10D0OhxmtOBFS+tvy4+1ItJhg/BzudS4wK
dN9QS6LjJmjAD4t5PPeI0dHni8mNMSBJ1HMZZ/yLMWuBtTtihaTTTUYS6zt6ZYOIu8YH1eQZAZeI
AlPdYlW0d+liE6+UWfO2mRB2szbMx1SLvbHjCf7hoWOd5yXPkDmuFpM4q9WgMxzAPaEYT7V4XFx1
5P5iaU15h7ychjrtv5H+0k0vPe/6tR1oP94UnCZQTth8yFH42y723lIbReQknRos8mx/RChcH1MO
C/eBHQuuWrxZjVa+B25mX2ajviX6jSXHzW+jRYaI4UkXJLts5bkGJHZRGBtpAsCsaye9W1z4ng4H
B35Azdal5EXHSak1+Tj5TaYdg7Uh1xJhbss/iTSNL6nW9LeWPd84buPkaxL00Py79OFH7QMAc+pv
WqyHe12XvObaL8BT6tprBgDYCJyrpWDR7oIOXF2M4t9ub2ypHQquHWNFEJ3yne2wGJjkUS4H9m5p
CaDY4JY0P3pp35fbRnsdcNxje1iuFojI0XaI9GqN6K82CRn7E2dpqTXMVyMFNJv2BUpq9pFDMV8X
+C0nHS8GmbiPi+k9ZXPo7tOrPcMmekaBu4/tc3c1cKChtC5hRjovJVb1ZdFOj157PjBB8H2BbMMK
Qj5n+cXGAczvxCliac8IWiUEyb52ksimE7cdyxlvkXaaRFfTCXUXBpRcQvxZMYPMvqIRfOkMQVTE
ImxMA2lQn1Jk8z46JWmgVsLAEa/BokOdN6qmeATt2d9VGnPgaODBfGUfaBsfyHSNRBi67jEKJjZr
QCxnKJExThVesdvE8oS7QcWKdnVyEnzHbuEgMdcpGaHGMCDubl5l0NSM1pURnNCvwvpDSAgDFWN5
gJBCMx1ajXeQV9JDoKEP/ZX/UCc5zvnZUD4H/DQd6dIqrHHTlRzRXikSlCftJyvVbInR1pwJLG8Y
ua/0CZNnINwGGkoxpi07AUO1sjnA1XTmzTyFMZAlfLg4t3NbPs0aclFdeReORl/INmOhjQMNQKu8
PD238ZLNa5Z2usmlnD+2QP8f8Sv4XxqQ7vvqOjjMYFq+OSLUnkG/KfdN16IxNKKCGWQsFFtG48fD
PtGDSgt/cHGSepAZDT4Q1NJ0EvLMIvNYy5S5Z0mkwaqzB8ImZswVdn/jycVCS/ffY91/dKwLLEn/
6l83ym6rgZyg9661337qj3Od/IUGl4XVw/5NQot+4A+9gQOKGigPUBdP2BaK0v/fK7PtXzjJWECc
JZJdNAn/QLtY/MKAkyMyXmzIlEZ/q3dmvzvZIW3AI06Dy9X+OB8F559FB8nSTgO5De2RqQaZYGlq
iEczbhS4/aTeVU0qwd3VvvnaGX747JOxSwpIGZ6MNoGpwv6PWtenm2165Z7whVHvKUR2S+r1Z1kX
VA9xDbqiMvtgLRDMX0RpDN/SFu8b+Yz5R8dC0lUXMoFkR6eI7G9wacTajKQxISAUkcmYoS8YirAO
eU9DOcz/Bo/0rnnIHXAcjo4ut0EzePT5+ke2TUqxxkG1ro+UmvM92thgT80SrK2+15+Lv/uHR+Sf
HVn/fGC9Xo92JTE0NEmJcX53YLUMJLFRltXHyWjt1Rzlr1rtt05C7sHPr/TOkaiv5NsWklfo27QW
7HefTCGXQovh5ciqOftZLN9UkgAaAVcnT+D/nP0Sp+Hjzy/6Dml1vSgwI/oFPEwS8ta722laWIGo
Po+Dx3q4MrTzokNd426G2YUA/fev5tLhgIEkYWhpcNKPX14UyCkpixTWqzm52blsiWqHdoVCdsiD
559fS+g28g8kMf3RoBJyEd8GhITG/s8Xm8FmxiDKk2MTzznS0piz/KZpimojW4HsGT75ZeA4fzt1
2XiAQEQkPDld3d/+zICYpI8Plo6Q7/jvvlY4TP5CtmR6bJiUsdF2S0fiVBg+B16Ns+nnH/qvz5Br
Cl0NS2RJxBK+a623HJTtvvVSoAVKPVSy7Ta9wRuM9T6L4WgmyET9kpief3Pdvz5G7lVYxUHZoyVm
vluXsiglWNUjm7OcmpGinG9zsoeJhOwEQu3PP+O7azkEkqEi1n00vl5hagfEjw+Rg+xIjHGQHBPO
87iOFh/moNkuNxFhQB9+fi39u354hq7XQsHGrQRH57ji3ZeXFj1nFGq3o1rUJDYV1cIpT+zxd//M
2/y/0Tca0fkSVeX/lENxXwFR6f7v/3nfFtOfCWcOlg4WGR5X68+fafDyrvWqOQH1S9wg1QzniZWz
lKg+R9t9ipOkwIaIo5HJLA0kcqOKKD7//LO+e3b0Z0WrzkIHn8xCQffu2eFwliWN2/M3jB3zDkH8
1ypCLXAO7aU4VZHkOOvZy79Zz6+38N0ttnyHD25DTQPA8u7rHJHNVSr0ATEC8vnUQvQ8ebaz3NWM
GfatXROq1RvVzMR3mSN/HU7DMh4nr5x/xcrRtG81rosTEW84/fRIKESccQpVajz8/O78s7/T5Yth
5EF1gG393e3JXDuclG8YB9P2vddlGZx2PTY5xyyYZ5PHvIMj2GpJDR90VzVlZ3O0QDna5Ngch6xy
boI+CI+Ym+27wPA6fwcFvkoBSgT+uP/53/rXp1aa3E1GdqDovL8M2MyAnJYunxIQ2CahQRkcjYyz
S9dvf36dv76JYOz4yjiFSP59vzcmhsVNMbrkWE2VeggSLRUrs8q9QdjgPv38Wu+Xcx5PacLIs9gd
XXrluhn/42u/yM7tnDllOSdTahPJcNwghiaYmVcFbXodoUQDmS+G2X8xijLac6Tp/82NFaar38Q/
P67SZnqJJJWigD/n3a6St7Vh8WaEBwbr7XL0c4vFtA9muz5GQ60emOKZr24cgj2FysuIq45TwpIT
yEYrUmncG+KZwlOA1OYeSbg1rLomrYlhJf4CuHpWqHMed5idIJs+qtwOv494Tz/KJVdnvE7EGwVN
62nleoZFQro3Y2uy4KI2tx7JgvKevLg2Dz1+2dsYxgjhlnViQLGf1MMShfawymk4XQogVF/zkNRM
Rdj1mZkr/IBgLsPvBLi79aksGvT7JW6oA953B70cpxzg3X6ra4QKmNGqbCznaww+6I1lz/4w2Xbd
rOZwLKCjQ376no+9M20KcgliiKtpfMbyXRCFxtIi2jF5HWIW76qL3O90lqWF85mykeOYSXDGlATR
AJPac/aTY1IMEejV/Sp94K1l2vgvspla+YjFgueNtz/KdlkVcHl8ygYIt461E+6L/6Iw5m7mLIjO
vv7ZjoMutAMXXHeTTB02F6Z7z0jJljP7TP6xaZbpcr29oTf1W6uMzYfabuIMpLWfx8dQRJ59suB2
nTNQLyh9VJzSab6uVgDEbtoeleJakjT/pawynsjKnIW5znOhDgMiYJpBQJm7dWua8TN0cOfT0JqE
YFjoVe816Ud7Gvg9E2qhMzwhEssaP3ltzYBckbBtlwiwaZCrFYN89wkTvf1BlmNrrQyLe1vYVvKa
R4W1E3hcvtJmImyNl4bs9zAp1IM70eha9xlho+bYzJdkYSi58R2RfMm9nqUJpRfQOBP4mK2fw0Jz
GOWA52W9IE5ONmoWFDCiqNSOuDeeJb/o1TmaFsJqQo5ey6rvRvVQuAaDI83l2gxxhyUj5QPQBU5R
Oa07HrAtJuv6azxFJrMWydNLdNd834Y4+g4DYQl3eHSNZw+/keYtOMs5MvL0lMl8Gygadcz65wtB
cs0OTJkAykhiR0Nc8XoxqvYhYjh/NGVb3jA80aGYebLxrM48C7tUp6ExPWQ/bvgc9f62cjQywSuz
88LV1vBw/Euh/H2WKOK0SDqEdpPaLxIKxIpsBcx0Cx61jNQy05gVTUfLWgsG+LtgxnsMUgkgNHcV
qU4yXpKoXE6pCHZxjBkMO19FloDNtMXA3I8ANliRD5Oe8ky2a4DdOVgnnYCjY0l713lpmTmdwTJc
2hniGjqveTMu0lmz4ZCe1yQfvNCDfdXV1k0OW8Mc0DDVfTnts4DUQuJ0tUPO9Jh/k7GXBPFjFy+v
kIm+1oPRbVPCODeLh2fKoud0NEz5udHGZ2K06ny9zJJdbaitL4XtnBQgVMSYyV3sJYixHO95HMOb
qkQl3aOK2MbOMp/ivGABdnSNVFjLnZfY9hl/ffMgkrw7GSOZAEp5t5nfLJL86AImYEASQ2NF3Td8
cfVhERUqazLlQ4RXkZ2eROVUYhUakX87uDl/UJWTEUW/11IfXOXYu3nKEdr1IyEvONyaC4WSE28m
Tw/OfDP/0EKb+kDLcnpaKpf6oeoI5VkR5LacM1/ZmgXl75yMYKO0QMw95x6g+yYouChV9LmNzEfp
TtOjPy3L1lbDsNX7D16uqibDJamb4r7raQr6vGn5kZElpYCVwcVrF2qRTDKsykqvW3umn7AUlRP2
LbTtxBkE/qFOOfqgQsg2BWXeLlAmvS4C++p1W1vFpTP7j36uCFZh0HbnNAomZASWJd30HsrDHTNN
XGR1l+3KNHO1mLLbef4QfepRot3Yw7zpkxCx/DSYkCpI3PhipzMMdbeEmQartTWOZdDGJyxMsCms
CW2sGgsezJTagSNCbjzkS+tvi6UFCY6byiz68YUoX/m9d2aMgF4prGercP1P84Tma2+6CRLlYcKR
WQ3UY0RhHWqlgrvZaDw4nkyq7Kqq10bf+AdO0MEBVZ3Vr2oxtN9qS8ptPaXLqents1845jkIW1CU
TiBu6SOXlDClDx8iDx7ysAlpr+Iz4PCfxg5tilY8G2QGrkWfBye+VDgbLmZeNmEspQQhOW+zMrsH
HxbLcW5KEpArsOHS4xHALAhpI4zc/eQD1fRwEUH2SpwPGVyZ+6jvbMAVIj2GaWOduYPJxkZq3oyh
2I+uy4MdlGeP9sE6LALrPmpy90B3375FFYcEvCblK3QbsSnkVO1zkwjaXHXy66BZZSw0zXrsGPKt
ZV+1RIVA7N/HY2lBoZkYDRGCCifMnO27wZTVxVTkCWDarrxV3RkpedOZUTkAdMZ8n2el/+IS3PnM
R4tusKLJCji7kx8XI1i+9RzHbzFGD+ibDND/dh0wUmeezZ5OnHOrO5PuHSd2HU+JUiYcRXXKxdLz
dvX1eUqL/L723P4iu3k+2E0XB+skkIdiVu1xkkTZIDSQNxXIx3M6INlxorF41VGERK7UQfPJwSS9
87w0+x64Bazh2mckC6CCXhI5Ux/9rv5S8Ku3bVMxPghcRdhBR0ztV5ORBHwVoyNerR6oZaUgVLQh
wHXjEEh8Q1oHeacV03h3SLZZYb1NCMw3CRh2jMmBTWJxFC1nxnfVqy/K8US2M9OOgD2QBqzaLy4W
GAZv/b0wx+41bTPW7CZn12ARaLOoX48OaRPuh550X797w7YviSZxyjn+HhuwWfoE/TEvdl9yTOqN
740Xl+fZra27ZHKHD0BUx1enTeRLNAQg9zQECFwe8TQ0vl1s7X6xpiNS/j/2zms5cmPL2q8yL4AT
SLgEbqsKZeldk32DIJvd8C6RsE//f6A0E0fS/FLMXM+FOtQSWQYmkXvvtb51NDxnPjNvBXBcesO3
WWMZNPOSECR/AF2UtevkcszFll0UggdrljtdtHQ1rDbC+V1MNp9KT0enysxrZ0wLvLkjzwxGWRhl
ir4nGJzFKSHeOyPnXkSr+1qBLdppx6pZzmZCBXwMNWRpETV6wuDBY0TQHeK6pCtPpvpiPOGtMPdB
DmS94aFwsM1Gn5sl7X801EbrdKQgeKzkKCDN/x5Z66VMR8m8TmRjEWrG9PvomXb0MruW/W5YjfHL
QvpxFfmARNxqyUjD42UnZwqeyUkfNlbvqu9R46RsJ81gywT+mY0xSZGRZ+JebR88m8TUFSe4sLxG
RcRFVb6YbmVuTJJ25DDlm0xWyxY54h6JFjD+Cgsj/t5yM7E52UlJ0KuoFNZTamychWQGB1P6kRdW
Um0N6mR4RLrmUbkGehjWvvfGn9BGgwO1vLNtGRrsieGW27z0zlaHkF2kA5Ytd40PJsUL96hBRCyX
s5lN4jK7JfkLAmM/L5zUvX+w5jbflOVcHGBkTY+th1jZ6v34mkTdX0bDmKFdyIPzhsE6pzR2Q4S8
ZNGquTgGJu0BaxowuTeqPzSJxoql8flS4/PUYSN0hnjkQBZL2305amzkesqucjEdcgJzNmTJT1uK
am+nx+l2RJYEinXyjq4iR8UsB+KA24ZEA+JWLbaCd5PozI0uMlRxuvuplVGHjVEvB+GlK8IrwBNj
lHs1N94F4bBFmrx5gj4FMNx4Tz1nX0fJzD4luAFyRLJr+zaWC+rx6IzD87lR0TVLLg0jXFMXTy2/
sjZ+EUHwIK3q0LCbBuRMWp+ZoiKEWbnBXfEhXFxJKKpR+RnCfa7XiD6ztj6mQLCxIot85ycWgZ5K
7wLL3Gd9gwJBjliUvR/lQFqQVdLVhg5DRRCPff9tsZcfE0kQXtYjOpFFOm7nYI6/mYj0MBEoPz+j
34ELN8+YzVP7IJZwaNPXaZigh+rkym2fTX/oEQa1QZh06aO04+QoxyDfqnboXw1L+eE0IrQaqGGu
+l4BUyTSjNt8Ns+uncpXr3MqBkqtR8xWMqpT2nq0R8dsLSdIKZ0ONZ7sEPtZ7uDuJRkYFq6h9kk5
PbiWF3wCCcDJYjQFDR2ChDvfPFiDNdoXpt/E8gGvGaa7wlLr61ltTow5TeeRxgVaMewOmitajjnj
X7qaTkZyBih5XBaoLDc5+6GjtHtJXDUO83TXGXWG5S6gaep1IyVnTtyH6q3ozY/z6FcXedyAvCsj
BhcNhGIrQiG1s/yasijmsu93NcsLfaZ1pjHXffRGDq0RRkZLjVFbLmimZbppeca9+G00XxuEnW1B
uxmhnlvPvMkMl2hlHcyUHRhu2ERgUdiS10h1ItJp+Jkt1nibeTNkSZEvexEjsU/yMXrDEEmTO3ak
eBCdq0PPVVQiTGDND2LZPPdaJ8Na8gaapOPEbTo49wNbh8LwzEMjbHVib89LE71kQBWjQGc8i8RO
Ckl9BeLvu1eU1i5VbP82TtLcuQrUHyCGU9UAyl945J+svONB2tnR2U5cmgKog6/J36JHsE5qvt5v
aBwjnFGOnCLPZmZDINrBlE75+vUjpPhZD6ZH2V/LLDhI112OGPqa966E1b+dlEWXwLfH23Fh22NQ
bDLrWSrvMcg5mAiGXTIodbv/ahQTE8kYZar9XZ/TNy7KtCGAIk2CgxHwEctkzM/eoquDV7rdtzrV
fIE04xVZRxZUef1056aFeC17k7OOu4jPPE7qpNxqussn9rsLoTDHJe9JA2/mWZPayPdyiBp4alzK
vnZIGiLb56zFitNQ2/d9IdVuyKMxJx6JrgjNSxaDXlCdmGjBa2dw21MemWXJ9W8uxlVQx807zb/0
YOYZHUV/uQRKdaAyikDTkkF7Do40Xuq9hiTtXBUtifIugpBLnS1MyBaX5lW05Oev685Iq2U/ZJwB
e4H5BXYfh4Pu4CUMBCnx+RJwMQbDY5oilFn3Rb8ek6Jnyib4K+dquqnlwGGjSbld0++urUpUh3pt
xWERXa4lSPFbWCP+jpT2Ze85XAHaMXntYFhfsMi8x9gKDHIDBp9cPPQ9Wjb+bqqk+Vqa/AoKBHWS
1fp/a83REt7EBStsOV8PvFCIwCtwiZwyzNeEHEFiUTQJp2nHdZ8YbK8FqV/ckWvBT6hR9GsRDk2l
jKvJXnhROPT1O63ECu5qZQ3P2lptSGKMzgM23vcoMae7Ga0biewJt7Bj98wmRx2do0bU77nsEIW1
k4FjtxsKE9VAEYkHigO+YYVEdA0/inN2wGgXDkGVWlfULeqbJgw93ZQELJ37msM0dLX1MOYaGOJ6
w1pdnnyWS9m8g2Lmrae+G87EL0UnTcsVUL6Pg2bBUxmbdOR0y+8FijAsFt+P3u3wigoi+xrd/KhM
P4BKE0HUGVR0NjVnR+uIm33iDoz6OaBjUQUHrQYdxoSWX9u0wK+bcoje1IiWdbt4i7gUsSVuK9uL
zm5h88k1lY+7q1gOD6bt0vxgLOrv3PUqGLE8XLmNS0sBtwaRiT7iPtxMPVeJXMyP2MwaQBq+Ae09
abina+VGu5rqFAUg62PgcKQArBlP+ByjX5IgdCjeer0GlUmSmnSb6IzIrIzYB8zL0ZC9v5O+pOzz
vWT46XvUyeR9iem1I3Xr+zT4TKE6NuSKVmoThwnbCp6MoJ+vRDdUN8mo+6fUHP3PZnCiX2k9oR52
IbqT78qTyUnHdj+7cgaFBDXmNARt9JZ52O42Hc5YkrVrGty7oknr+bf28//Bef8JqmB74m8dQTe1
0sl/bN8VO54/MnqZKq+/+rvaQbr/AqLhkUbjudL6jTP2u9rBd/7FLJpomTXsaMWT0ef+3RlEWg3D
RUGmGVMGi19jKPafOnb7X/woXF2G8wwi6ZH/T5xC8mv6/IdmO4J5NOyEIKG3oN2OvOPfe/4SSi2c
SrAo9MAIg4PQmMgd0tl23FmDAkyjh8asNwwOEu8UWXPsnCoL8yEpGSyvW2uE3LOH71vmYe0SZ3U0
ilqMqD2HqqRESOzus0xdnzDHxDmxfoqb2i2ck3bWR8xsZe1b0Xj26hwh1pRcKhqqOWHKmxK+1lXA
AviGnKx5a6jNSa/JCIfbjBW1tkhojlcIPG/KoDRIoq1ij0qitvzmYBVov8IuN9ZfsaOyBACczncI
K4KX3ha88disDwDd+dNDPLnBS5mK6UFlln2K8pL72ib7Rd3G5E3U55rIT//MTLb7ZKcnnkiSyOMN
CRbGViDdI26M7tzdTH3Yo2IO+BoNyCJvY1mxOprCFk8mapN3aU3TXV0b/dEeEvt5gbl7V9k1vhvb
rNnclZ24ia21odxI8P6ZBz5miw2xwWkVZB2JEmADPjOVcgQgiVlPlMXNmx21LPmTrfgxZxL1paxd
932O+T324HwAnrx82rHg3UzoxU9ZlNBI7W0vQVscTHxrJ+c9/dxu3orM5LsHhbsQyTia9o1H/sSl
SmRyYxMkceXTlEF4lk7XWZQOJ7TCeBlTgFkE+a3H05sigrnLqTS8Hdc1/+W3E4pAK1egL6PgxerX
MzzM7GQ4pV33Cn6MHPKxiWYifXIrK3cmyY/pvVFafIWaYR9+1yHhT78D2EQ0T89xATnAZ4QtTV98
nB3D3UpDxumh1SW+qAYVgPlNsc2390W5GDUWn+VXEvUcCXOogpe5GB9onbr7uWICsi2YaL4sVpfd
ywEk14bcQGPbiNJ6qhwuQCTV61ULgnefTyir92QM8koLWXPIB6EokQq+XkTatIH1eCN/l3rgarAU
DFkC37S0SZlz7ROijd65LqTULRSwjovPsNisR4PFrSfHRn8yxsWdbupG8FRouQlx/XKC6wa7x4Zs
pg5ra9bQ9q6ygKS7HKZbGQ5cot4Gs1VwVeOYdY4yA4Vt4FMjxHikLblPAewvmxJOyINtxlVE+6vk
iolE331O08oRqRaDczes18kcTM1bv54i39b2iUq7eQMOy4vp1kwPAZaUEG97ekCETVwFm663dWD+
8nUJp4bk+OZdfVlzUW+y9SKNvGEiwbHnkIxWPN9NMbcCZtb64iRZle8tzwleIAJw4HTd2EQTghFT
u16a9aXAq8sVsN4SPU+4A+QODt6c9Jxsk4UjJTLlDQ6gOhKjyuzEQ+Pz5FBMvxCxgRiw6TLKKipd
WjRqjU72MAKGCxL3Q5G4QMXGtOTrmKlzSjsELWROkrDFemdygRk2NznSFY5PpBzxNFiab21iQwYX
a9onmdQBYTVFcLXQlWo2Op15hboRsFLIRFEkBkr0rHdZO8DWMFQ3s55CDlzHqvJIPQQNt8gCatrJ
2NnEHpN9Wud8X3tS+FKWbu6TEPcjd5iFkIfcJJsVq7TqMXmYu6m5BpsShOlMDB8K1emBOZxDQEZu
BCGOAF7H8UrnhIedXaZmyTDNSDxpt+k5gqUzPTRfu0QE0u1bbkbtMaAIPbB/t56kzTXv5QV0AtTy
annsgsB1jlPPEmmDOb6ackY41KW43gnKMMRTZC5Lc45r6U6hXZVFguEuSw+ZCRGxd0gU2A4jZ6lI
I+e9I9BYhXQWuaYi3+ECx5HJaVVd4b6b+M5TgsKFeGr7WRB0MY/zjvwDtLKQf7leRKfBD5O0+DbS
ZfU2pdeKm7QOxFNZCj5PVjarRT1Yrxwpino+O5ni5a046j7jnFTnNHG5ugPeAkdo8KJSV2QXp+nV
sRcrMOHrmncs0lK2puY7b1F782cP+eimT4fgxXUpQkOs9LzFMIpW3w+EMk97CIisb6rTWEgSe70e
g7nzt03rBy8G1Mvo9yUt60i63cHY5VKiblf9KfM7nPLt4IwYr4Qh7hxgl2FREAC37UcOL3Gm+687
jr6R84LNbCKjuXVVsv9aWes6EUTeY9p4EciKq5eRtmz+zQUOhkTWWVcpkjTTg5No9x2zTxBmfVve
i6S3tkTgfEJuIfWnIQxt47fm+nCOYlZgZqHiZlxcFrKC/cMaK+Q3AlB9Uonk1pqT+cjyY5cjGXFk
R9OoratabL16CS6o3qgFLRlNqKK7NCjul6wAJ5QW0t8W2qD3XubqWGm35BRVYDk3eT+x1nJPql3C
EoO+e8S7srWZyH/WVflSx0Kdg2jqTfopBCCzD7HVE7q7E3tgji6VIykac9xceMb4d4IiLuLeHew9
6sl00wqhb1zTri9dX8QrLj95TmXrFvhDou8t5EXDqturDm3CVmlJUzPjHgCmjYJ/PGo9n7qEFhed
AFVGd/Bl6GUG+hvMmn3TdO3eYDRyh/lnk5XyIUJjaX6bvQIDHWTA0otOwGJKVlW8wLaDA2GxTaT+
jQnQhEptqbYUcwAEvNbJtvCUCERCfwUy0Wl8Ypdzm1IUfwlDdaKV+2k8uxAjc3qo40wjt2qSeT97
cyHpWxqpop/cr9BsJKoXHN3LrT9pee6ygMdcyuwIikWjAVKJZzBu9bWBYPU2XXL/LK2IqxdNAhBP
vw5hXjbAkpoJ2nMu+4uaBvOaphuN085wp/fCqbPnWZbPmAzagnq/c+7bPEEor7vRB0VK/LI/2MOv
blbBB2NuRuYjgzyC462wdelx+Yr44tnIgiNT82E3T7oMYYITVOg4ALuw4mXXvkoySkOz9z4z7Vf7
pR9pchepGcbp+BwE9EzzFKiXjMbvQzRt3TSTHzHStYfEnSs8iK21t3NsRJZ21X1ncli9oPJCdyqn
H/QinwzgPxsxwvv204Re10LlWWPh2Nez4RyiYJBXTZDSxWy7pzboibBVHjujsCvbmjlsxBJFhb91
x6QJY/YNZ6QpgoY17UcXUvUpD3rnqsYuB6ebNMQhb93HyatrcpNaPzSChT46Kxa+8TK/A0BPVeef
jSUXtzwEwIc4Q0V6veGdCmXP9zE8bLuyq6NFHtzBX58QJKSRYhcH/dHFDbfp0tl466IJVmmjgusl
c+/7lHaZrirzgfauf1XPhX62JsuActmAmTd8ye+N7F0/NPJC9iWWtZz1VLWHLNX1K+Hs8AxLgrBT
rm8rfyLqAtL6aBtgU1sSKTwhd7nv7OmvQWup8/I0ojd6N/LylRklXiAhi3I7KNXtDclls5nlaDJY
0P3BjKCVu37ebln84x1GGh5EcaJPQ+V+NsQDh5YW2Asbs1hXK3GaM2W/R8qE2xbV3fTKjjhkd63Y
CaZmtZtzMw81xr2nqGVFYeVfWac1HGAjteTR7Cb7UFJh7/DnzZy0QoxXSW9IsWlsYjvRDHm+4thp
13wYxrwQYewWCtSUbJlvPaSRmNY5DzFyR7l0Q/zJ4h/vyQtqdwusyl1kDFWDgjtaIIzFNonFXsJw
Z1apd/Tzfnwx8s7yeexFFna8XiQ71WgqkKQNpadqmH7cF6mtx5fG84vT4sErC5AG7YFrLWGfmPw1
k+neswrzeYwnn0vcLmvHOKekK2O4z/sS/kAAH/cKnPJNMujumwFC6lIq/9rLq27Lwyt6JIHMfA3G
Dt9cT+2iz8SVzum3DkCqeSpzL9BnAw+JRc6QjWse7ETfjmEmDHZOMYVbdBthCmQ3i2IcD2pa+29R
W7CoR1k2NtBsxxkiJ94wfGoHHCn14m7RWRsms1d4WvSPXLNH/0Fvsd1bPTaSrY9+L6ZBHrnlpTUV
/z2v2XLtTLfUoGGZB6nQhVYUJipht1WNmEaZ3tAXo/nYFPPZFMv0MFsjM2sZFNsSh+hdgtes+QeV
7KpD+1Pp7FLYWxTQFt3GP+vUeobfaQOR8xiBVla7sq7t6dviLH33ShbAQjopUHkMn5Vb5N5mzHn4
/oNg7y9KOSTXNhpsgWvC5lP8Sdg5Jp6oF0vHR3cKEF5EVRenuz4QkXUDIAvoqiaL4ZDaaRIzMIqW
KmyQoNzElRZPvtmLG6fO2VX+/af6bw4LgB5wjWzbPQfh4h87CqBDI0LQnRi5Jls/BtZQkqe0Zk86
UBwzzrXY+fT0FpOdMcTN29+/+19FpBwPm5hf/mELDj7yT2+PVrmHnM4xmQtKoUy0M4alrvXLjBOS
zC44Ikxd9lMuI+Mk1u135QCluEAoaaxbx5uHfNmYuWaqpNcKumnjKmPQ4lLDVDYL7T984L+eRFdK
4UqbAZnJ7OJPx2sI4tQgG684osyhT0nQZN9tEw9x20aBJG63VVNWoTd17Xvp5PNDq+lVQNSlA1BP
6qGs2n9wSYi15/PHCxt+gO3QZ8UuIXgM//EQGsjalp59w1Fla5PYM7zpAb1j8NLR4uk2vrGWv6Nl
dZ+OkEC6B+qLCsZkcRBMTdNt1zVrDcaR/ftD9cXD//MH81CjIOGG4fAXrbgczEaVzE6PjRezQ40R
xRKbGYyjkhO7IpjBj01S+A5zLratu8muu/w8ONbw0DsDPeJkGIMX05yplp2vfbEgKOhgpBRRsUN4
6T6NO/bcEdK3jVp7PVVgcmcj4KRbkksio64BeOvP34rStBynh35ZuwDV3EwPKFIJgBqyZbpb93Hv
ZO9wbaFGgfDkyoYK6O8Ph/UXOfkqI5cYDOkbOB4eqD+ep0QYbToP0sD06bIGWjVWZ+SEa6lTwaV7
YuEPrmbLH4zHylponkxlwsea0355nJgoVo+xDX9w6y5Gsc0Kh3/lYPHnJJHbh1/tIdtq1pOtMro0
cK7i9FivWarbVDYDSdFDq47LXPLurgUyeeflM3mCPgXB59eX/b9O9D90ovELrEvY/99yd8119PMP
GJXffuP3BrRH8LntuY5nW2toOpTf/7LbSfEvKCF0lFwhJAoKtOf/SaYift31kZxLcil4spisEL/3
nx2MeKxXeFFoPiNNx4j3PyBV/Vne7kuJdIvXwRUBR8X70wNsDliF9Lx62SI8xaE7X4NU/Lej8d/4
Pv76FqwVIIQRMvCR3S+Sy79lbGBmWGUKwXIc4Obmiw++ttr4Hof0v475/+Jd1k/xb+8CU3+a3IR3
kdX3zvheTz+1+w+3+z99kT8ZZWRaO4jIeIt+uZfm/Zzu2uXj778FBfv6Kv++xDJ2YDnhqW1xZdAK
/9MZWSmP2ddd7RqV+lFjRBpDRlNWiMJiOboRyXlwqpjjFT3D4s6E1djZU8gUQBzmaRgPaaPUi5Us
ttgyUM52lNH35C4P7g5VxHgVwN5Fp6LMna2ngUTvKHrEjY0OQJZ99jSvok6ZyezSeQNC7xrZmt+Q
OeZ3ZOaJ4diTWw4kIyHqGqfULjdkcl007DTztq83XqpqpC09g2mzkBcT7g1OBVmhu3Hn5NpsDY9J
YgHTw0SimxguEVVx2U+EkhHMDHylv+qDcnkGK1zskiaxQKq3PzyrlLheSjv0DerTTi7lgXXyyskt
/TxVs3M/wkU7GKgnw9pWGQN3gPxFL5x9l0PBlFMjrn20ZmFmO9NmQlH0YEvNizCavJJLNof14gO1
Hshwvo6ISzzWyNS2cd0n91E2jD8CTSDYsNjsDLxoIhBmgFFjpMvPETTiK/hmle1KWjXP2GRcm3wu
8VMpuuNbDB36l9E61NJTVuiXwEr9ZD952rkfBpMXWg8wfsLrGsEY3QC9RgTOrgegItJEFaO4o/1A
eGIEu53cko5YLULjJF74zLjJYuen7vDHj7PuP3nwPTuL9TMgC+ZtsggwcHojfdU5mR7mjAR5o5JW
HKrR+blqM4INHe4FwiXMmQybyUQjjOT13uT1mCE0RM3K/FwGbveSGmBt6crLS+n3CbPhMQptV4Hp
wRtP6IGVneLKHnaBatQevod5qCldeeoClgYdO0ehD+oXSUjhx2cX+fgRWQ9vYC0eI5ZMH8bSz4E6
Z8NjXi/9I3tlflgFHRcGCV73wJmBshRRfvYxNW8co+7ZzAbOrR9wODetLaJdiap4Z7F23ugxyLJT
ZnnlnrIaDtlE8li07RVzecYHMTaRFC551efTphlT99YqRHZI4tg8CEdFHxHJM8TTWEZ0Y40BamdG
crLfQN0gtxvJ6e2cKGs3x9RK5Pk457lR7VVL7fog6BGfvKDx7iK2lAcgEfadFGV8NTruS1S2TOqh
eIBCcAcTHwBSuFOr6Mf0/UQCA+i+6EPjhYEoNNZ6Yxu9cagxJvyiC+P/Qmiptx0ZZRdFptJHEpgU
xX3rkItIYndo0JRFmRysxyMi8WJHFfZJM4gj2Q1TESZxYx5FJ+ZjyXDzihRe5wkVyxJGs0+MgG24
4uDLSh1cEDWvvhUNQGHc5N4sW/M4EMXg7Zx+QmAi0wHJMHrbHyInbqalIXFDsPf4rmy7uq76OLgF
G2M/IUfB3QBaxwinVriXr9GDzeZ+Dz7FvyPPt3qH8D7eq5n53ZQl+oY9tnclJoQdBMC4l7xBDyRa
d9iCEfYem9n2dxqbIuGDaEa3VEC8QUvCT7IprEjfq8WUFX2tKJebyvPcHZVsDX1qNH85qafLTVLU
CfHxQ/bpLl53FAOLUG6U3YFLAxsNSar7Zm66A3RPgha7JoX97CZgOUynvRSjBz0lqdvkaUF7EG/i
AeYGN03i7bIApiLmluXMp42fLMrC85zP7QUV+7wt3Chtt5lHhxXaRBacfHYMe+gVHt6UODi5XYBa
B1ULOQ8xFKwkT4mw8Wg4b6n6EVwFpg7ZNavTb/qmpIXPCgzCCGXU08i3zCLYkjTOcZjqhZYjep27
qlDtx9hqwPj1kN8XtYP0OjPnrWYV+E6O+RLWg5RHotmGn0AYl72F//Hypd4Z67TwqTPQaXTQrj+A
JWF9KVCR/OoCvFrMPrARCRPp1Sr2sSrPJXsJlQ7+xZLOoitXPRbe+s5HYT34eT2HXMNfcab+zhHx
6hFY3xIXCho/BoXDtp8tKgS7WCWeOc0SOeluhwqDH3WUbYRpijTlS1hmdbH1gD4ZEYaT1C9DWgI2
DvrqgDYsCtNFmJDW1gwXWNhbc1plJ3X/DptOn3zp+TlAnszd+VEO3ndc6a+zGm4C5M/ophIyWJQI
Ulo00HSEoYFl49uYjtTPMxPARtgnMDBkiCCCLM+MEVClyNrT/arWXo6aYhFd4eQtxyBFtCYgR71+
eYZSZ9UIfoEF3MavDnJcxyNL0/O2AJuj87T43UYopFVwOIynJvUwFxsTp963QXLWEkFeX9jJ55c2
KV91U6Xy3EtEChNymQ5DfRuDlmkjwz+wG1UnuzHylxG2/qGqWhRxrWeELiGdqPHRuMVfSsb1Ydcx
d9rQf53uRg/doS0Q8dQBxoAEdeOdrWbnXZRtEVYNFzhsl5xACNx/2IkJv3HM6mfGM/yEA6l76nJv
eeFCiu/ot8W3mvnYY5VhKPAcMAapaqqDr2zvVbMh1ZueOdRVMVbx/JsGyYqM6U4TGHG/GObwc6gi
47mUTYSWUGdiR/f19/OU6yn6NZt82Mmxx73pMK9FmWc8xeSj3MEkQuNeWLAv3Sl9q/rOvw/qYdob
gN6+2f3sfBuU4XzL3Ga+4Unl7ZM2MXZzmho7VG6oWaOovl5iQz0Qhl6FlgJPSsbwdPN11BmXJPj6
fGDNa5xmVdU8+Lrsgk5BbNoaVmfVQ42quRD3ExmPF4maP6yCTJ/KWdthQ+ArwkXT4SaWwXzuUXTd
Rr6IT5jPMAB8Xct0MfGbGo7PvsJ3LgsBhzeyq6IQQX28FQ6IqQ0KpPzWbLPy5KFxfg0iSGE6wuS9
gT9u7czF4fQvoDMYB6N9a5FixmNgl1ssswlLoFgFcpjv8nm6YVGYT1YTVbdQ+pddWruEKeK9ml9M
XKbuhhSeLFygpyP/pKwugjkjA1hmt3aegNuxkWE6fYmadaT8FnJE4aqa6baVHY9umQBllG1tgJdY
SpnvLKEiFAUCED7PpuEUKAwzm8jpsGLooiI/RFb1U48net+z4LAHwppwoQeob1sErAhwvYHuLlLC
eSRXvcXNuEfsY8xEJFfGU2eaaL1AYbFjdkjXKwb0qGbccWsyfc1A062UAH9o0Z4jlDmgiSteTES/
YdmgkbSDVHx82fKcEquVM47mB3GlSPnoo9kbw1ndq/iXwhROAX4LnKcql/Lsjc4c+npWhJVZiPbs
ecCyWQaM3zd6wFO6qTp7uTc9hPnMthmMbiP+8uQYLSj4AI3hVU+CxDbiR+8yG5QSGcptdITe7xxS
014YUkbMGBk3r9/oViaTtUWGl9yIJbXItEjLR2IuVIiLqgqXJjEO2q1JPbHd2fo+V7PP+KVqH+3B
xradp8YF78ZdD2ZyQ+YmQROZ8dNvge0KB7p9jymjyOboiq+R7wqzZuV0407tfV+NYY0g8BAhQ0Fr
GukLNlSFUbk1ZcgOMcEy4RJUmCD6QRW3zTuv/CEr4wfq09vJ6uy9NY3lum9rTyCrrI1c0qexTpat
orl1ZLU6cCCGrcCGsotxlOHI8F+NCv4KqF5mNmnXRjufCSsoMKTvpq9xe7kNud6y4fuCR3PYVdEg
ZcXGrNJE102VxNucsN/QSwsYA7U99MB6s+R73A/uMYdrvGzQXAzh5C/1YwOhBQ1BbLbYOq3kkmRe
c1dVefNK863a8FQvAVY12EIG6T1KgWFzV/iwxfthXs5WGuQHwob7o5HkLhaVuHXuYPMvd1nsqceG
YLEQL5rEiTIpmjbw2UMET9E2UklyAHSf7Yc2pyQ3i/QMDpN8EaHbj0At5UWQv4fCuHADtRsZbYyY
FXrUAJeu+mB7L94mr/KvRdBrc6sst2YwngFrJuxmvIuWuT7pGb1zZiTdXvuY86yyJCQlpz9Pv1Nx
FncgwT6cxGnH7UB24K0jdHZfubre98xP3jzF/gp4ZWLdzH6g36BoynMOOO9bNDPs3bQkXb6Y6xPS
E2WDAs1PjlNV9Zck9Z3rpOwY12rbRe/WjufCjYfLaMz5D02sEH5Owcmtex3dDbIpP8uOlMbBEygW
uqyG9gas8yxADV+hDiRoFnINstuhcqh1O3jHs6GdZ7uSZYjTTKCoBrV2Uxvzz3yQ/qtVywp72eJv
47hY9tiGs202lDNzk2RB1J+UeId6Y4LUTRDChUjx7Jg1A4IwT5qcXp6255mqAqCBvWxG4e9iAnh2
0M2ejAKHRKXbTcwqv6FxQ0M2wEGRi+absjN7l3sojDcmTisoi+yMD3XglU+M6OorvRTWSSm8ROzn
S6b+QOPyxu+No92NRnmkXPKMn7Mu8C6OhOURfuK/EORQkTqKvYYqZtyg9Yqe0eVqwh1kccdWMXuf
hF0/Z23evjY9crpDYwBX26RRm+aAL9egXsK1EdIYurpH8ThW2y+1bK48C/mZGrPzYPU/49Fn/k57
54oRR3Wx2dn+qBrT287En+48I79Z6gFkZmcbxUHnGP7wJ9RX+dCMjMjaRt8wuIlvyKTwNplTZF3o
+26L9ZRIgQ7F3wP3/yeRe/D/eKYFmx4cHL4dvZwZ2vZ3OVifnRMXycukOpsHF7RuUZXRfdfY9Ydt
NN+drBu/O/P0SMu8c/YSBfDOQPxLfsTCyt4YNtEIffEIPx6CLk5l9eCaRVduI0JyvKQ398sw9CiV
EwcYYe0cEqjoV1ZO1vomVz0wbKZIR2K64w/E0B3uHeSYrm1AgI0n+USp8//YO5PluJFmzb5KW+9R
BiAwLnqTI5KjSFGkyA2MmjADgRmBp+8D/tW3pWQ209Tru6gyq0EMAojBw/3z83Ge0Cv/EhYYWMvI
f7IQdF3q0jD3/BRzU09199lKrB845zS3Q9Up+ErhsBuyEdOBVqj02vfncT80Lm8Mm789BNypIb/C
SxGh++QOsfWQDBU41z5hwTY+VeKSmErFjr+zsZjpRGx+4g7yyIac3U5ydi5qmp1X3dg5W5mX4StS
wRkB1ugFWi3SG5SCtJTZGrcYE9uNAGhxvY6GsbwnXx4R4Wp3RVF0h85TxV2YaM4nt9YjMLwOla14
EL+MCMeHihLjtumT6CLEj/S2tKf4Krcz+7MlabKlp37GcvY5LWG2xlm7L9hut4MUcDG7Sb8Lw97B
SBO+RdVlFWI2kX/u2HFX/QSp0fcHfd/kPUYmmGxPru5ciKhS+25sXmK/dIM0ijmxCAQv2Ei1oBD+
cEUo515g9hDdIKDNiH+r8lffpUOyyTv5TYCheG69rqcfLYJ58K3S01S/NGQfXnpjmG7IloxMttZ8
6E1tUhj5mLaP21ITmehb63paiaaS9q4up5mrWdzQ6KWa/KEsfKRRtvL3cbJwZUhhPdCQ/3OaaHfX
Aaavm1o0F/o8fndtbg12bhZrgiouSTW9bbNBIwfVYmMxnw00WiQvWP82jpfOY4GIaI0IMgqICvMN
6Y7vrZnQU4RKjoY7zlc1jkE/Oa8uV5Apna8Qtd0RQzlkzkgTab1nfLeQG11aqIS2Ti1IpGQYyEah
EQy+Fv6KHWF/wnjAvGsn/1c9WdpjxNL7YppuE2/stqrp1GgmrNU8w11ppV3tdX/qYQDX5QZ/ATzW
wWOcQea8z4KCkkMTTU3FNzyMlv5M5zoQX8sBAV8wWuTvBo1kXCIr5mS95z5enKnjvsvsestovgFO
BtS5c4xbcid7Ik5ym0BVEe1CEDtWSYG8LI9kvvk4w3tqKMBnru/Zpm2/q1nrFPZJPxo8WOxFD1Nq
cWSkg3Gtd1jhfjzUcXXK46kME4AcqHafEY/eoZHZusoFQ5VN2V9leZcFDmWkdcjkXdXRVOyxwlR/
myRnUNMQhiAPZ0MSOhrURphhalXSBggx7ZVJV/TKwR+L/mb+9vHzHQOlludjQVPCcC2dUvdR9S1j
85+RyzVBoWIRrvIQxxet9tJDZpLRxKG+/iSVQQYxn+PrPp+mM+Mvmfg/M/WMLwT1G8zIqdEcZepR
4stYz6I28AqNBHzJAzr1+OXjhzwu5i8PibJA9xbCGmId88+FgKK8U51vNmjfSN26Y0wUEbkivMlN
fabyh8Hw0NMlUFGX3X089Kn5I+iYAPpI8eZdIR+56WREpmiWJImiG9pGfJQuiWDE5qiV6Pq0Vyru
wu3Hwy4z5Pi1CmsRL/BlgbFS+vq9kiNa36koJTcBTlj5hVEMX5Bw4kDlMGt9l/n78XCnFiTISihP
tIB4hjh6wVGD1pLOVIajZPxQmzUKthDsMQbdZ3aZd3int2+JOtviBs5Gox8pI3ykQ//5ls7cj9/b
t7mpwv4HXsDTSmtzA3IPnZeON+uvCJdIJo2k4j9+3FOTFmNQx3Us5Creu0Xjim6GStNAiImsOxsy
9bWM2GI/HuXUS+UTLuUrNOB05Pz5DS3oSL1VsPW87QJDir2mha4CG8BUnvl+px7IooWNphyy8vTR
/DlUNiE2UeDUg3GsIaSP1YvjVS8fP865MY4eJ7E70+GgxpfM7K5np9lbXnGOvbZ8/ONpz/wDxc9U
tN13k8NPvbExO+QuxK7XUa+bF2ZVUihDM/w11thhaJbVF0theOmIP3E0FOd2tPdLD82ZTQmF9eeT
ujja0SyE6UKr/Bq7N2y2Oxj/69HI6qtcS+lBlX65+dv3yniu5/vEUVBBj9dezbXKU1LUQVFOBCiO
ugPT754JJd7PRUEN3Ubg43gmyIajBe5HRjc3WY7etouwUJBVsoZuc+Wm1DI+fpwTI/EQHpo0ENJI
d46mid8mCZ5yXhWwtdE/q7WXuEE+yCZ9/HicE5/JcOlvAN22REfWsnH/Vut2ZJEJv3GrYEZ92+Sv
aJfWaVYurb8XH4/03svEwzjlt6GOzlhyVM7CEAJaNfgk7ksL/enodoAa/QE42FDOXxTe7XtMZMJm
U1vI7nVcoJ4drqzbDmncFiE2BYKWNFrRCBLgBTqfCxtJ80UnJpAnYzxfhzn3QKsuBS1TVIu4V3Xb
3OzSDqu4fLoZq54MtoIguSbNhnWAk8xnHtSiQ/Bo+XGCU9fTWQAGFKWjvZnOJk34WAQCg4u7J78o
9Rtj8O6V4ySvxdy7Fz2dAEtr73NDk8rOzRQ5k8k5OBCqEsRFa6OWGViLL0XIxQixKcCZ4l6OGAaH
JJaKKqtpiBvJNybCBXSGASfNpWg2m8F0L7RU69eTVVkBte1x03XQ4hgn3ZDCc68yCy1DmoEDn9iv
N340rmc3mjYWT+jztkxg7PSm6d/QXpdnDq0Tc82ELIuCgzOLkP9oroXFUBN9KN5LqrVXg+GLA199
CqK0AdcyhWIMPp5y7wMegZoTnzZYUrCkjwMe6DjDMMqiCnyvw38iqYptjb/xlSNktw+9qLuKSb0+
4CMSXX488onlSzSnO/gWeVAPj5dvE6lBi3unhGOn1NfBGY2XmnrPAzK49OfHQ514SAQe7EbkOvjr
OHSkLsp9U/VlUNDiuQenQhGPShD8grRsDk6bJd66pcCuUPmRtP948BPPSVwlUGe+eeUdQ1DdLILS
W5Vl0IZ04tRj+RAt1FEvVc1fhwHWsknRsbNcr+xjkDU5oDYCYZgHwK+elCppafWQbTe5EH89TQk3
EEwhjOL28Y5cKvHz6aOhz9EV9ONmdki8ivR2HG1nR+Lpx9++QEsXPJhpWLCA7eNjK0pyiWK15rHs
QgSAJcuKGiI1nTYX2Tm28vsFyGCENoQGNgXt4+OrRhsSO33Bk2nWQyy0J0BpP9JJPESjcyYGWdby
nyEIQ3EtdXg09vw3Luhv50oh4kSVGkIMAHlbQa7Up1V45ebDjIcLXKkc69mP3+TpEX1CUVz2WHTH
x4slXQ80ZhbUxnCR+fK1ot9MNFkNd8LJcW0yzyhY38997Ox1vt4SdTDi8rZ/e0Qb7jccSDcLtL6/
UPkQWFZ2mzj6mWHeB4zLMFwNxYI6No8TCoOnT0nCjw4GzVzQpFhoyIkT8eO3934XYRRDJ9gAKuy8
w8XCaprKNDWyoBFktMj0QDfof7mlc5fWHQV1b14LVZ3ZJRdjznezZNk4IK3YMIKPIcFhMcOiiUkm
+LYiC06fCmcd4trryadKP5cUsVuFM9gKdBs9JZhU0S/d6u6+m+rokFNH3o2ERbT31PcgIeDc0rkF
IpCwoF5wOMjinC8+fe0BbDr7zG9/8sOAoGbGGdCrjj8MkoQ4p7KBC/lISTZVfnqhTeQ5P/4wJ2cZ
ukpSSr4J7P4o5CysmmMkqlCUdy5eHdUQ6BmCf7c7F7Wc+hS+Q2zLPoQK+Shosd1clLIu2YgmKRCy
hPFhcvRp9/HTnNqBHEIAQMBcynl3f66ZOdXNCTfpDPEQbKXBXQzR7R66S5t/gxzz91E0d0ZkohwZ
C63/+IYKhdXBX4glqrLwx/LuaNm5K5rw6eOnOrV4Fos+F0kuF4PjaTy1WWnMFYsnh47wKVMGJbbQ
/kGxpdo1ke19H3NY72QL2zNH1ak9D0UsynwinPeXHlKnQBmsIQsibLK6UoPlE+1k+ijT+TML8cxo
pyY81x6Tyc7N8l2SDCwvElIgmoGMZLYvgGTcjSZ8wI9f5rumD0j8Oi/RNTmOBDLno33V782pt0m5
Bx7cgsck1qudhuJ4FaZiyKnNueOX1PCqdV91w22tyuzGzl2xjz00nTM4NQrLqdwYNbRTSEHoMfo+
PXe7NU6+eZcbNisTV43jwKcJW90ei4LTZrIoE3T1q9H51RpVWXtIXO+pn8hO0IJHEaMUyWM2Du0B
i+6XGEXH7CwcwJFubrJI/spRGq25Mc/x8Ys8sdaoaROCuks7CvHhn2std/kdkolweyznH3I2up0u
EVOGOfoV9frxWCdeh/GmMbaXRC1R959jmXCQdUxlCe1D44dOwmFT2Pprq/IycP0yBRfmdGcijBOL
zjCo2BHRcGK9C7GHJlc01lc8Xmp/jZMILjSqHeoYzbwScAK/1M1Izx8Uy+DvnxW3DBrKiWzguhzt
lBZevEnjtVXAXe2mduCjOE1+RzY+grEYPSqPrt+PRzz1JQnZSAOYBrff494Q1go4QquuAk2P6PY3
BlQJpejuRvC7QeFwkf54vBNnDg9IDLWwaQgWj1ZgAR8hTipe7TREVC6sZtzodVVvBIrY/5+hfDis
HvAc8vxHB4J0raQrSq5ohl+Vn7D/gxvods4lbZTGme3r1BwVLKilD2HJ9B/N0QFJXDmTGQjaon+A
L/3TtusH3IKbVRLVdx541b++HLGB0XRhYolB+eR4ARoTtTazncsAq3c0fu543/TNRpIHODPQiY2Z
lDqOGILMM20cy/f8LRKVM9w4PeQKmEf2EzyOvTfXD2emhOBnHAX0f4xxNCd8Lc1Sy2IMBP3GCi8x
edHarX1v9g4483xseYs6kK6xkfhepNGXikYuxELUanvMxEj+9aghy4RKrzWhgAPdsx3BAAaJ6JqL
2bLiO9OPcBhTsMJCqZf7okWcxe2Wlt4hCg+x7VGk0KGN0ICKVhd/NeN+9gvEVqUB2bkqaJ6m5zz0
uUBN0S0WYkSH1YIpxaHyNp7ceI/tuDrkNhLNQcTF9aA1Ax28Ps13WbvmDWe7glxRs4oRCgaIE7Hp
Hme5DfvYRiycjVeVJQDWJGm/+/j1npqbnOKuwTyBOXW8fwLhrjvlMDeRCb/WU/cKv+nWEtqOPmDw
jvhmfjzeqRVOzE2wR/qegtDRWrBjVdYiUmWAieSSc7oZzewwduWZ4PV9WQ0aElVDEn/kCBz/aBjQ
17FoJr8MEJHfSblwDEbve519oQh9jSBl3dvmS9SUZ65M4vS4ZGl5o1yujwMyX2LIIEebnEil5q/x
hC2811jaHY0uer5FM8Mdp7YLyLjZUG9ybJIpbpds5LU5HGxU/nY6ageh99rO6KxyHSIMZcLJPfVO
Kth++s0Gs7AaJ6SAwNGjjd/B60jwb91ERvjZzCDKerNdr2DwWRl8O0BxKb8PEGL5k54P41P6Zqs4
AYOjo4t/X9BLHbdduoV9ZD7Wwj73KU59cXpADfzWSDMIY3llv+0Rid7aRZkNZYCVhaK6tFKjvs+M
7lzH8Km96LdxjgOjQQ5FXmHAEHj24uFHvmGNyfT24+l76kB08I2hrkC9DX+sPx9Gr01Z1RgIBBSd
vLVa4Hk6jqcZXrBxq840nZ0cjHwldxaf7rbjS4TTsBmVOWtFix1srUH4wp3foQBFS90lZxbmqY3A
Ie3PaUHL3rvgN1dKOCkqKtp1mzusOZw1ZJ2nKm9+dgmahdg58yaNU/NiqXlzgUVC4B7XaeZW5rxf
4rR0yuFaz6Zx4c3NeDDJxW8qocWBJWvYo9IX94kexgE8lnYfYdx07UVetvMrS31xaQmiPSOk8fbM
+zj567EhkkYif0v5+s8vPU5hq2UxYc5Yy5/Cjx5jc/icC3QkH8+ok+O4HjdFrr/vG93bQVOxRI8X
cBOVZHO611Jp46bqmzMH6amwdTFZI8Wy/M09WocCIJIdor0MOnpG4haJ61jeNZWNRalxm1f1Q5H7
ZxIVpybwb0MeB6zpbOVo9PQi0MZpj4HwT9/KEbc7F001nLlziFPzlxvpYqiG8SO5pD+/V7fY7M6T
W7DNmOqli+Uv3GmcNVB2b036NlovpFrs6fVym9RLr4FmLMrMBtEf+Kcni6TKU1h74KFNOhboaqPP
KO6az4C2MKIrcxAQYevtJnf0Hj2bXRNrhRbBlNZOmzlbUpuV+UsfTdpZIPNOUn9Jq/4GKY7c4jv7
M/EGcIRKJNu+UOZnieiaw960z8ymU2/BXzp1SXEwb48LsHku27akPyGY5XwA8mGsOt16sqV9Sc70
CbLYeGbAU5946cxCKOOSbD1+7TI1IlUTDAVJDf12kH0jd2+cXBGBeV+1iyb94wXzDizANR3FjMkD
sly4Zh596UgDTgTOpAgc8I7reOydz1ZsDOtSKPsyrvL8UeK4hEMPysm3dgEvBgpc9DM2CUj69tqI
ycuZ13DivRNsLC3Q2JRynTi68vqO8iByizxY4GkwRZRzXcaEjSqt2qcUG8MAXeS3My/iRBITVQJZ
n2XXdt/dfWFOzjIcWNHtHCJlFZG1Q5Aqdm3YtHvc/8SKmYJy0saQJ2ritaImQ+eFdc4UT5zYw5a+
cOQYoEQotJl/rj0daYRTdElB33IqKI0sfQ2JAMKMtrq0L3kz7qFLUSPTYoVfRk4S2dAK6qiQrYdP
oxj1nVIh4OM3p9Nu1r8SFpf7eGRK0TGV7RD12Xsk+T9hDK3Ysoet5aTxFq2wtWm0sgtip3a3U9y7
Gy+6NKtMfM5EOd2ybGlCgw00P8Ve71/kuvusY09x5mJ+6vmpgNGDviA4qEr9+fyk29K87QTPn2fT
5xhZWjA5U/KUGFq8+/ijnxoK4TVaA7rROTaOAhCKTjhjLscSdljxRtbe0s03yezCj/Po6eOx3r7b
0dWLa8GiDyOJSQX1aFaXmpP3Y5FwORjAy606CsY0e82WsQ9lNeD2lRuXRqWHn7rJHG9MU4vuzE6D
oC1yuZclYPG3X+i/8Q1n8A3I8jx2nP9CCWxeu9f/8fPNa/nmtfj5v/7n9StIlNfyx+8Eh3//0P9F
CKPLXwrDOtdJkgPM0X8Rwq7/D9EHuiNKc0uenyn3fwjC/j9UeJnZvrWE7r8THIT7D7EE1yuSrZbL
afhXBOFlgfw+0XBcdkiTY7+sI6N5p10tdRryizgDfBAZ9oyXplVeUc9VXwpjokUqss9hEJZlcjSg
iysgJxa/+fuMMgZEcafBwwqmiXBX1wZ6+5yzaKXj2yCPhSB/0a7abI3vDseOSh1Ax3gKoI0m+9Gc
6rusatgbXUtudW2EZdaS4oLTpt23ozt9+W0OfPrP4/xuVoob8bvHJE1p0oW4AKZ4t0cbc98ruOvK
7QLM2AE/TuhUdmCNaYVGKHE1mXFzMaHSb/f0QeCnJbFrWuyQEiKllirrZxylDFCkoUcvM2Z3+C4Y
tCR585jtlJnx/9L9BRhZ5AtId5I0B9NJ3MK8Q3KvfpFZyO5F6mEpRjtSEFv0QIeuU1+Qwa+/0k2s
9osPIWDWyFBkPGr2thUJ1znQ68l4QJMnbxq8dB5AHdBRCRLqYnRa+eoVRaLT5zGoX3HLEw1lPjzm
fan2bTqVV6EBsoDOPM9Yj5VZXsWhTvo7UfIZ22v+4Dgl/lULOH5LRB7ew+Qrus3QAqg+8Kqg0kSG
zp8FKWqJvYkLJFh4t4VdQXvaA6BhMO1TFd/adGaQlvERmdFFtgCXk+auygcBAHdp0kg7F2cWCMnX
s5gSEhHQLXGIbi6y3qzvMH4IL5DkTHuwo/mhRma0NUQ3PEJPHh7rdHY+83XMLYoYzBRNnON6Z6q/
qwpP68gl2knGUn1BuFo998BRJS2ApR44C17DHSHkiw6Or2NoSVDXsfo10h/3RW/4I0pv2ieHBo0r
kFrWgZ4946HH7eop7cbyaqpg0RYFwczGTwFIrqyC7p2V0886EuRcblsJfWssBzh5tZndSyem2wW/
RTAIVfPdCvnHKEMguI7gIkQBLlY0m1h9/X1qWc6e1ingu31+qDw+rnLluJn6FHpxKxB4b3UHh2tJ
UyqZC5zoXFyw9poRZvcREj5cv+L6BvtmG3O9aPiZ6Qp7SxptyZ3pOpuGUb2ApBweKXfM13498KNE
rPay4OwyJp7YHzV5E2bLYtdq+1aL9AFJJ8/iWKm/6vwYriDtRMVqiMvhJza7aq8S07qNLL5EiHhs
ZZVSbQp8aApI+T3vNcPHws0BfU70XuD6NuFFQWtVGN47sHC/U3yer8sxVl9MDtI9Fm00ITZ1tsPU
q/uhp2CGE8j8GzzbMT3ReLdtxHdMoRTjIMQUzUvMUVTD08/0OQEWnvkSFvjhvWUw/xvkKc955IYX
eZs9j1rb40jaFLeR9wsHH5C4iVY4YBzDwjzErf0CbKD+atK08hiZzE1arrJkb9IVubGs/MUK3QET
Mldi6mszKRdvhSnmQ9FQ3e3C2pK3EqfBW78b7dtegQEukxbKs+1ULzStMVtd2uMbM6xeBJ0klyk8
hs+TtzgJaikGDh58r9cIjwNkfkJpdGT42ebt4byYRQDnWruflCy7zZSk8zVZ2vZJcg2/V1CgMVfk
SrE2OoMu8zwt1s6oJ0FXQdVbg4dL9nRJ4zKcOzqfqch6d3HDrL8aCY2+EAOgZzumqG86h8Zu84nk
q5E5z0NVjt33pOmt54SOrCwKBjGXFjLLWSsXMu8IrKuGIngxRqK37unJpjvXmtQXAyjAunL6uFwZ
9oRssJ6dHfPQxnuJpDw2hlPH1tSXN30Fp5TOQP/C0rJPnd5qd5We32t2f2MVsgCN7Np3M+4r8L0w
kWvsCDO68AbnJfwryfEFkTnHB1CZX1oKl9t+cVPsLfUt8bA2tYb+RxabxUEro++qt+JDPFMPKo1e
XlXFMG5ze5jwaIu6Hwb9pnBO28upq8MdamODbv3M3xiqgYvi2hEihii5sWacPDFnG9S6oY3YSQGI
ZgAyk7wu55X0w/qA7gaVsjZhrKXTG1EkGTnJIs9/RXLGBJMcIiaAraXWvlXeq9JNtmah+Zcp9I5r
UvQjHWssWFq+jctEoVPv4Q7i3M2HNI1BP+h4AQaFS2Ox7IS3rUbNXEvhsSzLBXGiI1Q0tUK/HO3E
D/rI+AxPz9+RXGmvjNIX+dbk3X9v5Tg6a5trKcrFmW/IxaMbAlp5sXQ2RpxfQ4ydWiy/SlPv0XD6
BllS36E/OHTqjQrb76Ia+31kR5x5HODejk5SePEmws60dOp7yrMGLa1Zu0O1FU8U4eC5+t704uEN
vgINN12W09JalGfZM11Klbt2JkftcR3FsIqKtrfBTBl1yWAJIkRBLcgw8T/rbeHiclCb+kaxiQBD
yKTZriTr6trKW3mJQSvcC1M3D2gm2o2IY1ZVu8WhpV6VJFxW2NLZF9Jppi8z5PZ1s7ALKEIFY74R
g1bhKOfMrzLXbbJtxfwggbLSjt/6wTTb/qHoQ/UpycS8GcK+vsgKaa1BhNLt5WTDKh+jbNtawrpz
W1LMFcz9fhU1dELr0tvV2kCNZfG+HW2hNlAW06+uE9Emr6txZ4WKrkx/0HY1FBOEssVdbmic5cCh
DkkicMdDObmJtMh/hLJj7POEGe+IKj54wxRu/TG0risyf7gwjtp90U3ejVHP6kJ5DS2uQP/gnNRO
U/y0ovqG9gP3yp/Qva8t6H7RKkc3hkgnzq5lOxsHSbWlXiex01zmcyie+9RV1sq1xwXwO+btZayw
B12nRqr/lHQS5hsLXdK00WHCH+a69tey0Jp9b+T285j3Cc67WZJeWV3Ufi9E6uBl21pAJKFsZKn9
bC5kr5EeQlpoqxIVijaBIXdje/hWpUa17vJxiQtkfUfLXb5BrF9WW/gcyaU2LbpdOpNTl+lXxAf0
882VX7eVhcKWxOFqrOyEBmUvbNdpUtm3ygyTYI5L+c2UmOxgVgr1lW+Dg8wSIqWp4Bxa7I5Tuy2v
fBNXXq/EOcDDjRTi7MgVeqcDl8WHlV34F/dofIuUFt5Lqg6sAXycr9xQl+EmshffmjgpcHuU9u0M
fuJeq6R89odExLs+SzJajKkErQuCvHhjOZP8Nsme6laM2IKmf05nZNH1xX+CrzoxobUbqv0hAXh5
G9OOeT6jWLJJk1LmljDU+TxlNWHZEjACthisbJPGZn4gcV9e5ZAfAktvMbWuAAN3TQpPsZD4L25i
u+Vw94tKuy9BHD8mpohuo4JIo7QdeRPNb7+FX38V2oI1Cet62ZRxSP7VwQ7DndclPPHr2vjENlj+
ENLhFqxFZDvezMKdaAF7FnhhbBbmxB60Yv8YJ7gjrYxa88q1XjRqHxWOutQHDKnjfhg30dIPWhFs
PaMzLdatWsJfuoee3W7KwZHwCCR2EF4Vk/pFo0Gyn+awwl878XFOGyHaKDvE1gHLg5ymMb8+o3Yw
Tt0h3hCRwqUu/04H1pj4SEaR1gXYTNQXISncJRx2y3Wd1g1EniW8F7W3GfgwL9C5F4pnycvuO/vc
hcY4zmEvSXL0sSic0bdD/TtKtPSVqAoMj7rASoj8cY/p7VvXAbgedbBnlEVAGAPxhlirg8+MkF2n
rQ1ooKteorBkYpaivmjFoC7LUdZf+96ybqFCTV9GIu4zmZp3ecrll116saj5o85610VI9iZzB020
gZYsfsgtdm5KstB0I41vtZ5Zx1HEBDMGZjywILoOOKcWS97qNZXEzS4wnuuPr4Rv+dg/L76CuijA
36XWY72rKUW0DZs+gNKgKAS2pGgWlp7Yvr6aR23YN00fb9ia560i0YR9b08ElUourziUsExRfN2n
o1Vf0FIBQjC0qx8yyd07z4lodu4AsYVaU9WrurPPqbPIpb67zNJc4y26VyhHS/GY//5bIdHuNSS9
iiapiebvtXITmW5hkyrY6hO7U4Iy24+F+2sw1RAAzYp2mmG+0qTxBJtHUGwmXNLsMdr0KPOvh8a0
ngcJWCOZRXap64V4MdF6TrSSyXK4hGHh4eVnZBvdgpSf4IS3L9hKgsgHtqYbANobPGrupxw8KgEk
PoiTUHiREM03NfrtatlhTOB190PUOJ8121W/Ci/SaSgtLUtbiZY9lo5Q4l4AtIe+ZwPDqYiYncsy
95Io43+arWWGNPCo6HFfYvWpnOu7Et02ewpt9htYvvVXH6O/laUnJMIxFdyaUyhvMiQ2V5gzEIMa
pBxgKg2P0axBrKe5L39pRJ85F10+u8NVHY4RLynBYVqb2m7a2lEWQ2KXIszhN4i0B1kC2E9rrQ0P
VJqPVQiwra0FqBDXmfPokBHSbMJ5+RchAX240VuKNeswQfA5oIvzzEsqnC30ADFJTmNi+kbHtgXz
45gnjkq/2k5swjDQJkJ5dwJ/pSmCfK7TOl2NXERaz2qfdNAjaxgT9rq1cZFfF75Es9twcfNiS35T
aZ/tmgR/lX4gutKzkRmJFWK3iUunf+yS/MVtuD/OkyGfvTEXyaZRi3H38u78BWVwMc+8fA4d7T9O
TgYHx10mhmQPW55Nz7O7/NBh2/w6YWP/aimD2NDMTXPFss12ovOaT9xEsaqqdeAtI5d+Jy/bp7Lg
LjNBszjoE7tRt9ztyhiweIxh94i/QT7hX5KP/c6Yo+IAiYlbS+mKFbGTe1eIpn/Ujd7cYu5Xvdpt
k+xpwFOX0uD2vGnKmROgq4z2yUxJKNV1Lm86NwHFEFrsJl1YehvhddyMQsuiob6yZ9ZIi1cyJhwG
/7HT5/r7mxmKV8yArrkdruzEmgPq6PVFLWuyciYFtdXkL0doXLBd2solAVSY9Vek0HhpjaRZgAX6
V5Ehm4tEueWVE/HiqDmqfambOCF45fBIKZTr/aiSvbdkgKhUypsiIz/kJlyTKUrOvzxW6bxNvFk+
Z07xaZhc+Q0jU67buh3dGqUFzgZsOQApfmipLYHz8ltP1mIK7yEga9YVdb8rJcYctwyW6rTs73qW
jRtskOULVjkgR5siBedBzW7bDwmZkeXymkw6F/h4suo7HWMwAFgpocjbWSzLxfOIXI+6zFCVYVLS
jOR1BIgKEqs8Xe6qyzkC8DYNZNfepiFd8gQSUQl9cOo1dW1FZDxEq+q7t4xPKZg+9KLlaweK1Aqk
Vn4AHJUEOZ5Z65w651UfOgg0lvSAFmm8BmTZ7pqEI69+SeTNCRS9TJIQGuP4V+PN6npmuZXrSUUE
I+OC7/Qisle6nLL7WiKBwuU08xfcoo2SFVxa3UOYgm3FJ45GPT9MUAVX1O2xqolmliCiClJw4WJN
FGW6vZY9jsI+HmJ7QHbGuC3hRa7pxAdBmYHQI+DRGxJfFFWp+ZARBOBVf52FRaLM7sb6O6gAcwt4
Sn0pQd+sQrPJD9qSXKGjjW2NGz0Wq0umZvHaxbALnOO6nBN+UmGS7KlntjhhMPxb/ubtkJwWLH5Z
xdYBC7GfuC4t4bKr8fnygmCpbhFY/Wdq4s29kxapIfxlwnvdyMsrWZnZhhYV78rr2vprZRCmY2FE
Tg35bnk10lJyC9GafSvSOzZ3DWQ5PWvVyxQR7GAtgHsThg47/JR4hbFdN991OKJgPbLeoF+uIJXj
EJ53mHVeLfO5bpZtmMal9jJvMR/B2NIl5s0a/jiHqLpMkNM8xEvWm7hkOQW4oL0YHlPCmvHa6msc
PWMjjG7dXpI2apb5A7wIGhF5yNzhccIl+/UW3no+GVJoT9l9MQ5kkSyOSQc52MPb2WB0pIB7DGxu
XbZ88k4kUQfNtm7dSLM5Kkb882qfMKRWmfkwNhhX+gWcQ6ciEra4DsOYT40HPByQ4fV8SFrwMbPP
9fIKzmx5ZZsEsXjhVduY8PC5RfQod81cEZyPGLeAVhge1UiYLDPyc3qVY6FSQFMP2ce+QqeTz7TQ
4PdKgXH9lhIcusWcCsTbRVTGI7anhJ8tu4lcc83J8DaZmCHVRHDScdkpWNhwZQRZ0CpnUSh9qF4w
miJBPZIzFknIVaEjcBZADzYmyeUthz2T522bnVzeBpkjddlUVvTErV5J3AaL5T7RTmShGqzaGpI2
X6RL1K7NIymLoR14mTrbWzywjjJfcGo5g+SOJ5hrmh7eTyP5MjOfiuRQWnZ9McqcJOKyVdKwZW6b
TGS3kHyB/zqJTdYLvqeofc6HmJQJa7IhO01ThrqmdYNOo9rtf7plOO07fvVVSYAn1onPJQQbWvkN
XBwhR93O+SHFcXGVyATHJQDTw2Dz1mZXEwfTi1kqmMnQtZnr3IaGsf5KVJJaq37Cc3EFLcgnbunt
5AaDWjbZEXfqx6oKiSDVoDZDzwdXHv0zmUlK/e0f3xamKlKOGM3om+942mj3kkPlUM7d9AkyrdoV
cZrgk12xoBOiysi12WSoNUa3NFUhsZgh0l9LZ+ZGNroKSHT2q7fmysGymwvsW6LYbaEnQbm9H5co
QE01VzJpzv2eRAJPPB7cPIUt41nPGJDHQHsIZjsSKtvexrd1lWHuftGF3b86x/8uVZ4pVSIiXTok
/9+lyuB1fE2S3wuV//6RfwuVhm394y31RLobEFTQ4fBfhUpqWf+YuIHQsfgmNxHcEP6tVJrmPybF
SBTINANAtfMoxf3Lmje8f6h84YEKgIR9jWbzv2LN/3kFJTahNx7Y/SK7QIhieUuB/rdbCOdijgtS
ZH5uWyn7lZwLruCDwe8JGJqrgLSi5i4Gt/RdumyZcZxp99zKiYAsjfWWJxy7+f9m77yW40ayNPxE
6IA3e1ne0EsiJd0gKEO4hMuEf/r9UFLvkEUtGd3XExsxq4gZCQUgkXnOf36jsLdb6JCXV5prYJWp
VWtnAMlXJ8tHF6t5SvGuTG5SyWyf0GpiH8uYra21TZNgNw4SU6PFxUOqXyVpBoKAi/DdlOKDGkSU
ZTP08JM0RoKDYru3r7WBr34oRIIeke3yMYiq8dFjOpKsIgBVgwqjo1CRmcSoV+g1/tYUG60Zp49N
1I83GtoidK/p+GWUk1wGZFd66PKm5mcnI2NhVqSxRoj9b6PYvTUaDfJzKZT5CUvlKVs9Wy9/GGue
qHf/6WFPr4DsDvyCma+iEvDnRvHZK8jhbKdaqNwPk7TwHbZaSC7mIF18xwYN3zUT98dFYubBTelV
5kUBKYsZI44azjLJ9G47EQK2RoRb7oOp7dC24z1ptnYJQp5pD0XtqLt4xKuC9K/0snUaI16cKERC
kD8dxZxgrbLKaxwkPzUCE0Cn6i88MLOPZmzSKAc/0tqt3yH7kIjwfGLNTTPYmhcwXCu49lQjL2+6
ohaMANyKD3aZh18ATYcbNCjGZ7Qiw43mwbVoU7x187Rv1nZcYGCcawwgFNbLl0M76N+qbC5FA6cf
rqMC99u+ZMAbjvypJj34J8RW4wjE018jHzcuLFLPbhw/vI/swQSxTsR9VjB7JM1R39Fqw87RpLbN
OstdzWkm60nPWdNWo3dHfbJ+0G5dYAVi7BpQgh3wrGoWdmit0AVl68Gh5tarIN44Ccm96Bdtu+y/
JzG+pKKx+u+VJHrUG4XcyQZb7zCOcc/u2k2TEJbCR5ldgazwMaEx32XWDz1PUjjUoXTVKksn5+hj
Nr8kLXxoVwlTj0VJ1t5Wn6S5xHYMuLIohjsSydx6QXRLepnHVs3xJcyHEevjn74gzZhIKEkqJPLR
GlTcMzZFrNSOUNPkKJpGvwxj/L79wugunazm5kysRlH5x1O6G0mZC5aTHZl3WtLgH90YPFAziXCK
ps/pnfnb1DLi4boe5mGsMMUkDOfCtnE11pFRvMONdF7uWQ4sBNhyuEjiaAWRFTLry7Uzz7DDqPO0
u5g+7/bkzKsZCgfsgbRz6bUwdoJ57UhsEXsTxa1qwC9p08f4B6OB4apyqcnrRq8fPIaAhFIKfYut
wOdhLjPq1s0/5TX/StZJtNZph+G54N1flHT3C52s0rVy0POMeWneDbrEQtYbudXx1BEReEPOO8UA
nATMaaupzA7SqRpj7TSaSWxEW/NvwgC4ktjq356WLRhgsDx5acvaMS6MqgyfKPD0zz4+6A9BSiNM
blR9lahEzuAvppgrfN2Tb4WebetSaoQXDwEsQKtt3S05W5m3zvzYv/aRG/2OP/8+/E/0s/zDfnWO
ufH4Lc4dACskcTNra/60n+1XfW0ojaotvDNl5Woow9CxjLLWPqRTMF5KIzX1JUIM7WMKFhEvHCjP
FaAGWZpbnyjQcWHxDbYLU2CN4jPwfcw6F1eFoO6raFlhQvxF2sT7LXQiAPZ1gnbg7Q33Tzdgz8cr
9FrOZZO08Bc3UEyZkkYceXegfs16SI3hqq6iaFO7oaDVK9hnwjkfzcEwBdXLbD/uMk541EPdORq9
Gz7x7cFGNMfy0UKEcOH2Q3aITTwLN7Xww4/Cq2lWY4Kw/cXbv/10Hv/nsJjXPuo120MzZ8LNtM9/
e5/LRE5279yV7Zx1TzRj+MRqJnNQKinu8RyeLtNBDdfCmz2Uc587MIvC3ftV0h3K3Ed2g3kI4p1e
7k+e5o2bB9ugtxvcVuu2oFRXyYVncv896RngMKpXTx3HBK8osb8pwmP2xNri9Z/V2Eq3dp9hnN55
csmUfSKiQbINtW34YMYG5m++5h9UUkM48D0mygocsxLx8IVWetrKvgv3CdENaNS9wl8yah5+GidP
aDO3MRtWlWmsweFI2Suzb0ZOMnhsFRidZVW1FzYSJ0AluacmGG7s+dMLAy36IUMt7tb0kPy8IoOY
MkjzTphqbFc54tdlYNbxD52h2SbV4/ALK6/7aQsUUCO/fi8IvTy0STFd2vrE48O60rxDc8Mc0syz
jzrleLSwazfBDDJlqJqX0E7iYZ/12D1LCban2cK8iIderZCDD1epMXGWvL0QKBJZpS9WAvo7agbD
Z8+ey8GzsoG9Om+JYa7vYmGAgY06H9jitDeLfqihQGEe/TuIe4qjDaVY9eiaDTbu6I8zXG3VPtZq
bxULLN3qBAHfYsz1JFt2WprkiygqNjQW8+eKl8g3VC7iE9t/883s7e5nC+dLWyGDz72VIhAVuIJy
7LIDdlljuYoJwWAXFt27JUKxEQZAMHY4OYmJkTasxqny9oOdfxr6Em4N8RujWGpmsp3d8G9h7o39
SrV6+4P4YLbIrCAJskS2ia+rwsIZrN4TM4Ciz++VtJDmgZTqnaNl9G6DmUzrwBofDMDwlVX61oLf
E+dMCvkgoDOzWFNMaZcYCHrfsYvIV7LrsgOkeuCnQMDjcK2p3k61GZeXYM82c9E2i+85B5J7paVC
AGD0lr8okzx9AMYN8KTOajfa4QukD8vcYjdYKIJyfmgQbO+AbeYCRw7lQfeHYqup3F3JqSNBzIqR
7DcDOY/cbsaWJ0rFgwJV4M9ER3Bsj7E5hUufNAZ7RXwbvjA4MOzxk+fUmYzU+obNYjLC8XKr7KjB
HqL8CYhCReWC8UNU69+QEbGvNjUc8pGdnajVguSCyOmzw8hC8GfLo/Ko2SOKasZU1mfchLG6GfV2
uqXFDtHg48t1J6ktd41WBNFCqWl6Mt3M3/vtpK1FSyYm6VEh3DpdTj0kDrIKfOUmjLRk6C16OSfm
JTVV5gKQadUETqYtnCrUSfOcxJOHorMpa0LyHMpWUL4MZFr0WX7leXl8Q9BQv+QwCHgyuA7enj6k
/3a273S2GAHO88b/v7O9TL6j9n4snve2v//S797WN/+CBhoAy2C5C3P2WW8b6H/ZsAqDU2+Jp5FL
A/u7t7X9v1BDQ+MkjhLR+Smw8O8cNeMv4lw4k8nuYxrqYxz4D3LUzr0FCGljudpMyaF726iiud3n
hUo9aFCDhDKOBRAp+X9dlCfDTjrz9CPWC0RoZUwRd5HSSvSfkgFHGMZicUUNEFTOI5k6hWnAWeHI
IIcpdSfMmH7FYkZmTRoiQ3M+4rpQME6fPek/1FjzL3u2t5t0R5T9s+LFp8Ri5Pryl/uq7QXiJnlk
XDTcGXGhLZ05OpJgQx3IagzFO8eJ5ZuvLokvFP4XGOASFMoze3lJLREkk7RldHTd4KJsPCIPRIek
fYtamW2EKDGt3hlShwmBXL4elq3defYucNsu3DgRJvH70INpu5g63KxIygnbaWs2ZJX4RQJbrSxa
GvwZCRam0UxbOyzKY6pml62Is7ZbGBkNz6KW9RwYjYMk6GdfEEGqud1wJyZG8qYxOY90NKVapPVc
2ARxSN6i9EJCFnsHl1ts6DSiGl3eSL3MG9W2G3Rv4+XownWVEFJxQreE8ygt2IujrZGaOzXElEi/
JBDeiwhJXzMW6qO1Mf9yssxJuqznWFGDbnNaJJ7i3rBIr79oc8MUuT0/gyPHJ/feMasvJrnIE3Ay
BcY1+zq/KBgBO8bJiIdPFPd42i9qjQG5mcaGQtqBVcEVgmhP27je6Faf6bvIq2ykYv1FinhKzcSe
+m6SBVCyJczhofKNQftqmQ1PLuHcIxGkKYdyLyuIxMsOW8UJG3VmxQtRzYcMhxe/jkAhqMDDVDOe
1LDYjuexHg1hSYwKLBbYXcnsV+g8pn0U3rejG9x3reSvMy0hDaHG7wUJKv+0rmoeUjLavAXXbhr1
OYY/W+1sOuZ8zXMkcthJrHnD1wQI7OAwR//AScNr7WbLySMSNBEfpvmVePPDCTC/5/3hHX8Mag1g
JhGN5i1xgO8v44gcD83XKW3whhx2M3fEZyCYGHjdyJGPUEB8JCQBawdvVXamWMP6jFbCqY2Z9TSM
H+FTNFeaE5AQl6ekmYDCttA208a5HMfIvdc6z7jqu0rcEFETPVLeEOepCdtfJmbhPRZR1j1Ulp4O
jDJZsnEPVNH1HbHLcYpzyTInAm08mIPrALGUXnCv0fw0t5QhmrtyOnLpF7jI83j7JHfltd4MDpom
J9IKNHhtbRlEXNh+PFmrlBVpfu/zgXeXWJXdP43p2FZf+GOePlUDYEGSE2GauuiAlmXEGlEg++0y
LgPjIwx2Xo/ItNpdaCHp1XDKgPAgsZbVF54MH5dHvtq0zaqyDzdK1yr1+ZTgC+mfD0GbPB5wYqLe
3IKKlEcHnma1CAcld1FHcvkmDU2qbMupd208EX1qkdYWEbQ0IwUuzogTbj2KSGNECDwXQi5pgloC
eI5FnJnyYzZNmnZPIOBUXzSm1OTNOMCA24jRYvud8n4MPiW2nmd3YZdCi4CMVi/DzrL2U4eSavEr
UlVS4yTLQe8ZaAVBxIOo4CHtQuGjCLDZVcg5qRExLE8LORs0Xhw5UXzHbjd/FI1kJLIYesgAbOYl
gcGtRg0KLhe7nwfht+Z1GjK2YsxoZOV3z+qNq9j10wjeY841tSxKB8KIIpl+lYaEarAglaf5YYV+
kz1IdgiDWMFwcuR1mdN4+ZQ8WhisPUF00drM0G4u4ISkB1V7vPNGSOMqbeDUP/htWGc/Ha8wzXph
j3VErpDemeZ1zvkz1cwrYAvsw8L0QcPK0tX1fWxaQKKY/ZHrp+EbAWF8YnKVRP5Vgbzrs9O14Zx5
9MHDgISk+LxsP0H519bwc+IVC4PE8zaK95YIQtj8BBUs8gRlp2EZI9mUXu7sNNW7s19DWmvJQxTb
rdrYleMWKRStMSzYZMp9Vfn6vXIqc2nl+let6BKAKMZO2ViQEhT3g78jICT6JlTo/RxIfofQK4tr
DPGJz5X1uM6EHG6xmI6+OlZXrHMOKSLClXXn12Hx1bDjfGMWehTiXJZjBt948iaISGUiQJi4IFIN
xWVSReKTmSpvEeiq2Uxag39zN2CEQYzRusv76roTU37hQDFet8yob9nWq6/E2scfOlvc9NTu6VbW
xFXUI6kCeloW2y4pkw+RcsUnXIZUtJFNAb2QA2xFxT8dhBZkGxr2ZNFh2TiPsD22vc4qP3LoVJ8L
B6hmlU6q2PiJXj7EaHJ4tKQKUC07bbF0sRYCjIImGiVdTqiOp54S6cmVgMm1M2cTKnIczSsSfjx7
FetOQS7KSDmwUrSZx1rl5RZ0j+YpFVa5n6OHNpFj3KZhWW119IMrUhKqz4xiq55TqnP3BSz3DuTK
a6/qxg4/BFXs0pFMGZEVyIvxPJ18xIuue6XFTX1kwx53qPbHfa8ZwX5qsn49KkniD8SZZd2OKZN2
5X7skm76oesiPQZ+MB1lIYP3TPpfAsYOJRH2S/yfwWYUYJt1BhjXZW75JGIypmwqucsKuPN6b3EI
2Rpjayis5THkK9+9XYidCatOV52liYi4sO3HHOxlVWSHU+zFvRMcarqoL2gb2BiqxqTGePs6ZzrI
03WgAmLlRrVH5PlZ9dXFUO9VEIUHO5srDPBv9uxiqL44Q8iG8c8vhpYayiEFMmK4s0dp8A1rEUXg
wRd9sC5nnoFiLr08ZX6/fanXhSwiOFpganEdUe+522gdBV5FXB45Ie5oXBXz/NpBuQ/7qSmPapaW
/+PrzTM2sD0kgYi+zsTU2Jnx2YrcAfKJw/tfR1BBIgCtZaGoRlSC+/k7j/MMjubdcXNIxmdlHC/v
vFgf88huAtnYByAtqiuc+Cl+2FA5gYuBUEr0LfytpZZ3/FnXUo6Pt2/69SL1HazrcULAjMkEI3y5
SMvCrvVBwH9r22T2XGcEPhj9eyaTf7wKguAAV8NZZ3i2akRo9kWYKPcQQbLYjQm0Bs9/V4D/p6vQ
UAJqQTHlwzu7itsw7gLIcQ/Qwf2Vm8AFgaryL5YJod8WWkm6nVk4+fKJZXVeQxzALMIMId4g22ZR
dCOSxfUYNsZVUw3d9E5L93r/Yk9nD+O2sM16NfAqki4ce+HaB60M3c8GJJXDpHeUIi02L+sCbpC5
cNXEEnl7cbzeWVBXB5aBAy/uda++CEw7E32qiMTL2jZYhyX7ZON2/mpKYWO9fak/3CKLA8E4NThO
BuebpYcGh0vlJkySmbuQG+VxUg2CLpsFk80d3DCvmrcv+qf7w1jFx1TL+YPxbwe/zYoZFx2EWxOr
ktvWXuh+vKXRefdLP7dU5FMPQCewo7C9wJvjP16umzL2pQ/Oqh8mqSCfpEbuYNXl6eKu6iZ5VSL9
KxA2UCYPPXVdT62lrroarcfGhm5Kc1E6j1Du1A8sSyyqzqkQ8Y2fudV7HpOvN14IqAw3oLWZLgDN
/J09G9IUidMnCBxY4bnFhZIQulI6aJyX2IOy1NKAsv7tN2G8/nZnf1DqSjIf4BWcG/lGArwk5Iw7
APpT6w6+Rf9AjgY6DGlwZMZVOK/3NDGu6lbUX6DsTMbKSoLhrlZmLcjYaqd6Q5UEpwUmarx6+wf+
6ZmwU54SHXh3p7nQs2ei16hrO8bmh3zyKbp1J/1qRJp1wCK6SOAA6e/BOK/WpmsF89cAlMMSRUb2
8iXUiZqLfrIHOzskLg+2b7oY64JlOlR042/f3Z8uBm6E0Ta2w6+TTPyJPKWoJrp0YOR6kxboBGEt
0+U4ekWX9PbFXr1q7syHMDJPYTnxzn3P8kwzKhXqI8mzDo1llDSsLD5EusS3L3QaY7yAwly2y7l4
cLg5vA3PFjLZusngVl5PBSFjdaPTw7VLzVcN5md4SKljlXYgIXYE4THu45yUoYqR0KIW8zFY1sNd
DA1CLLSeZmmpDEi4kyflTtdcoCxQL2ujYxFOe15nNMenQOymQJSV/9ON+GSgi4Uh5xrMh/NSKCHp
s/JypQ7mhOa6J9fgCOs32Ub6GKzffmivFjqXYg0wKASwJf3ibN0hFzGbboAKKUmCgV6Ycv/4TgZr
3KnL45zS/B5+OB/Lz94SuRrshzCS+E/DwZLh7C0VU24ZtXTsg1sP9k8Gx91B2mFwfwJEXI9cnVU9
CedTOUC/ePtmzfMlYnNlTEpciyubFpXQ2TzXFmGT2JgJHgwYL/mEoM13sUsc0dNYJvr40P+G8CGz
V12pDHUVRCVfoCWjZGc2Ixxowt3GO73NQRGZnLNF1QR50Fi0kj+fGIUyd1WKMs5Ibrxm1Ar+JTLq
d8wasxTgkkTzWydV0z3OOBx3GofBdmwkIbidHCu1gInJNLkfgMZUmIH7ZQBHIRORLpodXvAMvCTs
LZMr3cjy2x604Uq6jbYdSEi/wX5dm7bEZGaICRs0q7qHlJJMyVQnHdJz2gBOlKwumoyx8dITuFiu
SkyMaKCn5IAGwFhCEHZIsG+NuEbJ29aE54B96x3yZWtKi5JvhkSACYmEIYwfvSQb/CLVUr4XCCIz
GIpwML7p4FdE+OrVU7l3SbDFlEeSj7vDGpquqKgn/tup9n4Xn10WgrwwT+OwqSu+tbgQDiYKhUIs
mhlkPJESKocg2xMvMtxVZBDHN7g0CnIqo7prbpWleCFmRYjJujTyKrsrJ53zQraNUW8wKxzuMvIH
LiLXLbM7rzLUD3K9uQskos7003KL1r6UtTFDUT1xiwuo8PxFbt15dJB04exsBHawzszUvuhmESSI
BlpVwgmabNi4FXqNFTgIyFUzxQDhfj661rqzQv7F1o1D4xtq1GJfD2mrfRhIZ5+WdTZxagV6YQPh
xMJS5jUsI6e5MxKyXVcZyyW+oV+FXWeMHtJEBmP2vuukIn8Ziq+2nKoCSr1rzvacU8QKKoqORsL0
+sS7YN5t9PsYEnzIuWp0yVUpBZiWX7Vq2g5YIZkLYm5BGaOW2ehHo3CkQJfgsMDwbyInUkskZ8Op
DgCzZ/VB8AdqiN0S3MxwPSQ/hGwNhE+RSjs8Bc0U3iDfGW5+QXCOaPkxVoydhZ2azmMClSlcq1b1
FUS9+bOCizAL6th7ew+vjMcCL2EycR0yBIzBiJMdaC/YvNnYbOPSdVhFtT+zlWPh8FxNNWPmVqra
b2OCOcRmSMDhf41mYFE+ho41FxKRTW3nl579mBvpjMRK4PlFhZ/wDqkNCPzp+PPcFpAxBrvyLhyP
ecQi05Mh3aDx09Uxx3Rh2uaVxqRBjDYP1saoxdqkgRklt6qo+SGGDnYCX8FUZHAa9fC1HTxLQzTs
OVl255cYh186g8DcI00Le9li0zH+9DUmGevUr037djQqUOB4pDYmSMfovZzzmDFAXJLjDgy+CqBR
Et0bQ9v2HijMMwLdHNkgf1yIpKtQYIfhlIPNa8JJD0Iq0HoSBHsDnnwx+UASqR0ecl0fgNpAyBsf
gIxRbdr/OvH/Oyd9b07K9JID5Y056aNSj9/jVv1k2PFiWPrrb/4elrrBX6AgLuex44Bi6QFH5N+O
RdZfDgcxg765OoXTA5Xj72GpefIlomT1OFaxE+Xg/c+w1AS9oeRG/YgOQXf/ybD0rHrkn4bFEUBS
hrDs8+vMl6UqhAligyut2vmJeIoR+23J3eWI8vX3LPb+dKUZ4aIGAvd4ZdErChKrZsHazjeJlyfn
+ms1n0B9GLe/luz/y1T705W4BtbyTNHsV9zmqNHCSVZZRWZf1i7DVr9WXZ5iTjvdP3vhfxjX/uFC
9Dvk6s1uaTrXevnwOk8gXpRTtRth9Gciewq15Cnl//+by1AHU9O5UH/O3hEBVgRhQadDlQpuF/jY
C51wu2xI/sWjY60CDRIRREl37lweMVOxiX6vdl2Yy4tBbxEglRy2skjfuamzWnVeeBw8c58KSEFv
dvbsvA6KWhNwfsR9n+HMM96N0XAPgfK+6oAp3n6C52Xq6WKUiu5cMlKHzz/mWQeoGU7Jt1lyWM3o
koeYZMc+HS5KLXnU/Zlka0PsMwCB/vlSpB5HAhCcPB7PX50rS/SwcVHtEB+XH9q5+HECLbsnxM96
p8+YH9jzUvx0j44H4oqoWOerfnmPU5u2HJ15RZwOgEjeVuMaRmb44e0n+aclj1fa/13lnH0GrNxp
2PrstGBwjqYc7hmxFIdC/rtH9+xKZ6seGlBcYonFAhHtuHKH9HFiPMvE493PS399U2DVPsg3MwaU
B+cARhnmjp+XVb6rOrNcVXoH/X6sGqofOx/XAcZbKyOQxqYGudzpMLpWzF2CtVXbxQFnNPzoexSI
a59olqXEiuf7yUjCS2F/Q/UwNq2XPY2EZu6jCaJ15akQd7JpLu8CVOZlxf9kjMN8jdDXpMSEi+8N
dX4Ludh8yDyz3DthGn7tcmhuTImdXTjP/cqxCLZ9ynrOvMGNsFxosbhCdo+HQY26rGlI1WkzUazx
rSw+NFpqH3Syzb/XIbs8PAd+u2twldQuj72vunQZe35crkdb6N/SLNbICuH3aDgqPuYhN511TbUp
0VxcY+VTrhpi6nCmZXxIL9SKgCBjqwm28NerTa3jh5PWkNQ1WWnLXOfuppyNKycJe4k9mYmFGptL
DAdk7ZL8viwQS2/wuy2bZYfH+8HOmRmkaOyOht5gXQtyu/WDXKPT0U0Gkp1zHCIj/Rr5pbh3ezTl
tbKqL7Wbmw8h914tvB51dJXbdPdu2FGexl4VNEvLGvnWB9emctRQc96r3odqDz3vlqq8+RryaI5x
WlfXbps+6QbvtCVq/QEK7dOg+vBD49II9fPWCJW+PI5idhmRCM6o4AJqu5uU2vUO2oK9Z0dvGGVD
OukiYS0oAxLIfmZbHJKI5E9aTZyKIqsKrlM3Kp5cLTCujBKSP5QL3M5Nrcev47TshYpsgOMQsMPl
kWUJDwFb/RR+fjwuc3jMH0GCuKXIS7KvwTRwxNZ9uUIUQjuDY1A5MRCWrtgm+ARVlwbK8mBFN9N9
jsOK4b1pdFTYBXyYaeGiGb4gOXp68MkY/4i/S/5kejFExiwa1wW+SwsIy/XOTo3gviQ3+KNVlKwf
4s4d2MQY5GVwdOKu3LQDWiLEPxYz+7lDaMIhcxhJVlG5oInWiBuBcaJqyWc3s26Xnc0RN42Bj94R
qcTCIZQ+vieaJ+q2rV+kjwEymE0wCxaIwoR5mASd2KouHO56GXSfJzllW7JTG7ILNGkmm7SynGk9
Yd9XL6SK+nYBZYEWLqjUD3Pi27I1rH9WonfUp84DtY5S2zmeRBs5UngHG1igQuwoE2yA+kRbQjux
D04cZV/ryCwOQxgVWCgoc5nJ9AkJYoBzn2uBFE/U6lE+rrRxnkDFGJhdRRnx0G0kgm2q8YZai6Ov
tdjVZoB55cRB+CHtZJut4mqIfxZV4OyKzEVR78budGEb7edKjd2WdhmKaABXeT31fnGAuvKkMCKE
YtTgQmQIOvToZ9NKWL5q+FDUJgZj3bcWndQhp1Vbt2HlMkb2vdu45aPEbmpY64boLrtGBuso4zsn
jQaEBPHXg29U05GY+U0+MZWJpqFqlnnPvHKBTVCCVkawqNkVoXkJbOWKNg2uLYpKjHr46rNWIKzs
qnBBXz+uJ8nulvdNtzXmc7eyuW8zTx8TpSFbIIrmUQzKv7U6xjEldnkfaXOsw9CyojI21K9tMA+A
xViuOrIw1o6a+Ixyvw6Ib2oJctYkVP5IsefEdubfGi6sdFsXj47DRikl+4cLXfd2SuDqmlKOq9Cr
wQhQX/m3YZlJ9P9EeBORzjJsA1lvhZ63MHRSNjGzLVcu2D6kZFrehFkmRl9G/z0mbKAqRLGIAqWz
grE6lIm4tqqm3MQwhnkJeXWt6rmuLs3yKIyKxdTXcZsscsMmAYGnk4QBamIXqfVp1wUh/NJkvvFT
79mtunmNOKAgVxmY11XqDNGmG3Hr93oqiYWmNc5VGjkbhdXKsisRCDnWxI4IQWzZTW4JyZEnNHlh
sRp0GPsMJfplyxtO0cQCikacBh+7CqKF7xbFIZza/Fa17D1axO7RB3z0WZfzzIOy3QCz1HgBgEJY
oal/C4y2OSK2FktEqNd+psROucjTUthJW5pt7bKRybWVWN1nZqDqehzi5jJMp4dEt3oM7ABF/REi
uT0ZDkRsWNxFXOfXhMmHNyL74tXQ0LBgeiqjObm6ST7xPd/LTo92pg/XOY7yetnoFnEfIy5oHIvR
ls39m+aUaE08Dr3Zy3qvJbG4rwt2Xlmw4+i5j2WhjuKGNClk1782WddW2H7zDjb0Xv0ic+GOcW4X
S1Kth3aHz7ktt9hdLEzMGHoUEkFa4HYh2MxSmjyoh2Ya5Ev8ObN9wVwBvgd2muSnEAi/Grsazo6o
LEj2yNIaHYO2vs4XDM4+qdzMD31t5YfSa/QKhwkMyyyh2lVr4LMuEMIPZIcdx94c8onDR0j2P/jR
4V3NoI94IQAmbWvDJokPEEZn4ioT6M4/wHopGU25LaSAJbU4ptaLicDiJzWmsb/wuyz/Ca0nWhhJ
BDffB09bQsiSs1bb0bEcGNjXR3+2TF42cLBuCteDdpfabQCo6UcpZuSxtPFOao0O3ydDfQVlyfAU
HMSHPrUGHEUNl/kHxTV8mcobu0Mh0myVVPo32293VZpiITZa+Dk42EybLt8XG0d36zipdmlYhYYd
pQe8r9nmuOU7Na1FmSJPaIXf7MwaJv1Qh49Z7GRrD0R1bc42kChcjM8Ydg9XLWc07iCR1Fegc622
DIQ1XfG5Rt8j4eH5Bi6rAewMAaWlpu2TwdH9jYdMAtzVZfu2I6oTuiW7X/Q24QOrihveZe3MAfRH
p3sH1n7tVo0cFAkCmlCHEcsv/cezXgWOfQRRQxc7tOnsN2bfXRKWrXsksFAnNJSWVxDnYkwvwYe2
WQDPjg/eOWLcjT+dEbzXqJ1Nd3FC5/eAEMwc4bnZPW/UEPHyDfB7ZG7ctzouAhl7au8lj4Vo70Io
rpu3W4xXnWEwR86YXOnE+TknHOA15+QRZgK7rqYIK8I25ICC4VMU8UmvUO7fvt7rCI/5gp4z+/8H
lvVqbFJIChwbRSgbSt1rELvZ5xMFuXWVyvyxIYV9naHruHYdv785HTs93Dp3G5vAcTh+asswg1xc
TnW3RYL1HnBivWpP+H3MjxhxzM7Xr5ryiuBlzbfbbBfnuX1oO5U/lVbNN9U3vdKR7NgU20IIPqQ4
NZqrzqXWNDJ+cWVQaGOk+kgpUxx8k1H8aNJ5qmSeQ4qxdY42wPFFIVOJp4cK1k0HQwIdF2rXaI4k
tgYa17Xt5eEHgurtR8udKZkB/7H1NcO7hVfGARyOAzFSSZJ+PZ2KRQFpZdlPmfleQIExd7Evutz5
WVBR4rTtzvqnudN/9nVELf60nF7ZriEja+FoqgQRJxajt+zPdeJpZA1XWFXio7dxJH62xFX/06BP
xtwu9Hx+CBNQfMVf/gJipnqX3AsQbfrtraNF5RHK7nvbwCvEYh6mQwojpYdUGSSLL6/SJtDr3aJM
dq5N8eyS+Umwq9ssa3zsooWbITEeU5oHPHC6z29/D+brZ0yJYs34D8YbyA7Prj0amd1J0ZNcoyCF
Y+KDS6IWhsHXvKU0ViWo/nUAs/q+sMf7LBjrJ5T9/boZOwfBERMFqPGRlA2z2Na3MLWrKCftDBW0
irCDguD5ow6NsNnP6vfoF+LyX7z6HbzamvHBZy/6lbn+w6OKkyLi+T8Hq3//td9gNXvLXzTXIBYO
5nSwbTkMfoPVhmn/BfyIdd1za307+AtCBTEtCHr+hrD/xqmdvwAAZqn2zKCc3S7+PU4Nhss3x3IE
7Z7PBpgVL7+Hic21xRbaRWwuUBQUydDeStIqXCjdtfr67MH8Add9+fGdLhYEHD6cwbbL7Z5BT5Ez
2LhSNfZtDJ33y4ktPjZdcJ8lDaQH1MV0iTBiHoOZr/4vLo0hMyXAzKg6RyoTLTMwVjPs24kR7Jci
kLTmvxhqHn4GHy1/FgkoXc6chnBWqb59+Zdn73znoNgmxvDwdXlx55c3rQQPO8CtW5Fj04cZ0ayf
0htsTg9JOV9uyDE4evuaZ3P83xdlqYCGGC4Y99njLirO+KgKzFsHVcPHAmBkb+YujCBoTsF9hU3d
hX1SlrQY8Kht3LTND7dSyVZoeGEva5dzqvJmej7tH+x5vO/sR7Zw5o2h0+nGke5zlpfMQMpCVQaj
tIFUWesdrPdlofTrNtiuYTASWKlzGr5con7vW4wJY/PWaDXWSouXyCBaRsq+Ym4qEuK/AT/Uj7ef
HoK6Zwfi76sGfB6wGbnwrO17fiC6mo5K05GQv40OI3Ntbvu8In5CuFIzhpyGO8dG6eR4GGihKm3/
GQ/vdH0sGGfWF5pk/G/PXl4XBEVWZ4Nx62qgXsn8wYwBkq+oq413DCCMGVz+X/bObDluJNuyv3J/
AGVwzDBr6wcg5iCDMyXqBUZKFADH7Jjx9b0QyrIqZZbl7fvQb231kiqJjAgE4H78nL3X/tfm/8dr
/cqi5gX/svlDDu5KXe/Fg7Vqx7Q6YYQ7pIK+UmSayAAyy3ofdDQHsY4pKUQ9xMOiSZfR99rO/PsL
/3tV9uvNMGFitWRGx+npTx/csKgLaXPqD33X8JBYboSEweiwbgTpKsL6+1f7Tw+Jy7LHc8n/XPvP
syZRSz3VzMF4AEECm3aGbgpcc6rOvYtnp+BEdjQH2pF4pLjLofuISzH4UxzOEpdjICSd1KulLm7o
HmyvEgrSG/1fjjeadfSoStocaWB75TQSxKP3+e7vP8SfdJTXa+YarIy64CyBZuhPj4jMY1Cssy8e
6Bnrze4qyLreN1NX1G/X9kzujax7Mxew8OjBxMDASPGYwZfUM2D7IM2IjN8vWJzURkR6i8YQq+Tf
v8//sAq6JoNDClre7F/knhqYioH0UvFgowICBLBeZmCQJG/ohAU0q3Xn71/Q+PPNtIZfMYFgZImY
iTnsny5M0cWG1LO5fbja4a5alYgBy3sEeDwOen0ltJkOE4MojRAZwF1GcDpyUH9KQVMTJlXOWJEq
BBuSGI39VeQGfo+Fc70nrpeoZddwOObToGwHl741HoGbqw7FcPlAy4ww7e8/1a9g5X9/YNc6ne+Z
2ZpFyhlayN8Xp4V4ArfBXPlQ8VOhX8+L2kgspneNmc/doYTmOobSHWQHIFvLnZAGRpTsfMYCa2cK
0SMotNoPDWkMW73o3B0cchjOidP2wOMIbTPxvNkR2i9z8TFYJaP2UmtF3G10lyZdMMZzYoOFATWw
QRjKkyHbsd+yBThA0yTwdsuryweyi5Oz1xbyhsi16jJIuoIb1Do6IBcj174i2snuRDXn36GJ0yym
DuD8PS9Lzfsbkh+zXc1gaGccOpByOhrlvl2YzENkfd/oSYUDE60yjoCq1WFDEOhAuIqr1a89vZA1
T8V1n3y/SdY0gRhTPS6fZggKOyaLGz/1rELcjN4H5mNFj75ABHlYpqVDYQX7WR2NZk61Y4RW+saI
e0Yf9RCdQHz5T/M4iD50Ldi9D9pIt4FGVVfaIbrbLAkLkgxqANNFrkIYOEm08eTov9LwYNvNuEfc
eXX6ORVKReK60Hld514uPl7eXWXjQ4Sck4alx2pDCchCPGBrevzltpjBjCebiA4OUIAot4IJsZl7
A04669mZRSI8wH0lrY36hN9ZzrcQ8psbbQKWtYvniiSloE4n72jFaXIZMr/77tENr4LYSPS9Ditp
g9UwvijDUjvlg+pq8OqMYDO/ihYErjF40wbelPGBURbGQdq0e9gq0c5YzOpb4bf2V/I5gQo6IBu4
UabPuI9kF0DNKDd6z9cTJlFX7lVcg9sXLnyPIi50gnGicprASGvajBip+2E1uhNOdhrXz5rtpdl5
KL02s5Bw5X7x7A5AMHxuAJrW7qZwmXtDB51RN5LRYNk+ymkgyMZo2HUI/VID04WCe3aKjZcJv/4K
0sQxebuZLGkiNnPh7TR9LX4We3qssowviKCJ6qzHCDVZ7TXrvfEQYW1bRidzUJA28jJh9WKKsHoc
ChJS+3BwfdYVAmZwQVwtvYkn2EwtRgWI/4SLRFZBpYLnuvClprJiUqPTqh/9kdurvFpQQfi8qdSK
H3rXW7pwmZ1Vp0XqZJzqTEO73GM1Kkb7HVek/zoaqN/bBc+R0+NA0CzWIdcq/G2hkgYGPk+oF0Lz
5tfPjc2b48TBydpdXcmrb4E8m+oM/9N4bvQVrzjDLr3pkM6lActZBNEWbG68EQJqW8CQYlW8pxQ+
SFL4P0h0YUjn2VwcZbBTBxDP+BcKVM2lLxuWGEQDaAoBcd/4bjU9EhTIpp7iJLy/rpHUcEQN2Wyi
Lrz4Q1R5HGL99VL6Cm972/b85/XdFn1Pa4bZ8HS/hkoYWGHT+b651iIZRhB1R0ALLfd4EJd+4RsZ
LCrDmV7S8yAWBnGrKrVPOW6YuYRvuppvkw495mZeq8fZwP5LU5gPxSPJK2XJ0P7A08LIcf2vX8rT
WFJ96tlgv1+9XrS9CCLI6fQ3fty8yQxzQDjBZHq8FgpL1pTox2XuvBsT9b0kw/VNNbyZCVjeD3Lw
1oAJF0du1Wj6RV+5BE4V6RfQQ0hGuY347oz13ZZVg12uZTxydRijrqQIr1YJsi2y+i3qVwczDFZs
AtE6V/7lfBkqur7HplU1Xxo/gyKzIoP8ptFwqYfXAqdfS5Vskd2PX4cfc92TZ+mvw02biXVIKE3D
PKR2UH/SoGBOWtjWe4IkPN+z7fAGa2PCqsxEc5TbuhDRR64lqHHL6yMkIhvZ6jCptQxi5+k2anzw
rLH9kfst31HN5NWg3fbDJ6BabQGesrZV61ElS2jDillQGKyqa4dv+oKF1T3ycaozOSXOYzr35O1o
EHeKzfDLq8WO2623p13m4qLHq1I7s/pVPzhQrloeBvBbJLjEBxdJxBlQODgfA/zXNFQQ6PNmoNa3
QWdlXLMO8MbrNKQu9F2vybddo9O5M3zuERhn9ntSjFzTqQZ3/WsRyOCXP2Ll4qrkGf0/Z8aP3/g8
YbWzvjwDOgJD1qc+7xiiSwEp5qrzpNxvDk1k8q2muCE3ORs51wFm9tkv0+j1SkeA2ey8Kw+nX6bn
wAF+WeJjxps3SpElF1zvRAsAV3vGHL/eG9ToW6FyFh+gE3F770/Yzo5etX5BBHixNBlV1BwKxcCZ
UKOJmCuOo+12cbpVRuH11EDGGBdPyKPtd1MC8zW0lYtAIgVb08S0ZzQVF9k0ZkF2SyT9PJhTv34D
+c+D3ohxwlrMfXslb2D9ZQVSFSax64GXVAHsA7ijn4eYI2rK0q0zDbDF82rkf8b9z9fCEArFiDfy
PV0rxuu2OS86d1S9mhJML+GzL3ZNv9XwtED2BgyivuckszIlVD1M/kaOIl82an07VyRxluIgYZzN
81omdM9yBB6P+jKTd+CaiwnCEUJ4YLcxy1Ga8XAZMAVqlAnKNgMSmaeeG5zheJJGiJjHwW2w8NkY
920ficHjpMYVSz1aaGc1pvfvZEJx1/Cv6e5NMAdyLMnHrKlWVrYPav5U0F0uYP8kRvMkdIMMejgI
XOhl3VxSeV37JpwH+yoWLPKUIvF6JLdg9K+QeKxh6wX4tRatB/dBGqwL68Kq4pWWcL13o3jlW1wd
v5Obzh/o66OH6/3JCCfaSxoB+6FsrOzW7T1uEU/v1cGys+GUxER3/HFDFGPh/azdIRvCQg3qoIE1
2uYziJcYr+Pz9a74xS/IjEhcHAuTmmhKLEL2yrHIWi2tQuahogw6u2QlArCH/qQxaEIoWyKUSNcP
pBGJVpMBywRUWSN/N1MIoX0WBmIOC9Myt5x4ttFajxuRxzxZLuO8RwNfqblD8AusTFas9mYq7tBD
LQ+c1LmpfzleupFF+7oCWsjTi01FwmERdpG2bt+d5CqZTL1oBrEBMYuMzXkMa3Q6bVDFCkILgS0w
HpjJ825l3/GYmc3M68b1PD0Ws6WcoOao9upPM4UfdIo06OfB4+42rE4jfVhNIlDUQssTcQCAIrp+
KJM70UpyBkuW0Yu6Gu5sD2wzO3/F3a4L9JfPnd1ThMRaxrR1JO+lrKf187r+eG/1hvvUe1NxRxv6
e6JFWpj5sj3YOcAZF33VmUA6+TMmWyJwSbwJTDQvAMoqyGLmxPYo05odaU7HJexoefpUKLPzmknU
5nZas8pV9riQuQdLdKfjsSSaoam6IBmm4pjWtbw1rVaIkF2zOHKynw6lqMs5zGtyNCLSWX76U069
cJXjw5TkDlOt0XkQLtpOPzXr4n8iLZhGJDIXairwVZxg8hICfAXkpaTLhk0+j0btiQBBvh5Fcg+d
Kl9wkZhfg5jREdgyZGbBUVebzip6JI57emwSD4cDIK99PjVa2KPiOV8Pylc4x2j6PKp+sooWrpoL
wqFoNhkV9YEVjbzT6bqZRAnr9mKnVfZZUWOyu/i1v5XrHi40Gb1G3uovvx4MYz0u6xPjo5olr2NN
q5h7R2f6aeqA6IdYkHWAPtZok8hq9tFodqt0hrm9Y2bwcrmdzB2qEvZPtSrx+yJmtbpyXoZVrXFd
N32ZsTj6bJjbqxMOxiOLeh0BZi8USPhNVNO+GieLrIScEVrVse6phkeoy7l50kjLcNDaOydeV+Zl
qdiBONslBzIu0k9rcFD2I/vhies0nCfATJlZ/KowGnokGjtzkZWedQRxrrtHDmxTd2g53wRe36t9
BTNol6MN9DirdPY7XgLxjOKSlp3tsyrR5+GSuBKgCMJ8g5NE4bCxOMPsPCd0rDdLgwGmtieeh2Vl
7v8qmQmN/+nExoT6qSx0+PWF622duTN2vHLynKh+eplWaU9izelL3cdQ4HlCWJ057RBBiFTMDVyn
0I1wtmrtXmkOig7K6dLbmmDbD0Zsa9/72rR/ALRYPnOqSgiiU0u5PeZEnjqzQeei1W8ERdme+Kvx
K94+R236KMpJZGtK2WwBzUNKNqf0krpYrmPppF+KuoufCNoeAD4VKHiy1tb3s2fPF9+soxc0NNn3
qpn5TXYJ3JNKGULc/VJqnFhzHeEOIj8daCmaLOft2lb4/xOe/2bCw9RjFQv8jSMhLcvPture/33A
88dP/THg8QhJ9tbcKQBtq+wa88A/Bzy+C3ucYb/jXelsdLH/5Ubw/0G6MBNB0LWrmdxlYPLPKY9J
6jKjIqZGNH99fvP/ZMoDztT8rccLzUDQFjRcqAq8QeiWf+qEmQw0i84q9XOpa1XS9KGwgM2S7hKR
ZimmeptZJpj72RxqtZs0UxCIWXfm5zTlAMOLJS0hX83tLcB/y6/WFszyZVpyy3oVKD+yzdiKD07K
8UsxkUCSxo79ZSBM5pYIyO5+Iao92qUVZHQYcZp7G4/8ZTg4k1/vNZlkgJxlyTpAMgNC3IdcdeaH
NpIHeOagQ0/AgrR5M0gCI1/MLOrdm3ZpFjKIcmfsUbgUZv9DXnFyRstz7Kx0TInkaCbmDTrtvDGV
biLDNfs3pHAj9KueZOHbzEwhrCKEcutdxnf7xJm+cELTQK65rfMofRHJjCYLItcSqlQCfCEJm7wX
VTVPDrvtsXW7ZM/550fOoXWbuumajNzQZBsGw9hLI32eiWu4d0CgSs6Is3lLSl9UEARL6ERXmp0K
FC3dbSe0d9rsExUXR/sj/jWsa4RVbhtgBGjNvGTYgE5pbCo+rX0Uem7fDj6ELNH1rjj2HB/gECx+
9LoUnvtUu3b0rLrZ8I4IyE3qjba2c+JELJZ3V0Xy60AewlYzDTfMUEdwDeqBptdUnhy/ys9d7YLm
64sR2K2DLzkg13Q8Mx+KvVCL62Trps7y2JSxlep79mt0O4JuS6fgV3CaO8xyXMoNOIshCa2okTtv
jqIDaHLja72YcxEsrbY8+7lL9wqAvJseLE338tdUeX35EsNIdvVtj65o0rYjqZttu4fWNOsgVmO7
LFA753Yq3uOW0Aa+uVwEtp3T8gBDajS1dVmQgG0nPUIDjaT1CE3n0UsiZ0v+I3K6rBplmNokPlpV
U4SJ43eoUUlYC/JFM+l72AbBqEs0hGry6Mpo7nM20aqyjWPcq1sOwTKgUR64aXWxmqUJCWvbk5wT
ndysZMfO2hdNSx4mpD+B4mV2tE26AJU5fe4RgL6bRrtomJ/g+7THhiQxjluNvGkKTWers7JdFzXG
yddwoNEVbbethiKxsKb0ZAG32I3gYc9aPi9HveHRNJzcePFn41vZeSSuitgNZNJpSPrksKtKt+vY
g0x5xCf6wckrP629pXMDK2mzLIW+BUS8B+gVtlbd7yw6rxnIs01aaGUYN5qvoTOTSRgnyae9NF9R
kxNiCg8J249OE9VSRGDitCJcrZ/jm9KeSlQwc70nUempS7U2EFUqAsBHUWgpKe559/IsyQ9QoNC6
+ghysv8k4WTeeInJxeFhOzT1gPgefUYZL4STNw2qP/uJI/Fj5qU3i4j26O10MqWX59Tp9pXe+icI
+4+tT2TKUhgbT5+3seTqx04SeoP10jbN3punW0ksLZD7npKqzrvtEC1tEEfWK4haiAV0gDeiyD9z
S1dQnkcHP0LSP7EH33oNda3fEdlCeB2LYOrdWjViYVlMsK1IleBshD9RJ/B3WwDnBtc2jNxbdcsp
RwKFwonZhlrig+xV+ffFnekzGbp/clguT72C4TVFprwkHD4OqDuSDU/FmpfQPAyy3WoeH2qpysvk
WfI9X1ezrI/cGkVOq53r2rAeU6NxTlXdJTC/JSZL+vuIPJOvutZisDSmn0lXiEPstugLU5jpRK/N
oQ1K7YTehq4my/pDZ46kOC2Of8yk+xg56gEwn75jmfDOldRGN2wzp/vCutJvDLqDtBzMTl4kc52w
6bJur/NF7fSq6WFs2cmjOU3+rZp0eItat7Fk8UZ0mBFSUyFXLXYl4ePBJGs3WMr2sXUgVq8CPJxl
ckcEqcnbq+g1WSlxdcnaIIxCNOb+PpXdc07LemcUS/Q0ZuNtrTW02kUnX5iCvNgxXetcG97bxf9K
nXgkmobzGKHHZIHnJPEa465ded2O3PuG5JxLL+RiiLjZj576XtqzvbXV0h70zniuIzfjBs5QPxZJ
PpztZtQviTAfe7++ydvk1ckM0s8IRdQra2YOUm/xG3yz/BEYnGWH2bqW1pp377Xmvk3l9Djx1aFP
HWKaPc7ifcuiWHzNbQ+MsenyqGkWCnF3uEXTuR2a7OR6Rrezh8Y4K+KWg2aoU/r8fpWE2Zx7HGf6
5ZhU3aGr5WlIo2xPSk8axsSGAE/TdmxmHBYiH6UjQkuM6lZvfbc0vi+aPZp3oZWCIgM8ON1c1dyS
VKuFzDeqLfzx5KNG9BuORn8zpc2aepC/CGs4lGQN+8PCxip9WquqexogsyAUK74PU3nwvfmrdLN8
O/B5aAVUWWjZbnoeZo5J6B13zEQ8I4xte7lMxHqRARg19abHF362UzvezZo5B20fm29R1dePjPey
MtDAxdVbL2NlGgqzvI+1ATFppRLCn9jXajLvD3NlS5rVot6Vfd0ztikjOmoGDrVeJ7LV1Cixx3V7
JuixcvxA8+zLiAXxFXxkeafHNIs21pwzGgnmRfaPpdS8o99my2kazBdr0usPTQ1afIgKaI072x3N
NjBzMaqAkApS89hnje3Q+d8LbbgXiUvnxRq7x9Yu78dS07C0aw8FeoE7XIZfWmWqXT851Yl48C9e
a+XPU5qdDA0cJyiVYWOQ5fiN5dU6jAh93+Ui1BYyqzqak2ZsZTUke4cYqMDz6iwsMosP2w5vfhy3
21L3tNsYfuor7pwx8LGh/HR6Yrx7wIKBnZj5e+W585M7aqAte+/NzJiUFF7hvnKWSzda5Ogh7hT5
TLCdjhwInIvv5oisTTxLk7U+RHxhtOQnk1AtiHw817y9GE/1tpA/apV9zLrmPnJGG76YLYNG2IAX
/Dw2mm22bFciGQm9VFkJNn1lBbWu8jM63YqgsR4cd1vGt8LID10WZSEBmYQy9X71CK6xIe7SS/oH
MtC9w+I6zRdt8Q9VN0/PA4aenfBTPw198pZvyq770WTed1bnHKOZ429wlfcvqRRnpzT9fe1jVrDB
zm7xbrBBYPffdAZQ+8Q2AEJolTRgP5rwQQ27uaG1yjmsa+ebAkPNAdz6RLpx8z2PCxH2U56S/cuB
+4kFsqUl1JskFjjdmOR7i+HOziqsjM2r1cq3BpjaOaZBvMupBWnlKHNGn85wB0X2bD4ROiI+QDw4
H1ZacqJcutgn6QRTAiCfLSQOWrc0Seh7YifA1HVyYYcTsoYc2zTuIg4qJs9tqfrolAAPLKg8cMOk
Q8x4MhKQUs4KauMuK4b4ydcoRMUthVZYlMOr8pcj+ugfgLWcfSuIH7F8HGZQvDC4xCsyszKChQM8
syF9zzd3sqXVkWaAsjevKgmrvv82dBY2joUMpLIm2MXOcWmoqGEPzKpDYpVMmqK6C6Dv5gezM6wg
URIJuz5uI2VeZCJN4KWO2ue1453ThBa67KBgZS7D1yXZ5UOjHlUyWHtdfPR5QtEEpXEri+gFFkYR
5I2xiTTLxIpV15vWVkjyZXRSzlxu3SY/LOD+6V5ObQDuS4SVVtaYVYcN1NOGJSW1A7DOQ9AyLvaW
LPk2+t2NQ5G/0z0uM7miLyh/qy0ecHilaXEeHawnUnigfSfKQ4i7BCHHbs2+mFfHqrIefZCXezKg
v+dl/wLr077THNJWCs4qRmeTXgadOVR1t6lBxwdmbatbTU0DcXia8QoKjHEETf+XqWvBOpB/R4Sj
xthZKLJiK/ybCZi3wJAVvI9iIXClhtMKPZZmXJT+yJTYiMklrCDlTp9yJ5h1qwicyYteXJHf4Jmx
LsrCxtc35U8KYKLpkna7qlvCRMsMvtIBAHOb7Bbw9C/Kkukmx2W3Y4bgby2LgsdoPJvZrcxvs5gF
ZsZouvN1u7k4XvShtyre+NmEuHvMpodmBtDst44I59yl8hEo8PVaXspp7pksVmFBvzNcWrWSHPT5
gv3jpAlPp/tVkW8wDGABfXe8gUX3o+LMQUr8G8E073Ht7F3R9jccdWcuRgbvc2GAnw1bWLn7PPmp
eQ0Afmft3LSyPjSZum9S81xOCUtk0nghSEV9V9cccUH8mnuzG/ZGZQsYGvLsCZNNVOr49bwX5AZk
lqTL++T23xHafVRVxv1TmQiXbt0qeqmGpSMgr4y/aRohFj3Jh/RylzA23ZvF9756NY4n36/2GRtk
YMRefaEFhmmj1AVhP/WDHKnQNDrCIUJBYuEzL9YxKlVMghftnkz0wQuyYlrYFmTEx2U3aGhv18lu
9rz2qLiDv80q+TQz1PdmNM5BYhot4g0L3yJJlMVbXsmi2qapKC5sWxYcX1rBFHkVDjcjUeXD2Bnd
YdAmxIrSyfYy1WJySQzCecMKN9sb01XgwSBZOOjUzcvYe/lxQH1ypLLOMOkm5d7yS2uHQiU+j3rv
7FTZPxMSBue98u98r5f3JbP5n3ba9uclSZ1TbXq09vM5O/XMeXf2aKlnq8S94injnXO8vM1Ki0N+
rN9h6RhIVKziG2JjzLBHcnpLF87aEqQy7c0Ky64cODENhGvsOnRTG5WiMjBLSLSlaW1iaMbYORn2
pm0Xb+hvaEC39DuMIkDPa2lujSSP7hycqyRkzB9eARyoMNx3N865YhS2t2Wflwcl56OthiVQ43AB
Ckxp0SbgsTP/GyaQdNN4LjTqIgEVXtslpZBaNmPGr2997GI8O7EzUfJx8t9ZBqnH3WTg84GsklR6
fqR2PLpFCT8+L4Ydy5W9ZUWf+ertcsuYEUdYfceBynvsESnsOQ7TdaGd/4a0w6eatvTslu2anWjk
xHCZW/9ctqUX1JkksDly7aDPilDDcBxUwmgQp7Q6yvg8PSC2EKFSNcPwrtXPXdZ0p7YyfzZLfzsD
hw3W84WxpBfB6r6dSCYmkY6vsUJqI/3M2Io8H0MN1i1al7TbZFDmz6Ml71MD5HJWFbex475Wno+A
JBNNONXc/u007Uqh7+ORnkfe2Zxn7GTeIcfiV3k9KO+0+1yqGr5xdztDFQrUHMHdMSGVN5y1DLMM
C1JCcXEkfDxySEkfDSGesyrbenRIqhxKfVbbFC7zaeRJDfsIAJDed6yRtlAbisCPwZUfxK8fPau5
R3g0HRnqGxuOkWeW6Nc6Gsqd1U9bjlvcyciYwm4g8IWnQb8sojf2HlI/x1/YeK3OhCUvHlGQHD3Z
b5fBycKmwRvKYWcpvzSWRutkHEdvR/P+mbXz0ZjjmU80dNvMGTl9eSN+C46EtOBp0RM8S1cAkV46
npCXUMtZ5UfZVf6DjDW+SM/eN5ggsfaby4snrHt38bvNVAuDaGF917W2G1hKSSekWNbIn3bngEOO
fEYi9umJ5tIuxjnznHcE6LB63jtR7PvO+6mGueaom2JaFIsM28LfNLIMhawlbfrhZ92pLMy17FvS
aMm2YaJI3BATKKOqaKx49EsW6cebsqQfkIiF0gXfqazkvUpYoMO2V84U1rBH7shlNU4adX3N1IXI
pHHgYD40yLXanp28xlwHlbputmU7Id5JyPMbG+fM1OzMrDV05IS6YcryfkcnBy5o3tsBgwe0Z1LM
TY8Fe1F7C1ejzxAAnVdKdNa9x6rWBRDNlF1QHjMuCiaq8u5Zw67W7gqvJYRMadmoQhPwV3V2OCeg
A2qMHje05YvGCEqukR3V9B3ILtNveoI5PtpscrMO87Lf0rUI/p/07Pef1eW9+Gz/1zoM+E5xwTqX
dP/79z+2v/5MatnqcfjtD3jP025+6D/V/PjZ9jk/+osas/7L/9u//K/P62/577rxK/Tu77rxl8/x
vw7vRY3rQn3+1pH/9ZN/dORd/R+OEKTI04s3kIX+kw1k/MO2ofrCF15BtbTl/9WNt/8B7BEg72rK
+wMb9M9uvLEGqfDPafEL6NW6+T/pxv+FKOJS25srZHW1IzAY+F29yfM+xWwJC9RtVjdzQcBoOPHr
v12U/+C1+F35CnRofRGghaAz+Jx/gcd21aDVKAtIOs5gp01uu8CfH9ywzqxu+/cv9btU/tdLWVwW
QK4ks+Ku/P3zEDg5Ia8kWxSpDHz6HKUes1nchaA/CERPu0NBlbqfFtsiV3yu/puX/8vlZI3jTZD9
JASsp794K1hb7NExmgNxvs+EG33x0nbz95/wd+Eyv3x9Cds3CBXleyPb9fdPqJQ290iUm4Mtxmfy
Jl5bX1RhDzc70Jfm8+9fDMk9v+5f8t7rywE3haUMcnJF5P4JBoOL2WIyQp6kNZrEHmeFwLrsa8Up
s6PilNPPZCSNxRlNz2p3Nqni8IT52KBRwGGJbin5GfDHApQhgIYjBz3s00M1+OyxV1t1e7VYG43A
bl1gvFZQ2o4UIOaHIcd9PLTdz9JaI2FUpxuvlAyg9bAfFBuaL+aF8ZG/YaJkbvCtTq+zjNRN6sQj
ogk0z8SfICl5duw8/pLObhX4hTIforiy79DIZo+OTdU1WBzSyHmIL+geRBAXBCas7mzoqnazG/pl
OVLu3lLRDDuzKH5abv5YpdZ3+mUPnUL4O1pecar16VsM2oKXkM5Ws/mdBYOpTVaTOJY1KzSjFBu7
leOnSvzm6MrkrobMtUnhS20to+i3YzU6l4kWRuhrTnQyYvPV1UR0kkmKK7ClxZoOA/RDzYfX0aab
WUh5Wfwmfu4chgm9l4W6P8SEP8QcZMZoOCxpHm2lPiW3ZWuHfUJpEQH2Ptux7mRbwrs68sXGOfaP
HfXAxFjM9Z8bF51C4tkiNDzIhDWRMozqahGRLDop5bxYpat9SbIBmWPFrAUozmQ8VyIbzrlK+4Nu
2gRVKAWI0oCHd46KRt1WuW5vDSK/d8VI4w9Kt7xvKlLI5VgK7E+9gc0j118tYstWH/1ERZIa/Vuf
6swRQn0WN6SYxM9p0kAPSPF7R05BcELDADsYU0GCATSBG2I81UO9lOq+UO1NxJTrrVm87tmiSXGg
FhC3YjKdQ1FyL7Cjpru+K6d9WZhvSaZsCtmUgyQSigljZOo/6Nja99hN1S2a9Op+5VwYbT/fokys
G8Tuub5TI4lBlWPH+BYc5BUClfBe+VZ/TiPQH6QMOPep2+6iyIQ7G3Ukavoi/ibJnaPpa3+ZhhgQ
TtRQFY0P9Zy90NdZI5WRV1l0QM6I3zKCNgZkk308PhD/IvZ4uPSDgP17mDldHu26bc5zRUpzoMd2
dVfM7Bvc0ZCLkc7H+oMZNfN7q1X6miFT3gzIR85d7BhYf32Ks1wDRCMLxBpZRGpgoze8WpyZFEu+
ppm0m4BcR3WCflTzojcv68ow8iAMxVE0nifc/SFJMWPo+FoCp0WPePYLLQCqxlgr6qewQOuAwCcf
T4uRiJsJjcgukjAaKlo0nE3ScuO4ybsZmV98sTAv6Tr9kfxd/WAM5jeGhDeal8dPWaVbgXC50px1
T51VIXKOMhUwh+w20TgQ8OqR0OIs8lZrGw6tTZRvoIH+IDSFiRpZAYi5o3g4RlqMQUDTHzjj77qp
ig8SHVFQ+fW4X0BchHHkNC+AJ12yBdtR29TQa3a9UZnv7UD4SZXUzraddiB5zGcbsRs+hUyVx9Id
2vteq833NZP7mBajSU8oyUMMBMY2SSjuqZDr5RLlGcp+M6rnl0p4+Q0L0nIURObgRbDfVDUyS/PR
D45eVCFZiij39eQm9sgyZgNgfqcPHTGOSIHyQpSXtvCO+WC8wNOigxMJTnGeOsFd0ZiradEmyjTv
No6yz2jywQk17dbtDeu91636Q/bmcFdblNCAeHj2WBKcu3SW0w3k9fwIawn9Eop3FKDL+LWagF1S
DfHKui9n9FQODxB9gkn+9BE5fREwMZ6BV1kP4GedDekzIhR5IRGr2bm5d/Ok2zpwT3lOnOlHgcj5
DmUynr22DDPlylcb1Mph9lP6SI3KV23AZIXSYvXI0b3u+8W1bnIzHQkKrZfhrmg97UA7xuEc4353
hRl3wSpJ2jSRLTnkeO4zGeZiD6y02CrDmmnZzNCBM4sjoeMnhz5F+FpNPeHYnW3fOanAhK/F8TeP
uMs4/T/sndly3Ea2rl9lvwAciRm4rUKNZJEUZ+oGQU2Yp0yM+fTng9zqttR7291xbh3R4Yi2RVUV
iEqs9Y/LoVxSLv+Yzk8mJ1dkUYC95yKVj3aQmFtXmC0J1H1hPdAbuvOIjHjpl8L5OI+EAXnS0y+q
tiMylyCw81bKm8Fse7DOnDsPAv7oUJCzQTtgRDw8v9WFsjZxJxGmJbE6ETsyncbc5sz4PR2EBWjN
CrHW3JDvj/q/JTd/NeQjRmGK/BPJTVP37/UvgpvvP/PDUS2c34TFMMZQJgTFiOhdfjiqTe83wdTE
qLbmTyAu+9eIv9qq1154TmEQcG+NOfgx4ju/kbGAT5e6GKym9NP8VyP+mjH6xxlOuB67hM3/cIKv
lSbr1PqHQIW1p5oa4SW99QETTfbiiqlnSi1363ZesRx9mt1qUI0kJesps9tLgiFqW7K3fVExVO8G
+5DVbqlq6+ZTqjsAjUb53mctLYQOdRY4oP7tct0AYZYvmXa660Zp8SVHwR9uTPyxw0ZgsVwiiKjR
PmRI3J4QA/iIVrpwHM+wDnK6UDld79K+gLbnHudZvHjFZQ1y3ppD3G+Ala7FsLQMgm2QsOvX2opY
xD+Og0X7FvDYyRlnseCPIVOJFH027cWGgQmDmNM3ntYNx/HS7FIS8X0aysE/GnKQp7GpcvbkrJ4/
jJ1xsBBtR40Vvkz1bNMdX/ag80mzvitouJfZVe0WNgWKEPtCityToEm4MNMERyPxIBqakpbmDa4E
tyfVxIIfAuZRWw5iFn8egwDWjOqDCfSUuWfinNSdaqfcu5pwoX7miixXBTNxLB+11+pTLx1lOFe+
RDC9y6W5aZ3Jm9uDDNq03FmzNV2a3Ckzp1yBQdMU9Z7JtBoJ+XHStLePeTanhOXDl7fj4F9pcGBo
la2JPNaad1NaDLhKNmEiZ2s8mRWsNoPcFBJxR+wwZyRTexIYvt9GPJyct9G2zHulkLPDQRjzl7D2
2/XwN9W3JUYtbt9YDJuV+UCgiLn3+mwNXCfq239tJ5TmjH7heD0lRXH24EW5ULKIU8D3IT9lALT2
DsPJB9NkKBYZqoY4LaZbSoTHzRo+wm0JQh0tbZGQWmia5yAvml2SCL3XWVYcigbhctbO9z0mkQza
pbQYsGVK6WzXJ+cg6H1n69hcbQyHQXwU1Pr0u9Je3FM1C7nXoVbvjdWWn62+M+19WCgPQLkDIuqD
OIBH6XOJGISl66xsuEzHTspzXsHhHZ16+JjmzohPqnHcO4Mr6MJwt8nHRDoCsa1T7VGUGYfRdlAk
8XKX0rPbg6nN+UPd9OZKSAT5LSY7HywnmAgusgQLLGIA8DxLAekXXn0aJ+HeZAR7QYX0pXNNprw+
17EGkMsFMs4hfec9InQSsNtDmdx4KRXE0eB418L3KXWci/hjyhKyp7hxPIAtOzv83fV5wBT2RNY9
jhXf/bDe2bexiZvRFzbqpc686Bx8Ls0IhwsghfZBBvzOFWjFt8ZcxG3jFslr0ma0hHUOxXIjeTuq
BDlb2MgOeT4WB1qGYp5vazAf8XKH1pPhQ+Lg0PPIJVp9g8/aEre1naMNg/W9LvToXqMxMI7kik0v
btdM6Qad8YQGwLbeKndB8zJQQZlsplLY957lMNnhzflmEHSJip6rsV89RSfiAj+Dg4SI52JcLcaw
dOGmGD3nobWnOYVeHpvPTrAkjzCIidgQFOd+ghJD1c76y9/RGieKCOnBo0x10w1jSUYXbHlBjOc2
YAbeUW047+06CY6zC44ytTWkyECq6b53E5MbfeizKzNMh8c+XeFJrs+jmrsP3NYwydZyjfGOMtgi
Do+Gn7Ykd9mdfw6kQalc6JTBl9mr07uwDDKie5v6i5+JMCoF5ZCblpRwb7c0joBMM0+xl9/3aK5P
SCjnqODufjCNFQExp8VCfmDH26kHkBU5Hbizi0zLx8N7k9PysmkGYX9symRdxgdUmZPp5NEsPPeN
aCRWbZIC75sZStvx5fQCM1ez9efNxSrbgh3Fnz8bc41YxLL7bwlsz7Zw2diaMlWHmY6tVwtV1K02
s/B2nAN9t9Rus18tE3cW6P4VoXziwTdJeNySGFl0+6ZRyU41nXgnCV9Gzjw096QDESG6TCk6SgL6
N47ZJ9+A/AVu49p/s2lCZ/Dl1trR5k3wIqk1lFgnKbYvTGengL134wejd7E6neDqNOy9k5jWExUr
7VUwuem5CSWuXhPUH6/KyJUN0+VrtqAtcZHK5ET0xCkj+VJSBWBCgoI64bs2R+uk5bIMWzoCvlYV
UiZzbth8XKu5oC3Kt4bdyWuqRqcPpW/sBizwlw49GgjJkqXxidW+uKTC7CLIj/xjqUbMgRj1Lmi2
0ehNpmLU9tLw3gmRto9BP5+aOc6cTRM703ZMM3Erx7Z4qcicfWFbkHdwQjE+3zi7GmaaD9Mp0E+m
dJZdKpr8sIAR7+Kl7zbCq2mNdPi0zXbuLdGf6lKPCLD84Yn+ZbFsMkfVkZHBGXmu0+ywPIs7MAm4
Dp8l5VxPBiR7VUzLlZvj4ieSyrR2QePYXMd+enVmyB13RH2G2gopJruZPpuZ6X22+PuNbRPX2V3S
p2yRuQhfFu0ieXI0D/qgJqVgg/sp23tZ4V37uDvYMEY0k6AsLMdJHGROFEzz9dA1cq9ah/7Fv4fj
/wwB58D8s+GYFoo+/Z/ovfhVkm5//8F/TMih95tLhzgzHnE3a3MNA/ePCXkdnpl+Q0GB2S8g+PcJ
mTR0x8O374o/StLd31bpuA0IagVMyYy8P2iAf+DRMAi/0wL/Cz5Nw9dPE/IK2Do2UTyWb4Edk/fx
C2zMStcqHDHWtRauk+hDppKlBwW0xKZCaG70lIm0FWzmZgxc0jhR0us3wypRDViZeVRja1zHTPcY
X4wKY3vXgIhodWmS+phKeziTOudHThl6V81QGw9UpQCj1gkwTBasE13lPYxBOz/lQdhT44LA8WC2
XbOpFE9Cj2mLLl5S+CyiP2r0U7F9yLsw3vK++VK7ybHIUqz1lTxboYM1sIs/TLq7nVWDhdAU63hu
HjuFjBWzPN2qpXc2HXCBoQijNOm+DIDJ0ZC3aluNMt9KsiYusUxozO5FNI8CAxfKLgrXjV2M8XK/
CK0PboP2qU6sAwHC9Uu4jPlOtUUWocTflbO8lcXi7EgA7vFj9/a+9CsMui5mObvyeP2KRyJXyon6
OgiJ1x+yexS3DTZ8Ux/bwgpJ3F7Wx2g7El6a38olFKCghd6RE21uBlroiX1tbY4y146SjCFiqoZ5
MzalOheZf0nNEODfru5DURFdFvuHsCKM0llRudJinAd4ZRZMBNSsOBiMcFvY3We3H5ftyGC144nW
Rz1Py4gYvWQrXcMDhBg+VYrn4DyD+dZmdtXKbEGnP+8a7e/pWm/3iJPraCg8NFDuKmh3vWOItrUH
otsGhQWMq2PjebGzZmOzpfB442FvD5DNloOyyhir5WQ1qN2QpemTMoMx8v2p24NjuHsL7i9Ss3Ci
Gj87SS5koQ4eYzWLxS4kLRu1rXPVQdTTf4Q8x7W7aFByQhmYHFIbs1HYtV1UljQF591jo7znYNbX
uTX5m4RxaG/UmdiZQqcHv63eNU1qedc7h7yJ5XYCrUU7lxtnQuq+OnoN7hxDN1rNuMAsG2/ilghk
8iGkrHOP12nZWhgZtnjdMA6YxNmoUmzM3j11Vm5+XAiEBfVRV7NRfNKLM+/mNGh3OVa/o1uTHaw1
4gBmeKRDuJgiP2kptNGMeCRiz2QE8+8KU74aqocO8Oc44jEGfUtH0gFYzdk1dujsvbySewTNTxJq
61ILGoft4NMa5EufGh5Dt/WMRwp2EEXT/eNEfpll99WImJz+W8G0mS6HliXiUazB66YfFvcariRS
Sl9UL8s9O8i0YyLw9rqAl0Cs5+/qmeDq3jLEXeZJ9Li6qHZEVqSrQN+CJraBG/3cO5mWRCiZBOPR
spJT747WlTLEEBlW2j5RWcRVDNCsWRTdbL2E/GB3qnhcuw3uDjcXT1hgxKY3TI9vbqfXdHV/i00M
Q6cu6ocC7epd3A7ibPZqcgkaYf/dTkaR4qhBKD/3eEyQjRQ7m36LPW91uPahVfiDxjXRhOUB/cSN
4RSfMuAsqndWTU1HOuwQjEbka65nqxVZ9vjeQQ7EtzlOqYKcKOKjKIsqQq9/gKY/DfXonQNayGH7
3XsvxpE2CbtBPILETdOdGTkOvgSrCz8zp2Omn+9ic7grB3wHglLBA+EnXytHL/tSsl30/nU28eeV
Xx8mD989xSM1en1DoqNTbbTEAIxYbIKN6WTvHSHTmyTQDwog+4hXONmUhb+Cq0O/Je9qwb3eWJGs
2ZFF4snLYvn7obLew85G1Z7lNhpf5T7EVppsK5/QaLQ5mJxyBtru60gGB3KCJUaEkwP3liylLIpU
qpcE2hQLG+7SFy2xGlVwTFH0NKX10fPUdZ44OCHc+TmYaLbGxdKT1ml7p4Hay8cwHF/KWGIrb/2v
Xjox3cWQQFNSPlrmcOU7vbxpA4vENngml+idS+nTSSvkXZmSAB3babCNu+6bxJzAAoyK29VDc3Cc
gaXYXfJdh5flekHLh1sEN7Vrs3WURB0rO/0YLkH4uDjLsSlr80p7QJWjtXT7PijHaA54xVrrx250
sjs0+AhReQjNRjzTSg+8RAFYuZeDS5l35T60YNIRORvZ1dKpUyK7FsGzbbBHI58BDBakpnfeW1nM
r1M8DEd/QUY3WGjCkjIFcu+nw1zPxh7xtLv1qzGkWny8E4mPDtVx1jeO4r5T8bZ3gaiq+L5BJ7hD
Arkn1XTacKCVJzM1XlDI55sOuMJmaeUsHIZTQK8nZ00maYaNvSPnb3ZGxQnnaHDKTYEBYyaDinJ4
C8xK2+4+QWKNMqYlWIPAtUPi5y/TmLlQT8Hj0qsrVaBLb43km220/hmvcLw3/FJvnNYz9/TlBTvT
qcQ5aAUt72hpWdibeC+pEInQ12m7/lR6qu6fHLZ7aC1QF0rdjjOKYKdlLO+CZnru6RpAyZ5DfOVU
/3H3VQEaWxlilyCZrli/ZJCwrrKPndVkwEB+S3PXkz1Mtc20vCwEZSQ7VxGukBeQYO1ENTztnu69
7VS+J9+ImKo1Idr2qHwSkxuSjN1NnZcZ6RYoaKWW8vL3eP0fjde0Rv0p9nzz9ZN8V8XP4PPvP/Rj
tEYpgkLEwey5DthU8/48WrtA0l6AeXO1bf6zesoGeyZ5mvzJ72W3a4jbD+xZ/DeTNEainyZpVwRk
qbmmQyIYmLfLG+O//wFrLu3BEEucjtd2pcMxvehCWmv6ke10+QL16GfO0uLQHxF4gS8EHZRrMT26
gfROSvfxQ1kFseYks62LNHPv1pLKu57RBGDPo36RGrkStNIi6WNPCeLwCnNV3cjA7/JotMJhH/ZB
dmNRUAvwICGD1ufQrqWTd4uVxr7pk8qll4RkOjEG1V1RiPqun6bhPlzt7RuCzIpnrIPTee2eHzYz
xd+voptIKBKpQRhX0IT3ZRpU98y0z8zSzGeBOaP09ZM7r3P1vTBLeT8ndry3Q94+mRnzjliu/ly0
gK7QZ4QceObMBOPgmMuKrnwccOK8+37VUTjQxHCmmmI8grHVHfmh6UtXFcOyZV9vIzsZLaLTfMBV
t0vv3dnLd6NwRlZhhpNrmUyAaJ16qogvg4omtRV8DsB2KyDLHut+QCFgzp+KeUbDbY8FO7YxZtcs
FRwFdeuqj1mtQdg6fodPZZFXN8E0ptBdqT7LCu/yJgVSj8ox8NcePuT+OX1Yd1ao8qNRJrcoSfM9
1tkCh6iLLo98sqNA1nA9p/VwXRsmacZmBS3dV9PyAPAw7At6Irc9xqXbAAn8cbG6+uJ3YroGb1iO
iKrs99yxmzOGjv4BQUwJnVwYxa62WlxDMsVXWrHxX+jwE/vO9I2IFJ36Ay0Z9gMRXP0bbufy22Ip
8WgRzBN58Auwhq5xY2f+PnFF/8q1apdtN9chiEZQvdoyG/cmoXFRDRSym+qC8ljhGphU5fylm5S6
NfuWHs25n7ehPWbdJufGSWDLw/AzBsdBwl2aGMoMznTYXzwBOwfw7gPTqaAJK+x6njmVpiKtQUZL
dzHSf3ItrTG4qlF9HzBqtzeORPgw1AIdpaWHbaqSeT+blDLtRrDl61bT7lgmbXAEoSq/5nWS34mW
EtCsSPRt4eZtSxJcbHxGB85TLE4UGpxu8jCdcaAPV3Xm+XBnaXrOoG02JGDkEQyu+4oEW7zIGQbY
CwuxSx01XEgNcGdqjLrxgzQS/daVcAFM5u181ZKK9khGnHsbdM4GViI5jKNf32VC9ffWSnwXrt0T
5j8yA3NP1j4DS0djY9rjZPVU7xcbhR9popHOAwPL8/hkhaY8MaaocoPbETE4ABskkifj6pljpAU2
LPWxTjqxG4fK3WVGKy5+atbTYRjblgCXLNhJDNO3xLkltzJ1rMjryFgrszIkkg03w4uKUwbZORiW
B88r7GRLYYBBi4yZHoFvq/Ogx7reVAYNDNvR6NxxX7eA3DQ+Yb9EMVFUNwa6oGffJFwM8WYTt1un
62JOkqzVka6aL6WJ6g4IuJovtvYrQLTChUnPl9F4RthEFnuOBjCGkUtmyrLNnKqKnHy2/YzcE1se
2/0HqxTmi1RxjSqhtWTb7UuvccV8AckI5oxfXMLWa+0B/lAurWoej8f7LOgXeIgRCi/eU+IT9XDf
2+kw4mBle67PumWPJFklwDTaRs5oFdODzOck+Owk0DE1BvVSTO5TRdtk5++CFkfH3hiGPv+ywCKa
xQGfqZQ8uCBW/+ag/4qDttFE/SnM9nV8//LzFPD7j/ygoE1QNOJM7VAwUZjoTP81BVgoBP9VOSmE
b/s+4JxLXeWKw/3juW+7jATk33FDwlIHIHX/zRzw7xkPhDyvL0PCA1H61r9VYqe9M4+1bO2LHyv/
eSFICzLCxGnt6lJEC0P/qnhqzp4ZdiZi/w5PnsYqSEMyIg9yna/dWAzWq5vq4qbxS5leddgeMdW3
HcfGAIb9bI/O+Epikoz6ZOE8aReL83gMeBy2PXmjs5fWVEpNi3k/kDP0Vo/xeKspNp5Jva5Xek1L
n9AF9qx9hh3u6MsctbYsKKXy26U/eCFvcdOmPNC2SULZLEVPZDk5y+J7+3QOpuQYOqYeornI6VMb
SnA63CLFl843utsscccKNX0138YxNMamAwoRUdVWS7GhO6zwT80iHZhLc4DP5bvKf7UVlsjzECTL
XZe63XJKQNfyCKHMbJwD3iAl37GmBY4vcmV/sHDufAidPLnXeTHeduyibQ5OGU1pBXYOJklLzyT9
YxWWdYeOptHJkSpZssiCoQDQJ/ypby92YT0R4d/7mkWVLry+O8ammw2HKkaF6B8Cjrtk78tMaPBA
8JRabInamW9sX1e1uYVhMU7kLTU0prVJhws295ygBlfIgtIoOWzb0lH2/Ui640YiVWCvdrN4nG8K
1sgw3jGwyHDTEmhV7Tn2AhAG27FpDqAwJo+hIRdjD+ll0mnkqt6GVIeB8/trxfySRjwHaAo7CjWZ
8ZUlMcpEnaPG9cZB2qxnSqP3xpwD/BWVN5Xjue+HoRU35lLlvU3uhVLjxIFbEKmjzNcEvYCl3zhc
l1p+6aeur1iyC63L+MPfB95/tPjwjPxLZf35q1Rfl59l9d9/7B+Hnm//Bvzv0efooGz5fcH5B6vg
U0zAvyFhBhU43pA/rD4m2hrOpoAcdUo3ODP/dQQG1PiuxZr8F+GY4r87ApHj/7wKIfuBs3CpNKDb
13fQoP28ClmdRFeKSeQYjkZGtp+0mfrIHyyuqORzr+D/u/EhcVV8bkSWDqcxq/sPaQv8eygwhxTY
nShC2JCWkxEnN1DBMsh8Y7VzwmFE09IHfNQCtxJwXRJCSurZmKifM1M7wqAdP85W7b6itXsvTVS+
/FWPI6K4h75o9Aclw8emTTBy1ajwN41XxmqDRIe8VETLl4HzusZeGKD0wOa46dtevIYF+xhFZJl1
X9dTcVYS6URDZyL+NH5w8qA0sdbPNzTR4AkyTPM+1pZBFIoRflOWxF3aNjbBX2Ol5SkZOUY2zly0
7/aIx1xPKqTpUOU4V7hQhabIRvrpJ37/GV3qip+ezJGpsJA6OCCSD5ttXg0njXVsS5oOP6jcSVn4
1FcjlleFVfgy5rpLtnUZiFe/6vXFa8dw61oh0T6CfB/CPpH/GPRLaTOYJkAOfDUq66EessYemFBD
ifs2y6DYJ4WrQOYBAK/VJsbbMNjuQ9DnHA3eYJvXMlChOEyuWT4vRYm/b0wG81USBZxtilnwt5VV
Ot8G5ER+0+lEWrDdxecindMvBtD5Tcs4d/j+/tT6rrizJQkO/PNk4TyrNzVaja3v+fW0F3KoDwMZ
fpi0W41om4usgqXf1Xoc0o3fZxZaURMwezP0RTFdg/8QoxaXZqGPDNzS3qcuQYwH0iXR+OY8T0iW
aYqzdprTKB2kqQS2oE/MEuu1JQ3H25vtEuCvLhxMHH3FvYDJ/5wPSkW8OvZ2pdyMCiFyi9CUlM/S
sMuHtJXLa9em6jrA3f6Y6zHY4/qUXsQMap9rd0iu4s5JX/IFYqoMF/cKnwiNFF6Oaa/okcyPxBhs
c83q5WpL1QeypZwNggKENyTlUAwCQfKm62k5BI4KCT+z7G+TR3LINpZV1cD+6JnHg5VnxT7MRZ/e
FGXD30UwZrv3GpzlFgwQQGa2GSV4/K5PCnUfV+FyyfRUbG10m5HuRXypvCoj/CiZgoPZhya5ban9
TPdNcaiC2Wg2BbR8CZ6eVcGhMIV66Bvn1e1L/L+ueOFRudCxRgA/6hXM8XqHNuZCbjOhysr0vH0W
aEJpfCDMQaDEgdJ2cBcOgcRYWjZ3ytO09Rm2t5+WpbpzM8c8D0mNuI78gR2onbNGD/Q72D99Tp2u
IAwQJdZ2Kl37CQ0Xzoxqwc4fS48v6szo4ygUVLVVZ9xUU1zs636cd1bTYxUXNPdth0kZh6611WUA
x7gFTymu2NHcO7QshEqkEGQb4SvS04kWp2MwMEJ0uWGXDdE0C/911EZ2iU0z+bzIPMeO1Zzkwq9e
t2ER1Z7tTfjF4bioOLK9eiv4mXfdhXzpjZyyrmPSVN1Dh7MuJ9HUTHdDOhKHZBS1fprdRbCndQSG
o8w/a9E2z4bnLger8+lltBfUIdjeWmHsaqrLAJzLHndpWlN4N9T4pycOCgjEchLR6HnL1RQzRKWz
Vi8hn98+MWDN+amtGl9Fnk7kmSzZFNOJx9JaTMjfNxVyYj5/NwxborAaMFZw0S1Zfumj5yNGY+VH
4WPJKr8aSfCET5RrgWZuwaLa9JpsycybDympjNtpqagVEx19kot1IgHXv2mo+X0sCjy2sJyp3ofT
DAfh12VPmHqgJbMb6jkfeRGibA5zy2MJjpQ3xG/fT5au6GPiLaviXDZ8Qy0EZgRirN+iFn7+Ydac
URLYOPIMwbFKIfLIqbHwhJGNVx/mhOOZZdhy+DpM1r3pri+EZmmOakvxTsqx0JdJTOhDCOMP6xue
9gtB0UWzRE2j+50aan2Rgen+3jbw9374l/vhd0nC/61RXo2Il69z9rn5ZVxalQw/dkSxor6EwlHX
RLPaTzuiQGrholEGwUN2jFTjnyuj7a9QMUKLAAfZL/MSoxRADOjy2qNkmRQ2/SK6+DMRhrsiw39w
mokQoQeYBYVSLJ8h/r2fx6UODauekjq/lrhYl3cHDaWC2PN7ZydSEsjQUU2YbZZjRqx7ZZwaGFJX
rrWN9bGZCH/zDLV8kXYyAJiJ1t2SIjvqq5k2y684CfwIvAsqtjvWWF+QdW6KclqcBwP0LRgS3DVE
8xAF7teAYWIh+M1lCNF5ShxEZvT+h7EZRpIIaWgjpuzB/l6H7k1kUr2V9kT1z2pDwWcsMcrX1TkL
jGlL1yY2mBGVImXeiXaLOb32CDVug4fU8vWa/SYCmzPLxJqNZS4nbVc9qoAJdheAepbiJev8Xg+H
uh0Di+5NURGbSDNdgXlbdMgylNz7XbvcuUTT+gT0Tzk/6i2G/tjWws/+Jmr+Qyew6Zl/DtBM//PG
6P7L12/9oR/bivkbqIqFxslBIuBx+/wTovHD36hWshxwkt+9AMAyPxAbYJn1SwGJg3cFvobv8z+Z
mv+fWE5e/Y/fPnp7PJv5jEWK9SfwfrWVmiMRHkIkzH90V2Qs94l7a8upvdHlFER/uDT/i97q3yys
vBbwoFj1Xg7G6F9Mx2wtBtO9WZPLPNFKMy7EcTNlPH+vq+nWToI/f7317/vDybJ+Nmp+LNwZaM/Y
Cn85WRhGLQSUgteraPbeTKLFvkS+J8HDs2Of6n7NTbfnwHyEN7Ye//zFf90CeXHWQA8JGb89Ig5+
+bAdRR6sQ5jDNNW6X6qy4uQpzTG4/l7c9b03g4rlv/rI/8slppcvsAmUWO+19bb5Iw3XK2TqU+BX
JxLO5rsCov3LWFckU4eZpLhL0Pby5x/z314Qt/r6dOEVMSbjWvn5BXNhkJjBVol3KqZAAwgHkK/H
HhLYxkc7/pEQ/H9q9la44Odfqu/CMK5rfMjFxdby8wsuColSEs/jcWjmjop1L1YWwzJy3TVbbk1y
HzLzJihr8qCXwrzvRrd+rpFTTKRsFpomb1/59+SSWsNGju5AfuC6qmDCm18JFfyLuwBd17+/X/g2
vvsOv02+7L+837oKaVKu+uHo+phSHg2apuMrlZQwkUnD2Ev2izmdGYkXQp3JpzYf+Q4u96RRE0Ej
UhRzGQ+GU7Ws2fa2kt4m9UruJRVbdIPpwLyZs5Rq6FFYhPeT/kBmOalhFSlvrjYjIFWyZQyZEWGx
WDrYw+eYNwax73I3rPVirUFavNnDPMbZGiau5di4nwJG7CXisTmPu6BAtHUlbXe+8zglvCgLiHU5
0uVhvBBOGVJULRl5iXnNO4LqfbVQnEqFcWqaX7lLZ/JuTLTu8wU15eh8mOtlukaNRaGB5+agAuA8
KIbWg0B+rwGbRzXfGRNYZYiuItjO+AbehrVLQEtBC8dY9HjIx7F9Cyp7vBNK4cUOO5LWtrPIV25F
0o0iqQ4jahTqshrj9s2Gdbo3OsN8dPshiDKdue+U0FqYN5dwfiPIhWc4jiw8K9/rTehe4pOy+KKH
LxUv+L0Dw8qLgoBttOLv5cB1DDQlMrF0KIsI+aXpoKMNp9Puu0fAwn2WwPR09uTae1rQKQcIZ4MC
BzVS2vD7vZqSWQDDh60Rqq2YGUMo5kAs5fJhrWVs1UFNI+0KhlyK9Bz6cVadis7oqn7jYRQddr1j
pS/pOIXPQct5GuF7oAfg9/D/saa1p1FB+0YXFF/+7wU4i6T/CV8mbHOdcWeAw5DTujauSLhfWKW2
obQAu9XEjmRxSfl2t28z2G+1TRrQmf0IUA7lSfzkacA41qLUXD/rRIE2YntqNr5ff2RdLnapwNml
he9HmFph4rs6FDff/0wfx0Tk0OjBuaHTo8Fn/ZD6/RhNSRjuh05xA2NeYlXpi6k9KpXH8ZUJi9pu
RzUNxPjMQUgmI5YBUCpmqQGVAL6Gm77zVOtugqqw5geMZQK5eIxYftyXmGTW9MXVxkNInjhNZu9T
pp4QM5uelSIp9rCIgc6uLjGW+J7CALfcpFRhkb+bDn18belweSPmYvoyLkY3oopUOrubFsOaALrH
BRN0DfGgWDmnjRYkahnI5baNKNhg3dHlOqvH1o7T3ZyRrxbX4bIPbfyuq7+OmAUyqoLcvnGD1eA8
Tkds7DN+7WZ+9KqBELSWSAXPMpYb6jC8rYL3fFXC6iIc2t6G4EGTOLe0v5/SDtIBvZD7kQ4ZbHSp
rcAECCSdr0bfGI9O0CSsmAJ/2kY0+iaQQ/KlUxybgB3+uc5S76YVNSraQTvLNexqxS+coqkG4VKy
1j3o/kuII3+KlDEkWcTNHZ4dFA91FDqjAp7w/fjZrlVfgwc6TyQUGRgDuvfa9IlqJRLAOXaTzZFN
ZSg3nfzeM/G9Ayk1+T8bzuX5nscc97IVUzp89Aza+SZNacui+vbNBYt5XiMsqQVKgmp1GIzzPZhP
/EyKmnnTOlQkoGykon4spve5ga/NXY8Ds7GKx9wQ+UsuNV8swCf7FAs6tzKf/oSgDUW6CUOkdDxG
GwIkqp3OiMNSfIxkj6g4cM9uqXEqaNWaHytpGPpE89UQnOxKanvami0GcVuaEp+bZdufyFByvZ2s
WcrDNr6mbSa5kypPTwliOz9Nu+eyl+9LNa+nf2Y+Y8geonzgOuHZ5px3WzM7h01rfRyMGLN9mU7i
0oaT/4DBtGC7GaeTi/pmjOypIx84NX2YokYG+xCY53Ye6InZa8d6rpDYRs2sYNVHCt8iB8mFD5Xv
uBS+2XF9Q7qD86k0bf58yxNLPrkplWqfwmDK5AZZStzsNbnP5cZKisHZFqowruFvBi5dReCQBiF6
XfygOWZOHdwSTSfI/KbrwjfJ4dwuVqzeiENjFml7al/tiYzXwhz5tXYhPSbZ/2PvPJbkVs5u+yo3
7hwMJEwCGNwJyldXm2rDbnKCaDp4bzKBp78LFBkhHsV/fmmugUI6krqrugpIfGbvtSGDc1g4Rdwh
6+ln1oaZf2es2SVdibBtS4Zg/w3pb8CGEP8Hk7eFc4hRjH7sY5NsA6SIXEqMx5j8JbW4o4nlLG2l
xZmeBfyeyeLdyGFNSVR8NcDM1qS08meAigceI0wbNmoM3jEHhtomkkcSUFEyR8w57ztiZuZk4hwk
Cxsa+M9UMVAQxibza14542FSbgDh6IfG5uWlq/CtezPPccwUDF0jomsXxl7j5ucR6IEF6HYeQvkY
UqFZJA+DqnxMAI1yLmocGfEXLtFu3WD03yqbzHfGmh1XhLW07ju7Pv3Qpy7ndMlMao2Pw2u1wso8
KgZWrvLwj7clKpeYrDbJqCQiw+Dx5a0pLG1B+Az4Df0wTNS+JR6vnVgKssKYjaKmxlwH7vtWgC62
N2YX1J+UxUz33nIn3nVaNvytalp4yYoBlvfotE3R87SQ4Bkg7mAuYBapfHPyvE2sHXke89XSkLbu
/BSR9vFJJoKDde6M7KKaTjMsxwkKrngU8bOiR4ZEahby4iy233MuIn0qasM8N2Ni/Bi6Njgkowp0
yHumykkNL/hoacVl4RfMETZtMIhnu1sD72PGivm+89YcpFin6yfa1lyFZIvxWB8bH4Q96uGheorY
k18ybJHvy1iu6WM9X6MhWrqGwVrMjnxHaGIpXgB21B+FMaPO43OitHySdmqMT5PU2B43qUrixH+E
qhBIHlXov1Y9cdzO6X7OwRcK7B5Uywj41eCG0J70Y2HWqFlMB8os/P90OyhwcEicrUPJgBWhsZWY
59zpkju7HCYiOZJ5x7/YpeMnPxfZ0kBaSdrH2udkyafEeNNGkJ6NASLM1K85mbNfHiGDiHDWgC+L
Uf0EK8htZUZMKL3gxplR07bslmOfI92GH7YXZiy23SLKsNO6PdUT4rJ4KMRj5XDE4OglOyBjxBmK
nIpkkGX+A8kqBtGpjo7BUpdpOLRTveUOVKBNqx9VR6B8Md8H2lEnrmsKg7E174OhMe+ZVE/bCdWT
7OfyCJihxfARR09ajvM+4yG6ZfQLUt9x7h1zcG5Jcq2ufNs8lytdnHnylZBTcix+oGQ3fil3cVDc
jrmD4o2P6t6cm5gAUTnC2bDsu3oqkd3gAqGA1O2hYE++ldODXYpHKr9qZ+FI/IEgyD3b/1gUlBab
BPYxHpkQPoFTy3dc9HwhzsgtvAeBpZJtOZrkjlIRTMCKeAKjAUfWxQmSrJAWnlechgOr/LG1jJO0
57a57Un2avBcctogw+eKXKYVBRghHusf5lxlbEMou7d/37atXccfrfEq3vVsl8ECW4B/oUktk5UF
PPGaY/MzQYgyFmlyF3El/v3r/Ev3Q16dELCxXdp+h8btz24tiJKBBKyhORaV5DAePU88t31HWpuj
SeCRztq6/DwO//51/6X153XXja6UdKYOneKfr0tLXmBO1c3xZ/LhYBAPUfa60HvlJZxfdVnNj3gi
OIvxYVLl/v2rM7f566cLFIKumBucN8FC+Y8ufO4zpidC1kc42TQgC9jQZ1SO8IM91i/ETWBjD82m
oy1ZK2/rZ67bz7fw35H5/zYyx0vMnOd/HpnfJ+mfw/J//MCvaZ1vfkDFvNI5WOGvSA8Geb+0Bb7z
wUc6JWDw2b+1Vr+ndeJDQG63xJuI9okhNiSQ3/oq/8OqiRY4AzlcvXXo9R8My8Vfx3VeEAhmH+46
FGSq8NfpB6lj8ZRUrnvihm2irZUt+WMCKOiMJHvaYPhml2Vnyx5z2rInaTA6+2yPPuF50i9uRSvo
yKx/xdffv8bc8v/LMOivdx3vzjL583mDlk3O3l+mTwF7y0iowDllk1O/u4mDnJlE0TWSY63E0NUc
gsbEqNXUiA/+6Vt8+MfZ9X/Ie3mokUP0/+//ImP/6123ck6IDEIPD23Qsf8ycUO8A6h7TNtTFEdv
JUmWLDPHNLjNA9ZbW9m43gXiXUW4ziy9G+0EZOtkXfpZL9XyzRv7dto2pC+e4wI9Wi7H4jAU3Zjv
KBfk1aN6njd6hMdKFNtwEY3d7LEhwoiHb85UscQCQ+9T3ifWTJfqUdky5G/bGfkCDfA4LuhAfaqX
NrSZtoRTJq1PeLWhStENQJr3GZ9RnO+6uhgfWVpW+3p2Kni9g+3n+5giOdlwnmYbO3XMVwMeFJMZ
73nUS0dE6tJypHiyqUBokwFvEDFAoVPb03E2ymiTo0gOs2UYWVd4aiJQKMLX1SQVKHZLz29VtnZR
BniLi6sy/HTdPLySd4m+IzVZmIbgrPSEo92XR1bC8x6evDzoAA2A4Viqx0hutY/BaGRXmqlUbDO0
WbCdiU8j/8XsSFbRwU6NSKz3EyNXJLHcSo8anBjb6baVDJ6cZHgWY53sqsFT4ynwgwJUq1UNj5qN
eLIRtgIikUph7pnnRn5YRUNOZeXKRqBAiZeVod2RvRfHqaWAhwdjSJcHUb0BSnzEYmcZ4OIl9GnX
ffOy2d8lrqwe8qrT+z5uYVqMyA6xqhEEFcamFnsQeN2+G1h/z4VlHBbLp1FOrGmfmymOg2nacqcG
kOq98nFhYMMsoh6z85L52dZ3B4+QWp59RNwsu6BoBvI5uxqznjXEoGgzNLo8fpiUbCaMwQdEJQIQ
gq/PgS9onzOLoBaV4O8pPDf57ihzIqgczlyYVl75He3RyuxeWsLI3ZREIvByLZER0+LaofTI6dhy
7z3RejNTAF08Um6T+yTVE/EXqW7C1qvqaRMBiYs3mY5AIPpI679VWRKlKPW77GCZtfqW51O5ho8k
2PfDhoWUedu3QZe+w+0rCLWoJse67/suOi/jYp+gcWTT2zr1Cy4zAIT3hXJsJCtk1B13RWsMX6to
zIptFwwt0Db0EulugEBt7GoYhbdMsYhr7E1vELtxMpb0abbreT4ioqCuN6KKaryuOvKgu5G51mdC
TljcgbdDK0M3T+RprHLziP4n4VEwVJcuUWmzbbEdvhPAt4Z/zAWXuibkcqaHfQS+sx6GCX9/TsTY
fbaM3p011m2A/j7g1br1b5sTJFRdtAi1a5FuYTOcnP51SGWG9j2dePd4SpcjeXvLMa1V84kpIj3T
hEWCsJ+JNKFEcSPvUE5og9mLHr+YgKpN0h4617wLIkUt0lhN/d71Bc7axigQAKxHOQZrPicHOtFu
oG+gUTKGiaGvtXwsesJM602ubBLGDuTqRgTM8iQQ87tL9KHZnH1Q8vxbzlQNfziYIMyHqG4XNb1V
MVkRPbout3of54FaHSZ6f1N3i7xre8E7htZZG3sFviRbpfPNocWGcT9XZG2uMG0A/b3I9HVELnTv
1DU3VooD8p60VNAoVYxcfUv81nTStTdYIcCdpLyUjJ6BUPEOuHYxcJwqFkUTGVYYD0K8dtG4rfrO
+2xMqHuwV3R5sCliohJAc8rZDMdk9juM7p76VMM2uUvkDJwN6VAdRr5JZKWlMR6ovv7Si+EF1Zk8
EWycuat6R11HWdjF1sidaDr4yepbEARUYiuqUeM7bhbtBTqc28SeIlIuDIxLCVbJZysftcRlN7pf
XaaqoEPBL+9rBZfJqpHTF7RwF4fZ7Q0OqATmMqHUdD6YZnXrNy6gzE7c2BClTgECU3wQfYTQg+fM
wp8czFuyLWgbaDQ9i5l4D7NwrC1cSfPgVfOhUvbM6TfJrIN9CrmEXCNnryMO/L60+9f/Fo7/jjTV
Zt9OtfU/F47P39cIxv7793/e9f76qd/Vo/gg2QCx7AMrwS/7VTkGJl4916Y0pICEZ+RTVP6qHG35
QfoCpx7boVV6uu7PfleOzgeipXFKocFwfTjKzn9SOTrev5RHFhszqGmmQPABdvkv5ZE3d7TByq1O
Bv4v0RzIzoqzaQd5R6H7K014FIJ2UV0GC75j2bfzFu4M6MY48o5t6RBd5Ebk6pAhKe761pHPOjfz
nUzNahvHEs4s+TGgE6V+I5AMmf9su/Z7EBN+ZzUmmNrAVYy6Y2cHE+zbWDXDabL7+MCzK94yymw3
IsqJ4aFIOczspEPg0g4T50D3ezfhRCkqn5lSNtdvTtP671XXl6cR0dLeTOV+7CmyzGEyN1OWxvei
o0ev5hTbNDczKr/eYXZBiV6/JWJsDxZPljNMTzCoDEXkl8j3GnLAygayTwkA47amAHrJs8HHg7iY
j6PqLMLjUYOMIrg1M+AKfgkskiadebGdg9z1RhLjUhKNo8zsDp0XVUeVMiYlVOdaN7V36qhl9pB+
KMFQlNxXXnCOq3xLXG3+AF+VwUWE3lTMyt9RgdZEIrQ8clYGl2odc2Pi+7oEIOZOY78Yx8hYxNnJ
E+Nc9ERSQdgmXIepxJawjvq2lYkHAN83VuKfGp9hozk7ICjeJY5K94CLudxbre3yW/vl2kxWf+ul
RhTmo/Usdam/zvkod72iMiV7rL8uOVo/LEbFXrJ33RqNnh+dNPO+jJgqyFf+bJZpf6AoJjluAg3C
7DX6OPlpvcfWJb/5KbzB23G2stvYLfOwwOGUbDQYgp1fYi5PE98/9rLr9oxrARybK0OIJgMrNHpD
BITBF7+r1A9cTsF+WXkMm5b0qx33jXN1ZtXjac+al2QU2Yuv6/ndoEpkz7O45i0C1+nGX5OD69Lk
S06DpNk1kGHZpUQAj5fcP0dwkO5tMdW39O0viTaaITRspz36Y51fdd3iwajgpVplx6CsTanfMTYQ
gJMKo/SOo4Fyad/BKIGnNzp5vlnGNXyBHiyrrCkIF71qb53G31iCwoTgEas8zqOfbaolIJAUehlB
T4WFnM9WDGcYdcUeSwceytpaygce0sfAZd2djFV720nrvS5aL7qQR6iTm0YUrzLtvMeydg8UkMIg
aXF0IutQwJvIPVasqgq+sstp010czcs9857+oR8tv/wKeS9aLjDswsofxhe30fbqEUm6kWAP79mJ
+mxHaIDYxUUVnFXtWVSaUQ8RuSEc4bHRRpkx3JunGMSKl3cvVqGcXG9d9KykX6DCqlkp9a7fG0yq
ETbfc1DyuZcTEmaAZZVkHBNHJhJG2AQbExv9Hdk8MNRNqJZtt+vdWVwrHYzRt2wNb3LTJQg54SBw
OQYasbEmHTFyc6yU5ajCgG1sznp4naqZQ5B9gSc3G0e/mij43LoghwbIN1y8f+wxI52Mzq3CQsc+
iRV7Tg/PlWJSKcEPGFgEVK3SD7QkzrfZsYf8YCE+aOAVUD5vJxhtRNiJKAp2lZvzkgv7CxnCFGT8
HDMBZU1SsGY1FUnXnH3r9CcnnzmkLgSQAGg2s8MpDar6ng2EVROIMbaJPdwgUnNNVJUTyARPezFa
uEreaybMe9dR/KNZTMSOuHzGGymi+Rm5jkU4H8IwUk26lpyiMlAHxGTytgqc9pSnAfe9dqOtmxdr
LtaIv2cUVnKAXuwfatB0D5VVXJaYGN+wE26NeXeleCOdoNQZnITeiRCZsJpSODJjNQrU4tJazUkH
16iy9V7FTSxime66uLaNPTo088krkPJKq4f4wibcCKVRVXeUUqDvJk/eDeiPPlF4WYQH2cHNzNKP
4CyionLtxIehG5aevJERekzZL/PXdm6/8Izq7lZBCsM84uVTSlw/tMzWfIrJ5dyjASAZiVXr1XFI
/IWqUcDT9fr7evAZfBOKcZ4Yen9dLElbF4lt78n4xNEZHUt+1VvuiXTLFs7/NIlW1yxSreaYua2+
8RZvuWU37xM5j9W5UXP2ObFscQZPSAmLTXcwKifUg0k2CbZLJMjZBGQxm6PlQQagAvF0HHqsFy+L
Vw+nGf3uQXQVSCW0gpiJBbyPpTfYLBfwLD2s/9m20xbhYzZHfGDZ9AUwmkLF6z/pwHFDS6AvjpH5
PzRzDCxkWR3HRJwc8EGg9SDkuwD+5yQcjYvzZoOh41noBs07ssLhVniL+I4Ast67w2LvwJgKfAKt
/QrKr0FUTopQA5V8z5a/YYU5FHe5qdqPI/fh7dgN3QOSzuDCbqZCDo2CE1dDemjtZLrLAVtjuCjk
EZzc59Z30ssMlfSVKEWTiCkR8Et6SSWAawCoDICkurTNu14n5bBJufMf3MzTJGPK7t33KvhPMoe9
tAzXDnTKGrfsy1NJnMkVAf5yI6CBflH08GGjyZPNIS6dUFm/Rh3jHkE+O8UDRCYqenuHqQPwiSlY
kVQRLm9kBrdYwGcK9J7lJk9/tiqw37eOSGiWSPR8Qd85+NCUWPuFDjvpwKB76Sctg02LCGxDlBZZ
qiCxwPWXmIJkaOZSxPw2E/Ce7XNT45nZEongvlvap6ZwkowJgJmtG0taHMgqk5wT78nGacKGBVEC
FN7nXoK9vf63vv936ntrlQD+XX1/nxfvSV2+/3N5/+uHfpX3gfPBWQ1sDDcF/lY3YKvwq8SnmkAv
LSVLFeunJJr/6XeJvyqpOY5WefXaYfwu723CYVyXgRkvsv7cfzQY5sb6c/opTIxwBHEH1HCWsP9F
XNnBraq0FO3ZGQxM5SRNDpg19qwL/avLnI+HX4CnNBzQPaNw7uRIDungEhtO38KGXNPgL2hyyiCN
DsYI8uAZVGpxA+8/zR4GWQFc7lLvk7vI6pzA+rkZVGZtg3Wj3ILoLc+kBYAvzwPgmVNWXbKmNfDe
Jk3NTGdslkM5g86hutnES2IRgzupLvg0sav2jyCmYxbd7SzfJqVH/2GmyyDPIk0AlGFO2dnIp6tN
EDc+c6fBSN7GruhLFus1/tQGzK28DK6ZDPHeKErTWd00aaJD0sN9W90VCasabw9HfmnusEbw5yaa
KQPeijlzouPQSwgPOxL/TBJOKqTqEH9hfQaWC1YXdcOdby2IL+DH8Xm2YTpTaZB/6wYm+DyoB7Du
k0iYX5UqerXs8iR1mZnmlD2ouytgPySjjqQozqEcKw7wyreIydIDgCYkRv7SOkSEZI2zbHI5xeRA
YmOxEgAJpHPUS/Ztiea5d+FllPHs4jAjhoSVMPyPg5XrqLvD5GacTKI2H3j4RfRMhh2qyWE72ycV
zzZjOsT4i+GCMSAP7Z7Y7AlZz1VQZexl0MzvsJwJBinGYjPnc4K7q0fphYrqAobWPtS9U5IgSWeW
V1M7hG1Vo2adihGYkt54I9mXZVnVW1sm8T0+O9Jxk0JvJVAB4KLMIzMZ10eikKNrV6ryNaqMoQnz
iEC4hV3pfZHJF7LY4qsdt/2DSibvCoRv+oSZWW8pSEjNbBJ95Xqo9/NUp0y+dPRQWPUMibYxrA16
CUaZnhVtyT/z7oIgjz4mlLJHnUjj3tDkfIesHYP95HX2JZJRcTAyI122Agz1/JF+kkV8VMiXVorq
Ccg1ectkkcV6A/bR1pu07Dy9qWcyYaqOhjEMBlrhcayGk2IAf1BFHn9EO2ffBAsM31A0rnp2AoEx
3G8QRoIF7IofPIkZdOOdhqkR11VF11Yv4Yw544F9DR2icp8zkjj6bHTs0CFR8CLYWsfMwZBm4OIa
p/sxjq0boXV9ZO+J6i0jpxhPU99dmchXHzviyA4TIXtfFMpA0XbTBmGcf+abLnf47ZzN3Df+7TIX
+hrJPjlXcMCeYwxzb6O9lORlKm19zerOvDGWilFd29reWRU62DtZ8534nugoXGxL0KRxRZHZ9hTk
/vhmyqx4nRmgvtpqSFfCvJ+/trg3oKNzh0lj6A6o9axd4KlhnzbyRtXAuHGRFoeMFvm+Cir3rDRx
hGE154DZ+VnjXuDgI18WOwZjfjN9qKJMk0bSMEuuSSrhKqa4TlwfoVeKnmBLpvS8q9XYbFSE547P
ZYBxXKyJ1iYQyl7huQ2qLYsy66ODUOB+MLqXdOmessbwvmkXYn5Ilg6wFlcx4oE6sIBj7DLnpkQe
eUF3QOp81kdbL41PgdN7t7PqUEbUY/+0gIneup1Zf5UjFWmjlvoBvNrypVUU5KHAD09IkGoggsfO
S5wQzC1b3FbgK5m1LEsQ34JQHT8NJOJVkJg3UU7hsuRwMZnP40ZLm/gdTlv6vVCMwvupvVhjpHau
VHqbTKP9ZjG5P9qGR4WqlZovlkaO7RDgxzQSJiF3nJPgfm/hqnVMT5lcmH59zbN+ja4eRLD7KWqd
+rQiYCRKaX6SUmX6aK3i2Vo5vQ/RUdlP0xD5X3JVssYf0xGBkA83fkcGD0MBI/IhgFfu++h29U0g
sR4yxxScc6MJQyEWFVox1jkknSgHeEsgxPMsjP7OiwO2U/Foq62wXcIx+pSknJIJdtjMwr8Ywqrv
+hRcYaDcejOY+iuhytWjQCZzio2o3/BLsUhn5Ge4iG4OQ+voizGsNlVk6V+dunN/1IbzjfbFugiP
gKnN3LKUQwW2azsQ82kJhhkmuH/LRCe/gEpm1JstXxNElqCRGNE6Wr/UZvcEpgWkp+iSDaxNdlJY
bvcpq+ODSXN6bUVX7wzJ5GnjYOo9xgaZ0/kUE9eYRvAGO4G9xwWtGbvmnvv9awbu8rG1EMkkDIKf
YxRzoUi65qwy8JEduozi1q2hArl9Nd3WlRkfDaUpOWUphwNWi/rKlVui5QnUQzrX3bdWQ5PEMy4K
yh7H/xjLyDnzDskxgk++qd2GbVCRu+VDGRnkP1tzfRJQjzYmm+Lt3JvpxehiL5RVVR+GUY9bZ9TD
J6sjWqvw6yqcvPzz0IsvWUvq98Lj8TKhEgXV06vkwfFJBqv6Ot/qMrE2sDP6HwLs1G4U8/iUmdLd
wdtb+342m6hRfeRGRvSUTqK/Y7k7HFTAgG3uAdGTWWSLXbYE6HgdC5IsmYzGSY03XUpmt1upL53p
FJ9brcY9Jt38W0k7siNPnu/V9z8nfvG9y9P+hO7X25heTlaQy3+KXC8IZ+wMR/LizJOZFc52Sgmb
RCIoLktjZF+DzHc5OxPjgA0b2HgfFddsKOwzXsh0D2ikPSH6JhCc2LMjk8p+72kqL1oD95BbyXST
ljVCnkLTLQ/CMLbmjOsXsMi0s72++jq4Kt3w3p+JniK4e07kUU02Ejn3dnHQPFeImRCJBNa+Fu7X
1myu44g8sILZxTZoOXBEGwRdGG8CtFqYJKAP03yhwihAwudmfec13dUzESr27WFRJVkcYLrXneCj
T27NOQMJsgfV4ofYba1QppUV0qKde0YY+8gpbu3SMB6DXqtDIcfg6MxZvF3s8ooZ92HG17pnaJyG
C7nVG1nMUAlGuvY0Lw4odOvtsMDRcuIaVCNjuUM12cjvDM++NwZNSmVgeM+I19MjCZw1Zj7xvY0k
du85K8O0HIkQSxuXB1lOKHJlj1cFXPprWs4tikkuP2KljxLSzFUawPaDgZyGyR3ZuAfNeNJM6Uji
ixmdpIt/LomVLFL3sxN5L//tpf69Xsr9e1vcffed+uXPTurnj/zqpAT5OBiGmCRZgWcD4GYZ8buT
shyg4Tb6LdCGbOxWsOFvmY38YEnwzqxEzN94j9+mOBQ4rDAxqqL88ACHB//JsoS5/5/dFAL0VRuH
kMVkqOKjBvpTwZX345KrMUgfspwlbEDcqgmxtotzeR9EjcPQWbZdfyDdroIxHAVIiSi4U7nJo6lW
+q61V9aNR7zGqurOB/uRk2gF4rg4AnJzIwlJDJupyo/sNk31MBSt+Y3xNO5qDDRE62w6kfic4KOo
mRfXAD796VAHDq7/pM3OZVaJHzZSZ6La+tb/YqwiNg0B7OzlThvWdYwXfSCw0EXEcWAQuWztoDDv
8zxl5w8QdBxpcDpOmKVoYF0stmO8eKbxxQeexJyWtQHsBo8IkSk9kRieXXTupCePm+yzWlfRSF/g
cDNeSR47z89JRaj1/EBoYhRsG0uV3c5u+ItRvCwDW2+4cVuk9cCc6BHjKY03WMzllxQf7UsPYji7
cy1tbPu08e5TTnRFdogGWVzImUMYmTx7iEAHU9ibQzo/ee6AtYBvYn6LZo4Dg5ptRNkaxU+eQ80V
9iDE0Zzz9k+pjJKbRWn9Bu6BR7R0tHmKmebvAuzAIAhERl6KN9C6QOO1m9e5o7qM4xY1su9N5dno
KxMrh0sQBaDZxb/3c+WNsGQdLolsSVnUejoh3DRjddv9DDP+hNCmlQ/8JZa5sRBQ6G1QJHqbmiOJ
2+Y6ITay5IfXwapO4jQ/9qkz7lVsy627ohRQwXjXdkHJg/Ukj7fWPFCnSTjvZH0QwVa24mq4gdpV
U4ms2/EgE3edK78pgp624N/HO6YECz79uS4TPMgzkpJ9WxnNhYyTbL41q9H0mjNxaMpvOH6r3gdS
m5XwZpF5ANpz8paRwUJQshOaNpTDij4VgWo4lj3y9CgHgR6imfB9yE/CIcm8XPj0rgzJ+K4WMXlP
aMRTtfUMHTQfUc97BGvWpMrMCUVhSHw7w3Fo6itrwWLdxfMo6oILUYrJt7L15maTFR67i8KfS+My
ARvsCR/UlICGn14m5t43MqrUu1WyhghzTEG0NxUEdR3P6J1hPlcd7gZpJscZJHN9xIZeMLIWFKMb
RazjcDS70ttXcZo+pBpXJsXXBJiiBjbInc1GMMINNZMZDnwL40UTNdN0WWCPtlvLcIhHTPg2t820
Ri6ZldEtYUbPEj9gOkohPfAQ8271UjJ+6F3z0OXeuE1iOwbpyeICvIlHcV4YXnpnwHGewFxFBV0O
y+JuWxa+erOggh4GSNnx2TF73C1DtlyRWH01lqDiniJNC6AZqRvu3VDbPbqilunpPh7ZkOpozUz0
5zF5XqjOIEBHTVcd+C8xOGCqH4YjJ9H85LSBrk+WC6l5g5zHkofCTCxFSmlkn+y66X6Q7/Hijgjj
7dTtl6cpt9h+qDwRgD2iWW/9xkDb0Pfm7UIy0dWpFPdj5ARZuctiTjOXzRaRXm12WLTtnzPDn3NC
OwytL1ooNG92Xy1bXgm0oB/1u0LE61Cf76rex3RfW2tx7KsBgpEU1jEptgzSrRt4FcHO9jMj2Blp
wybFSbR4Bo2Zbk27sPiecyfOvnStl73DfzFe7K6YPlHbTh0CO8fhXgNUB3OEsXcp6E5PLH2dDRjb
rN+RmxR3N/wfnJGuDSVOiPaT+Xoo/QW5stMbLp78GVt1Y7KPLlCYaTqAjdVLki9d2cXrlqSZjkbb
ATuPgJ4CpK3dkk1TXTUjCT+wSp/FHNsf4Y+9OlzChBb3mu1QUJnWUfrKu0oXGV08RPN2sBJyY8nb
MiH9DNaO3M4o3tRa6ccq6p27orSwsTKhKMWt6ur6dhmAdx/8trbf2kG/xVqzgxxYR5IunzJ02UyT
OWDxILhovIVLhxl7Fv0jgnhWmkTl6PgqND4PbJlOMS/zsbS9wQPsSncXR+e259S4c/xc7P9bT/07
9RQkZ/G3ouWneiRuZfOO9jP9M5Lw14/+qqs8/4PLr/KQva9aknXc/Kus8u0PVDTuPw+if8+n3Q8W
GnWWqbYtHeaq1GK/qirbIqPFN12PRkgw9ca8/B+Il8Gp/VlVOYikTdekPvN5H7gC/lJVjaxeqi5L
66NmZKp2AfHNalNVKWYe4Bh7WbEHRziW+dcgtdmlW2mV3hF6V28n2MtwwXAHPWdRar8yuZof4DhV
T1Mvo8/gBvRDg/2Oxaxa3CNbMtrygM/oJjUwoABL46xUmkfolvF4xvyXabp9oUIBDSVqA0mC49qw
X9ui3bVBijKLQCcF1Z4bW28XBto/+pIJDKqU2dnnRu/cJ4jfHvIkcjZGrSdjZ7aGfeZMRIrJLqAC
GmknVoJSuwdFVM/y1iKpuNkMFkfrWNr2WS0YuwONgGanC9agJrdZACQrGr7zKgL9rlOhKo5Gcs0Y
I7as+jw6rd1P0yKCTdkxLh5qYIsAmo5sQQNvZy9m+SPlCz/iksOwXbksi8WSRt8W6bZQt4XqX5vF
YGQNhrF/dRiKvVbKzB9h/uJlxkx+r8aoem4QJN8PPUlRNzB4Y5cBAHb0EHguyomiLETEc6wFI7Qk
jX/VOe+rlQ0fZMY2vFxrBoIBnEx71yVdms8i9v2HqIBbFDIvNcU2IpuHEq5Q9d7zSyB0zD91Uzb3
uWiDB7dP1tk/G9Bjz+e3n5BjXgqZ0skmibokI22x/mnGI5mqfhKi9a8GjuY7Ujswg8++eywFQSJl
1InnCLX5KWVOejaISzwh4q7v866djKfFKeed9DKUND2717bA2LhNaQv6I6zNgb+ZLEC7StsvYCLb
Tx2yvNfGRAewCTDhyVWJ139DAgJ0eEjgkvnoU66aEgbcvhM8WV0aX7W9IMgONNPnjUusMfoB1ohc
ea61HRJDvfsoUJAJsEltGtuL9+Ns8sTXWZUeI68dlhN2bGs+pNFoXKzImNRGoTfe2ab2q4TghoCU
u8TNXYTPqhkfESS7DK+IeH5ofEPYoeikfKnE7NwmDIVUvKFyZThEdl29MIIkdM0+xIQu4/c1skw1
c2jwQWB2dNPa/4R/a9WgB+w7SD+2I76fVVruBPbYqh2oD38fd2JBq4zp1BjOg2xG81QgfE9fraYP
hjNLMJctCJfPG5Iz44mJaU9RHN16ZcmUZBr616Qt76LAji/FWKbB14z+Y7IQBJS1Y5zj0kRq4UFJ
fXFtdNfpgnna5Bm3i7DF700Wp+Fgm8WJVDf1MWXgtzWCpL5FVt+STDQ8ZqNgowG5Gg1nZgkfaXii
PkoZxfLI7W08V7EdMU/pWNaMrl02CPdF8//ZO5PtyI0s2/5KrTeHFjqDAYOaOLylk86eQcYEKxQN
+s7QGr6+NlypepFSpipznjPFCjGc3gF2zz1nn22aka0GG85OqYei8E1U/A5HbaYQqVmaD1vdz/PZ
IHV+YqsttjqonurFv+3Rh0lAWB26Yz3fTGk27CRQ0Z3bczTGIXzgTGV8EwtXGro+cDItByAk1LKl
HFw0NNYLC4hnnA9UusfTAVuFeLPUigUcGNsWPdT3JCuf6H21N6NaeNu61cfm0sEzFqirfuOh4FRd
2GWiOptV033PtLyYix19UK430SzRFs+VN/r32Vh3bHzIBLu0zj1QuOrs25oTz5TSfuN6yyVtfbqQ
SdyFSdIVe22xGQF814VWDqoyVaputrm/fNQRcrku5P3SqLt+yiPczMkY5k6tDm3ElJx5hnmHljnd
ex17Hw63v2J7bQ+MGP4ujXS0JyaLISoSXVjDtzsuNWU3xTgaa8+mddaFHgmQxZ9X5/E2tpgOc6mr
LfD/elP0tfpEI/t0NMu4f4XE3vPBmIxDrOYfg/KKg04yvevVZL2Mlh19dnIBTJfaGveEhbsEkeHb
5mnwMPXSU+WKc0V2dE8wGcN1w77t0JAkvMGlB9bdMOTj0CQB5SDcmrKS9HgvXAS20VvkRXct/HBQ
aWm289u0R0Jro7egJUruiDKi9WlILjgG2l+rOq8ZwCECvzeyKPEej/Sepra/L7s+ONTL2Hw0YHk/
IX4au36k3q6equXC9rCmVmUi00Yg/dHhL+6oMTPuKfh4k3AezNAKQOzHHVZuRS/4vEG8zfGpzFl8
G+SlH2ziSrRh0aeDDHPbqdecNNswd0IPF0R4w5El88VB0t9w5J2ZpBjmDpKp6CAbmd8gDuPgbxB8
W3bFb+Q3O5Z6XdVu04ENh+mote2nfsSxYV7woFVbv+eVHgo+Bi4ky9nuwhl/xdG21ZpQdQ2mCZl9
d1g0fh9KVW4J55VLyKaB+iLlevoGA0fghJlugcdzNH6twZo/JSyfvs1wvHZN0Pq3bWR/NoLhR4qn
9J2kFrWJGmRx54rXyhXGHd8p8HzYNVkccZ1bdBu9UtJ6mJ3sc+QNXzGcicNSu/1miVhUM/e+61EH
276gKEhK9aUtqYEfHfOE1YVkkGU337HHjps8M4i5+tgfR2KpdWgvdKAtXmQ9wGpRO8bT/LGyvEsV
k0gAgzrsyt5Go7bRQqj3SdTU7LD7LZe1f47Kue4b5bwvut5ylOJ8kS5UgU/OSNWvhcWT+DEbCdwv
tEuIdj3MtH7Yu5jOZ+5yu6SK0i92nr8Y+F1XLICJTUmmxzr15XfIBE/YT39E1En5KgVsYsiPCmI9
wjgpdTy98ibAsHTbmJT2Sqf9QEtqKMgdbihEwCGa4AWCZcYQF4+UDM+6PDljA7UfETnzrNd00vlt
wWceqZr6G0sB6LQzbGqNmR3UWDQ3dT8/u0vS7S1cQ6yR6dvBDvOt5/yJbQo/H3M+GWeEaBrbSkdT
w0azKPiGfqOrrtzTBUoi2fC/RnBK8VNGH2YrnHv0qoKFomD/0vO5El9Lu7QQr4Zu11Bee6aX9Zq8
/S7LCU6o9a3DdJywvy8aPELddPQbTK6di1M2JS9P5Z+XHDixyCei3vGWJEC2Z5Sc7+1KRg+K8kvF
m07H8yFlq5bozg2FpCMos/wYlWOmWsrKwBA02SuUFe9ptRoemikVUMbtqn4aMMGFWYfvl6ZRwYKc
WruZPRdeJ6COy1ufpYf1sNla1T0Jijh0p+BMQuQHWggdPyXOAcO8j6bufilSIvc9ogONUllTflYF
fRBLN79M3fDQWD1rzuqO0xrlYd6i+d7j2qWvlLD5SMGdzviaY3mg9lQw5UebWbrilkiYf+uVLZ0A
yD62lmD5jLxcHmxgFv8BPP5LfLl1emPc+uehg98Gvz/3bP7tB383JqGmu77lCT8AwYWX5Sc53XR/
MT0XHzR2JYmlEaX7dzmdMk1SqYQM1nAB2+z/nftc+xfgabiSoIgRD19TCf/G3HcN4P6ch4Z7xfRo
mqj+FgFRcWV6/VQOFJiUW0VRa5yJJo2PCP9QVSiEO5XFku9kM3RbE9Pzk1N4xHJqMpAWF92Tb/mc
avJ6etHMbWhMiC5W2/uUXpqjwGafVWFVW1koqVjZ5X38FDfO0c37Ef1pzUS61ds05A+TzfU8n2J2
h+zlCDlkM4B8l3LlsqJg1s0RbVq3sJ/7iuqWprEx9FGucXGnsXtBBeeMLQHJ4uErvpkGMrPvvKKU
/HAarEAAuh91oDlk1p44tJNwq42TDeVTSo7shoLH9qwlRqzNTJ3PgSVYus0KKns02OxTGc+oZMQy
b1wVBfu+G7h6gOn2CCWY5gU3rz1vJldH23FmNkJmxly50SYFOYupzB3xU45ZohW3pvKPyHdPjYl5
1+kD644+93MVzeU2wzq9enOJRSVkD9rWj/Y9KLyQD0y98ysLuEucAz/hhI+lQoW8WeV5AR20l8KQ
rBrwaUQ1M93gymY/2zGY3rki8cI6mskmL5bnVnDnn3Tyxthqv06l8E6zK8ePyqqpDiIuyPLTqaNL
ozTFOphbU4V10kgs8zxWkbM8w/7OYVumU+0bX/Nixpm6IQdrLPuBvjOO5VXdLSH1hy7DiNtjQcK6
pp/gjfmXIA5A/k4+Ph2G9rGdDqXdAU+Tgn6msuIwhogt7+eSJKkhe5O7SGqUSb/xl84ZSeOn4hbj
Oqhci6PYzsgXpljqLbnA4sPJL4ZmK2BsDVItVMSiVC5K3dV/60XLf6tJ4x/qKE1rfqtQI/vRr4Vq
a7maWrjk59ys63TtXVMcVLPpkeRqeaja2pcxfvgF2tOebK85LAeX8/N6ZmTk814nc6DOxRiv3S6U
/xQ0vdi/9b7gkb3WwOTE7GiFmdJK0xFDIx6FMdbaHQMjfH6croUy+louQ2MtxIt87ZxhD0LgzRg6
AGVY94235FpQQzaN81/v0VsDyxoPSxW0zClxi0CLHe6pYhvegLgRLc7mvEneot/qcDJtW2G5tuQs
4+SB2rqW52BkRwq2+qq60Wu7Tr327GBzonKHCkZNmnIt4mExP3/Kr/U8Ym3qaRM6e4q1vadde3y8
tdGnH5smBBhDzQ+/AEqz2QmSRrQAzWsfULo2A3mwFt8QyxnOZLtWB7GvpkbIWhuF7LVbKFlbhvxG
UjhElQTeurinUARcfb/gBqadqL8WFWViLS2y1v6ixOx6zkp0GpHiiw+SuGBijeI+yMb4Jbp2IF3r
kNq1Gek/Sui/pIR6RPD/6ob46XvX/9dbqmKkv7+z6lI8vf7k70Ko/IWbnbcSGa7C5QoD+F0JtQnp
cddzuRlZ0JBXkfT3O6L5iwerBHwApNa/p67CQ6bQAZqHXIup1yX0v3NLBO/6BymUZJ8ECrGmBeFN
OH9EhMTanYoqi5NTV8rhXPsVJskKveTswF3aEtDAoxpkS/nkSCPUZYyVPJ3TLV/s6ZgnUJOwWw2S
bHqgntntGYTQiuAtJS51AJrM1yodgvpcz6LlClr2JGLyRJy6aJFqP2RDhDvfcCd8jL4gDe3mwtuO
AZsZ0ZTzscUsRNiOpYLSscKM7sevnJARiEZBbW3gZe/BNL1ZXRHRxUzb1OvCl4fzaaH36WiY2564
8mM81dZNX4OT28wcr2liNooxXIyofRIkkW75EVQWZcrx0NTGYxo1WbdNqGs5KqdliTHpajN3jvmJ
6+14zhxTv7DwhaWouuTBDjqPEWhZnzk9tt3OLr2U61pGQk0S0oVQrsvnOBE0Jzszy8SOv5Zma50D
K31l8BbrPXG8810NrqjoQ6M1622M2EWqNnX755w+nQeaZ5zHyEVq29QewSKQDAPPuPCNBXIRe2YW
xOTqmtHaeJilt/zOxBS63g3dGlO/bUgJycf5NOR5cySqcSuhrh2sIbmnl5ZEAKgIt9hKLjahKyYX
MGG8uLd4Esdo01UshXxv6ZmB+iMJLvpBO51lm4Y9zs4YbUqsM+0wCXX0feCJG27Z9B37zPxAuaIq
ieeyy6P+LaqIvJCSf8XZ66KNmtXnlad9YyWNpOacQ5bI9S62erEtsjh+6lwsyttRUi7rZ2V7KSpa
m3iVy0RugON79/HQeQ+5Y0RbI+EmH6nIfgQ/lu0E4c9bvTTfe5s9Jz7OxdtFbRo/LKASb+aAsEPm
OSFokxkxl2GysLyIKJERPVpO/84WuAqhJuQnJo4oPk89IafHOYCT+oX1XPeZ8AmzPdLao1c24gxj
wnnOvbWeSVAzyPa99cKelpF+MzWlukNx/DyxxLsYDU0Z9mR+hw/7WU4T6lXJieU0Zmz4CvqL7xGu
rG5bKu1/+HEyvCzGOptBYtp5bVRA+y+HoTya7iAyQmvcyQiUTNPnBGeFucXUljK+M7hRhZspC5SF
tndCkm5M1+Y/EOILXdhmYt42LX4YlA8dPY6N/TAJ62Ppgg9TAaM1nWCnpFnCVPDSJghdmbTqMHIS
OJiEVD+JyH+Jo+a7iesTLZBg1U4hDxwFGpl/nxRYU6uAVpYs8exjzDXniX8BT4PTJeR10zMNYtNp
Jg3T8WFmXxoOcTfZd13QLfHBj2ZF6yBIopJSveFJ9ZoUmNntM2OI8HVU9Ua1eXOnR2fc4tiY94MZ
HFDCwY0Re2wfbeAY5XGILI4o3N2zc+6YWMrTjkaBDbAFcddRNryTTp2ckjKydm3T0+YhMcZZjed/
clWpxaZfzuDLjWNMTOGQ+yBxI4iXexGh/QWmnvaVm6UbyAX5+yxQBkokv7NPoaPLoXXTRNoaNj5H
+k2uMvGIxSAH3I7c49GLFYKtdSnQLdubLHc40gwDKWgXat1olfHdNLIqCYdsWV5aCJUn0fvqbmbg
f5sY/ofiTKYgZjNPpdUmxde2IyRU7rPm7On5HVEf0onq7NOMcrQT/F/nQhDEtQoHKIdwDTS0lkMU
DDkkZnnC5+9zpVLtoxMo58UXAE48urm3ibCSKdSQaIhyRjWt3kWefywZh3h3ltOZ/d/K8x0/g5fD
+kzxy7zBzKj2LPFRZpfxUiyx/jEk7M/w0UsqX2LKPWTaDBAiuq9u5KFqS4QzQMIrVsE2h1NU6oLF
b6Ru02L4zI2FbF1fjMdqoQIVKzCQA7qApgnDdpn2X+2Ku81OurK7dUsGlzG2nmMY53iPSzD1piTA
UPnZoZBorMmijljOqX/nBrurZK1RW6CQIiNgvNTrIirIk5M3UQPvSd88ez3ZCe7Y/r5rTBuaghVA
85fpbraLp2jVL2QXywNWF0AJkUp/EL5FAgY96W4oPHTDyRqLbeDY7akN0NQ2WZy3W3PNtVr1uquz
dSj4it4lTZxeUjSXMC+g4ALrD7aCU/KN7tsI7kV7nsuypZ8OMK+o1RzGZTPtMqgnt73jxMS43eSk
FrLJQV+eYoHtNoiH3ZBPv5YlZfWmpWGYDNxucAqffNXFx2EqnG0Z+ZfRip76rkJjLW0al4ZRPE5u
Wu4VTuhYZ0+D2RmPU5I9zLyuN9FMFlqZxSWW5bKfCdlwa6Rnztx47D/3YsF3BOoVk44YKTcHAaRf
3ZyC9GngdX1qQXR4UGl6Pdzh7Y3rHVVIzH12OsPP6U1Hs7Fyp5p+Fa/yF7o/o6BZnsvUDIx3upVm
vU2l9BdWYx0WYdrcGM+ISBTYl+C0WPrYWvFzntOkw6p05c9AtXMvY24xhteCHRQncAgdJuSZ7/qK
sGHUae9tGowS6Dxq+eQ0w/yprM35BkCeBSAPIE6roUCHYylnQnw6H29ML5+49BcVr8GYgNNZwTpW
yRXTJ9nyRa/YHeT1DBh2MDi4NsDy+MuQ3pRm2W1JdO3QkKe9vmJ87MHAqQrap9N+u2d8tPYOCwiq
Pysur3nr8AKx4pj3BAnjN4bwZivBom5Uk6PZBaXjHtMrXchcUPSmerCotvGcZaLiu3HOqhnKZNfb
igQl6tkQsPLIRnMv0IMjnDkJ4e9OksZZoLTfgDWHgrD43TiczEQPZ6pjjZNxBSOZFCLiBHbc4N4S
hteHdb+06R7lN9jVfrCoLRw7b5szD310IkswgGVm9ugnqn3Kggzzf+DplJ0KAeCOrexesZ4/Lleg
U5vPI3AnrWS3kSAPPhXYLLfRyoEqr0iogjf/fQE5tYfwcHD6aCD+dOVI+XBJNm2eRnitwEzFLKGZ
zdMuBqlvoJ5oD6sRJ6AWURYyxsldsVUsFDL6TGFOhjj9cX83V8ZVl/cmu6S+f+fivbAn6bxzHVi/
EiinuRxXAQtlzlstlnVTk6JQebKbIAtqeK/CDvveWyhh9ZLyvqLJ18JemcDGFskdMRy2OCuwaxpA
d3nJSvGqHETi7sr26kRVHNw1gw4fx7nxrxQw2PH6G2iq5DPI5PSVQVyeI5f89Rpzl3QPcjTbRrEV
B3cl9Soh2uh7v5JY8BxiElrpLMXKabFnYZ6UrRc0FUSUD6dxWd4C5FZ0mUiuA4Ud3BWZ1t9tfDVh
36bWF66n6U06GXjYQWy8j7A6NAyJUlIpjwHA3xIuBovQl2qvK2yl+EMdxOMJS7SW+Q6TZnCgAmjY
iXkcz4scJxZS8fTUoXDQMzLNYSbIuNRM719YIeFgtOva3Vtpzfq6gdS7a+2xD8saIqsT9S05hsTb
26Mpv9mVPd82XQowmvb45waumQi5nmc/6t7qXnAuFe+xZQLtwsUd3NQaq1AqC/MGUl27l3xez2Yb
e4/O0rPCNht8ZwtBIoOCIjjQbrPTlbQ4+2NfF3CAQjTvJOfSXFb7CXrbISuM6jSbnMUbbAMvwN2d
vWGqXd+0GaWbioqtrBwvGa0IZy4S45YvIF8WCU6hI4FI2aVKQWS0wDLKzNtp1yqRQ0bdAoZYU/PK
zc5NyhmFBGHLAaovvia5J5Yj+aGJlcDg/Rh7gFjII4kfNkUw34EUm539pNz6P06of00Qx3CNa+if
C+Jv36E9V/3P1nKqS9af+X3yt36BfUOvAIP8FcVIUPZvkz/FkRhR8Y7D8f/NH/X/J/9r34pNr738
X3oPd4o++e//hxiOS52ziUtY18IZLv+dyX8Fj/4EXrWDNRIf4FOnxlS6rrn+/U9SuG9hkcZWIY6+
TzStTBKq1Blj/g8YIurGz4/i+p7l8Bwx0NMMzCux/v1PjxINwNIcqBrHIavgmnE7xHOIJ/TzWvf2
UHpg0AqIgWpLa1fzm3T1Txs61tf+Tw9OGM83iSODNvwje5V6imJ2YB8fYzeoEZFVR5fAjEGLRrz8
KSPG9SUOygaTdpU6W6gO6ffZQCXcecpztgVmEqi57L760S9CpzVa2NHgEDo/q2BtFxGGcK2Yt+KY
wspORk+lV0zbnz5UD3+mSf7DJyHReRBCWVjY3h9eQVNxO6A5Mji2C0Cxmf7cfWmU2IjkpF9bB4hl
ZOXS2RlQi0PCAc3HFNArIWoCumGfBqv1yp4fqF+ANTAubPICGt1GCEYnbOw5mgNOhDIdei7jS8+J
vmS//tfP4U8SEx8CH7kKD7ZP+vyPGYbOdTAOySngZgMlXJmQFrC/arb42Y+/fiR2SH96x33fdARb
I58aoT+8WAKvS9lYPNIIT/nI6Zk3z/PbG9U77aMp8GH99eP94Ut0/XgHqHQE56mA4ST/9x9v26Jn
gfAhjxen6pGrA4yQAd7gXz/KP3j9gGURBAH4ijnyj8VkgeJyAS7GPyp7StlLZT8aJ0iPeee//PUD
rWmXP75+wkZQp8aT68KfLgpZbNnBxGfwaC9WcVpkh/Yc8JnRmjdOl3iXiQN6jO11nz/pEXp+g3yy
dbHaPUEEWs6lEO2j0iti2RvZ09IZYK4eB6pL45UOWwN2P6R8Nl/HmMx7iEvQJR2VTTie3JgHmRvX
3kGeTY+d7XWfJm9Jj3/9JH+rW/rp0ufyCWEFyMtpg2cNArGyon++KEEnZCpV83Ei0rcp4xqbeUxY
E5d0vq/zjgyaU/+gQdFYETXsfLTMjlSVDPvRavp93ih1afJ0AipeOdvWq8xPFrGXi2BJjqpTlp9Y
IODJmOxnKyhbxKapsEJF1vvFNvNgn0B3BE2QzK9JXEHzilN9gB5goeZ/5nKWH71eCMQtWxAKrMEy
e0FyLJuIakmYNke8/TDpRVruEtu1Dp1T+y8kM7NTZsCKr6yWjRJehK8J61TwaXl8cptlvG8Ka2o3
4yLd29KnEGCMSD82o+3SNkOgxMNyVIS9RTw+B2bwxkwYFi2SCVEG4x5Si/6myf7jF0z6XUyQ6CAi
F/9q5qEZLtgKtoZcXAgPjvnCIrX8JOMk/9FYSY0WZQaQ3AKFH4T5BB5WXSXzu4Q5u5WlrY4iCIpT
prP5lgZO795DUdj2fro27pXpdD+wD/21ygrxxWy7HTGOLEyi/LuRG/6dwS6HdF8KaVaqm7KkyrPw
rJZAe3CaR6O61FETbey5mnoA/MrYGLI6UOp5u76eeCYy1kh0wpDTYTyxSudDJDSDunNCNCcvy1vi
CvrVKHK4kRZD3sWi/AKA+rqVMbm/hFk5OQeojf5pIB7wRRFlf+Ag3VWn3hxYLcrOecndPfQJPhEj
PpKhdZwvdavqfZ7YxtZpZp8udTIir5XuOGvmxBzp5cH/MdfxcdLDPkmcRzviJM21bTzhANIbbcy9
v1GJ/Q1OS7lVntU8alXcpZGgJ3QagUrFBemdiLM2UQxKAU0aC2zmIDN2XUoo5vgZ0f8O4+HnBMfl
Mel78ymyFr3LlPdJ9zlxlqraYpDMQiPzgrce0Y+xVFm3ch4m0BR5sKnHZQ5LEwFiyFqDtZUZ4Uo2
Ei5RxFSs8poPrVdnYhwccngAoQYv92FQE8MvM0d7wmSUwuDMQ9MzWyD13IzklttQvk9j36u22ZSm
2yH27IPqOuMscOIhSgPpUXSwfmGiNIF+dpL9oMZWvjHtrLlHCOUdsjqLhbe23FMClP9oOal5lDVf
F8+AycMatLUX9rx0TCQbCHUtrSFJtNY2VV/V6MbvWWQN3zzZ6XdnVNNN6fsjdQZBvxnjxr0l8QqE
FIBWiANqPA0W3y9D5+TJC02YgqJV2Vkn/ORyabdW65W70qTpZjaW+dUdzWoPAzI5IeM1O7eo0QI1
6GaMrOnB8trqNp1ZulQmM76o+WNWDTkuUG9ub6BW51uvHvTB8LA/t52Z76Ns1AwEaqov1EYW22gl
Wy8jjFJFyQwhOIpW05g7h7XAKkZla3bmONk7nrG6kR77+An76pZiB822Hf/cEkzuvc0X9aJTs6U4
IiKTRgK4Hr/DqZ7wSpsLWaZMfU0kplQIrPLtSrithLReDJPzRVFT0UHzM6eTkSMfUQ4Uopi98TYq
ZtzfgwXze0ZGeSqwi77TdZFvc3OZKNDgXGiIBqtnTrHTRJXwviGQ/1b3HcZadJ9vi5GYxyKjTiFT
PMm24fjlFTXYX8qHj1o7zcVJluhGdmtLD/QExnBH0NpA5AWC3Mgzh8lyH5jlhAbq2DuszeQIIXXd
L7KJOuAECz9jBwU4Xs/DFKZo5JnyITAP40jpRQTUD3wa63Jm5TwTO6wZ4t7iwhAuFR7MhpKOo5l5
RRjIIbrhrCIIbXkBRq5C3YxoixvLSfQPzsDjWzoqruu1jRasAZlsONuwmCFYd4BNIs69qo0nzQMk
194Z7ICStiNBsuzzFIm1U8qjaQmhk//KY+RyE68wteXWu+mLc0dj+kGObX3oMhtBiPOicxazecC4
wHZeDc6FpDd1T0k7n2iq8sKxyADKrtVQdQWtMVqRJn2PcJzT0wFGDbtZRfoxT+LxoK5VU7z8Mv/K
AqBNblVXUkdFEAxbxFxBUUAeMElL4K28DeA9NlxZUQFW7IybXObJnsvldL29/6dv4P/oG3Coz+V4
+hcD6z/aVf/2Q79PrARwXOp52URzRoIOy3H29101kCiJjr4mZ9aT9brG/j22E/zCQErYx6RVw+P0
SE76bxMrUFn+NQ5gnCd922YP/u9MrNL6EzmWh3cYWT2cHQLbx3oc/+ng5o9eXaPmWMysuipo7KuJ
J5uB4Gun29t0crBhRJ91xSoZskecvHKtw60IcfucJvFwcWrqr7kCOHshIytiyQXfLdFxc1ZeVbzU
leaAwlh+aqP+JeIuvALT2i+m06DYbBUv8CvsnurNhpv/0JQT95mRLM03EVWsuBMO/q6exZfKhO8U
4iwWX5yGU99mnR7eeq82vueznF+54ZXzd3C7gcwoVXSnS1LLnSqJ+cZzdmZb1fgHbyT7MjluzEwW
G4N7GXrbsrhK18aL4Qq4oHhWxx1FbWzWOLhuujJtXdIJznyx1FxsWVEav3pFT7ShY4LlZQHlfLTm
KYaIZQ0hqCpcZsTOCQb6E/glqyWpGXX5r265VGduGBDt/cXdCuXm7yrroJxakcsxj0tiETnTG2Ro
vaI+IVS6HfeumtTMA5wZU7Lgwc9OyNH44LLNLbybOeyaXQKXAcLFpmVRJ9+Q8FD4JIbxYLco4jub
OYuoo4yCmE5GTpO9fd+Sv2r3BiulFwW978vQuJDxmbNpkIhdfKGBZb3M01reZnOxozQLufYlyJFq
NtpmtI3T1cFQNIJ/vqfQGCsBKuGlI7MwhLLvGlp52AzCf2V6tDd+ElAoZaiWqqapGuozmwO4Mtf/
LFjqL2HUIA9s2oHJL9RJyc+w/8vlbVMxe7POoJdL9GX0lpFLTMNrYrUfXQYiuqjIPcazCN78Ooey
jhcxeONACRBY0VTEYpHN/ottCZ5GSV3PYZI1RizoXERgQaR9aUhndQeXfWC6UXO3nIMKm9tGlzTY
2LFFr1SGawsBfX1RQJaiI/Y51Vg3ZF35BSaAO/FOxjjGCFfTRQmKiXRaHI0gWwRYZroCZgmAxJe1
Z1+isZiifddHZnzqm5GmqrjO+m/sT4jFkirA2YTLm/A1p9niUGQZ0V0YHGPHltMw+QvXXxn5s7c+
eR9tAci4jUkvVNPawrG0iD+uh5Qxc9oecQmjAHnxQAuk0fAkIrbmD346ejRh8YieHFiBjIbHrbiA
Irz5rS8nm+LobVI5pZaOK2DVupM9LgcOqu4Xk3O4/1unpGeyUG5Joo+bVsyKJUEm3Mc4G4Jd7qwB
89RJVbfDek8dW2un/PuxU/C0NCe/2wQg1yd3JVy9XX9Lv2DKPxbaTasQ+yG/rGg8PmUGvL5LoLCB
sB/owKt13krTz8uxXZ6JoiBC1cX6lmKqXF+TTJvdpdf4YwKvI0mhav4c6LUO0w9iGtaMmuE7rw0+
EAyS5B7w6nDGzlp1dEu2evuUtrMfyyL4RGaesX6mLBs8UCwMvzzUw7jmmq1yptqzyedwlnk/bfuA
4wmJjOkJKOT8MGaa+h8+adSrsTvy+ZxW9CwEbsB20WciaQQtGcKmaHLT2fj0hpKYUoj5BSqDKaPz
tdKONxNeg8Nh6ylLNE62QnXNR+8OXbQn6zSDagqcQzb55Z4Iwbq7iwVn9777mhkkNEnX87Wg+2p+
9j2jDKVNpGFjK1LEG5y3xq2HTsCzK/PagfQCJiDsJ3T3rQgqmFG8ZONynBn1jxNd8V9bPDPOzqpq
39m5dNVwceiI3sVx5p5I0fH66rWiUbFLvPUGoKk8YDndT5Zwd8DsbKbJ3pk2dgsgdFMiwZ2ceaXP
FX6SULCuYzIUTfVUjMS/SdgA3AexkdivQb3IvcFx+rsrS+cmom7vmI2+9a0Qcnnz42GWe4CA2W2r
vPS7AyzoZRBCn5qyAoqGpBhiznwFAaXemO27LemGnkwRZooDaKqMOdYoaAim1RPRv9qbPqnBKjaX
73ARyO5RA9+dfTFBSxszqdlCL5HzAcSsg5HIwTEMUJ0ZVFV+VwqcOWKa1hPk3HPwS3Fk3Yq4xezL
blSIICE34jOyEuVoCb30s39BhHqySrzAO6RKDLqgQDrrtrjaLph+iZhixehHPBnL1Z2x+jSm1bGR
r96NalRcTXBzVFdjh1VV7048AZPqr8aPcUid24bKQ/s1apz6jWIX9QzC+SERY/ukbTZaU9xZTKmW
fK5YyWyAhPX+fbtaT1jvMNXQbvYe29NM76T/sqxWlWE1rWA+I/slpqoO+H40dIWMihIYMr/HuQlK
qvfsh64j9oCZJ6GNbvXHTKtTRkdtbz52SV2z8if0Xqyemi5z1IyjoYfeTSFNZW6TKJk+RwBfi9C6
GnPMq0kHHxaGHcNyix2H7Dr08XC82FXuf6Q2TnRuhfh9htX5UzJOnkaPMqRwIgA0c3s/g0AcLv1q
HFJ+e9egTvcba5obD1Zk1N8Sn8i2I6Lksw4M96znzHrMLa//QY2L+qyvViX4v9iWYGVgYerVkp/i
Iq/CplXvrAKjxySxom2+up84Cs63Y2/RRIlTdZQejLfOMe6V6r1dd7VQAcL+XvTTfNuucbJIaPsx
S/vxAxRHtI3hBjwETSBo+ZyAdeVXoxZx7uYC9Dq/M6PWrrCumMYjVTFiK92B/ryyAAjuevNN05XV
ZxRoYit18xoNDQ2DpnrrV99YsjrIIMl/WHZ8ynBv3RpauO/TFGM4k7lWwPo7i/IAkC5dzAjnID7c
DVJBTEfyyaXdbxKTOOFG1s3s3k5J7/IMWc3aiUsFR9yA1OXmZ1y81RFnYo0rJ78+2oX1KcpcuYkL
D2ebzZCOhMTsPRcFPiF8dp1NPieZGetiJ4iWNfbobVjgYs4j7cBy0LYb59GPXe/BD1T/XCt34EZP
9ofnwz4wX+Y9LnAwaioXm2aIX73VFVgR9IM7h1MwRtSg26csn9MMkB15ZjyFNriTLf4T6BCNuRa4
9KSpN7pLkodyZbtjdtIv5upT1KtjEX8OFygiPXdcgcZjOsOt2/Zl8Oj0Jm7Hakj4o+02ZzJu7VMi
2FaGRJum3XC1Syarc3JYPZRp6jHIRd6JEChcvRwF17y6LoFJvCVDgmBCuxM7J6if8TzGryM5uI3s
ZkIQbefceKudc8Y+RmA3wXA0eLwPVPvg/CxLM1hCXw4eq+TVHDpefaLNahl1r+5Rur1JRsiyILUE
Q66hAngzgl58Jtkn97QmRhkCC4ZUP+v+h70zaY4bR9f1X7lx9uwgSHBanMXNWUrNlmXZG4Zs2Zwn
cOavvw8k1ykrXceKvuuO6O4qt+RkEgSBD+/3DskGGzTE3wT9ToQ338WhDhFVaSw3yxwRKyPhiq1e
qA2TbpeOL51T/s6EDFj3Uz3Wm+dUN1mBOmm3vnReY92ErT2vOQQqoDH70qLVzdpct22Xlw4uCLGL
Ap62boo1Odwzv78ca2FtwhlaJ3oAYhl0SzjTzeGF7rv9kf0tu+zKHKfqdUG3/CbtEnvdZg6iLIJ4
3bscA1XNkA3UauigXMJ1kF8zYZnRLsASjxfIpBbMXJFdEzjzIRry6QISartFUxXQYm/98LalDLi0
8hqSZTnb0aNXDDikLjbgLfYonyM693dLOOJ0WUTxrsn6GQaj41w1JbQ/gLLGwAbI6c/tKu+Ok2jm
vV8m041wuvY+HovzZmyOtb9MmyawmusCU9tvLqvlfugadQ5NPdyryH+gUBt3QDLwOZW8BbLKcTMZ
sizbEVkW5ee4AY9ilwQLznGjVHW6pldQpavCcpe73jbrr1NWQMNjycsH4p8QRdhkBZCGgEQw65VR
fJvxEbgxAmIFDOB9EgbqxOm/+l0NID2XWPio1zCCwmBxO4Mot8fh3rurSC2oX/ILypcsA7s0n7ox
qC8nRAWrxGcunGVjAuljSeeMrLM09u4CSzrmp6Tg39S4UlkZ3lQ1VrVE4KIIzNdOPX4ijrlaS1v5
kXcTWXVzw+531hXsoOM7PY3TvldgYg6GRAr6thRSnjYJo2BEmR9R13pKybNRJwY7SWzdL7PXPgdK
vNvRO21JQT23BcosesempFQ4aXyh0Jvx+GirQ4nF3QWWA+RMsTA/EQmFB45V9d/i3JTyKhr83j5T
9FNDsrRw+iwuUycl/tLgxd6CdUp1XahBXBUGzJlzhbneA4SqYDtkSK9XcilDyrZCBy5Hph1woJfd
8sFyDbIzsb6HvwJ38nNXp85T5Qxj9wH3AqfdLXDBxnZd6lDOLwvnCQSG/sSBLQqJ2U7siLMInqY0
Pj2bhmk+t89MmfIHXOjyg42Zok5N0tHvNDNr7DCw27yIOBsZeu00OWAB9t0uRtu3u4BoqHb/khw6
84uKAKqazGMVC3dCSetXn1/OwoXbiKtf4Jt/aA2fNh9pPDoucjttUGcCzuhm3i9oSEaFTLfBrA4O
qC8nTeLBCUpHchO9Qmr/ayNdf9Cv/bKXCxFdShmAfs86nV2+4gQHE7U65DE9GMCJotjSkuH5vERJ
t4nP2TqqJg4hxAm818b//eo0dH0ig3yJtXigdYO/3mZtzMKDa1UdVFpb9+44gmY3yXwnSh1ojVu4
u3I7j0OAMRYc2/48xuLEzZwETnTNlkmKqvDs4Ld7H1MH7muo8IwWNZ8+jBHeSdjpWfdl2nJshvzA
zQ9yro5d9JKmqsqeg18ZeTm8g0m8tmj/A2++B2+6PP9fnt3mqXv6P69Mnqun4vt//9enpP1Wga6/
MXsEkNR/6ye+6bv/glBoYTFkOfiBQEj5H3wzsP5FPjCejpRmmqPwqzoV23xmPbJWfmKBPvKBfzNy
kMx4IIy8HMwRrvVvyFPfLuKSKe54+IawpvJpwj2NKAZZjTNyH90jxbs6qAKiiiNKdVhm7KzXnQJO
/GWA/mEB+acLehYWlVI4JkwdbuzXNyvjrmurLpyjTZTIRgy0iBbSEW/c3Id2BhP0nQXr7abxeoOe
dBmvAAAZG4u31wtSF4kBaZFHr4rdpzTgAnaaivvWAev68629XTReLsWj5lk7EIDYok5ujahF8N5M
yGNWjM5T4qU0mbuFFxiLP3HVLUvw4GVo4umbT3d/vvQ/3OWrAhqaAVjDqaBqbGDymYaSx9YCbSDq
lnUSWYhP0FDEjvLni52sTy83ygwUBAC4wkdvfXKjU0X6AJ4uEhdzlwthtQuUNqYmG8LQeeBGpZ3W
8TmSUaCwWcVD+ygFCe0bMheNtQmB/t8iq+gvhDbNx/bLJzcV4tLJroS+MuzzKJRHf0Tksn6BrUwj
S/b/n9fSMRg2aXKCiXMyoXBkNvMYgyMk2aO46qXRPqN1me761HpvF9Lj+Pce+Hpb7H50OjwTH9bT
gifpasLYq14ehzD+8QqDWYXxztP8ferABqSFosdQywVPHqY5cODsrFweSdEko9sf2Fp8vKzWYsnA
C9+ZOnp0Tm/JBvCxKIIYwlOylB/aYljwZTqmVsJOhnAYtDs0gB1fsDu/yZwn/E54SWGR3c1xZ59F
A5Zh73yNtzvs68hyHkaOz6sqoTK9XRVCizImdDN5nJCGn9v4eRqrJgygFhktM7QJqDayzGKbn5d+
Fvg58/KCuSZ7VhB1+PO3+acnIKUNuKmftHdqDJflAaFzWc3LS/fnjpbXuHqB/mWtgu2/fynqTx8X
AraW30poHPFVpbzGPiYOwxu89Dww5mWp9zUY/OeLvV3qWb4hc1HGBZKdBenK6fSt446ctqY2zsPZ
pPY1yFj5XNp5/Xl5gYChnvjvzGVtH/HL9NKXhK6GO7LrMpu1i/Hb51pnC6w5QbagiTRmTy8AFLZV
7XSHG9J0l7Qhz9V2lukGAYJ1j6tqsC2mDrzaKOGBgSthvNSw/b2sIJgAUJPPi0XXIYxJHERhCTPq
z4NEb/Ltd2bjx7pHmwxyoKIN6p4sKKU/pXJCUHHe5maxMxeYDFXiGrtItFm/qsxinqJ1DgxYgdSm
9exuSdZxb+EV0UACv+U7AoOw9oZO1D3jUd49T6Q8oW6NF94rqzFYeU2VimHliBFEE+q+fGpif7rL
8XGGNMBfUxBpzzwATwVQZNHusNLmc4cM8giYhLFfygCuAHXnG4KdDLV1sdZ4wHjcgBYVhI04CBJa
EI96mPlsiiB2s3WuktAm0iCx8VUtG67hM9Iv3oVNA1tuJQcJEQb1IJ2xuGKG1FLUn2eY78veCJfA
PR/BZGkkRoXazEqU8Tlqke45S/Pms1cjGD4vhC7KQRJvDKsz6OdQDSdfxBzwyLzFdhFQjHhAPxAs
wNzrMvcpw4YRsS4I39Msgvb5tcR2h8F5KubM+lYvoXWgUdjcKbcrAHBBsIm7wHmBNgTGGyN2wThx
zDS7DADWo5zo1cgwM9b2JBnRMAkfZqzd96Ftt8+qJTrLqCxxD92D8QlAxO+AfZcHC6bicx1InhOp
1LTkJtU+Z0VkaSIgZ9GlDYFG/VkFD30981sE+eGXGJZ8SpHO4h7usriSKKWa1x21ZKfe1S0Zv/Tm
YpXqgwBZWrPnMbNlDNKItmdevPNYFyYGAWM3mGUFFyaNkrsMh8YJENow8GDGD+mqSRpmDcCe8+S5
GaMJ9aZGjlTRBF/DufLc81qvlwbOxu2+lQPkPovuc7OGAqljGzr2RbeKef8qM5ox7l58cRUbRc6j
dIhlwlTDh1RCw0D3SF9SAUVpM5cHbG0fWtBbDrgdpGKEhvS9hc5+7lDHTjssZyk6utKhRVoTM3i5
eIj+1iIpnCecEp0nN8YgkdOQCkgkmYX6ENmLdVgWUOKNFbnySzkM5b2/JPMlxpP5poH1JrAvzoWP
FMRU50leDeDWus3Z5hPWmeVS9RuzDd37PF+Skbx3HV2PJ+x85XOWOxYyrkCysiBYQxZC4oq8HEhz
me8zCNbgmthGAS/rmDTmJK5iiGhuO0wmAVjDvvheOar74cuFmCrL668C18HtDHgdo6I+Y2VaLzkL
F6oRcLfOmOtH2Iqq3bXO7H6b4A1tWhjkF/hLq2jHudYbCeKsQXRhH+2Hqq+ugnQQmI0ubfwlsg3S
fqoONSviln1TzuFRkLXc7P12dD/XCS7KWEosX1wk7Oe2JHSJPBW5fAGoyraOYy1gKgOP0Q8dHO6y
sfyS0vnqNuUArguG7u11MQpeMTUtLlCqMAgYiSHk9laxIyCu0wsT/lhQ5u561GRnZdbUZ6nCEmt2
+vl7CDd2GxuJgbVMVTwm2YA1MXIf8DesRNKmTcDg1ROuNLwfyWJsQlyw1/2gxK5AVpMq37jSXEqW
fzuE5Zcpwgg3rpfbFQC4liDjqQZ3JKr0k6/HCypdyMe2IFyqTAaImGHIhWQehBvQc7SLgGy4RkEk
WKoZKXVR9R9riAz1eijbXY9+fF3G5rfca6vHIE+sVRKIadcaob3pc75HgAfyLbvSgt0dy/uFK5sR
Wz2TJ+pFVnpR4W58Y3Z9jV1ax6Q2MPnvnuYQxoABuZCgceLUp20FxSs9ulNIgQ3hgsY3q233HCmT
BalaYCDM5sKUNbshoMvY03b3e0RYWx0GRvQZ+V74JJPztKwth3CyUMjpBmKcsfZmUI0OKbQPgOyE
sAYsCbdE5frTxFS3+yzpWIJYjbWjV8VqO3GOalsCWjYuRgb3Qy159fvYaQ5ywvf04IgM+76aaas1
SLSps7zMP1tVE1HPxf0IGa2yKs3sbnHsQrfn1z/mepCrdvDwgMshSWzLVI7fC39siH7JDOcTzunB
mYqD9gAdFc1mOUUJCnaRxl/boXtKawcxmEwisoNoorWPOTp24wP+q5V98K0Y2Sn2u2s3x+YmHsfm
kAL/7WZfB1IGUeGt8GQdP+LxUNy5Uf3DypfHCa7zNTTc7sC6ir+aFeBdJ2ndPUddHD0vSTJ+iHqP
J8cbT47OQNQ8lHJceFdDnGi/obz1zjHsa6vNNObYDrWgiEjaelRpB9zNzaNsqvmyaRGzuXghYmRf
ZD1+CjwFDKfBEx4gN0xY5Iouv5wAWq/hQOTXDT2/uyLxmzVRRsiaByPfIoy0v1aBOxw7t0Ym54RW
4q5a38YqMkYfNvbLSGO5yVkugtDButGX5/M4fA1rY/wwdlF2K/oel0qktV+y0c2itaIJwl6p3e4b
UPyrQM7JJTRYvGSDMXBX8RC1T1aC5yGYJiGwQN9HxEdGuJIkhCkohXNCa7okHHoSlkVWEDEkaErz
0r53s5qeaIn9UZ3EhEvN/XLbkTq0CoZo/NznXYOGuG1lcj4l0+Ssick08JgNibm5ciciZfdB3LcH
TrnGReot1UczUVaAyxVUAa28NLNDz+S5Gtnhf4ihaS/7uh72MEPmIzBakW/qIIZ4WQmOFzGL256o
LpGsayoLYx0N3nAbWQMqzzIN4RASl60+Z1Nn4wqSOxdTYrGM0vcKSL0kymLcWIXqQ4wRKuuy8+bF
Wc1Bg7enn3uSBVGM3yvL7cNdYDQL1u6RPJOygYSZu/Aiei+5awvRfOzF3D74kDy2w7QQLZQiRMwQ
GWGOR+cUgXvqwd4evYQO5BI/w9ZlH+pMVDhY4yb5RjJUN8PCOQVrIE/R2wyTa8uE/2Wq0bh0kg7i
dGI39s43bEVvpi6dXdN6hJNXVhK0+565+wMr/ulT7dvdt9EhrXx0cU/fmbXbY6qaCwcCepV7mHX6
KBZwom2gqcUYsx68rv7hxFN006YFVl1L0nbnNpFSFVxcLLLIR23mlaRdgOFvqa4NPAW3lumG3SaI
dB74Mk8TXbLKw5APzN0/Zj0ukYb0hsfYnSuoU9GSXkP/8MxVCH/qugzyvFshNTJuY8PmqQGqC4ls
gci2/mGCYBrK1xPsf7DQd7FQULJfjja/Y6GEaWAs+kab6L78nZ9IqNBmfA6Hfxc8FKjBs/4HCRVC
8CPvVzO+v0yJtDQRPuBfwTaaA/oXEGrq1BtPW3Fhps551vp3gNC3WAtQpOlouRNZS5YkO9DWh/Rf
GhthT3SiEzbjVV88R22O4eXXX0bjH4BPLfD5G/n4/QInR1M12XlRT1zAT1k40V/0wVMyXCXBOi6e
/3ypl5P1m2sBrICuWOipAvI6TxEF4gxE7lAm0/fKOXtTmsISwyoawyMra5wvbTpF/rcYQ9vO3Ju1
1RoLnU9nTspz00amXDxXr+5sNB5iM/D2oYrMPVtl/z2h4E2Ki14RBCGPJjvNWd4Gaaju/RQuP12b
Kryfm24HwOOct9gZ3KS44yQcIMKmJHm7tKKVbyvY2tbgGghgxsEOYEPkRRNnH2jnRoNCHVRy9tzw
JdAjJO6Mxg0L7XNFP+TjPOU4BIQN5r0IDvJxR3A1yaRHD1O8jTPh2uwL/MC/INlwIQERJrwC5FHk
n5F7dC0Nr16OaRfExocRQpwst/YQhQHWbtDquyncexxc21do+D+rxjurBu88cMb/zg//v/lTm9FB
eG2qnD3/93+9/o2/lgwr+FdAYKMbkK1u0mLm7X8lh7N64PrJ0gAIbaGCxJHsL264J/5lU9q/JC04
No0X3rSfS4bDjxxaD74NKVCyrPxbvRP7BEXk6wiIsXTbBP06VqGTVxr7q7koelN+j82lTn/kmvlm
bsYR2mK36brUmh/SHC7wrp15+ddtOzvOtwnvvPJCVKhsrF1tYHmA3YZv4IVdBiHWEIjdsFf+qExC
kuY1NEB3cVcYV0SDsYbg1kicmfN+Xmws2vvWukaEXLMZRyZVHJnGPU3qPO0jcAcJDIJT8oI9u7+3
2yhpHHxTUidQ6xw2LE6Y5ZC2dUIoaozu4z0s7gTqBc4KbFpKPv/lxbJOR6dqXYF+ZnG+1+044H5V
RF6MFk1J284ugwgSJWwZkZTFj8ZVyXwvEaLz1ay4V9xPKcZo+vjL3PqHJdj67SvhcCIc/Ht9BxAU
d9e3i7zmhBZVq6JnGtZOdllzWMjOF9lzpsRb0U3GjANSQrSFNnr2e/ysphoKR2rWVfZUTe2Misjr
KfXP4XS3ZrxdwmjpN0s+8Si2HXjY8hCjuTQw81myxr1aCDDl1wrCUmFMmRGVXvAOpP5240LQzyAT
FkdaHNp6monsqm82rjjj2MDp6rs5GrP7wYHoWN0VuBYtN38ePd6oXzYwfSE8YtgaXfhUDJ6vB/eX
HXJmgQ4Wjp/PiPstYW/rPMwkIW0mb/hke6m8HtvK0RatrpMb3boWkTfcZURUvKe4PgHM9TfRgS34
6gL2gvSetCwE9mpmMKXu89DCE7hCuJV2WNMUBr4i51CYF8d9Z5BPrwgwC5YtTM3sB9x5mVi/3HsJ
aWRMrC7+nGHaU5wTiNwVH61stNSF1XbvtCxPn6jt0ZS18Udkjuruz8kTdYUZJXHdtl8GKMXLg5N6
ysfHCehXle/cly7hfn2ofLrP8YG2pYeYxv4tlCYaJzPPy8H6WLad6W/CXrjEiNPkSmbSY1KyhO0V
U6ngH54xdzoAwLGDB3j3jiLld0IjXh0Ly9ZvRj1CaKo2YpFyuDeTyHAeUTlGM4VGGjMh5GSYPBkf
UQrhthiM90ENTz3ktwdaQtyckSH6OUQRyCqRwQNhBpgACjj4zZlhxMmc70CNInn554l9Mt6MARwL
mkEWHtE2y9bJxHaAzYPC7aePfZHGLAFhFRlDtiLLNF8e/nwpXa6+HW+XuQviz44FHvtbg2LUfK1a
yPDel9XLtXpY/FfZAOe6W8E48yp78zqrc7Y/RqGcyol0oJ9/UkM/IfAwqFycR8w6/NbfpCKvK6Jt
CzJaxzMjSzEOvmjDOkY/mdSknu5nu295YeGLhc5jQu5ON+ySUGbLyNlphgNHVFxqudhX+SSLEMZW
4SoF5d1JuQp+eKx3CAD1hTnHEsqyMZxYP8lUqIi/jNZPP/dOJWTkbNuR5BDEli9zN7WZ5OTm4KXD
B86iGIna/fOQvnSb/y52PUhIlAim1oA5MBl+K3Yb7mDwcdn5lg+295gqgOGdlaBjdzO/luuJlsEO
LDw4zsRthxtco8tDgSbkAf8EELHS70tSYhHQBsaMvNWNu+ZjaE92CzjWDvE69gfrkATpbUEG2TeN
dNHRV0aME5sXuddwDatjTOjdJUJYZEJNESOFNmBsf1o8vx4g5EPoWeGYY8pNiCb0wVgMvLO7fMLq
rg3UjXQ5xe9kbtiX3qyGTVcT9CoCviGZI/IcZ2tMREHfHX9TkTudIpjPvxhe5cDAjoDF+6UhUsiu
lXdvVf74VMdk5uIN58ZnUkRtu7fwQbkfPbt/SGybFBbfJC1oA3Wu/ozAtH3OjVp9cGXbfs+tsD+Q
i5buSiFJISw7ojXW0xiATPWyGM7BN7bwFEFJ/ThNP/U05WkXh322QRpR3S9pT+aC1OnapQEGbrrm
rexm8ysZju0XIFD5Me4dlCETnuaZ1yZbmczJey21N+8YE4Kaj8XMQU2luTOnGxVR0ZnXOFH5zPOa
bgKLnskWrS6aNleZ7js1xdsX+vViHiWozfJBH88+WazDRZb4DwblM5SQgt13Mu9FyYkKhnF2OeBC
Eq+nqCpu+9T2sndKrLcL18u1uU12QUFXk6L2pJzpnRaLGawjn8lcgWZCa5X2SGELSso/v2Mvn/Tm
HXO4hAUyTmqt7lSfLJGThU53IIj0mdBC3hnbYrsgK5L222aKc++utIpQt1dJWTdzJ6hp7NcJdg8J
zrpT3lFQUQa718pVwXlpNN5H9ltw/AGY76EosNWzurKoV1Yn5C2MhPJHgT/aRVkb3u1gzdanQGfa
rEQlTCjqGYR7WowxtgqFe+OO2Zhv8V9xDqYK5ue0ijp8Lnu1E5FjPplAduuF53f+5yER+pbfDIku
A+gKMC5QGazTkkAY8MylPy/PsteDHyd2vLcxRj9My/RUiiD/bBvBtOmtaM5XDUSOg4RbX27+/DWc
376Gp49BeB3B4NDb+MkcEFlYTE4Ue89RT2II+COqzMkHayFONl865Bpw4L2iwxkcBUyBdLIqyEKZ
gsuhdodulXuRcb2ISB7sBcthHI6DL7hcls5aZcYl5uLexWzP+9Iu7HsyVfPryuChrdywmeb10k3Z
5ZhWbbj26kATlO0BdrtMfuB/l1zZXo2SzFTEs0VVfV04Xd5tqrDtv8553H+EMZDdGqXPBuFOYtzZ
VjeSLAv+fD/mAVZ5cWNyA2RbomLvIlygEaGlMVqUqfxAoI1/QUyT/ITDCBzUKMuc6Z1pr8fuzSNm
bCUaYvhj+HF4p9SY3gwDnrsXPjeJdK6Mxk4fsEib503WlOaVGLW5858fp3h7pOSVRu+sz7Mm4A3F
7Sm/FigsVwVb53d6avJ8AdQsECXOxhFLynQ3mrxLG9uJ1HMNDekhiabuIkkC89YYAnv35+/yQjx4
e/uUmiyfL75gLixvhueXoleNhdP6UVl+jyZJ88OFk/qlQjI7kNKHW21jgiWt+qJCBtvh2zpv8N51
DsSHJps2H+mFIj6GmK0q13tMMFTNcRDkZFQabXyZuUl7wJVkunL7mJ6Q40VyRSPMGlctfdd4FdUI
mlYKLvPaLxan3hsMyy7NOuMycDGoJ+7NQ6GnkxBn2pPYdjhEVkVIbRCEiiS7KCryEVa41OJpnTe5
TqXC93k7yDR/cIZo3lKLtB86XFrO4iK31Up5Bbiyi6hpWbuJ2d7gd1SST5NWuMlUU0dwBOYrEYaP
Xo3GImjpHSTocteMXyXOdNtV7U03sj7hn5A89kh3fsgEmhO9gzTM3pkpb9d+TmMQSaDxOPDwTNbl
0xXZEMTJg8Lb3/IeX5d508y1LloHfwnn8Z1rvX0P9MmPiShFgH0cKU5UW28nAkGUeYaswXqeKCcS
+d3CMDqOz8KXyhB/an3oy2e3h13/5yn4+01yqnX1fyx4/xTMby+M9VOrgjRrv00YYOozkJf7w11o
GQnV8p8vJU6PeKaWMkCodaHAASedngJ4ygLrEKt4xug39sxDiL76R251oCZkcEdhVF9PwRKaxUWV
qNI1t84QZ8tD2no1pW2RA9GQTY0iKbjF7hJG7zoeSiu/yIZI+fOhH6Us3mOO/fZg2PodTi1QMIX5
O3uXGtGHdGGW38q5U3wLUhaz9McgZup21nmXw0RYDFX3Xj3wwtL9e2nQsw/eAlwl2KbUWETbvH0w
oaFN35RjfMW+UsAIwMEhoTtEvRsTJSLs3GpzjLxl5j3NcR5xOmiUUhz3CmOyhvukWEaOe1CQlu5r
VIo02Nmla81Hp5glR5o/P9rTvAFJygC29y+vCfskNoYn5YsTjbUqelV9jX0OBhxcfNTCN5S2+mC9
kDg5DxwBIM9cGXaY8Da1Jfk5BlqOeeZIExCnPH9jAhbpD7c19dHn5/FpEBJntFdICNcm8A5nwjro
sY0Cuv7avVef63DYb3k6pepcDk+ExxDshkVSqEEjFsNYn95Atf3bMK676fMy896j9sdMm7HAPFif
hs0Fclq6s2Tj8H438Ygaqsb9vfjujr1IxAp32na54fUPnMcyKZmaaoFURae9TgNES6LsxSMUzzot
tz2KwuVhwU2Go7dq3OGOjkDO78ZlygqyimPStYl0i8lKbFb08uhlr1NyYPRZzuczcNMy0zSOdjPG
sKWz+nnocwlY5lcSPIwKd+8MU9zddqOnMwLnZkrBAFpEbKy9aRRwaSMZA36d5Fp9NSOaOQrbQZY0
nxs/cYYDyECTXOayJIRxFHg5HePGmPvzfuon5tLko5HAnHlIxHz0h1afp82w0ygeMT/0Yw8EEHUU
l5Us6yw7/LwBhzg2bpXDAVEOG9MMDQbUMTkJH0n00YtYzkZgFFviZJCFbxOvnjl0tTXu9n99RlM3
kOBIeUXxtGbKkRq9wv/H0QdfoBMuPdVw487J/eGeotdRlZBlGDnHxxxZHcYRg9dz9CQ9oIqISfGB
mkhzIoUHEepDcz17cAM2LPR6ulRBB45mZzjktNs0dNPiruycCovz1MYOAHKGk2IqvhrKAB4HEUoq
55nZE7ZjP9iaROjtuqiDfn9uyCmZvzUFsdg1OdrwrVCOsTCK8IOfw28HBvB6cJ0zRIwDZ/5oIbdP
wwyTzc9mvEX0TaRB7U6XjR0OZbStyPblG3vWwCqwJVJ14GYIANLzV+H1w58in67zcB60qG/TTTVX
kleBQ5HPn4yo89i7ELx2fKWZu+f/HPtUfxeUm2AIODF4vIJ4VWfMFHtxXXkYwFf4eik0CI0khwMi
96sW7i8YRy/5wzqwZ4+vlUpy4/N1M2AO9qOfxp7hXLCb4JNyQGl5SLsJXsIuMl09RTXYP9zXfsn/
0sHPeYG9lHPwFWD2Aowix4T3fFbzohePGIOFp7SxlX6lsfzkQ5UpBU+CFN+ef0DTs4d7L8kADrf0
tut2PgyTSYv8cqBFxwc2CoMXbJyiVgNik53gBb2pM0zKnQMAG9YRm9S8D2InCYYNsKGnV6Y4JzVw
B9dihytaVNu7LpsjSfhIjPcGUR5mvdw48zwx/QGJOD5ugwLNWUmhAGv/ynXQQeLTZnZ5Y1LaAfhd
V6SKQoige6CfMFSo2RQ7i3d5MM6SFnY/RDDV4GwCpoIz2njMwtbjO0Lf5tk00k8qfGjw8uZmyjCd
o+oDPNpQ4ofXVgG+Nq6ZkJKyZSFmudlCRSDPEj/svgoCNGQuuYer0HK7+BASIuZE9AkzUCr32zLC
p4txdCTVaEH8Bl+ZylvFUxxHF7ij9sK76qag1ZMnSfWS4nXjTLmYzaGel2Y/tcyh0E6aLDpWS7Xw
s8YaekX2u2OzVJJaqqE0YsMEReNkGqJvrqDDWSy5xEf1PCUAEQ1vVXMx8lkBgSkMEuQv/ExJp6lD
cDOTlAB+k6aKRrs6Fep1KTOHYroNENIykWIIZSxPtZxofR4JQGZ1GBhF3gVhdS0TamiUDUbG029A
YP05Yqb7ebvwxeMJSx53LQWkrXrHcsl2NMy1hgwLKCq8eb7M9SbbdX3DdJwgHmFi4vlqZn0g6sSQ
15OJeywUkLkAaK2bruSW/ApSOEmnli6xTGPM5m+YNdIf+dkZYdXXgzNSUFd46ilW1WAbxemIoFUn
RigQIN+ONk04luFWmliVf+B4yM0nFZs/NfcMalhjyTEajFJFlAovdtovAPwHH00mI/hzWuO8qH82
y4rAu/WSTBrK5xihl/vWwALlgTRKkzG2PaU1sFSiEZFmnoEBOwAzlESPqNBYYAJgJSy7mzbIoKLC
BRaz+8UoR+wdzGLK7znYBSlzSEF0PXfLGlNatxr6+ltdsMccVVQY8jLkm9prHNyS5kvCmrvsMq+s
8meOEIviJO0W6mnEtHS8XgIjN1d4fsBwrm1nrEk1SMvAqdcNpsxtv8PryB+uVBOHk7Z8MAtxYeds
q9ggdYNYNzwjjPGrCXNxci1wrZAELkwZDui4Z6oRCEHC0rOCFZKQufuMcrCXHzBammUE2CEzxOlB
bs1hhT049x8yT8OoO+uoZHkbvSUfF0J7QARMtQtxZauOEy9Hv3I7DvA4lxIyHngR1iYUaMt9lGL5
xMaHxvG8JSrTX9mys8R6BojACdKNujbQtGYvpavu0VuPnDw6YAPV0bI3x+UY4odu7sUoYmuHSYWA
vdnB0sWBHATUuKmzqpAfsZtXaQX/wCO8bRsQfzDdT91kd5cGfFbjThqyJQi0ZFaDS7iu+oije4Sz
R965nqr3PsDHAmFo8DACDSbgj32YdClGIJX0C4hk+LZYwAVqaRv/q8DSv3yOiRAdpk3mdnPzPUgd
XILXvVdXHpTK1oEN0YVlA9DaZ6aTu/uwMDL3CqNnIyO/0AXXy+PvMfpvQgbXFSFRFv0Op5uJ+oG1
bRsRicPcTHrzs/o2Z0KixN0YAbvAdKgSvaHWBBfXzscR/LWWmzocVThQT5lAGAcs9h2qsdAceWEU
LpnM/9LACCvZK3sa9LZC4rl+uRtfl4+KDZzXIZauXuHwmNYVZmLMOI3t8PYbAU24sXr0j0sTGZSk
TtwMbD1OXKTsMuA8kbXsIYnzmVBZK139uS2xejZ5DyiAaA7LociDfd8UifuIB442GxQAc1mwj4yO
7mfdNw7LpNO2VPY6iqK29tIiDekRuEJX0cE81qxlqZ/oTSM0xnBkDy9aqKmDKN3FPgTSyimJSosW
lXFW9IXJjVKXYFaEvQPBRCyI5AWwR49kfVKakDRPR2FXl57eOSGS6+aEAgbj2r2HIHj5MEgH5cO6
CgmfLzmYVThOrVpMWfj+EFb0OpkBa/ArVioCvlEZ1q1QT4C5ul4NcKKCpd/1yv0KWbSsdq6VeuUF
dlQD22JX17qWKmtPlyw4NegxIu7L7cSP3mhnwlRwjALfXLEf0slEJIez20KMj3IYftbwWZdILw1o
ty30LvVzB0Mpxzhmlal7qIQW6W8v7NBgIGENpkFFUnrBoYN8SAaWZQYuS73uWyNm+vw1EkvDK7Si
ebdQkXplzCdWBdGGcpOJcvZxqiONjCFLEEhxZikmGkN4j9MNf32MbJhCPHD867t7vwkn7tiGBsoz
6iHoCkWUczaMsY62AiT7PGRw4bMDfrNRMdJ0cNzhfkEFyl2BGep2uFJ4i8VnNemdfJZJui8l+GjN
+iDvuwQjPNJEdMW0TkYY5B15LhZVSmSFupofiJ0ERDTrqB38GyxErSq5cGEB8n3mBaeQdmvbmLni
NJxRZN7nrdSvCFlHugVfAgbjsjVIXaiJnKNx0gg9weywTxpr31gefGI80l521//H3bktt20kYfhV
/AJkgTjjJheRZMuxnXgdx1v2DYuSaAAkCJA4knz6/RoDyQQoS07GlUItkhtb8mBm0NPTh7//juo6
5NKssgZD9cKytliBrpWLvQmrN/I4h3QMy9pgB1Zf4S9K+QN/L7+NVZIf3zeJ73FdziLmZdI33hPT
cO1WoRjz9ENmMup4rEuH75JUTcZHpUjJKjdvyTtByFz7DdzegKg9wJ8Xmx2yIMEzbILVSzu3RXaT
1AzSdxuojOikFib0/YAsA94WC6OWXjZ822pSb3hXesxZgiFcagQrZmJaB1BI1R+AXMb5os4p0NnQ
sqbaliiXQ2Nbb+1mVq7TX+eOiZxtDFOcwNXWwWMDDS4fhP6xmJc4nnzn8uAcD28sKE1Af3nBYQ/G
1rR260UdzfZsylxZPkVo1JIdzPyc1RJ/hs3lqvOI/WMaYBjswxD6YrildpKgDPFZ8qvDZDLZ39Lk
fXd8b0xqw7iwIgrLfMLCeVhMrqlUtKqP7jGx4HCbNDP2f0J3J7HZ4WDHCsv3M3HyydGIIR+CBa8/
zot5yFcrN0BMAGbTz466jbx2UmyUwMmOn9h10bjH2Q6f9/UORDDEDvgPiJPr8HrABnRIZ9gtOtm9
3tJstYzo7rRH9K8pR4pwVdY+dpQ6emmdiGmVTDbw/P1KszgahMPFXUNzB21RI/EjigUku09tm9+k
fxhwP6Q7NoQAMFjYYFKykXQckSOOtxxu37kUL2K8HppV+GoO23D1H3fvHYvXIP5nybVfmPgUXGwT
G/uAWoEa1UnNSMYwgV3m6KrVLhVLVOB46JlGeY37dUixwOsd1SIoKQz+yr0oiFyZyVUQ1uIFKsci
mR9l0tlx3xzCC07ZgQxI6R/xeO3aXyHoOEkG0t9EaconjWn6x9SrFCLIzRWdwOdlCad2aq/feVuC
I/zi8YBEUX8mCqvkM07Im60LWtnD60czdLBKkZWuF1a2Fw+d/rCiOYJ9IYbuZgYx+nMB1mE8kJgR
HBAUjQMxI6M4DLD6e1Kp8yBpbvbzUvzMmlqmyLmc2FBs0b2BfBSf9OlA1TDcKa/EPYVdgwomH8Op
H1U7bNPUN0q3vHHcRvBkSjTotyiR3b/7KhpwYuPSbdCcAZYbRFbNKNwCnrSyGxD5op/oiUfq5s0e
ZY3uevpdbTTwNFpIbzPC1BT0e9AMnOPkCoNemU2ytm721qbCkamiDZywF05pRxzDiDQid+HRzVAa
VWo7BUGUOtnR/2JbmvjdRCEEaxXg8oruUZq5Q2OlIBDERPIcWgy/9dxdw5+env7ZVyGpKxk2Usq4
46YhPz9Jg+xzOlCSbHAWZTzbMw8uKHELuVxxoZ5+1ZnMWQSGaTrqgk2D/GEY78aMis0UA2oBXZVV
HYhB+6vm0+zoyRFx52HzrMgNQV0zPgzdMeAsIGoKW+5ADnJosvyQ+P0CilPRUeWew/a+itHsH0IT
UojD5TzA3seYOPBnAAKekf+Btts4z+A4htsMjtMhbS84T47bbCiRdPjc100QWl+ISeA6HiLwPrc+
yXU04N/bZROYCKsFTMPbCI4NgtdrDEPfmq1mX2AJ9KDC2ibimscrPLVrOPbFanz6hQOQlWc6APNI
0oP3AXNI+KgvQZCXHVEmh/xLnoJci65yKGxQcyjFA991ngOfmZFADg9U29ApCsjUc3mUs80FdmRS
X0x5OSQkgPD7M8BLjJLZ1ku/7CJQKukV6DqazxP1iILVK2W21HkkpjHkP6K/u6D4BAIL3IsNCBXu
hUZtzmblSIiH0P+BU5wBpsdbOCYUUknruybzi0vfKic+XdVn6xJt7TWOXJa0ocogoovmBgcfDAEY
qdVl6VUEj2ZNvqe1BZyw6erKx5g3SxiT6h1d97L1RGyroqba7ABJrunhxRSUp/LN3G2MbeMV0F1x
F2/zLdPyVIC+wLRHa1LEL0bTCqC7XK/mTIzl+WqzQpMYFGGx/364yolMmvWe8q03UUqj+GewAsNj
jd4z6bXsUK4FYOBMtCs8i2hiHA+fs2hnYbOG21JcoOBYigXQhayfFjk5t6cqV1Rt0OZo4Fjx4Wzq
f3ASZTSiKfzmcxC6EmOs4sBdvwMMaK4nvxuFwQykwhGU1ss9BVB8CKrJZTZPT+McJUE+OyBFRaII
/rWzW9QyiTvQXWK99F1OI/XPweqGmOoBH53EMivw7o5FNX/tppObQ72ik9vBrbeb56bxSFodYhnA
fRbIVdjKBmqOvESxKagTXs437qG6bNPG7rGKElp+uiVF93XwcQeJ0ktqYudX22C+/xzBQ7olm011
4zN70s/atTl+XzjMyG1S7X+G2KWbblNn+/VqGXqG++fOnRUfzIROsB5m1BvQO9XvVbIrf9tCZfKa
ZlKzd2Xq4c15Sbl/H3uRDyA5beq38aSyvoKc3zm/+rt4/eczs+xLkMzSJbtMUYwJZprLb7Bl9WZ+
2AQ7u1piY+7CvziuDo2DTcrIq8Kofzfdeo0HVxxd/9LPnexrBAU3Ba5zc9u8gtm3+OQESfjW8Jr1
XyYslPgjYFVe5qs8YbvDlXdh7wiuqA/9f1Nn0S1Eiqeu2o7w/6mW+eHDsgAzU9zTOMlP32dxWn7M
/tkvPT1QV2zx8bCFwWpxR9HWJYV4eXxbntZheCRZTiTmYU7thJ8aIsEOKqs7xrZ8CrToMyFcZu3D
qUwyOgupH5MjdqYOyWuo9ds3nWzO95b/9MrUPj79O09N/VsVCmraZba9wpV2Tn9j+bY5hToOZi3M
x/ZhlafL95wpdXAE8LAt20ft94h2AYYjrjKtTbDsaYuNxPpRi8Q2Ot0EqfwjWYeBBMhDHrXr//4m
3GZVWspRDOOsR+dmCo/Xj+zBYISTcxBMHTG9+NT9xQcBxY0ELDkID5vDm/79xX9XCwDusABL/Mjy
B2N8W75tTAl7OJQiQm0kz+Ac+LSYpFSIig44qNqnfeGIdgHAiNJQir3yH+lCFomcc9+DLHpsE9wp
VJOiKihyGuUmkMLT1YgW8m5Qb2IKjrhb5KkyQCNS40ekYQajmzxK+4xJEqgP1jwOaERWR2gJ5Fb7
YFidbgKskJjuHBgY39pndJsATk5XJ4hpgJ8PBxnK9XT1HsSXeAo0sO1EQCnfEYkAXQgIomhpRMub
0u3IpZisUwbI1OkmEC+bwgcj/lKnEsemEYXQTXcXbD41xVDQVdpK0Af3AgU9UyyDGWmi0QkBTrzE
ULSkwPSnDiVLAL3ZydPPz4Vo+wBEwdo+bMy4zALKaNFaWqu3Z1NHCnWQALXIwRmgvtuj8Szh6dHp
P2YsHZP1lg8XBmVD/DeQetbtAqylPJD4jTyjWz4hcIlgai3fYpVUVvgSVW+fwdf3aVZuEyOhqn6k
R4C4sb5zRLd2LjpYnh/fBfwD4tPUlVES0j7q0I3oMpyBrdY1jW17ymVvUF7TXXYDg2g2s6cu3f88
4git2I1o/YJJ0DYIiYJYwgBKprF9Bi6yF0zpegAQFn7j9hlfnIDwrvZ9YExJeXGmnG4XBlLgswtk
xHATv/kO47oUmZ6vey3gIWEUUkjabYKYmj3TwJ1yJVLnF3S35vgsI0oREWCt24HImUHNHUQdj1uG
gUVAxTCoTut+Pr4TAe+5tl7wMQOlGlAooeUZ3JGBj94kfkRo6UFvjOxECLOEpizgK4EboJJbkuG9
o0DjWDAS0Oy7avnjOwoBFrzu8iE5k4IlLoD+8oMZYQSBcPidqhjh8oloaS7fduBykvjwiYyfCoEb
TKEXIq0ICUT7jG4XwIto60OJlsghcAa3gecSOZ0RX4c6vn2UtI3IPuLjmUo5a4ROsYJNOjDTWEPp
QS7ZUxloUwj3rZ7l4hnR+omeB9q3IW2wgQSBoerWP9AE8J0B6yBmdh9aHp+VbEAApqsJzCkRMTxC
AELtM7gN2QUKhQkodadtTEJAPE/3EOAk+QKlIGSqjvr5bcjGSPvu7uejM4lMgpm65rHtch20DCRd
WGAgBIE9hQXDIjY3vjNAuyPd5RM1gelIAFxKBs68AwKmVGVLQxN1RkYnBLhvtq5dTNxYyiJBUyHt
8gz8ZeJTU+CMmJ4kVuVRLxyVQiDqq6kPsQkAi5Ij6hYpwnV6K0oaib5h4jCrXRqdLNCsUh9jYYGx
ACcLWEWtcmAhKVkgvtblLsckBPBZMFs9R5mrnyyRGEfqwA+FIJjiPEj0cKy5RAwkoVrW2gWCJhDp
2TgJj4eOgNWjF4mgwZMxUoUAKlTbTCSAZmEDwvv8qCx4RFG5OYCydydldK5S1zhRSxawk1wSJ5Dj
3EfQ+mqRMCLBBNJu1HW0z/hcJuwk7WCqDYYAtxi/QH3s4RVpGFNOHqaUkDqNzWWChkdXI7B+U0ob
7E4vDlwmOFynIFo5Lv7ojANusjOi/X8CPQyoOQDBq77/wFvgTsBEomkzHqX6hfFJgSt0a3q6AEOR
/BrfuEulDo0DTgHBQ5yFe5U4ul2wCe5o7oJFegmMIeF0pfDOwsiIAkeBDgqdrlBGyZgsJXwa3V0A
hOgHlBhQfPmg90/NZXBHkFr7Emt/ODEj04uCH9SUBUAXFCJx/XU+gaA4eruAPUnrCEMAue0zyttR
N6hs4TRQ2Sm8ZY/Kgi+yAvKAwKLahdG5ThB1d7AYjbCqA+IUz8DojOKhA0njaiFyd6SHZ/uoS3lE
egGGX+0TIeklIuj00X481ej5UxelQCvTLqQyOjgOLUO1k+8EE8AmE1FhK9pnYC9yIlzMKeylbyfm
R7XjDwjMQ+XLRRQnd23NS7wsHiuN+d4v3Nd8nP+8q/eQ1iKC5O/9opTAqHeryg/58y89HHubSzj5
4X1uoX1P98+7BZ6/uveu+1Xd/+V1vMwX+W0EyQH1ModumqqtPF1RbhabxWk5DvuOLv42k7PKnQdL
6ZmBH2+30s7h0YqgHxs3j6nX60+4rR3RnnC+hjFsUdwvve0Q02KwdUe+WCTx1yxP496sFbhXe+ws
yfLFXXY6a1VPpT8yVZG3ZXxblb3BWzym7uCXy2TRLPLl6cgK9a89cldg9iL7+oJGUtXmpr/tClGu
+5aX7Hp81/ueHU5Xd+RXyywP+1PuUJC6I1+z43F8uuMwsEidkO7Ar+8WUU8AO6ie9rhJEqdZ3D+R
Cv+lPXR6Fy8GWkRhqrRHzpq+WCiQku6wb851k8L9aA/MANXt+nAvBq3aU2Aa3aHfZlVcnG2zQqro
jv1uEac97UEyTiAg+uPSU3OR3t2P1F7mClehP3RRLG5pFLosy55MmypnrT1+fAtxw6JfUajywfpD
cxcUWdmT7C7Lqj92UcT8v932dBOdpsRN+BmjZ1U+HFpyYtpDZ2k50CFdrYruyL8vb/JhszrQV5LD
0R+6XvTvrS4toj9w8+J6sdkWUdy/1jtcys8Y/7dlXix7mko4LnAgfsbg75b7+LZ3jTG4hId/xuCf
s3x9P1KrUlTRt/bQWV5GLy4WecZN2T+cCi3+c15wuVgPzz6uIBEi3eH/iOL+jqsaYO1h1wkWSd+r
obxY4pvaQ+fLcFi03eaWdQd+v0zT4pDUi4GbAEe8RCR1h/8QZXfLF6+Ls7tNhfp0h/8zq74jiNSu
CFPLz3nBuSDK8EQWdYf/yO4vaTrVMym60Jf+2Pu+V9nV8+iO+1e5iO5XLjqlA0DqDvtpmW+42Xoj
qyo07ZFjPJuBeHeBNd2h/7vg3oEbvn80OwiQ9uDLonzx6bHJq3iY9vhxcZvBZduz3LoMtfbY32+V
/WQg5rFI0wPc9Tz+dE+H8tg/6wfX5Dduk+Ui/+V/AAAA//8=</cx:binary>
              </cx:geoCache>
            </cx:geography>
          </cx:layoutPr>
          <cx:valueColors>
            <cx:minColor>
              <a:schemeClr val="accent2">
                <a:lumMod val="60000"/>
                <a:lumOff val="40000"/>
              </a:schemeClr>
            </cx:minColor>
            <cx:midColor>
              <a:schemeClr val="accent2">
                <a:lumMod val="75000"/>
              </a:schemeClr>
            </cx:midColor>
            <cx:maxColor>
              <a:schemeClr val="accent2">
                <a:lumMod val="50000"/>
              </a:schemeClr>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1.xml"/><Relationship Id="rId13" Type="http://schemas.microsoft.com/office/2014/relationships/chartEx" Target="../charts/chartEx3.xml"/><Relationship Id="rId3" Type="http://schemas.openxmlformats.org/officeDocument/2006/relationships/chart" Target="../charts/chart10.xml"/><Relationship Id="rId7" Type="http://schemas.openxmlformats.org/officeDocument/2006/relationships/image" Target="../media/image5.emf"/><Relationship Id="rId12" Type="http://schemas.openxmlformats.org/officeDocument/2006/relationships/chart" Target="../charts/chart15.xml"/><Relationship Id="rId2" Type="http://schemas.openxmlformats.org/officeDocument/2006/relationships/image" Target="../media/image1.emf"/><Relationship Id="rId16" Type="http://schemas.openxmlformats.org/officeDocument/2006/relationships/chart" Target="../charts/chart17.xml"/><Relationship Id="rId1" Type="http://schemas.openxmlformats.org/officeDocument/2006/relationships/chart" Target="../charts/chart9.xml"/><Relationship Id="rId6" Type="http://schemas.openxmlformats.org/officeDocument/2006/relationships/image" Target="../media/image4.emf"/><Relationship Id="rId11" Type="http://schemas.openxmlformats.org/officeDocument/2006/relationships/chart" Target="../charts/chart14.xml"/><Relationship Id="rId5" Type="http://schemas.openxmlformats.org/officeDocument/2006/relationships/image" Target="../media/image3.emf"/><Relationship Id="rId15" Type="http://schemas.microsoft.com/office/2014/relationships/chartEx" Target="../charts/chartEx4.xml"/><Relationship Id="rId10" Type="http://schemas.openxmlformats.org/officeDocument/2006/relationships/chart" Target="../charts/chart13.xml"/><Relationship Id="rId4" Type="http://schemas.openxmlformats.org/officeDocument/2006/relationships/image" Target="../media/image2.emf"/><Relationship Id="rId9" Type="http://schemas.openxmlformats.org/officeDocument/2006/relationships/chart" Target="../charts/chart12.xml"/><Relationship Id="rId14" Type="http://schemas.openxmlformats.org/officeDocument/2006/relationships/chart" Target="../charts/chart16.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7.emf"/><Relationship Id="rId1" Type="http://schemas.openxmlformats.org/officeDocument/2006/relationships/image" Target="../media/image6.emf"/><Relationship Id="rId5" Type="http://schemas.openxmlformats.org/officeDocument/2006/relationships/image" Target="../media/image10.emf"/><Relationship Id="rId4"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xdr:from>
      <xdr:col>3</xdr:col>
      <xdr:colOff>342900</xdr:colOff>
      <xdr:row>2</xdr:row>
      <xdr:rowOff>68580</xdr:rowOff>
    </xdr:from>
    <xdr:to>
      <xdr:col>10</xdr:col>
      <xdr:colOff>0</xdr:colOff>
      <xdr:row>15</xdr:row>
      <xdr:rowOff>91440</xdr:rowOff>
    </xdr:to>
    <xdr:graphicFrame macro="">
      <xdr:nvGraphicFramePr>
        <xdr:cNvPr id="2" name="Chart 1">
          <a:extLst>
            <a:ext uri="{FF2B5EF4-FFF2-40B4-BE49-F238E27FC236}">
              <a16:creationId xmlns:a16="http://schemas.microsoft.com/office/drawing/2014/main" id="{8ACE1497-9159-3ADF-C9EB-11EF09A9C5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68580</xdr:colOff>
      <xdr:row>2</xdr:row>
      <xdr:rowOff>133350</xdr:rowOff>
    </xdr:from>
    <xdr:to>
      <xdr:col>13</xdr:col>
      <xdr:colOff>373380</xdr:colOff>
      <xdr:row>17</xdr:row>
      <xdr:rowOff>133350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7FCCB6FC-8190-00B5-FD1A-0FF822A7B75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32020" y="49911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510540</xdr:colOff>
      <xdr:row>7</xdr:row>
      <xdr:rowOff>68580</xdr:rowOff>
    </xdr:from>
    <xdr:to>
      <xdr:col>3</xdr:col>
      <xdr:colOff>7620</xdr:colOff>
      <xdr:row>20</xdr:row>
      <xdr:rowOff>158115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A76DB06B-8D69-3831-D527-560C915C80E9}"/>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510540" y="13487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205740</xdr:colOff>
      <xdr:row>7</xdr:row>
      <xdr:rowOff>60960</xdr:rowOff>
    </xdr:from>
    <xdr:to>
      <xdr:col>5</xdr:col>
      <xdr:colOff>312420</xdr:colOff>
      <xdr:row>20</xdr:row>
      <xdr:rowOff>150495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8FA08456-DFA6-D91A-5561-542EAC9A10B6}"/>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2537460" y="13411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472440</xdr:colOff>
      <xdr:row>7</xdr:row>
      <xdr:rowOff>0</xdr:rowOff>
    </xdr:from>
    <xdr:to>
      <xdr:col>8</xdr:col>
      <xdr:colOff>472440</xdr:colOff>
      <xdr:row>20</xdr:row>
      <xdr:rowOff>89535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3095AA68-3C10-0FD4-8C40-7C3FC3D56303}"/>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4526280" y="12801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190500</xdr:colOff>
      <xdr:row>0</xdr:row>
      <xdr:rowOff>0</xdr:rowOff>
    </xdr:from>
    <xdr:to>
      <xdr:col>7</xdr:col>
      <xdr:colOff>472440</xdr:colOff>
      <xdr:row>12</xdr:row>
      <xdr:rowOff>57150</xdr:rowOff>
    </xdr:to>
    <xdr:graphicFrame macro="">
      <xdr:nvGraphicFramePr>
        <xdr:cNvPr id="2" name="Chart 1">
          <a:extLst>
            <a:ext uri="{FF2B5EF4-FFF2-40B4-BE49-F238E27FC236}">
              <a16:creationId xmlns:a16="http://schemas.microsoft.com/office/drawing/2014/main" id="{72A951DE-3BE2-9BDE-8140-C33CD2C1D9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548640</xdr:colOff>
      <xdr:row>3</xdr:row>
      <xdr:rowOff>11430</xdr:rowOff>
    </xdr:from>
    <xdr:to>
      <xdr:col>13</xdr:col>
      <xdr:colOff>243840</xdr:colOff>
      <xdr:row>18</xdr:row>
      <xdr:rowOff>11430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420C34EE-D09D-F436-6BC7-DF6BB3D69CA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181600" y="56007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312420</xdr:colOff>
      <xdr:row>0</xdr:row>
      <xdr:rowOff>91440</xdr:rowOff>
    </xdr:from>
    <xdr:to>
      <xdr:col>9</xdr:col>
      <xdr:colOff>129540</xdr:colOff>
      <xdr:row>14</xdr:row>
      <xdr:rowOff>38100</xdr:rowOff>
    </xdr:to>
    <xdr:graphicFrame macro="">
      <xdr:nvGraphicFramePr>
        <xdr:cNvPr id="2" name="Chart 1">
          <a:extLst>
            <a:ext uri="{FF2B5EF4-FFF2-40B4-BE49-F238E27FC236}">
              <a16:creationId xmlns:a16="http://schemas.microsoft.com/office/drawing/2014/main" id="{D35AC87C-65FB-297B-6E53-1142F025A0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7620</xdr:colOff>
      <xdr:row>17</xdr:row>
      <xdr:rowOff>152400</xdr:rowOff>
    </xdr:from>
    <xdr:to>
      <xdr:col>1</xdr:col>
      <xdr:colOff>754380</xdr:colOff>
      <xdr:row>21</xdr:row>
      <xdr:rowOff>45720</xdr:rowOff>
    </xdr:to>
    <xdr:graphicFrame macro="">
      <xdr:nvGraphicFramePr>
        <xdr:cNvPr id="2" name="Chart 1">
          <a:extLst>
            <a:ext uri="{FF2B5EF4-FFF2-40B4-BE49-F238E27FC236}">
              <a16:creationId xmlns:a16="http://schemas.microsoft.com/office/drawing/2014/main" id="{12609A63-81DF-E5B0-47CE-0232C49D47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594360</xdr:colOff>
      <xdr:row>17</xdr:row>
      <xdr:rowOff>144780</xdr:rowOff>
    </xdr:from>
    <xdr:to>
      <xdr:col>5</xdr:col>
      <xdr:colOff>640080</xdr:colOff>
      <xdr:row>21</xdr:row>
      <xdr:rowOff>99060</xdr:rowOff>
    </xdr:to>
    <xdr:graphicFrame macro="">
      <xdr:nvGraphicFramePr>
        <xdr:cNvPr id="3" name="Chart 2">
          <a:extLst>
            <a:ext uri="{FF2B5EF4-FFF2-40B4-BE49-F238E27FC236}">
              <a16:creationId xmlns:a16="http://schemas.microsoft.com/office/drawing/2014/main" id="{E4655E6E-4E6B-BD72-3181-5B8469F59D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106680</xdr:colOff>
      <xdr:row>17</xdr:row>
      <xdr:rowOff>175260</xdr:rowOff>
    </xdr:from>
    <xdr:to>
      <xdr:col>9</xdr:col>
      <xdr:colOff>807720</xdr:colOff>
      <xdr:row>21</xdr:row>
      <xdr:rowOff>167640</xdr:rowOff>
    </xdr:to>
    <xdr:graphicFrame macro="">
      <xdr:nvGraphicFramePr>
        <xdr:cNvPr id="4" name="Chart 3">
          <a:extLst>
            <a:ext uri="{FF2B5EF4-FFF2-40B4-BE49-F238E27FC236}">
              <a16:creationId xmlns:a16="http://schemas.microsoft.com/office/drawing/2014/main" id="{BFCACE71-C9BA-2A5D-0AFB-039748A1A5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121920</xdr:colOff>
      <xdr:row>17</xdr:row>
      <xdr:rowOff>167640</xdr:rowOff>
    </xdr:from>
    <xdr:to>
      <xdr:col>13</xdr:col>
      <xdr:colOff>792480</xdr:colOff>
      <xdr:row>21</xdr:row>
      <xdr:rowOff>144780</xdr:rowOff>
    </xdr:to>
    <xdr:graphicFrame macro="">
      <xdr:nvGraphicFramePr>
        <xdr:cNvPr id="5" name="Chart 4">
          <a:extLst>
            <a:ext uri="{FF2B5EF4-FFF2-40B4-BE49-F238E27FC236}">
              <a16:creationId xmlns:a16="http://schemas.microsoft.com/office/drawing/2014/main" id="{6C3A87E8-35BD-3D5C-1282-FF6FDB36F6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129540</xdr:colOff>
      <xdr:row>18</xdr:row>
      <xdr:rowOff>30480</xdr:rowOff>
    </xdr:from>
    <xdr:to>
      <xdr:col>17</xdr:col>
      <xdr:colOff>876300</xdr:colOff>
      <xdr:row>22</xdr:row>
      <xdr:rowOff>68580</xdr:rowOff>
    </xdr:to>
    <xdr:graphicFrame macro="">
      <xdr:nvGraphicFramePr>
        <xdr:cNvPr id="6" name="Chart 5">
          <a:extLst>
            <a:ext uri="{FF2B5EF4-FFF2-40B4-BE49-F238E27FC236}">
              <a16:creationId xmlns:a16="http://schemas.microsoft.com/office/drawing/2014/main" id="{B4B198CC-4C19-BB74-BADF-4CEDDDF1B5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137160</xdr:colOff>
      <xdr:row>0</xdr:row>
      <xdr:rowOff>83820</xdr:rowOff>
    </xdr:from>
    <xdr:to>
      <xdr:col>21</xdr:col>
      <xdr:colOff>266700</xdr:colOff>
      <xdr:row>3</xdr:row>
      <xdr:rowOff>121920</xdr:rowOff>
    </xdr:to>
    <xdr:sp macro="" textlink="">
      <xdr:nvSpPr>
        <xdr:cNvPr id="2" name="Rectangle: Rounded Corners 1">
          <a:extLst>
            <a:ext uri="{FF2B5EF4-FFF2-40B4-BE49-F238E27FC236}">
              <a16:creationId xmlns:a16="http://schemas.microsoft.com/office/drawing/2014/main" id="{3998AC15-1CF9-B06F-53E0-962D7720D19F}"/>
            </a:ext>
          </a:extLst>
        </xdr:cNvPr>
        <xdr:cNvSpPr/>
      </xdr:nvSpPr>
      <xdr:spPr>
        <a:xfrm>
          <a:off x="137160" y="83820"/>
          <a:ext cx="12931140" cy="58674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a:latin typeface="Arial Black" panose="020B0A04020102020204" pitchFamily="34" charset="0"/>
            </a:rPr>
            <a:t>E COMMERCE SALES ANALYSIS DASHBOARD</a:t>
          </a:r>
        </a:p>
      </xdr:txBody>
    </xdr:sp>
    <xdr:clientData/>
  </xdr:twoCellAnchor>
  <xdr:twoCellAnchor>
    <xdr:from>
      <xdr:col>0</xdr:col>
      <xdr:colOff>205740</xdr:colOff>
      <xdr:row>9</xdr:row>
      <xdr:rowOff>30480</xdr:rowOff>
    </xdr:from>
    <xdr:to>
      <xdr:col>3</xdr:col>
      <xdr:colOff>236220</xdr:colOff>
      <xdr:row>12</xdr:row>
      <xdr:rowOff>106680</xdr:rowOff>
    </xdr:to>
    <xdr:graphicFrame macro="">
      <xdr:nvGraphicFramePr>
        <xdr:cNvPr id="6" name="Chart 5">
          <a:extLst>
            <a:ext uri="{FF2B5EF4-FFF2-40B4-BE49-F238E27FC236}">
              <a16:creationId xmlns:a16="http://schemas.microsoft.com/office/drawing/2014/main" id="{6C6A4F68-AAA3-4D6B-8162-AABCC630F0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121898</xdr:colOff>
      <xdr:row>4</xdr:row>
      <xdr:rowOff>0</xdr:rowOff>
    </xdr:from>
    <xdr:to>
      <xdr:col>4</xdr:col>
      <xdr:colOff>209202</xdr:colOff>
      <xdr:row>15</xdr:row>
      <xdr:rowOff>47106</xdr:rowOff>
    </xdr:to>
    <xdr:grpSp>
      <xdr:nvGrpSpPr>
        <xdr:cNvPr id="11" name="Group 10">
          <a:extLst>
            <a:ext uri="{FF2B5EF4-FFF2-40B4-BE49-F238E27FC236}">
              <a16:creationId xmlns:a16="http://schemas.microsoft.com/office/drawing/2014/main" id="{EA9C8D7F-92FD-2EEA-5177-8E873CD0B99F}"/>
            </a:ext>
          </a:extLst>
        </xdr:cNvPr>
        <xdr:cNvGrpSpPr/>
      </xdr:nvGrpSpPr>
      <xdr:grpSpPr>
        <a:xfrm>
          <a:off x="121898" y="731520"/>
          <a:ext cx="2525704" cy="2058786"/>
          <a:chOff x="83181" y="731520"/>
          <a:chExt cx="2141859" cy="2058579"/>
        </a:xfrm>
      </xdr:grpSpPr>
      <xdr:sp macro="" textlink="">
        <xdr:nvSpPr>
          <xdr:cNvPr id="3" name="Rectangle: Rounded Corners 2">
            <a:extLst>
              <a:ext uri="{FF2B5EF4-FFF2-40B4-BE49-F238E27FC236}">
                <a16:creationId xmlns:a16="http://schemas.microsoft.com/office/drawing/2014/main" id="{41206356-1D7A-028A-D16A-156C560839A8}"/>
              </a:ext>
            </a:extLst>
          </xdr:cNvPr>
          <xdr:cNvSpPr/>
        </xdr:nvSpPr>
        <xdr:spPr>
          <a:xfrm>
            <a:off x="137160" y="731520"/>
            <a:ext cx="2087880" cy="403860"/>
          </a:xfrm>
          <a:prstGeom prst="roundRect">
            <a:avLst>
              <a:gd name="adj" fmla="val 16667"/>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800">
                <a:latin typeface="Arial Black" panose="020B0A04020102020204" pitchFamily="34" charset="0"/>
              </a:rPr>
              <a:t>SALES</a:t>
            </a:r>
          </a:p>
        </xdr:txBody>
      </xdr:sp>
      <xdr:sp macro="" textlink="">
        <xdr:nvSpPr>
          <xdr:cNvPr id="4" name="Rectangle: Rounded Corners 3">
            <a:extLst>
              <a:ext uri="{FF2B5EF4-FFF2-40B4-BE49-F238E27FC236}">
                <a16:creationId xmlns:a16="http://schemas.microsoft.com/office/drawing/2014/main" id="{506B1B38-7206-4C06-8558-A8670887ED87}"/>
              </a:ext>
            </a:extLst>
          </xdr:cNvPr>
          <xdr:cNvSpPr/>
        </xdr:nvSpPr>
        <xdr:spPr>
          <a:xfrm>
            <a:off x="83181" y="1189899"/>
            <a:ext cx="2118360" cy="1600200"/>
          </a:xfrm>
          <a:prstGeom prst="roundRect">
            <a:avLst>
              <a:gd name="adj" fmla="val 7619"/>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 name="Rectangle: Rounded Corners 4">
            <a:extLst>
              <a:ext uri="{FF2B5EF4-FFF2-40B4-BE49-F238E27FC236}">
                <a16:creationId xmlns:a16="http://schemas.microsoft.com/office/drawing/2014/main" id="{49B57AAC-5C28-427A-9192-7A26CEA5C90F}"/>
              </a:ext>
            </a:extLst>
          </xdr:cNvPr>
          <xdr:cNvSpPr/>
        </xdr:nvSpPr>
        <xdr:spPr>
          <a:xfrm>
            <a:off x="113662" y="1235618"/>
            <a:ext cx="2087880" cy="403860"/>
          </a:xfrm>
          <a:prstGeom prst="roundRect">
            <a:avLst>
              <a:gd name="adj" fmla="val 16667"/>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a:solidFill>
                  <a:schemeClr val="bg1"/>
                </a:solidFill>
                <a:latin typeface="Arial Black" panose="020B0A04020102020204" pitchFamily="34" charset="0"/>
              </a:rPr>
              <a:t> $</a:t>
            </a:r>
            <a:r>
              <a:rPr lang="en-US" sz="1600">
                <a:solidFill>
                  <a:schemeClr val="bg1"/>
                </a:solidFill>
                <a:latin typeface="Arial Black" panose="020B0A04020102020204" pitchFamily="34" charset="0"/>
                <a:ea typeface="+mn-ea"/>
                <a:cs typeface="+mn-cs"/>
              </a:rPr>
              <a:t>22,97,200.86</a:t>
            </a:r>
            <a:r>
              <a:rPr lang="en-US" sz="1600">
                <a:solidFill>
                  <a:schemeClr val="bg1"/>
                </a:solidFill>
                <a:latin typeface="Arial Black" panose="020B0A04020102020204" pitchFamily="34" charset="0"/>
              </a:rPr>
              <a:t> </a:t>
            </a:r>
          </a:p>
        </xdr:txBody>
      </xdr:sp>
      <xdr:sp macro="" textlink="KPI!B17">
        <xdr:nvSpPr>
          <xdr:cNvPr id="7" name="Rectangle: Rounded Corners 6">
            <a:extLst>
              <a:ext uri="{FF2B5EF4-FFF2-40B4-BE49-F238E27FC236}">
                <a16:creationId xmlns:a16="http://schemas.microsoft.com/office/drawing/2014/main" id="{CCA7FD1D-98E0-4CBD-AF12-51159D132AB4}"/>
              </a:ext>
            </a:extLst>
          </xdr:cNvPr>
          <xdr:cNvSpPr/>
        </xdr:nvSpPr>
        <xdr:spPr>
          <a:xfrm>
            <a:off x="99060" y="2346960"/>
            <a:ext cx="2087880" cy="403860"/>
          </a:xfrm>
          <a:prstGeom prst="roundRect">
            <a:avLst>
              <a:gd name="adj" fmla="val 16667"/>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200" b="1">
                <a:solidFill>
                  <a:schemeClr val="bg1"/>
                </a:solidFill>
                <a:latin typeface="Arial Black" panose="020B0A04020102020204" pitchFamily="34" charset="0"/>
              </a:rPr>
              <a:t>  YOY</a:t>
            </a:r>
            <a:r>
              <a:rPr lang="en-IN" sz="1200" b="1" baseline="0">
                <a:solidFill>
                  <a:schemeClr val="bg1"/>
                </a:solidFill>
                <a:latin typeface="Arial Black" panose="020B0A04020102020204" pitchFamily="34" charset="0"/>
              </a:rPr>
              <a:t> GROWTH</a:t>
            </a:r>
            <a:endParaRPr lang="en-IN" sz="1200" b="1">
              <a:solidFill>
                <a:schemeClr val="bg1"/>
              </a:solidFill>
              <a:latin typeface="Arial Black" panose="020B0A04020102020204" pitchFamily="34" charset="0"/>
            </a:endParaRPr>
          </a:p>
        </xdr:txBody>
      </xdr:sp>
    </xdr:grpSp>
    <xdr:clientData/>
  </xdr:twoCellAnchor>
  <mc:AlternateContent xmlns:mc="http://schemas.openxmlformats.org/markup-compatibility/2006">
    <mc:Choice xmlns:a14="http://schemas.microsoft.com/office/drawing/2010/main" Requires="a14">
      <xdr:twoCellAnchor editAs="oneCell">
        <xdr:from>
          <xdr:col>2</xdr:col>
          <xdr:colOff>511230</xdr:colOff>
          <xdr:row>13</xdr:row>
          <xdr:rowOff>55419</xdr:rowOff>
        </xdr:from>
        <xdr:to>
          <xdr:col>4</xdr:col>
          <xdr:colOff>54030</xdr:colOff>
          <xdr:row>14</xdr:row>
          <xdr:rowOff>101139</xdr:rowOff>
        </xdr:to>
        <xdr:pic>
          <xdr:nvPicPr>
            <xdr:cNvPr id="10" name="Picture 9">
              <a:extLst>
                <a:ext uri="{FF2B5EF4-FFF2-40B4-BE49-F238E27FC236}">
                  <a16:creationId xmlns:a16="http://schemas.microsoft.com/office/drawing/2014/main" id="{0A015283-C477-18E5-9E64-86CFDFE4DBC4}"/>
                </a:ext>
              </a:extLst>
            </xdr:cNvPr>
            <xdr:cNvPicPr>
              <a:picLocks noChangeAspect="1" noChangeArrowheads="1"/>
              <a:extLst>
                <a:ext uri="{84589F7E-364E-4C9E-8A38-B11213B215E9}">
                  <a14:cameraTool cellRange="'KPI YOY'!$H$9" spid="_x0000_s10328"/>
                </a:ext>
              </a:extLst>
            </xdr:cNvPicPr>
          </xdr:nvPicPr>
          <xdr:blipFill>
            <a:blip xmlns:r="http://schemas.openxmlformats.org/officeDocument/2006/relationships" r:embed="rId2"/>
            <a:srcRect/>
            <a:stretch>
              <a:fillRect/>
            </a:stretch>
          </xdr:blipFill>
          <xdr:spPr bwMode="auto">
            <a:xfrm>
              <a:off x="1730430" y="2396837"/>
              <a:ext cx="762000" cy="225829"/>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4</xdr:col>
      <xdr:colOff>298546</xdr:colOff>
      <xdr:row>4</xdr:row>
      <xdr:rowOff>7620</xdr:rowOff>
    </xdr:from>
    <xdr:to>
      <xdr:col>8</xdr:col>
      <xdr:colOff>358140</xdr:colOff>
      <xdr:row>15</xdr:row>
      <xdr:rowOff>68580</xdr:rowOff>
    </xdr:to>
    <xdr:grpSp>
      <xdr:nvGrpSpPr>
        <xdr:cNvPr id="32" name="Group 31">
          <a:extLst>
            <a:ext uri="{FF2B5EF4-FFF2-40B4-BE49-F238E27FC236}">
              <a16:creationId xmlns:a16="http://schemas.microsoft.com/office/drawing/2014/main" id="{C79B5EDB-9C4A-3F8B-63CF-93C7B704E493}"/>
            </a:ext>
          </a:extLst>
        </xdr:cNvPr>
        <xdr:cNvGrpSpPr/>
      </xdr:nvGrpSpPr>
      <xdr:grpSpPr>
        <a:xfrm>
          <a:off x="2736946" y="739140"/>
          <a:ext cx="2497994" cy="2072640"/>
          <a:chOff x="106680" y="731520"/>
          <a:chExt cx="2118360" cy="2072640"/>
        </a:xfrm>
      </xdr:grpSpPr>
      <xdr:sp macro="" textlink="">
        <xdr:nvSpPr>
          <xdr:cNvPr id="33" name="Rectangle: Rounded Corners 32">
            <a:extLst>
              <a:ext uri="{FF2B5EF4-FFF2-40B4-BE49-F238E27FC236}">
                <a16:creationId xmlns:a16="http://schemas.microsoft.com/office/drawing/2014/main" id="{2712BB29-F409-63BE-2DFD-40F7989A52ED}"/>
              </a:ext>
            </a:extLst>
          </xdr:cNvPr>
          <xdr:cNvSpPr/>
        </xdr:nvSpPr>
        <xdr:spPr>
          <a:xfrm>
            <a:off x="137160" y="731520"/>
            <a:ext cx="2087880" cy="403860"/>
          </a:xfrm>
          <a:prstGeom prst="roundRect">
            <a:avLst>
              <a:gd name="adj" fmla="val 16667"/>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800">
                <a:latin typeface="Arial Black" panose="020B0A04020102020204" pitchFamily="34" charset="0"/>
              </a:rPr>
              <a:t>PROFIT</a:t>
            </a:r>
          </a:p>
        </xdr:txBody>
      </xdr:sp>
      <xdr:sp macro="" textlink="">
        <xdr:nvSpPr>
          <xdr:cNvPr id="34" name="Rectangle: Rounded Corners 33">
            <a:extLst>
              <a:ext uri="{FF2B5EF4-FFF2-40B4-BE49-F238E27FC236}">
                <a16:creationId xmlns:a16="http://schemas.microsoft.com/office/drawing/2014/main" id="{26E50B5C-8176-5240-EA72-96A8138F73B0}"/>
              </a:ext>
            </a:extLst>
          </xdr:cNvPr>
          <xdr:cNvSpPr/>
        </xdr:nvSpPr>
        <xdr:spPr>
          <a:xfrm>
            <a:off x="106680" y="1203960"/>
            <a:ext cx="2118360" cy="1600200"/>
          </a:xfrm>
          <a:prstGeom prst="roundRect">
            <a:avLst>
              <a:gd name="adj" fmla="val 7619"/>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F$17">
        <xdr:nvSpPr>
          <xdr:cNvPr id="35" name="Rectangle: Rounded Corners 34">
            <a:extLst>
              <a:ext uri="{FF2B5EF4-FFF2-40B4-BE49-F238E27FC236}">
                <a16:creationId xmlns:a16="http://schemas.microsoft.com/office/drawing/2014/main" id="{8A7A8182-0762-68E7-889B-DCD28BA43D46}"/>
              </a:ext>
            </a:extLst>
          </xdr:cNvPr>
          <xdr:cNvSpPr/>
        </xdr:nvSpPr>
        <xdr:spPr>
          <a:xfrm>
            <a:off x="137160" y="1249680"/>
            <a:ext cx="2087880" cy="403860"/>
          </a:xfrm>
          <a:prstGeom prst="roundRect">
            <a:avLst>
              <a:gd name="adj" fmla="val 16667"/>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C479A68-3CA8-44D0-8E6C-BABD74B026C8}" type="TxLink">
              <a:rPr lang="en-US" sz="1800" b="1" i="0" u="none" strike="noStrike">
                <a:solidFill>
                  <a:schemeClr val="bg1"/>
                </a:solidFill>
                <a:latin typeface="Arial Black" panose="020B0A04020102020204" pitchFamily="34" charset="0"/>
                <a:ea typeface="Calibri"/>
                <a:cs typeface="Calibri"/>
              </a:rPr>
              <a:pPr algn="ctr"/>
              <a:t> $2,86,397.02 </a:t>
            </a:fld>
            <a:endParaRPr lang="en-US" sz="1800" b="1">
              <a:solidFill>
                <a:schemeClr val="bg1"/>
              </a:solidFill>
              <a:latin typeface="Arial Black" panose="020B0A04020102020204" pitchFamily="34" charset="0"/>
            </a:endParaRPr>
          </a:p>
        </xdr:txBody>
      </xdr:sp>
      <xdr:sp macro="" textlink="KPI!B17">
        <xdr:nvSpPr>
          <xdr:cNvPr id="36" name="Rectangle: Rounded Corners 35">
            <a:extLst>
              <a:ext uri="{FF2B5EF4-FFF2-40B4-BE49-F238E27FC236}">
                <a16:creationId xmlns:a16="http://schemas.microsoft.com/office/drawing/2014/main" id="{F5C7204F-D7EA-3AC8-492A-EB06FC3CF852}"/>
              </a:ext>
            </a:extLst>
          </xdr:cNvPr>
          <xdr:cNvSpPr/>
        </xdr:nvSpPr>
        <xdr:spPr>
          <a:xfrm>
            <a:off x="116684" y="2353991"/>
            <a:ext cx="2087880" cy="403860"/>
          </a:xfrm>
          <a:prstGeom prst="roundRect">
            <a:avLst>
              <a:gd name="adj" fmla="val 16667"/>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200" b="1">
                <a:solidFill>
                  <a:schemeClr val="bg1"/>
                </a:solidFill>
                <a:latin typeface="Arial Black" panose="020B0A04020102020204" pitchFamily="34" charset="0"/>
              </a:rPr>
              <a:t>  YOY</a:t>
            </a:r>
            <a:r>
              <a:rPr lang="en-IN" sz="1200" b="1" baseline="0">
                <a:solidFill>
                  <a:schemeClr val="bg1"/>
                </a:solidFill>
                <a:latin typeface="Arial Black" panose="020B0A04020102020204" pitchFamily="34" charset="0"/>
              </a:rPr>
              <a:t> GROWTH</a:t>
            </a:r>
            <a:endParaRPr lang="en-IN" sz="1200" b="1">
              <a:solidFill>
                <a:schemeClr val="bg1"/>
              </a:solidFill>
              <a:latin typeface="Arial Black" panose="020B0A04020102020204" pitchFamily="34" charset="0"/>
            </a:endParaRPr>
          </a:p>
        </xdr:txBody>
      </xdr:sp>
    </xdr:grpSp>
    <xdr:clientData/>
  </xdr:twoCellAnchor>
  <xdr:twoCellAnchor>
    <xdr:from>
      <xdr:col>8</xdr:col>
      <xdr:colOff>464820</xdr:colOff>
      <xdr:row>3</xdr:row>
      <xdr:rowOff>160020</xdr:rowOff>
    </xdr:from>
    <xdr:to>
      <xdr:col>12</xdr:col>
      <xdr:colOff>533400</xdr:colOff>
      <xdr:row>15</xdr:row>
      <xdr:rowOff>38100</xdr:rowOff>
    </xdr:to>
    <xdr:grpSp>
      <xdr:nvGrpSpPr>
        <xdr:cNvPr id="37" name="Group 36">
          <a:extLst>
            <a:ext uri="{FF2B5EF4-FFF2-40B4-BE49-F238E27FC236}">
              <a16:creationId xmlns:a16="http://schemas.microsoft.com/office/drawing/2014/main" id="{FC56F1EB-EB34-8DC1-6FC5-93F863654B11}"/>
            </a:ext>
          </a:extLst>
        </xdr:cNvPr>
        <xdr:cNvGrpSpPr/>
      </xdr:nvGrpSpPr>
      <xdr:grpSpPr>
        <a:xfrm>
          <a:off x="5341620" y="708660"/>
          <a:ext cx="2506980" cy="2072640"/>
          <a:chOff x="99060" y="731520"/>
          <a:chExt cx="2125980" cy="2072640"/>
        </a:xfrm>
      </xdr:grpSpPr>
      <xdr:sp macro="" textlink="">
        <xdr:nvSpPr>
          <xdr:cNvPr id="38" name="Rectangle: Rounded Corners 37">
            <a:extLst>
              <a:ext uri="{FF2B5EF4-FFF2-40B4-BE49-F238E27FC236}">
                <a16:creationId xmlns:a16="http://schemas.microsoft.com/office/drawing/2014/main" id="{81452069-017B-9829-9384-581239A5D86C}"/>
              </a:ext>
            </a:extLst>
          </xdr:cNvPr>
          <xdr:cNvSpPr/>
        </xdr:nvSpPr>
        <xdr:spPr>
          <a:xfrm>
            <a:off x="137160" y="731520"/>
            <a:ext cx="2087880" cy="403860"/>
          </a:xfrm>
          <a:prstGeom prst="roundRect">
            <a:avLst>
              <a:gd name="adj" fmla="val 16667"/>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800">
                <a:latin typeface="Arial Black" panose="020B0A04020102020204" pitchFamily="34" charset="0"/>
              </a:rPr>
              <a:t>QUANTITY</a:t>
            </a:r>
          </a:p>
        </xdr:txBody>
      </xdr:sp>
      <xdr:sp macro="" textlink="">
        <xdr:nvSpPr>
          <xdr:cNvPr id="39" name="Rectangle: Rounded Corners 38">
            <a:extLst>
              <a:ext uri="{FF2B5EF4-FFF2-40B4-BE49-F238E27FC236}">
                <a16:creationId xmlns:a16="http://schemas.microsoft.com/office/drawing/2014/main" id="{5BE1D3F8-C1FE-86E8-3787-84A94767C8BA}"/>
              </a:ext>
            </a:extLst>
          </xdr:cNvPr>
          <xdr:cNvSpPr/>
        </xdr:nvSpPr>
        <xdr:spPr>
          <a:xfrm>
            <a:off x="106680" y="1203960"/>
            <a:ext cx="2118360" cy="1600200"/>
          </a:xfrm>
          <a:prstGeom prst="roundRect">
            <a:avLst>
              <a:gd name="adj" fmla="val 7619"/>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J$17">
        <xdr:nvSpPr>
          <xdr:cNvPr id="40" name="Rectangle: Rounded Corners 39">
            <a:extLst>
              <a:ext uri="{FF2B5EF4-FFF2-40B4-BE49-F238E27FC236}">
                <a16:creationId xmlns:a16="http://schemas.microsoft.com/office/drawing/2014/main" id="{F1B1C018-AD13-47AB-73BF-0B9ABCB62967}"/>
              </a:ext>
            </a:extLst>
          </xdr:cNvPr>
          <xdr:cNvSpPr/>
        </xdr:nvSpPr>
        <xdr:spPr>
          <a:xfrm>
            <a:off x="137160" y="1249680"/>
            <a:ext cx="2087880" cy="403860"/>
          </a:xfrm>
          <a:prstGeom prst="roundRect">
            <a:avLst>
              <a:gd name="adj" fmla="val 16667"/>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88FDA843-B4DC-4B6D-AB1E-9F8C14BF555D}" type="TxLink">
              <a:rPr lang="en-US" sz="1800" b="1" i="0" u="none" strike="noStrike">
                <a:solidFill>
                  <a:schemeClr val="bg1"/>
                </a:solidFill>
                <a:latin typeface="Arial Black" panose="020B0A04020102020204" pitchFamily="34" charset="0"/>
                <a:ea typeface="Calibri"/>
                <a:cs typeface="Calibri"/>
              </a:rPr>
              <a:pPr algn="ctr"/>
              <a:t># 37873</a:t>
            </a:fld>
            <a:endParaRPr lang="en-US" sz="1800" b="1">
              <a:solidFill>
                <a:schemeClr val="bg1"/>
              </a:solidFill>
              <a:latin typeface="Arial Black" panose="020B0A04020102020204" pitchFamily="34" charset="0"/>
            </a:endParaRPr>
          </a:p>
        </xdr:txBody>
      </xdr:sp>
      <xdr:sp macro="" textlink="KPI!B17">
        <xdr:nvSpPr>
          <xdr:cNvPr id="41" name="Rectangle: Rounded Corners 40">
            <a:extLst>
              <a:ext uri="{FF2B5EF4-FFF2-40B4-BE49-F238E27FC236}">
                <a16:creationId xmlns:a16="http://schemas.microsoft.com/office/drawing/2014/main" id="{EBC20453-8008-B916-3971-03B285A2103C}"/>
              </a:ext>
            </a:extLst>
          </xdr:cNvPr>
          <xdr:cNvSpPr/>
        </xdr:nvSpPr>
        <xdr:spPr>
          <a:xfrm>
            <a:off x="99060" y="2346960"/>
            <a:ext cx="2087880" cy="403860"/>
          </a:xfrm>
          <a:prstGeom prst="roundRect">
            <a:avLst>
              <a:gd name="adj" fmla="val 16667"/>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200" b="1">
                <a:solidFill>
                  <a:schemeClr val="bg1"/>
                </a:solidFill>
                <a:latin typeface="Arial Black" panose="020B0A04020102020204" pitchFamily="34" charset="0"/>
              </a:rPr>
              <a:t>  YOY</a:t>
            </a:r>
            <a:r>
              <a:rPr lang="en-IN" sz="1200" b="1" baseline="0">
                <a:solidFill>
                  <a:schemeClr val="bg1"/>
                </a:solidFill>
                <a:latin typeface="Arial Black" panose="020B0A04020102020204" pitchFamily="34" charset="0"/>
              </a:rPr>
              <a:t> GROWTH</a:t>
            </a:r>
            <a:endParaRPr lang="en-IN" sz="1200" b="1">
              <a:solidFill>
                <a:schemeClr val="bg1"/>
              </a:solidFill>
              <a:latin typeface="Arial Black" panose="020B0A04020102020204" pitchFamily="34" charset="0"/>
            </a:endParaRPr>
          </a:p>
        </xdr:txBody>
      </xdr:sp>
    </xdr:grpSp>
    <xdr:clientData/>
  </xdr:twoCellAnchor>
  <xdr:twoCellAnchor>
    <xdr:from>
      <xdr:col>13</xdr:col>
      <xdr:colOff>45720</xdr:colOff>
      <xdr:row>3</xdr:row>
      <xdr:rowOff>129540</xdr:rowOff>
    </xdr:from>
    <xdr:to>
      <xdr:col>17</xdr:col>
      <xdr:colOff>114300</xdr:colOff>
      <xdr:row>15</xdr:row>
      <xdr:rowOff>7620</xdr:rowOff>
    </xdr:to>
    <xdr:grpSp>
      <xdr:nvGrpSpPr>
        <xdr:cNvPr id="42" name="Group 41">
          <a:extLst>
            <a:ext uri="{FF2B5EF4-FFF2-40B4-BE49-F238E27FC236}">
              <a16:creationId xmlns:a16="http://schemas.microsoft.com/office/drawing/2014/main" id="{D96FCF13-D2D2-5ED4-E540-F0A2F85B4A8F}"/>
            </a:ext>
          </a:extLst>
        </xdr:cNvPr>
        <xdr:cNvGrpSpPr/>
      </xdr:nvGrpSpPr>
      <xdr:grpSpPr>
        <a:xfrm>
          <a:off x="7970520" y="678180"/>
          <a:ext cx="2506980" cy="2072640"/>
          <a:chOff x="99060" y="731520"/>
          <a:chExt cx="2125980" cy="2072640"/>
        </a:xfrm>
      </xdr:grpSpPr>
      <xdr:sp macro="" textlink="">
        <xdr:nvSpPr>
          <xdr:cNvPr id="43" name="Rectangle: Rounded Corners 42">
            <a:extLst>
              <a:ext uri="{FF2B5EF4-FFF2-40B4-BE49-F238E27FC236}">
                <a16:creationId xmlns:a16="http://schemas.microsoft.com/office/drawing/2014/main" id="{2483518A-44B1-5635-8452-D998E6E291BA}"/>
              </a:ext>
            </a:extLst>
          </xdr:cNvPr>
          <xdr:cNvSpPr/>
        </xdr:nvSpPr>
        <xdr:spPr>
          <a:xfrm>
            <a:off x="137160" y="731520"/>
            <a:ext cx="2087880" cy="403860"/>
          </a:xfrm>
          <a:prstGeom prst="roundRect">
            <a:avLst>
              <a:gd name="adj" fmla="val 16667"/>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800">
                <a:latin typeface="Arial Black" panose="020B0A04020102020204" pitchFamily="34" charset="0"/>
              </a:rPr>
              <a:t>NO.</a:t>
            </a:r>
            <a:r>
              <a:rPr lang="en-IN" sz="1800" baseline="0">
                <a:latin typeface="Arial Black" panose="020B0A04020102020204" pitchFamily="34" charset="0"/>
              </a:rPr>
              <a:t> OF ORDERS</a:t>
            </a:r>
            <a:endParaRPr lang="en-IN" sz="1800">
              <a:latin typeface="Arial Black" panose="020B0A04020102020204" pitchFamily="34" charset="0"/>
            </a:endParaRPr>
          </a:p>
        </xdr:txBody>
      </xdr:sp>
      <xdr:sp macro="" textlink="">
        <xdr:nvSpPr>
          <xdr:cNvPr id="44" name="Rectangle: Rounded Corners 43">
            <a:extLst>
              <a:ext uri="{FF2B5EF4-FFF2-40B4-BE49-F238E27FC236}">
                <a16:creationId xmlns:a16="http://schemas.microsoft.com/office/drawing/2014/main" id="{045B4143-025A-6EB4-B038-411ADD3FF53C}"/>
              </a:ext>
            </a:extLst>
          </xdr:cNvPr>
          <xdr:cNvSpPr/>
        </xdr:nvSpPr>
        <xdr:spPr>
          <a:xfrm>
            <a:off x="106680" y="1203960"/>
            <a:ext cx="2118360" cy="1600200"/>
          </a:xfrm>
          <a:prstGeom prst="roundRect">
            <a:avLst>
              <a:gd name="adj" fmla="val 7619"/>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N$17">
        <xdr:nvSpPr>
          <xdr:cNvPr id="45" name="Rectangle: Rounded Corners 44">
            <a:extLst>
              <a:ext uri="{FF2B5EF4-FFF2-40B4-BE49-F238E27FC236}">
                <a16:creationId xmlns:a16="http://schemas.microsoft.com/office/drawing/2014/main" id="{B9F6A2EE-D2C3-7868-0963-6D81325547CB}"/>
              </a:ext>
            </a:extLst>
          </xdr:cNvPr>
          <xdr:cNvSpPr/>
        </xdr:nvSpPr>
        <xdr:spPr>
          <a:xfrm>
            <a:off x="137160" y="1249680"/>
            <a:ext cx="2087880" cy="403860"/>
          </a:xfrm>
          <a:prstGeom prst="roundRect">
            <a:avLst>
              <a:gd name="adj" fmla="val 16667"/>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DAA8E7C-29F6-4B24-9431-7E0D15E60EDA}" type="TxLink">
              <a:rPr lang="en-US" sz="1800" b="1" i="0" u="none" strike="noStrike">
                <a:solidFill>
                  <a:schemeClr val="bg1"/>
                </a:solidFill>
                <a:latin typeface="Arial Black" panose="020B0A04020102020204" pitchFamily="34" charset="0"/>
                <a:ea typeface="Calibri"/>
                <a:cs typeface="Calibri"/>
              </a:rPr>
              <a:pPr algn="ctr"/>
              <a:t># 9994</a:t>
            </a:fld>
            <a:endParaRPr lang="en-US" sz="1800" b="1">
              <a:solidFill>
                <a:schemeClr val="bg1"/>
              </a:solidFill>
              <a:latin typeface="Arial Black" panose="020B0A04020102020204" pitchFamily="34" charset="0"/>
            </a:endParaRPr>
          </a:p>
        </xdr:txBody>
      </xdr:sp>
      <xdr:sp macro="" textlink="KPI!B17">
        <xdr:nvSpPr>
          <xdr:cNvPr id="46" name="Rectangle: Rounded Corners 45">
            <a:extLst>
              <a:ext uri="{FF2B5EF4-FFF2-40B4-BE49-F238E27FC236}">
                <a16:creationId xmlns:a16="http://schemas.microsoft.com/office/drawing/2014/main" id="{D408BCD2-66F1-69AC-1F07-17F01961ED7F}"/>
              </a:ext>
            </a:extLst>
          </xdr:cNvPr>
          <xdr:cNvSpPr/>
        </xdr:nvSpPr>
        <xdr:spPr>
          <a:xfrm>
            <a:off x="99060" y="2346960"/>
            <a:ext cx="2087880" cy="403860"/>
          </a:xfrm>
          <a:prstGeom prst="roundRect">
            <a:avLst>
              <a:gd name="adj" fmla="val 16667"/>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200" b="1">
                <a:solidFill>
                  <a:schemeClr val="bg1"/>
                </a:solidFill>
                <a:latin typeface="Arial Black" panose="020B0A04020102020204" pitchFamily="34" charset="0"/>
              </a:rPr>
              <a:t>  YOY</a:t>
            </a:r>
            <a:r>
              <a:rPr lang="en-IN" sz="1200" b="1" baseline="0">
                <a:solidFill>
                  <a:schemeClr val="bg1"/>
                </a:solidFill>
                <a:latin typeface="Arial Black" panose="020B0A04020102020204" pitchFamily="34" charset="0"/>
              </a:rPr>
              <a:t> GROWTH</a:t>
            </a:r>
            <a:endParaRPr lang="en-IN" sz="1200" b="1">
              <a:solidFill>
                <a:schemeClr val="bg1"/>
              </a:solidFill>
              <a:latin typeface="Arial Black" panose="020B0A04020102020204" pitchFamily="34" charset="0"/>
            </a:endParaRPr>
          </a:p>
        </xdr:txBody>
      </xdr:sp>
    </xdr:grpSp>
    <xdr:clientData/>
  </xdr:twoCellAnchor>
  <xdr:twoCellAnchor>
    <xdr:from>
      <xdr:col>17</xdr:col>
      <xdr:colOff>190500</xdr:colOff>
      <xdr:row>3</xdr:row>
      <xdr:rowOff>152400</xdr:rowOff>
    </xdr:from>
    <xdr:to>
      <xdr:col>21</xdr:col>
      <xdr:colOff>259080</xdr:colOff>
      <xdr:row>15</xdr:row>
      <xdr:rowOff>30480</xdr:rowOff>
    </xdr:to>
    <xdr:grpSp>
      <xdr:nvGrpSpPr>
        <xdr:cNvPr id="47" name="Group 46">
          <a:extLst>
            <a:ext uri="{FF2B5EF4-FFF2-40B4-BE49-F238E27FC236}">
              <a16:creationId xmlns:a16="http://schemas.microsoft.com/office/drawing/2014/main" id="{826E422F-5B8E-E0C0-9FD0-7D2B6DB2199D}"/>
            </a:ext>
          </a:extLst>
        </xdr:cNvPr>
        <xdr:cNvGrpSpPr/>
      </xdr:nvGrpSpPr>
      <xdr:grpSpPr>
        <a:xfrm>
          <a:off x="10553700" y="701040"/>
          <a:ext cx="2506980" cy="2072640"/>
          <a:chOff x="99060" y="731520"/>
          <a:chExt cx="2125980" cy="2072640"/>
        </a:xfrm>
      </xdr:grpSpPr>
      <xdr:sp macro="" textlink="">
        <xdr:nvSpPr>
          <xdr:cNvPr id="48" name="Rectangle: Rounded Corners 47">
            <a:extLst>
              <a:ext uri="{FF2B5EF4-FFF2-40B4-BE49-F238E27FC236}">
                <a16:creationId xmlns:a16="http://schemas.microsoft.com/office/drawing/2014/main" id="{CC4013C5-510A-F0DF-A378-55E7E5E2097F}"/>
              </a:ext>
            </a:extLst>
          </xdr:cNvPr>
          <xdr:cNvSpPr/>
        </xdr:nvSpPr>
        <xdr:spPr>
          <a:xfrm>
            <a:off x="137160" y="731520"/>
            <a:ext cx="2087880" cy="403860"/>
          </a:xfrm>
          <a:prstGeom prst="roundRect">
            <a:avLst>
              <a:gd name="adj" fmla="val 16667"/>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800">
                <a:latin typeface="Arial Black" panose="020B0A04020102020204" pitchFamily="34" charset="0"/>
              </a:rPr>
              <a:t>PROFIT</a:t>
            </a:r>
            <a:r>
              <a:rPr lang="en-IN" sz="1800" baseline="0">
                <a:latin typeface="Arial Black" panose="020B0A04020102020204" pitchFamily="34" charset="0"/>
              </a:rPr>
              <a:t> MARGIN</a:t>
            </a:r>
            <a:endParaRPr lang="en-IN" sz="1800">
              <a:latin typeface="Arial Black" panose="020B0A04020102020204" pitchFamily="34" charset="0"/>
            </a:endParaRPr>
          </a:p>
        </xdr:txBody>
      </xdr:sp>
      <xdr:sp macro="" textlink="">
        <xdr:nvSpPr>
          <xdr:cNvPr id="49" name="Rectangle: Rounded Corners 48">
            <a:extLst>
              <a:ext uri="{FF2B5EF4-FFF2-40B4-BE49-F238E27FC236}">
                <a16:creationId xmlns:a16="http://schemas.microsoft.com/office/drawing/2014/main" id="{4C727E48-FB46-9047-D8E9-4795BA7BCF32}"/>
              </a:ext>
            </a:extLst>
          </xdr:cNvPr>
          <xdr:cNvSpPr/>
        </xdr:nvSpPr>
        <xdr:spPr>
          <a:xfrm>
            <a:off x="106680" y="1203960"/>
            <a:ext cx="2118360" cy="1600200"/>
          </a:xfrm>
          <a:prstGeom prst="roundRect">
            <a:avLst>
              <a:gd name="adj" fmla="val 7619"/>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R17">
        <xdr:nvSpPr>
          <xdr:cNvPr id="50" name="Rectangle: Rounded Corners 49">
            <a:extLst>
              <a:ext uri="{FF2B5EF4-FFF2-40B4-BE49-F238E27FC236}">
                <a16:creationId xmlns:a16="http://schemas.microsoft.com/office/drawing/2014/main" id="{08795FE3-3BA6-DEF4-7EAF-82B9962802BB}"/>
              </a:ext>
            </a:extLst>
          </xdr:cNvPr>
          <xdr:cNvSpPr/>
        </xdr:nvSpPr>
        <xdr:spPr>
          <a:xfrm>
            <a:off x="137160" y="1249680"/>
            <a:ext cx="2087880" cy="403860"/>
          </a:xfrm>
          <a:prstGeom prst="roundRect">
            <a:avLst>
              <a:gd name="adj" fmla="val 16667"/>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5442ADF5-D47B-40CD-AC85-F369C6885C11}" type="TxLink">
              <a:rPr lang="en-US" sz="1800" b="1" i="0" u="none" strike="noStrike">
                <a:solidFill>
                  <a:schemeClr val="bg1"/>
                </a:solidFill>
                <a:latin typeface="Arial Black" panose="020B0A04020102020204" pitchFamily="34" charset="0"/>
                <a:ea typeface="Calibri"/>
                <a:cs typeface="Calibri"/>
              </a:rPr>
              <a:pPr algn="ctr"/>
              <a:t>12.47%</a:t>
            </a:fld>
            <a:endParaRPr lang="en-US" sz="1800" b="1">
              <a:solidFill>
                <a:schemeClr val="bg1"/>
              </a:solidFill>
              <a:latin typeface="Arial Black" panose="020B0A04020102020204" pitchFamily="34" charset="0"/>
            </a:endParaRPr>
          </a:p>
        </xdr:txBody>
      </xdr:sp>
      <xdr:sp macro="" textlink="KPI!B17">
        <xdr:nvSpPr>
          <xdr:cNvPr id="51" name="Rectangle: Rounded Corners 50">
            <a:extLst>
              <a:ext uri="{FF2B5EF4-FFF2-40B4-BE49-F238E27FC236}">
                <a16:creationId xmlns:a16="http://schemas.microsoft.com/office/drawing/2014/main" id="{F5FC7DFE-2F85-9A3B-B859-88166005D260}"/>
              </a:ext>
            </a:extLst>
          </xdr:cNvPr>
          <xdr:cNvSpPr/>
        </xdr:nvSpPr>
        <xdr:spPr>
          <a:xfrm>
            <a:off x="99060" y="2346960"/>
            <a:ext cx="2087880" cy="403860"/>
          </a:xfrm>
          <a:prstGeom prst="roundRect">
            <a:avLst>
              <a:gd name="adj" fmla="val 16667"/>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200" b="1">
                <a:solidFill>
                  <a:schemeClr val="bg1"/>
                </a:solidFill>
                <a:latin typeface="Arial Black" panose="020B0A04020102020204" pitchFamily="34" charset="0"/>
              </a:rPr>
              <a:t>  YOY</a:t>
            </a:r>
            <a:r>
              <a:rPr lang="en-IN" sz="1200" b="1" baseline="0">
                <a:solidFill>
                  <a:schemeClr val="bg1"/>
                </a:solidFill>
                <a:latin typeface="Arial Black" panose="020B0A04020102020204" pitchFamily="34" charset="0"/>
              </a:rPr>
              <a:t> GROWTH</a:t>
            </a:r>
            <a:endParaRPr lang="en-IN" sz="1200" b="1">
              <a:solidFill>
                <a:schemeClr val="bg1"/>
              </a:solidFill>
              <a:latin typeface="Arial Black" panose="020B0A04020102020204" pitchFamily="34" charset="0"/>
            </a:endParaRPr>
          </a:p>
        </xdr:txBody>
      </xdr:sp>
    </xdr:grpSp>
    <xdr:clientData/>
  </xdr:twoCellAnchor>
  <xdr:twoCellAnchor>
    <xdr:from>
      <xdr:col>0</xdr:col>
      <xdr:colOff>288153</xdr:colOff>
      <xdr:row>9</xdr:row>
      <xdr:rowOff>6927</xdr:rowOff>
    </xdr:from>
    <xdr:to>
      <xdr:col>3</xdr:col>
      <xdr:colOff>581891</xdr:colOff>
      <xdr:row>12</xdr:row>
      <xdr:rowOff>91440</xdr:rowOff>
    </xdr:to>
    <xdr:graphicFrame macro="">
      <xdr:nvGraphicFramePr>
        <xdr:cNvPr id="52" name="Chart 51">
          <a:extLst>
            <a:ext uri="{FF2B5EF4-FFF2-40B4-BE49-F238E27FC236}">
              <a16:creationId xmlns:a16="http://schemas.microsoft.com/office/drawing/2014/main" id="{A2A2C33B-6995-498B-83D5-44C07FA497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mc:AlternateContent xmlns:mc="http://schemas.openxmlformats.org/markup-compatibility/2006">
    <mc:Choice xmlns:a14="http://schemas.microsoft.com/office/drawing/2010/main" Requires="a14">
      <xdr:twoCellAnchor editAs="oneCell">
        <xdr:from>
          <xdr:col>7</xdr:col>
          <xdr:colOff>76196</xdr:colOff>
          <xdr:row>13</xdr:row>
          <xdr:rowOff>62348</xdr:rowOff>
        </xdr:from>
        <xdr:to>
          <xdr:col>8</xdr:col>
          <xdr:colOff>396236</xdr:colOff>
          <xdr:row>14</xdr:row>
          <xdr:rowOff>100448</xdr:rowOff>
        </xdr:to>
        <xdr:pic>
          <xdr:nvPicPr>
            <xdr:cNvPr id="54" name="Picture 53">
              <a:extLst>
                <a:ext uri="{FF2B5EF4-FFF2-40B4-BE49-F238E27FC236}">
                  <a16:creationId xmlns:a16="http://schemas.microsoft.com/office/drawing/2014/main" id="{A053F7C0-7767-D521-2FAA-8DA4943E14AE}"/>
                </a:ext>
              </a:extLst>
            </xdr:cNvPr>
            <xdr:cNvPicPr>
              <a:picLocks noChangeAspect="1" noChangeArrowheads="1"/>
              <a:extLst>
                <a:ext uri="{84589F7E-364E-4C9E-8A38-B11213B215E9}">
                  <a14:cameraTool cellRange="'KPI YOY'!$I$9" spid="_x0000_s10329"/>
                </a:ext>
              </a:extLst>
            </xdr:cNvPicPr>
          </xdr:nvPicPr>
          <xdr:blipFill>
            <a:blip xmlns:r="http://schemas.openxmlformats.org/officeDocument/2006/relationships" r:embed="rId4"/>
            <a:srcRect/>
            <a:stretch>
              <a:fillRect/>
            </a:stretch>
          </xdr:blipFill>
          <xdr:spPr bwMode="auto">
            <a:xfrm>
              <a:off x="4343396" y="2439788"/>
              <a:ext cx="929640" cy="22098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242455</xdr:colOff>
          <xdr:row>13</xdr:row>
          <xdr:rowOff>41565</xdr:rowOff>
        </xdr:from>
        <xdr:to>
          <xdr:col>12</xdr:col>
          <xdr:colOff>394855</xdr:colOff>
          <xdr:row>14</xdr:row>
          <xdr:rowOff>87285</xdr:rowOff>
        </xdr:to>
        <xdr:pic>
          <xdr:nvPicPr>
            <xdr:cNvPr id="56" name="Picture 55">
              <a:extLst>
                <a:ext uri="{FF2B5EF4-FFF2-40B4-BE49-F238E27FC236}">
                  <a16:creationId xmlns:a16="http://schemas.microsoft.com/office/drawing/2014/main" id="{2C794901-9FBB-EA5B-890C-EFF3AA6DA9AD}"/>
                </a:ext>
              </a:extLst>
            </xdr:cNvPr>
            <xdr:cNvPicPr>
              <a:picLocks noChangeAspect="1" noChangeArrowheads="1"/>
              <a:extLst>
                <a:ext uri="{84589F7E-364E-4C9E-8A38-B11213B215E9}">
                  <a14:cameraTool cellRange="'KPI YOY'!$J$9" spid="_x0000_s10330"/>
                </a:ext>
              </a:extLst>
            </xdr:cNvPicPr>
          </xdr:nvPicPr>
          <xdr:blipFill>
            <a:blip xmlns:r="http://schemas.openxmlformats.org/officeDocument/2006/relationships" r:embed="rId5"/>
            <a:srcRect/>
            <a:stretch>
              <a:fillRect/>
            </a:stretch>
          </xdr:blipFill>
          <xdr:spPr bwMode="auto">
            <a:xfrm>
              <a:off x="6948055" y="2382983"/>
              <a:ext cx="762000" cy="225829"/>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394855</xdr:colOff>
          <xdr:row>13</xdr:row>
          <xdr:rowOff>13854</xdr:rowOff>
        </xdr:from>
        <xdr:to>
          <xdr:col>16</xdr:col>
          <xdr:colOff>547255</xdr:colOff>
          <xdr:row>14</xdr:row>
          <xdr:rowOff>59574</xdr:rowOff>
        </xdr:to>
        <xdr:pic>
          <xdr:nvPicPr>
            <xdr:cNvPr id="58" name="Picture 57">
              <a:extLst>
                <a:ext uri="{FF2B5EF4-FFF2-40B4-BE49-F238E27FC236}">
                  <a16:creationId xmlns:a16="http://schemas.microsoft.com/office/drawing/2014/main" id="{F40FAF1A-15A0-C558-E39D-C7BBC2A3E47E}"/>
                </a:ext>
              </a:extLst>
            </xdr:cNvPr>
            <xdr:cNvPicPr>
              <a:picLocks noChangeAspect="1" noChangeArrowheads="1"/>
              <a:extLst>
                <a:ext uri="{84589F7E-364E-4C9E-8A38-B11213B215E9}">
                  <a14:cameraTool cellRange="'KPI YOY'!$L$9" spid="_x0000_s10331"/>
                </a:ext>
              </a:extLst>
            </xdr:cNvPicPr>
          </xdr:nvPicPr>
          <xdr:blipFill>
            <a:blip xmlns:r="http://schemas.openxmlformats.org/officeDocument/2006/relationships" r:embed="rId6"/>
            <a:srcRect/>
            <a:stretch>
              <a:fillRect/>
            </a:stretch>
          </xdr:blipFill>
          <xdr:spPr bwMode="auto">
            <a:xfrm>
              <a:off x="9538855" y="2355272"/>
              <a:ext cx="762000" cy="225829"/>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581891</xdr:colOff>
          <xdr:row>13</xdr:row>
          <xdr:rowOff>34637</xdr:rowOff>
        </xdr:from>
        <xdr:to>
          <xdr:col>21</xdr:col>
          <xdr:colOff>162791</xdr:colOff>
          <xdr:row>14</xdr:row>
          <xdr:rowOff>72737</xdr:rowOff>
        </xdr:to>
        <xdr:pic>
          <xdr:nvPicPr>
            <xdr:cNvPr id="60" name="Picture 59">
              <a:extLst>
                <a:ext uri="{FF2B5EF4-FFF2-40B4-BE49-F238E27FC236}">
                  <a16:creationId xmlns:a16="http://schemas.microsoft.com/office/drawing/2014/main" id="{0496A48B-F269-2546-1DC0-2F00FC56793A}"/>
                </a:ext>
              </a:extLst>
            </xdr:cNvPr>
            <xdr:cNvPicPr>
              <a:picLocks noChangeAspect="1" noChangeArrowheads="1"/>
              <a:extLst>
                <a:ext uri="{84589F7E-364E-4C9E-8A38-B11213B215E9}">
                  <a14:cameraTool cellRange="'KPI YOY'!$K$9" spid="_x0000_s10332"/>
                </a:ext>
              </a:extLst>
            </xdr:cNvPicPr>
          </xdr:nvPicPr>
          <xdr:blipFill>
            <a:blip xmlns:r="http://schemas.openxmlformats.org/officeDocument/2006/relationships" r:embed="rId7"/>
            <a:srcRect/>
            <a:stretch>
              <a:fillRect/>
            </a:stretch>
          </xdr:blipFill>
          <xdr:spPr bwMode="auto">
            <a:xfrm>
              <a:off x="12164291" y="2412077"/>
              <a:ext cx="800100" cy="22098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9</xdr:col>
      <xdr:colOff>7601</xdr:colOff>
      <xdr:row>8</xdr:row>
      <xdr:rowOff>125383</xdr:rowOff>
    </xdr:from>
    <xdr:to>
      <xdr:col>12</xdr:col>
      <xdr:colOff>318655</xdr:colOff>
      <xdr:row>12</xdr:row>
      <xdr:rowOff>128847</xdr:rowOff>
    </xdr:to>
    <xdr:graphicFrame macro="">
      <xdr:nvGraphicFramePr>
        <xdr:cNvPr id="61" name="Chart 60">
          <a:extLst>
            <a:ext uri="{FF2B5EF4-FFF2-40B4-BE49-F238E27FC236}">
              <a16:creationId xmlns:a16="http://schemas.microsoft.com/office/drawing/2014/main" id="{606855C3-3C91-4BC3-A39C-5386C0F9C9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13</xdr:col>
      <xdr:colOff>225829</xdr:colOff>
      <xdr:row>8</xdr:row>
      <xdr:rowOff>108758</xdr:rowOff>
    </xdr:from>
    <xdr:to>
      <xdr:col>16</xdr:col>
      <xdr:colOff>519545</xdr:colOff>
      <xdr:row>12</xdr:row>
      <xdr:rowOff>96982</xdr:rowOff>
    </xdr:to>
    <xdr:graphicFrame macro="">
      <xdr:nvGraphicFramePr>
        <xdr:cNvPr id="62" name="Chart 61">
          <a:extLst>
            <a:ext uri="{FF2B5EF4-FFF2-40B4-BE49-F238E27FC236}">
              <a16:creationId xmlns:a16="http://schemas.microsoft.com/office/drawing/2014/main" id="{B4320719-7749-4CB8-918E-28FD3038F1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xdr:col>
      <xdr:colOff>444018</xdr:colOff>
      <xdr:row>9</xdr:row>
      <xdr:rowOff>14546</xdr:rowOff>
    </xdr:from>
    <xdr:to>
      <xdr:col>8</xdr:col>
      <xdr:colOff>34635</xdr:colOff>
      <xdr:row>12</xdr:row>
      <xdr:rowOff>160019</xdr:rowOff>
    </xdr:to>
    <xdr:graphicFrame macro="">
      <xdr:nvGraphicFramePr>
        <xdr:cNvPr id="63" name="Chart 62">
          <a:extLst>
            <a:ext uri="{FF2B5EF4-FFF2-40B4-BE49-F238E27FC236}">
              <a16:creationId xmlns:a16="http://schemas.microsoft.com/office/drawing/2014/main" id="{949DB9B8-A1C7-4A99-9E06-D6273EDF6A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17</xdr:col>
      <xdr:colOff>335971</xdr:colOff>
      <xdr:row>8</xdr:row>
      <xdr:rowOff>96981</xdr:rowOff>
    </xdr:from>
    <xdr:to>
      <xdr:col>21</xdr:col>
      <xdr:colOff>6926</xdr:colOff>
      <xdr:row>12</xdr:row>
      <xdr:rowOff>146165</xdr:rowOff>
    </xdr:to>
    <xdr:graphicFrame macro="">
      <xdr:nvGraphicFramePr>
        <xdr:cNvPr id="64" name="Chart 63">
          <a:extLst>
            <a:ext uri="{FF2B5EF4-FFF2-40B4-BE49-F238E27FC236}">
              <a16:creationId xmlns:a16="http://schemas.microsoft.com/office/drawing/2014/main" id="{5DFE912A-88E8-4778-9709-F6B9DA4082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110838</xdr:colOff>
      <xdr:row>27</xdr:row>
      <xdr:rowOff>173185</xdr:rowOff>
    </xdr:from>
    <xdr:to>
      <xdr:col>21</xdr:col>
      <xdr:colOff>242454</xdr:colOff>
      <xdr:row>40</xdr:row>
      <xdr:rowOff>90056</xdr:rowOff>
    </xdr:to>
    <xdr:grpSp>
      <xdr:nvGrpSpPr>
        <xdr:cNvPr id="79" name="Group 78">
          <a:extLst>
            <a:ext uri="{FF2B5EF4-FFF2-40B4-BE49-F238E27FC236}">
              <a16:creationId xmlns:a16="http://schemas.microsoft.com/office/drawing/2014/main" id="{4A73952F-EBF8-0B06-0708-4CA9B3CE7646}"/>
            </a:ext>
          </a:extLst>
        </xdr:cNvPr>
        <xdr:cNvGrpSpPr/>
      </xdr:nvGrpSpPr>
      <xdr:grpSpPr>
        <a:xfrm>
          <a:off x="110838" y="5110945"/>
          <a:ext cx="12933216" cy="2294311"/>
          <a:chOff x="110838" y="5036130"/>
          <a:chExt cx="12933216" cy="2258290"/>
        </a:xfrm>
      </xdr:grpSpPr>
      <xdr:sp macro="" textlink="">
        <xdr:nvSpPr>
          <xdr:cNvPr id="68" name="Rectangle: Rounded Corners 67">
            <a:extLst>
              <a:ext uri="{FF2B5EF4-FFF2-40B4-BE49-F238E27FC236}">
                <a16:creationId xmlns:a16="http://schemas.microsoft.com/office/drawing/2014/main" id="{2443E4A0-3E65-4261-9818-36DC6FCF8346}"/>
              </a:ext>
            </a:extLst>
          </xdr:cNvPr>
          <xdr:cNvSpPr/>
        </xdr:nvSpPr>
        <xdr:spPr>
          <a:xfrm>
            <a:off x="110838" y="5077693"/>
            <a:ext cx="5077690" cy="2216727"/>
          </a:xfrm>
          <a:prstGeom prst="roundRect">
            <a:avLst>
              <a:gd name="adj" fmla="val 6979"/>
            </a:avLst>
          </a:prstGeom>
          <a:gradFill>
            <a:gsLst>
              <a:gs pos="0">
                <a:schemeClr val="tx1">
                  <a:lumMod val="85000"/>
                  <a:lumOff val="15000"/>
                  <a:alpha val="80000"/>
                </a:schemeClr>
              </a:gs>
              <a:gs pos="100000">
                <a:schemeClr val="tx1">
                  <a:lumMod val="65000"/>
                  <a:lumOff val="35000"/>
                  <a:alpha val="75000"/>
                </a:schemeClr>
              </a:gs>
            </a:gsLst>
            <a:lin ang="5400000" scaled="1"/>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69" name="Rectangle: Rounded Corners 68">
            <a:extLst>
              <a:ext uri="{FF2B5EF4-FFF2-40B4-BE49-F238E27FC236}">
                <a16:creationId xmlns:a16="http://schemas.microsoft.com/office/drawing/2014/main" id="{76820CAD-DFD8-4BB3-B5F8-92FCCC21234F}"/>
              </a:ext>
            </a:extLst>
          </xdr:cNvPr>
          <xdr:cNvSpPr/>
        </xdr:nvSpPr>
        <xdr:spPr>
          <a:xfrm>
            <a:off x="5257800" y="5056912"/>
            <a:ext cx="4211782" cy="2216727"/>
          </a:xfrm>
          <a:prstGeom prst="roundRect">
            <a:avLst>
              <a:gd name="adj" fmla="val 6979"/>
            </a:avLst>
          </a:prstGeom>
          <a:gradFill>
            <a:gsLst>
              <a:gs pos="0">
                <a:schemeClr val="tx1">
                  <a:lumMod val="85000"/>
                  <a:lumOff val="15000"/>
                  <a:alpha val="80000"/>
                </a:schemeClr>
              </a:gs>
              <a:gs pos="100000">
                <a:schemeClr val="tx1">
                  <a:lumMod val="65000"/>
                  <a:lumOff val="35000"/>
                  <a:alpha val="75000"/>
                </a:schemeClr>
              </a:gs>
            </a:gsLst>
            <a:lin ang="5400000" scaled="1"/>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0" name="Rectangle: Rounded Corners 69">
            <a:extLst>
              <a:ext uri="{FF2B5EF4-FFF2-40B4-BE49-F238E27FC236}">
                <a16:creationId xmlns:a16="http://schemas.microsoft.com/office/drawing/2014/main" id="{D5D4C749-DF4C-432F-8E1C-BF47430CA0C2}"/>
              </a:ext>
            </a:extLst>
          </xdr:cNvPr>
          <xdr:cNvSpPr/>
        </xdr:nvSpPr>
        <xdr:spPr>
          <a:xfrm>
            <a:off x="9511145" y="5036130"/>
            <a:ext cx="3532909" cy="2216727"/>
          </a:xfrm>
          <a:prstGeom prst="roundRect">
            <a:avLst>
              <a:gd name="adj" fmla="val 6979"/>
            </a:avLst>
          </a:prstGeom>
          <a:gradFill>
            <a:gsLst>
              <a:gs pos="0">
                <a:schemeClr val="tx1">
                  <a:lumMod val="85000"/>
                  <a:lumOff val="15000"/>
                  <a:alpha val="80000"/>
                </a:schemeClr>
              </a:gs>
              <a:gs pos="100000">
                <a:schemeClr val="tx1">
                  <a:lumMod val="65000"/>
                  <a:lumOff val="35000"/>
                  <a:alpha val="75000"/>
                </a:schemeClr>
              </a:gs>
            </a:gsLst>
            <a:lin ang="5400000" scaled="1"/>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3" name="Rectangle: Rounded Corners 72">
            <a:extLst>
              <a:ext uri="{FF2B5EF4-FFF2-40B4-BE49-F238E27FC236}">
                <a16:creationId xmlns:a16="http://schemas.microsoft.com/office/drawing/2014/main" id="{D9D9FBBF-0C2A-4A04-83F5-75A2FFB9DCB0}"/>
              </a:ext>
            </a:extLst>
          </xdr:cNvPr>
          <xdr:cNvSpPr/>
        </xdr:nvSpPr>
        <xdr:spPr>
          <a:xfrm>
            <a:off x="9584551" y="5119254"/>
            <a:ext cx="2462051" cy="397921"/>
          </a:xfrm>
          <a:prstGeom prst="roundRect">
            <a:avLst>
              <a:gd name="adj" fmla="val 16667"/>
            </a:avLst>
          </a:prstGeom>
          <a:gradFill>
            <a:gsLst>
              <a:gs pos="0">
                <a:schemeClr val="tx1">
                  <a:lumMod val="85000"/>
                  <a:lumOff val="15000"/>
                  <a:alpha val="80000"/>
                </a:schemeClr>
              </a:gs>
              <a:gs pos="100000">
                <a:schemeClr val="bg2">
                  <a:lumMod val="6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600">
                <a:solidFill>
                  <a:schemeClr val="bg1"/>
                </a:solidFill>
                <a:latin typeface="Arial Black" panose="020B0A04020102020204" pitchFamily="34" charset="0"/>
              </a:rPr>
              <a:t>FILTERS</a:t>
            </a:r>
          </a:p>
        </xdr:txBody>
      </xdr:sp>
      <xdr:sp macro="" textlink="">
        <xdr:nvSpPr>
          <xdr:cNvPr id="75" name="Rectangle: Rounded Corners 74">
            <a:extLst>
              <a:ext uri="{FF2B5EF4-FFF2-40B4-BE49-F238E27FC236}">
                <a16:creationId xmlns:a16="http://schemas.microsoft.com/office/drawing/2014/main" id="{61DC5693-A233-4E07-85B3-190A5894F7CD}"/>
              </a:ext>
            </a:extLst>
          </xdr:cNvPr>
          <xdr:cNvSpPr/>
        </xdr:nvSpPr>
        <xdr:spPr>
          <a:xfrm>
            <a:off x="5358916" y="5146962"/>
            <a:ext cx="2462051" cy="397921"/>
          </a:xfrm>
          <a:prstGeom prst="roundRect">
            <a:avLst>
              <a:gd name="adj" fmla="val 16667"/>
            </a:avLst>
          </a:prstGeom>
          <a:gradFill>
            <a:gsLst>
              <a:gs pos="0">
                <a:schemeClr val="tx1">
                  <a:lumMod val="85000"/>
                  <a:lumOff val="15000"/>
                  <a:alpha val="80000"/>
                </a:schemeClr>
              </a:gs>
              <a:gs pos="100000">
                <a:schemeClr val="bg2">
                  <a:lumMod val="6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a:solidFill>
                  <a:schemeClr val="bg1"/>
                </a:solidFill>
                <a:latin typeface="Arial Black" panose="020B0A04020102020204" pitchFamily="34" charset="0"/>
              </a:rPr>
              <a:t>TOP 10 Categories</a:t>
            </a:r>
          </a:p>
        </xdr:txBody>
      </xdr:sp>
      <xdr:sp macro="" textlink="">
        <xdr:nvSpPr>
          <xdr:cNvPr id="76" name="Rectangle: Rounded Corners 75">
            <a:extLst>
              <a:ext uri="{FF2B5EF4-FFF2-40B4-BE49-F238E27FC236}">
                <a16:creationId xmlns:a16="http://schemas.microsoft.com/office/drawing/2014/main" id="{E4E344FD-CF68-4DB6-B900-6ACC847D428A}"/>
              </a:ext>
            </a:extLst>
          </xdr:cNvPr>
          <xdr:cNvSpPr/>
        </xdr:nvSpPr>
        <xdr:spPr>
          <a:xfrm>
            <a:off x="198097" y="5153890"/>
            <a:ext cx="2462051" cy="397921"/>
          </a:xfrm>
          <a:prstGeom prst="roundRect">
            <a:avLst>
              <a:gd name="adj" fmla="val 16667"/>
            </a:avLst>
          </a:prstGeom>
          <a:gradFill>
            <a:gsLst>
              <a:gs pos="0">
                <a:schemeClr val="tx1">
                  <a:lumMod val="85000"/>
                  <a:lumOff val="15000"/>
                  <a:alpha val="80000"/>
                </a:schemeClr>
              </a:gs>
              <a:gs pos="100000">
                <a:schemeClr val="bg2">
                  <a:lumMod val="6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chemeClr val="bg1"/>
                </a:solidFill>
                <a:latin typeface="Arial Black" panose="020B0A04020102020204" pitchFamily="34" charset="0"/>
              </a:rPr>
              <a:t>SALES BY STATE</a:t>
            </a:r>
          </a:p>
        </xdr:txBody>
      </xdr:sp>
    </xdr:grpSp>
    <xdr:clientData/>
  </xdr:twoCellAnchor>
  <xdr:twoCellAnchor>
    <xdr:from>
      <xdr:col>0</xdr:col>
      <xdr:colOff>124693</xdr:colOff>
      <xdr:row>15</xdr:row>
      <xdr:rowOff>62347</xdr:rowOff>
    </xdr:from>
    <xdr:to>
      <xdr:col>21</xdr:col>
      <xdr:colOff>263237</xdr:colOff>
      <xdr:row>27</xdr:row>
      <xdr:rowOff>173184</xdr:rowOff>
    </xdr:to>
    <xdr:grpSp>
      <xdr:nvGrpSpPr>
        <xdr:cNvPr id="78" name="Group 77">
          <a:extLst>
            <a:ext uri="{FF2B5EF4-FFF2-40B4-BE49-F238E27FC236}">
              <a16:creationId xmlns:a16="http://schemas.microsoft.com/office/drawing/2014/main" id="{667C773C-4C78-6A76-E207-4BDADDCBC0AB}"/>
            </a:ext>
          </a:extLst>
        </xdr:cNvPr>
        <xdr:cNvGrpSpPr/>
      </xdr:nvGrpSpPr>
      <xdr:grpSpPr>
        <a:xfrm>
          <a:off x="124693" y="2805547"/>
          <a:ext cx="12940144" cy="2305397"/>
          <a:chOff x="124693" y="2763983"/>
          <a:chExt cx="12940144" cy="2272146"/>
        </a:xfrm>
      </xdr:grpSpPr>
      <xdr:sp macro="" textlink="">
        <xdr:nvSpPr>
          <xdr:cNvPr id="65" name="Rectangle: Rounded Corners 64">
            <a:extLst>
              <a:ext uri="{FF2B5EF4-FFF2-40B4-BE49-F238E27FC236}">
                <a16:creationId xmlns:a16="http://schemas.microsoft.com/office/drawing/2014/main" id="{03C538B3-C984-40EF-986D-F4588E5885C1}"/>
              </a:ext>
            </a:extLst>
          </xdr:cNvPr>
          <xdr:cNvSpPr/>
        </xdr:nvSpPr>
        <xdr:spPr>
          <a:xfrm>
            <a:off x="124693" y="2819402"/>
            <a:ext cx="5077690" cy="2216727"/>
          </a:xfrm>
          <a:prstGeom prst="roundRect">
            <a:avLst>
              <a:gd name="adj" fmla="val 6979"/>
            </a:avLst>
          </a:prstGeom>
          <a:gradFill>
            <a:gsLst>
              <a:gs pos="0">
                <a:schemeClr val="tx1">
                  <a:lumMod val="85000"/>
                  <a:lumOff val="15000"/>
                  <a:alpha val="80000"/>
                </a:schemeClr>
              </a:gs>
              <a:gs pos="100000">
                <a:schemeClr val="tx1">
                  <a:lumMod val="65000"/>
                  <a:lumOff val="35000"/>
                  <a:alpha val="75000"/>
                </a:schemeClr>
              </a:gs>
            </a:gsLst>
            <a:lin ang="5400000" scaled="1"/>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66" name="Rectangle: Rounded Corners 65">
            <a:extLst>
              <a:ext uri="{FF2B5EF4-FFF2-40B4-BE49-F238E27FC236}">
                <a16:creationId xmlns:a16="http://schemas.microsoft.com/office/drawing/2014/main" id="{ABC71517-278A-46FE-AB57-F3C389ACD782}"/>
              </a:ext>
            </a:extLst>
          </xdr:cNvPr>
          <xdr:cNvSpPr/>
        </xdr:nvSpPr>
        <xdr:spPr>
          <a:xfrm>
            <a:off x="5250876" y="2784765"/>
            <a:ext cx="4862943" cy="2216727"/>
          </a:xfrm>
          <a:prstGeom prst="roundRect">
            <a:avLst>
              <a:gd name="adj" fmla="val 6979"/>
            </a:avLst>
          </a:prstGeom>
          <a:gradFill>
            <a:gsLst>
              <a:gs pos="0">
                <a:schemeClr val="tx1">
                  <a:lumMod val="85000"/>
                  <a:lumOff val="15000"/>
                  <a:alpha val="80000"/>
                </a:schemeClr>
              </a:gs>
              <a:gs pos="100000">
                <a:schemeClr val="tx1">
                  <a:lumMod val="65000"/>
                  <a:lumOff val="35000"/>
                  <a:alpha val="75000"/>
                </a:schemeClr>
              </a:gs>
            </a:gsLst>
            <a:lin ang="5400000" scaled="1"/>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67" name="Rectangle: Rounded Corners 66">
            <a:extLst>
              <a:ext uri="{FF2B5EF4-FFF2-40B4-BE49-F238E27FC236}">
                <a16:creationId xmlns:a16="http://schemas.microsoft.com/office/drawing/2014/main" id="{77D6E0C5-949F-4A01-A3B1-A73D265DDD08}"/>
              </a:ext>
            </a:extLst>
          </xdr:cNvPr>
          <xdr:cNvSpPr/>
        </xdr:nvSpPr>
        <xdr:spPr>
          <a:xfrm>
            <a:off x="10176164" y="2763983"/>
            <a:ext cx="2888673" cy="2216727"/>
          </a:xfrm>
          <a:prstGeom prst="roundRect">
            <a:avLst>
              <a:gd name="adj" fmla="val 6979"/>
            </a:avLst>
          </a:prstGeom>
          <a:gradFill>
            <a:gsLst>
              <a:gs pos="0">
                <a:schemeClr val="tx1">
                  <a:lumMod val="85000"/>
                  <a:lumOff val="15000"/>
                  <a:alpha val="80000"/>
                </a:schemeClr>
              </a:gs>
              <a:gs pos="100000">
                <a:schemeClr val="tx1">
                  <a:lumMod val="65000"/>
                  <a:lumOff val="35000"/>
                  <a:alpha val="75000"/>
                </a:schemeClr>
              </a:gs>
            </a:gsLst>
            <a:lin ang="5400000" scaled="1"/>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2" name="Rectangle: Rounded Corners 71">
            <a:extLst>
              <a:ext uri="{FF2B5EF4-FFF2-40B4-BE49-F238E27FC236}">
                <a16:creationId xmlns:a16="http://schemas.microsoft.com/office/drawing/2014/main" id="{F204355C-2701-402B-A4A6-2BA2FB4F3397}"/>
              </a:ext>
            </a:extLst>
          </xdr:cNvPr>
          <xdr:cNvSpPr/>
        </xdr:nvSpPr>
        <xdr:spPr>
          <a:xfrm>
            <a:off x="191169" y="2860965"/>
            <a:ext cx="2462051" cy="397921"/>
          </a:xfrm>
          <a:prstGeom prst="roundRect">
            <a:avLst>
              <a:gd name="adj" fmla="val 16667"/>
            </a:avLst>
          </a:prstGeom>
          <a:gradFill>
            <a:gsLst>
              <a:gs pos="0">
                <a:schemeClr val="tx1">
                  <a:lumMod val="85000"/>
                  <a:lumOff val="15000"/>
                  <a:alpha val="80000"/>
                </a:schemeClr>
              </a:gs>
              <a:gs pos="100000">
                <a:schemeClr val="bg2">
                  <a:lumMod val="6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solidFill>
                  <a:schemeClr val="bg1"/>
                </a:solidFill>
                <a:latin typeface="Arial Black" panose="020B0A04020102020204" pitchFamily="34" charset="0"/>
              </a:rPr>
              <a:t>SALES</a:t>
            </a:r>
            <a:r>
              <a:rPr lang="en-US" sz="1100" b="1" baseline="0">
                <a:solidFill>
                  <a:schemeClr val="bg1"/>
                </a:solidFill>
                <a:latin typeface="Arial Black" panose="020B0A04020102020204" pitchFamily="34" charset="0"/>
              </a:rPr>
              <a:t> &amp; PROFIT ANALYSIS</a:t>
            </a:r>
            <a:endParaRPr lang="en-US" sz="1100" b="1">
              <a:solidFill>
                <a:schemeClr val="bg1"/>
              </a:solidFill>
              <a:latin typeface="Arial Black" panose="020B0A04020102020204" pitchFamily="34" charset="0"/>
            </a:endParaRPr>
          </a:p>
        </xdr:txBody>
      </xdr:sp>
      <xdr:sp macro="" textlink="">
        <xdr:nvSpPr>
          <xdr:cNvPr id="74" name="Rectangle: Rounded Corners 73">
            <a:extLst>
              <a:ext uri="{FF2B5EF4-FFF2-40B4-BE49-F238E27FC236}">
                <a16:creationId xmlns:a16="http://schemas.microsoft.com/office/drawing/2014/main" id="{886414CF-F0D3-4B91-88F4-BA48A496DF76}"/>
              </a:ext>
            </a:extLst>
          </xdr:cNvPr>
          <xdr:cNvSpPr/>
        </xdr:nvSpPr>
        <xdr:spPr>
          <a:xfrm>
            <a:off x="10256497" y="2840182"/>
            <a:ext cx="2462051" cy="397921"/>
          </a:xfrm>
          <a:prstGeom prst="roundRect">
            <a:avLst>
              <a:gd name="adj" fmla="val 16667"/>
            </a:avLst>
          </a:prstGeom>
          <a:gradFill>
            <a:gsLst>
              <a:gs pos="0">
                <a:schemeClr val="tx1">
                  <a:lumMod val="85000"/>
                  <a:lumOff val="15000"/>
                  <a:alpha val="80000"/>
                </a:schemeClr>
              </a:gs>
              <a:gs pos="100000">
                <a:schemeClr val="bg2">
                  <a:lumMod val="6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900" b="1">
                <a:solidFill>
                  <a:schemeClr val="bg1"/>
                </a:solidFill>
                <a:latin typeface="Arial Black" panose="020B0A04020102020204" pitchFamily="34" charset="0"/>
              </a:rPr>
              <a:t>CATEGORY WISE</a:t>
            </a:r>
            <a:r>
              <a:rPr lang="en-US" sz="900" b="1" baseline="0">
                <a:solidFill>
                  <a:schemeClr val="bg1"/>
                </a:solidFill>
                <a:latin typeface="Arial Black" panose="020B0A04020102020204" pitchFamily="34" charset="0"/>
              </a:rPr>
              <a:t> SALES SHARE %</a:t>
            </a:r>
            <a:endParaRPr lang="en-US" sz="900" b="1">
              <a:solidFill>
                <a:schemeClr val="bg1"/>
              </a:solidFill>
              <a:latin typeface="Arial Black" panose="020B0A04020102020204" pitchFamily="34" charset="0"/>
            </a:endParaRPr>
          </a:p>
        </xdr:txBody>
      </xdr:sp>
      <xdr:sp macro="" textlink="">
        <xdr:nvSpPr>
          <xdr:cNvPr id="77" name="Rectangle: Rounded Corners 76">
            <a:extLst>
              <a:ext uri="{FF2B5EF4-FFF2-40B4-BE49-F238E27FC236}">
                <a16:creationId xmlns:a16="http://schemas.microsoft.com/office/drawing/2014/main" id="{FDC938B6-89DF-4B54-BD32-F5D4D3ED559E}"/>
              </a:ext>
            </a:extLst>
          </xdr:cNvPr>
          <xdr:cNvSpPr/>
        </xdr:nvSpPr>
        <xdr:spPr>
          <a:xfrm>
            <a:off x="5317352" y="2833255"/>
            <a:ext cx="2462051" cy="397921"/>
          </a:xfrm>
          <a:prstGeom prst="roundRect">
            <a:avLst>
              <a:gd name="adj" fmla="val 16667"/>
            </a:avLst>
          </a:prstGeom>
          <a:gradFill>
            <a:gsLst>
              <a:gs pos="0">
                <a:schemeClr val="tx1">
                  <a:lumMod val="85000"/>
                  <a:lumOff val="15000"/>
                  <a:alpha val="80000"/>
                </a:schemeClr>
              </a:gs>
              <a:gs pos="100000">
                <a:schemeClr val="bg2">
                  <a:lumMod val="6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chemeClr val="bg1"/>
                </a:solidFill>
                <a:latin typeface="Arial Black" panose="020B0A04020102020204" pitchFamily="34" charset="0"/>
              </a:rPr>
              <a:t>CATEGORY WISE PRFIT</a:t>
            </a:r>
          </a:p>
        </xdr:txBody>
      </xdr:sp>
    </xdr:grpSp>
    <xdr:clientData/>
  </xdr:twoCellAnchor>
  <xdr:twoCellAnchor>
    <xdr:from>
      <xdr:col>0</xdr:col>
      <xdr:colOff>152400</xdr:colOff>
      <xdr:row>18</xdr:row>
      <xdr:rowOff>118456</xdr:rowOff>
    </xdr:from>
    <xdr:to>
      <xdr:col>8</xdr:col>
      <xdr:colOff>175259</xdr:colOff>
      <xdr:row>27</xdr:row>
      <xdr:rowOff>125383</xdr:rowOff>
    </xdr:to>
    <xdr:graphicFrame macro="">
      <xdr:nvGraphicFramePr>
        <xdr:cNvPr id="80" name="Chart 79">
          <a:extLst>
            <a:ext uri="{FF2B5EF4-FFF2-40B4-BE49-F238E27FC236}">
              <a16:creationId xmlns:a16="http://schemas.microsoft.com/office/drawing/2014/main" id="{07967E83-CDDC-40D9-AAC0-E4D0B002EB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8</xdr:col>
      <xdr:colOff>436419</xdr:colOff>
      <xdr:row>18</xdr:row>
      <xdr:rowOff>13854</xdr:rowOff>
    </xdr:from>
    <xdr:to>
      <xdr:col>16</xdr:col>
      <xdr:colOff>214744</xdr:colOff>
      <xdr:row>27</xdr:row>
      <xdr:rowOff>83128</xdr:rowOff>
    </xdr:to>
    <mc:AlternateContent xmlns:mc="http://schemas.openxmlformats.org/markup-compatibility/2006">
      <mc:Choice xmlns:cx1="http://schemas.microsoft.com/office/drawing/2015/9/8/chartex" Requires="cx1">
        <xdr:graphicFrame macro="">
          <xdr:nvGraphicFramePr>
            <xdr:cNvPr id="81" name="Chart 80">
              <a:extLst>
                <a:ext uri="{FF2B5EF4-FFF2-40B4-BE49-F238E27FC236}">
                  <a16:creationId xmlns:a16="http://schemas.microsoft.com/office/drawing/2014/main" id="{FB22B4AB-88C6-49F7-8B27-3A31C443F68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5313219" y="3305694"/>
              <a:ext cx="4655125" cy="171519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519547</xdr:colOff>
      <xdr:row>16</xdr:row>
      <xdr:rowOff>159328</xdr:rowOff>
    </xdr:from>
    <xdr:to>
      <xdr:col>20</xdr:col>
      <xdr:colOff>491836</xdr:colOff>
      <xdr:row>28</xdr:row>
      <xdr:rowOff>48838</xdr:rowOff>
    </xdr:to>
    <xdr:graphicFrame macro="">
      <xdr:nvGraphicFramePr>
        <xdr:cNvPr id="82" name="Chart 81">
          <a:extLst>
            <a:ext uri="{FF2B5EF4-FFF2-40B4-BE49-F238E27FC236}">
              <a16:creationId xmlns:a16="http://schemas.microsoft.com/office/drawing/2014/main" id="{08CAABD3-0506-48E1-8CD1-3BDE848363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518114</xdr:colOff>
      <xdr:row>30</xdr:row>
      <xdr:rowOff>131378</xdr:rowOff>
    </xdr:from>
    <xdr:to>
      <xdr:col>7</xdr:col>
      <xdr:colOff>177362</xdr:colOff>
      <xdr:row>40</xdr:row>
      <xdr:rowOff>59121</xdr:rowOff>
    </xdr:to>
    <mc:AlternateContent xmlns:mc="http://schemas.openxmlformats.org/markup-compatibility/2006">
      <mc:Choice xmlns:cx4="http://schemas.microsoft.com/office/drawing/2016/5/10/chartex" Requires="cx4">
        <xdr:graphicFrame macro="">
          <xdr:nvGraphicFramePr>
            <xdr:cNvPr id="83" name="Chart 82">
              <a:extLst>
                <a:ext uri="{FF2B5EF4-FFF2-40B4-BE49-F238E27FC236}">
                  <a16:creationId xmlns:a16="http://schemas.microsoft.com/office/drawing/2014/main" id="{B75EA9A0-2F1B-4CE6-A961-2B4A5D2F0EF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518114" y="5617778"/>
              <a:ext cx="3926448" cy="175654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396240</xdr:colOff>
      <xdr:row>31</xdr:row>
      <xdr:rowOff>60475</xdr:rowOff>
    </xdr:from>
    <xdr:to>
      <xdr:col>15</xdr:col>
      <xdr:colOff>320039</xdr:colOff>
      <xdr:row>40</xdr:row>
      <xdr:rowOff>103878</xdr:rowOff>
    </xdr:to>
    <xdr:graphicFrame macro="">
      <xdr:nvGraphicFramePr>
        <xdr:cNvPr id="84" name="Chart 83">
          <a:extLst>
            <a:ext uri="{FF2B5EF4-FFF2-40B4-BE49-F238E27FC236}">
              <a16:creationId xmlns:a16="http://schemas.microsoft.com/office/drawing/2014/main" id="{B00E192E-2089-4AE8-9CFD-F6B3C61B35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oneCell">
    <xdr:from>
      <xdr:col>15</xdr:col>
      <xdr:colOff>429064</xdr:colOff>
      <xdr:row>30</xdr:row>
      <xdr:rowOff>180805</xdr:rowOff>
    </xdr:from>
    <xdr:to>
      <xdr:col>17</xdr:col>
      <xdr:colOff>220980</xdr:colOff>
      <xdr:row>39</xdr:row>
      <xdr:rowOff>121920</xdr:rowOff>
    </xdr:to>
    <mc:AlternateContent xmlns:mc="http://schemas.openxmlformats.org/markup-compatibility/2006" xmlns:a14="http://schemas.microsoft.com/office/drawing/2010/main">
      <mc:Choice Requires="a14">
        <xdr:graphicFrame macro="">
          <xdr:nvGraphicFramePr>
            <xdr:cNvPr id="85" name="Year 1">
              <a:extLst>
                <a:ext uri="{FF2B5EF4-FFF2-40B4-BE49-F238E27FC236}">
                  <a16:creationId xmlns:a16="http://schemas.microsoft.com/office/drawing/2014/main" id="{B8516D77-61BA-41BB-ADFC-3C70F850C110}"/>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9573064" y="5667205"/>
              <a:ext cx="1011116" cy="158703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167640</xdr:colOff>
      <xdr:row>30</xdr:row>
      <xdr:rowOff>175260</xdr:rowOff>
    </xdr:from>
    <xdr:to>
      <xdr:col>21</xdr:col>
      <xdr:colOff>160020</xdr:colOff>
      <xdr:row>39</xdr:row>
      <xdr:rowOff>121920</xdr:rowOff>
    </xdr:to>
    <mc:AlternateContent xmlns:mc="http://schemas.openxmlformats.org/markup-compatibility/2006" xmlns:a14="http://schemas.microsoft.com/office/drawing/2010/main">
      <mc:Choice Requires="a14">
        <xdr:graphicFrame macro="">
          <xdr:nvGraphicFramePr>
            <xdr:cNvPr id="86" name="Segment 1">
              <a:extLst>
                <a:ext uri="{FF2B5EF4-FFF2-40B4-BE49-F238E27FC236}">
                  <a16:creationId xmlns:a16="http://schemas.microsoft.com/office/drawing/2014/main" id="{001C4105-42A9-4EB0-9D63-FB31AA40E3C9}"/>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1750040" y="5661660"/>
              <a:ext cx="1211580" cy="15925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237510</xdr:colOff>
      <xdr:row>30</xdr:row>
      <xdr:rowOff>180805</xdr:rowOff>
    </xdr:from>
    <xdr:to>
      <xdr:col>19</xdr:col>
      <xdr:colOff>144780</xdr:colOff>
      <xdr:row>39</xdr:row>
      <xdr:rowOff>106680</xdr:rowOff>
    </xdr:to>
    <mc:AlternateContent xmlns:mc="http://schemas.openxmlformats.org/markup-compatibility/2006" xmlns:a14="http://schemas.microsoft.com/office/drawing/2010/main">
      <mc:Choice Requires="a14">
        <xdr:graphicFrame macro="">
          <xdr:nvGraphicFramePr>
            <xdr:cNvPr id="87" name="Region 1">
              <a:extLst>
                <a:ext uri="{FF2B5EF4-FFF2-40B4-BE49-F238E27FC236}">
                  <a16:creationId xmlns:a16="http://schemas.microsoft.com/office/drawing/2014/main" id="{8B95F174-C93D-41ED-9AF8-AA87A1A8DDEA}"/>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0600710" y="5667205"/>
              <a:ext cx="1126470" cy="157179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527.532345717591" createdVersion="8" refreshedVersion="8" minRefreshableVersion="3" recordCount="9994" xr:uid="{13B91642-682B-4DA3-91D4-B1D36F717AD8}">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48771169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B4710C4-C107-4EAA-BCB1-7E79831B5950}"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C16" firstHeaderRow="0"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2">
    <format dxfId="2">
      <pivotArea collapsedLevelsAreSubtotals="1" fieldPosition="0">
        <references count="2">
          <reference field="4294967294" count="1" selected="0">
            <x v="0"/>
          </reference>
          <reference field="22" count="1">
            <x v="2"/>
          </reference>
        </references>
      </pivotArea>
    </format>
    <format dxfId="1">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528E0AD-D6E0-45BA-8807-62D471A469E9}"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3A22FF7-D257-4618-B214-C028103D5DD2}"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5" count="1" selected="0">
            <x v="0"/>
          </reference>
        </references>
      </pivotArea>
    </chartFormat>
    <chartFormat chart="3" format="10">
      <pivotArea type="data" outline="0" fieldPosition="0">
        <references count="2">
          <reference field="4294967294" count="1" selected="0">
            <x v="0"/>
          </reference>
          <reference field="15" count="1" selected="0">
            <x v="1"/>
          </reference>
        </references>
      </pivotArea>
    </chartFormat>
    <chartFormat chart="3"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99838FD-0EE7-4C12-ADF4-C58B6D888651}"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F2908E2-1DF6-4FA2-AED5-1FBB0626EFC0}"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03227F4-6CE6-4B08-ADE6-2EF157C58BAE}"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B821601-622D-4881-A002-ED433C121802}"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Q3:R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numFmtId="10"/>
  </dataFields>
  <formats count="1">
    <format dxfId="0">
      <pivotArea outline="0" collapsedLevelsAreSubtotals="1" fieldPosition="0"/>
    </format>
  </formats>
  <chartFormats count="2">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784D2F4-E726-445A-8692-3C4D92806817}"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M3:N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4" format="1"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A009314-1CD5-4622-B6ED-8D3058A1851F}"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I3:J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A9F5FEF-11BB-45D6-BC5B-1FDC75BF9297}"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E3:F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3">
    <chartFormat chart="2"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99C6A7B-9E2D-414F-80FB-67C9E950DA9A}"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F8"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showAll="0">
      <items count="5">
        <item sd="0" x="2"/>
        <item sd="0" x="1"/>
        <item sd="0" x="0"/>
        <item sd="0"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
  </rowFields>
  <rowItems count="5">
    <i>
      <x/>
    </i>
    <i>
      <x v="1"/>
    </i>
    <i>
      <x v="2"/>
    </i>
    <i>
      <x v="3"/>
    </i>
    <i t="grand">
      <x/>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Sum of Profit Margin" fld="25" baseField="0" baseItem="0"/>
    <dataField name="Count of Order ID" fld="1" subtotal="count"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E1AC9013-ADCE-4D8F-8855-DBDF13CA7B91}" sourceName="Year">
  <pivotTables>
    <pivotTable tabId="4" name="PivotTable3"/>
    <pivotTable tabId="3" name="PivotTable2"/>
    <pivotTable tabId="8" name="PivotTable10"/>
    <pivotTable tabId="8" name="PivotTable11"/>
    <pivotTable tabId="8" name="PivotTable7"/>
    <pivotTable tabId="8" name="PivotTable8"/>
    <pivotTable tabId="8" name="PivotTable9"/>
    <pivotTable tabId="6" name="PivotTable5"/>
    <pivotTable tabId="5" name="PivotTable4"/>
    <pivotTable tabId="7" name="PivotTable6"/>
  </pivotTables>
  <data>
    <tabular pivotCacheId="487711691">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E731CB36-49E7-4831-B2D6-DC1524285CA9}" sourceName="Segment">
  <pivotTables>
    <pivotTable tabId="4" name="PivotTable3"/>
    <pivotTable tabId="3" name="PivotTable2"/>
    <pivotTable tabId="8" name="PivotTable10"/>
    <pivotTable tabId="8" name="PivotTable11"/>
    <pivotTable tabId="8" name="PivotTable7"/>
    <pivotTable tabId="8" name="PivotTable8"/>
    <pivotTable tabId="8" name="PivotTable9"/>
    <pivotTable tabId="9" name="PivotTable12"/>
    <pivotTable tabId="6" name="PivotTable5"/>
    <pivotTable tabId="5" name="PivotTable4"/>
    <pivotTable tabId="7" name="PivotTable6"/>
  </pivotTables>
  <data>
    <tabular pivotCacheId="48771169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07CD202-6A01-4141-B723-5AAD19C9F318}" sourceName="Region">
  <pivotTables>
    <pivotTable tabId="4" name="PivotTable3"/>
    <pivotTable tabId="3" name="PivotTable2"/>
    <pivotTable tabId="8" name="PivotTable10"/>
    <pivotTable tabId="8" name="PivotTable11"/>
    <pivotTable tabId="8" name="PivotTable7"/>
    <pivotTable tabId="8" name="PivotTable8"/>
    <pivotTable tabId="8" name="PivotTable9"/>
    <pivotTable tabId="9" name="PivotTable12"/>
    <pivotTable tabId="6" name="PivotTable5"/>
    <pivotTable tabId="5" name="PivotTable4"/>
    <pivotTable tabId="7" name="PivotTable6"/>
  </pivotTables>
  <data>
    <tabular pivotCacheId="487711691">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673AEC1D-8F0B-403D-B918-F1060D49108B}" cache="Slicer_Year" caption="Year" rowHeight="234950"/>
  <slicer name="Segment" xr10:uid="{8161260D-C37A-4192-A062-6AFC07F3DC10}" cache="Slicer_Segment" caption="Segment" rowHeight="234950"/>
  <slicer name="Region" xr10:uid="{8EB9B523-2ED9-4FC1-A5ED-F2BE429D805D}"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D280A31C-192E-4F1F-91F7-EDCB5B9623F7}" cache="Slicer_Year" caption="Year" style="AB" rowHeight="234950"/>
  <slicer name="Segment 1" xr10:uid="{EE16A61B-80E8-4866-B62C-DFDC8416306C}" cache="Slicer_Segment" caption="Segment" style="AB" rowHeight="234950"/>
  <slicer name="Region 1" xr10:uid="{23C39D74-218B-4F92-B829-7FEE6FDF3311}" cache="Slicer_Region" caption="Region" style="AB"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autoFilter ref="A1:V9995" xr:uid="{00000000-000C-0000-FFFF-FFFF00000000}"/>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1.bin"/><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27B7DD-68DC-4893-BACB-F46F0A7D6953}">
  <dimension ref="A3:H16"/>
  <sheetViews>
    <sheetView workbookViewId="0">
      <selection activeCell="B10" sqref="B10"/>
    </sheetView>
  </sheetViews>
  <sheetFormatPr defaultRowHeight="14.4" x14ac:dyDescent="0.3"/>
  <cols>
    <col min="1" max="1" width="12.44140625" bestFit="1" customWidth="1"/>
    <col min="2" max="2" width="11.21875" bestFit="1" customWidth="1"/>
    <col min="3" max="3" width="11.6640625" bestFit="1" customWidth="1"/>
  </cols>
  <sheetData>
    <row r="3" spans="1:8" x14ac:dyDescent="0.3">
      <c r="A3" s="5" t="s">
        <v>10932</v>
      </c>
      <c r="B3" s="4" t="s">
        <v>10935</v>
      </c>
      <c r="C3" s="9" t="s">
        <v>10933</v>
      </c>
    </row>
    <row r="4" spans="1:8" x14ac:dyDescent="0.3">
      <c r="A4" s="7" t="s">
        <v>10937</v>
      </c>
      <c r="B4" s="10">
        <v>95365.937600000019</v>
      </c>
      <c r="C4" s="17">
        <v>9199.2699999999986</v>
      </c>
    </row>
    <row r="5" spans="1:8" x14ac:dyDescent="0.3">
      <c r="A5" s="7" t="s">
        <v>10938</v>
      </c>
      <c r="B5" s="10">
        <v>60172.649400000024</v>
      </c>
      <c r="C5" s="17">
        <v>10288.898699999991</v>
      </c>
    </row>
    <row r="6" spans="1:8" x14ac:dyDescent="0.3">
      <c r="A6" s="7" t="s">
        <v>10939</v>
      </c>
      <c r="B6" s="10">
        <v>199252.98399999991</v>
      </c>
      <c r="C6" s="17">
        <v>26806.573700000015</v>
      </c>
    </row>
    <row r="7" spans="1:8" x14ac:dyDescent="0.3">
      <c r="A7" s="7" t="s">
        <v>10940</v>
      </c>
      <c r="B7" s="10">
        <v>141851.5674</v>
      </c>
      <c r="C7" s="17">
        <v>13437.806799999998</v>
      </c>
      <c r="H7" s="10"/>
    </row>
    <row r="8" spans="1:8" x14ac:dyDescent="0.3">
      <c r="A8" s="7" t="s">
        <v>10941</v>
      </c>
      <c r="B8" s="10">
        <v>156122.28669999994</v>
      </c>
      <c r="C8" s="17">
        <v>22308.51279999999</v>
      </c>
    </row>
    <row r="9" spans="1:8" x14ac:dyDescent="0.3">
      <c r="A9" s="7" t="s">
        <v>10942</v>
      </c>
      <c r="B9" s="10">
        <v>147082.61130000011</v>
      </c>
      <c r="C9" s="17">
        <v>20899.334500000012</v>
      </c>
    </row>
    <row r="10" spans="1:8" x14ac:dyDescent="0.3">
      <c r="A10" s="7" t="s">
        <v>10943</v>
      </c>
      <c r="B10" s="10">
        <v>149580.83800000031</v>
      </c>
      <c r="C10" s="17">
        <v>13535.38299999998</v>
      </c>
    </row>
    <row r="11" spans="1:8" x14ac:dyDescent="0.3">
      <c r="A11" s="7" t="s">
        <v>10944</v>
      </c>
      <c r="B11" s="10">
        <v>159589.45099999988</v>
      </c>
      <c r="C11" s="17">
        <v>21896.715399999972</v>
      </c>
    </row>
    <row r="12" spans="1:8" x14ac:dyDescent="0.3">
      <c r="A12" s="7" t="s">
        <v>10945</v>
      </c>
      <c r="B12" s="10">
        <v>309770.09970000025</v>
      </c>
      <c r="C12" s="17">
        <v>37293.192500000034</v>
      </c>
    </row>
    <row r="13" spans="1:8" x14ac:dyDescent="0.3">
      <c r="A13" s="7" t="s">
        <v>10946</v>
      </c>
      <c r="B13" s="10">
        <v>197115.20170000009</v>
      </c>
      <c r="C13" s="17">
        <v>31469.663800000035</v>
      </c>
    </row>
    <row r="14" spans="1:8" x14ac:dyDescent="0.3">
      <c r="A14" s="7" t="s">
        <v>10947</v>
      </c>
      <c r="B14" s="10">
        <v>349120.07400000008</v>
      </c>
      <c r="C14" s="17">
        <v>35825.536599999927</v>
      </c>
    </row>
    <row r="15" spans="1:8" x14ac:dyDescent="0.3">
      <c r="A15" s="7" t="s">
        <v>10948</v>
      </c>
      <c r="B15" s="10">
        <v>332177.15950000001</v>
      </c>
      <c r="C15" s="17">
        <v>43436.13390000003</v>
      </c>
    </row>
    <row r="16" spans="1:8" x14ac:dyDescent="0.3">
      <c r="A16" s="8" t="s">
        <v>10934</v>
      </c>
      <c r="B16" s="18">
        <v>2297200.8603000008</v>
      </c>
      <c r="C16" s="19">
        <v>286397.02169999998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B1D7FF-55B5-4442-8B40-8D0356F4AF59}">
  <dimension ref="A3:E7"/>
  <sheetViews>
    <sheetView workbookViewId="0">
      <selection activeCell="B6" sqref="B6"/>
    </sheetView>
  </sheetViews>
  <sheetFormatPr defaultRowHeight="14.4" x14ac:dyDescent="0.3"/>
  <cols>
    <col min="1" max="1" width="13.109375" bestFit="1" customWidth="1"/>
    <col min="2" max="2" width="12" bestFit="1" customWidth="1"/>
    <col min="4" max="4" width="13.109375" bestFit="1" customWidth="1"/>
    <col min="5" max="5" width="12" bestFit="1" customWidth="1"/>
  </cols>
  <sheetData>
    <row r="3" spans="1:5" x14ac:dyDescent="0.3">
      <c r="A3" s="5" t="s">
        <v>10932</v>
      </c>
      <c r="B3" s="6" t="s">
        <v>10933</v>
      </c>
      <c r="D3" s="12" t="s">
        <v>15</v>
      </c>
      <c r="E3" s="12" t="s">
        <v>21</v>
      </c>
    </row>
    <row r="4" spans="1:5" x14ac:dyDescent="0.3">
      <c r="A4" s="7" t="s">
        <v>71</v>
      </c>
      <c r="B4" s="6">
        <v>145454.9480999998</v>
      </c>
      <c r="D4" t="str">
        <f>A4</f>
        <v>Technology</v>
      </c>
      <c r="E4" s="13">
        <f>GETPIVOTDATA("Profit",$A$3,"Category",A4)</f>
        <v>145454.9480999998</v>
      </c>
    </row>
    <row r="5" spans="1:5" x14ac:dyDescent="0.3">
      <c r="A5" s="11" t="s">
        <v>46</v>
      </c>
      <c r="B5" s="29">
        <v>122490.8008000001</v>
      </c>
      <c r="D5" t="str">
        <f t="shared" ref="D5:D7" si="0">A5</f>
        <v>Office Supplies</v>
      </c>
      <c r="E5" s="13">
        <f t="shared" ref="E5:E6" si="1">GETPIVOTDATA("Profit",$A$3,"Category",A5)</f>
        <v>122490.8008000001</v>
      </c>
    </row>
    <row r="6" spans="1:5" x14ac:dyDescent="0.3">
      <c r="A6" s="11" t="s">
        <v>32</v>
      </c>
      <c r="B6" s="29">
        <v>18451.272799999992</v>
      </c>
      <c r="D6" t="str">
        <f t="shared" si="0"/>
        <v>Furniture</v>
      </c>
      <c r="E6" s="13">
        <f t="shared" si="1"/>
        <v>18451.272799999992</v>
      </c>
    </row>
    <row r="7" spans="1:5" x14ac:dyDescent="0.3">
      <c r="A7" s="8" t="s">
        <v>10934</v>
      </c>
      <c r="B7" s="30">
        <v>286397.02169999992</v>
      </c>
      <c r="D7" t="str">
        <f t="shared" si="0"/>
        <v>Grand Total</v>
      </c>
      <c r="E7" s="13">
        <f>GETPIVOTDATA("Profit",$A$3)</f>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AA0250-0987-4C18-AB4A-2CB001D6D799}">
  <dimension ref="A3:B7"/>
  <sheetViews>
    <sheetView workbookViewId="0">
      <selection activeCell="M5" sqref="M5"/>
    </sheetView>
  </sheetViews>
  <sheetFormatPr defaultRowHeight="14.4" x14ac:dyDescent="0.3"/>
  <cols>
    <col min="1" max="1" width="13.109375" bestFit="1" customWidth="1"/>
    <col min="2" max="2" width="11.21875" bestFit="1" customWidth="1"/>
  </cols>
  <sheetData>
    <row r="3" spans="1:2" x14ac:dyDescent="0.3">
      <c r="A3" s="5" t="s">
        <v>10932</v>
      </c>
      <c r="B3" s="6" t="s">
        <v>10935</v>
      </c>
    </row>
    <row r="4" spans="1:2" x14ac:dyDescent="0.3">
      <c r="A4" s="7" t="s">
        <v>32</v>
      </c>
      <c r="B4" s="14">
        <v>0.32300170530281774</v>
      </c>
    </row>
    <row r="5" spans="1:2" x14ac:dyDescent="0.3">
      <c r="A5" s="11" t="s">
        <v>46</v>
      </c>
      <c r="B5" s="15">
        <v>0.31301008302169103</v>
      </c>
    </row>
    <row r="6" spans="1:2" x14ac:dyDescent="0.3">
      <c r="A6" s="11" t="s">
        <v>71</v>
      </c>
      <c r="B6" s="15">
        <v>0.36398821167549117</v>
      </c>
    </row>
    <row r="7" spans="1:2" x14ac:dyDescent="0.3">
      <c r="A7" s="8" t="s">
        <v>10934</v>
      </c>
      <c r="B7" s="16">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295A92-5BC4-4499-8106-C560B13CA261}">
  <dimension ref="A3:E53"/>
  <sheetViews>
    <sheetView workbookViewId="0">
      <selection activeCell="D3" sqref="D3:E52"/>
    </sheetView>
  </sheetViews>
  <sheetFormatPr defaultRowHeight="14.4" x14ac:dyDescent="0.3"/>
  <cols>
    <col min="1" max="1" width="17.33203125" bestFit="1" customWidth="1"/>
    <col min="2" max="2" width="12" bestFit="1" customWidth="1"/>
    <col min="4" max="4" width="17.33203125" bestFit="1" customWidth="1"/>
    <col min="5" max="5" width="12" bestFit="1" customWidth="1"/>
  </cols>
  <sheetData>
    <row r="3" spans="1:5" x14ac:dyDescent="0.3">
      <c r="A3" s="5" t="s">
        <v>10932</v>
      </c>
      <c r="B3" s="6" t="s">
        <v>10935</v>
      </c>
      <c r="D3" s="12" t="s">
        <v>11</v>
      </c>
      <c r="E3" s="12" t="s">
        <v>18</v>
      </c>
    </row>
    <row r="4" spans="1:5" x14ac:dyDescent="0.3">
      <c r="A4" s="7" t="s">
        <v>358</v>
      </c>
      <c r="B4" s="6">
        <v>19510.639999999992</v>
      </c>
      <c r="D4" t="str">
        <f>A4</f>
        <v>Alabama</v>
      </c>
      <c r="E4" s="13">
        <f>GETPIVOTDATA("Sales",$A$3,"State",A4)</f>
        <v>19510.639999999992</v>
      </c>
    </row>
    <row r="5" spans="1:5" x14ac:dyDescent="0.3">
      <c r="A5" s="11" t="s">
        <v>310</v>
      </c>
      <c r="B5" s="29">
        <v>35282.000999999997</v>
      </c>
      <c r="D5" t="str">
        <f t="shared" ref="D5:D52" si="0">A5</f>
        <v>Arizona</v>
      </c>
      <c r="E5" s="13">
        <f t="shared" ref="E5:E52" si="1">GETPIVOTDATA("Sales",$A$3,"State",A5)</f>
        <v>35282.000999999997</v>
      </c>
    </row>
    <row r="6" spans="1:5" x14ac:dyDescent="0.3">
      <c r="A6" s="11" t="s">
        <v>1707</v>
      </c>
      <c r="B6" s="29">
        <v>11678.129999999997</v>
      </c>
      <c r="D6" t="str">
        <f t="shared" si="0"/>
        <v>Arkansas</v>
      </c>
      <c r="E6" s="13">
        <f t="shared" si="1"/>
        <v>11678.129999999997</v>
      </c>
    </row>
    <row r="7" spans="1:5" x14ac:dyDescent="0.3">
      <c r="A7" s="11" t="s">
        <v>43</v>
      </c>
      <c r="B7" s="29">
        <v>457687.63150000101</v>
      </c>
      <c r="D7" t="str">
        <f t="shared" si="0"/>
        <v>California</v>
      </c>
      <c r="E7" s="13">
        <f t="shared" si="1"/>
        <v>457687.63150000101</v>
      </c>
    </row>
    <row r="8" spans="1:5" x14ac:dyDescent="0.3">
      <c r="A8" s="11" t="s">
        <v>457</v>
      </c>
      <c r="B8" s="29">
        <v>32108.117999999995</v>
      </c>
      <c r="D8" t="str">
        <f t="shared" si="0"/>
        <v>Colorado</v>
      </c>
      <c r="E8" s="13">
        <f t="shared" si="1"/>
        <v>32108.117999999995</v>
      </c>
    </row>
    <row r="9" spans="1:5" x14ac:dyDescent="0.3">
      <c r="A9" s="11" t="s">
        <v>747</v>
      </c>
      <c r="B9" s="29">
        <v>13384.356999999996</v>
      </c>
      <c r="D9" t="str">
        <f t="shared" si="0"/>
        <v>Connecticut</v>
      </c>
      <c r="E9" s="13">
        <f t="shared" si="1"/>
        <v>13384.356999999996</v>
      </c>
    </row>
    <row r="10" spans="1:5" x14ac:dyDescent="0.3">
      <c r="A10" s="11" t="s">
        <v>245</v>
      </c>
      <c r="B10" s="29">
        <v>27451.068999999992</v>
      </c>
      <c r="D10" t="str">
        <f t="shared" si="0"/>
        <v>Delaware</v>
      </c>
      <c r="E10" s="13">
        <f t="shared" si="1"/>
        <v>27451.068999999992</v>
      </c>
    </row>
    <row r="11" spans="1:5" x14ac:dyDescent="0.3">
      <c r="A11" s="11" t="s">
        <v>3034</v>
      </c>
      <c r="B11" s="29">
        <v>2865.0199999999995</v>
      </c>
      <c r="D11" t="str">
        <f t="shared" si="0"/>
        <v>District of Columbia</v>
      </c>
      <c r="E11" s="13">
        <f t="shared" si="1"/>
        <v>2865.0199999999995</v>
      </c>
    </row>
    <row r="12" spans="1:5" x14ac:dyDescent="0.3">
      <c r="A12" s="11" t="s">
        <v>54</v>
      </c>
      <c r="B12" s="29">
        <v>89473.707999999999</v>
      </c>
      <c r="D12" t="str">
        <f t="shared" si="0"/>
        <v>Florida</v>
      </c>
      <c r="E12" s="13">
        <f t="shared" si="1"/>
        <v>89473.707999999999</v>
      </c>
    </row>
    <row r="13" spans="1:5" x14ac:dyDescent="0.3">
      <c r="A13" s="11" t="s">
        <v>1272</v>
      </c>
      <c r="B13" s="29">
        <v>49095.840000000004</v>
      </c>
      <c r="D13" t="str">
        <f t="shared" si="0"/>
        <v>Georgia</v>
      </c>
      <c r="E13" s="13">
        <f t="shared" si="1"/>
        <v>49095.840000000004</v>
      </c>
    </row>
    <row r="14" spans="1:5" x14ac:dyDescent="0.3">
      <c r="A14" s="11" t="s">
        <v>6260</v>
      </c>
      <c r="B14" s="29">
        <v>4382.4860000000017</v>
      </c>
      <c r="D14" t="str">
        <f t="shared" si="0"/>
        <v>Idaho</v>
      </c>
      <c r="E14" s="13">
        <f t="shared" si="1"/>
        <v>4382.4860000000017</v>
      </c>
    </row>
    <row r="15" spans="1:5" x14ac:dyDescent="0.3">
      <c r="A15" s="11" t="s">
        <v>211</v>
      </c>
      <c r="B15" s="29">
        <v>80166.10099999985</v>
      </c>
      <c r="D15" t="str">
        <f t="shared" si="0"/>
        <v>Illinois</v>
      </c>
      <c r="E15" s="13">
        <f t="shared" si="1"/>
        <v>80166.10099999985</v>
      </c>
    </row>
    <row r="16" spans="1:5" x14ac:dyDescent="0.3">
      <c r="A16" s="11" t="s">
        <v>254</v>
      </c>
      <c r="B16" s="29">
        <v>53555.360000000001</v>
      </c>
      <c r="D16" t="str">
        <f t="shared" si="0"/>
        <v>Indiana</v>
      </c>
      <c r="E16" s="13">
        <f t="shared" si="1"/>
        <v>53555.360000000001</v>
      </c>
    </row>
    <row r="17" spans="1:5" x14ac:dyDescent="0.3">
      <c r="A17" s="11" t="s">
        <v>489</v>
      </c>
      <c r="B17" s="29">
        <v>4579.7599999999993</v>
      </c>
      <c r="D17" t="str">
        <f t="shared" si="0"/>
        <v>Iowa</v>
      </c>
      <c r="E17" s="13">
        <f t="shared" si="1"/>
        <v>4579.7599999999993</v>
      </c>
    </row>
    <row r="18" spans="1:5" x14ac:dyDescent="0.3">
      <c r="A18" s="11" t="s">
        <v>4530</v>
      </c>
      <c r="B18" s="29">
        <v>2914.31</v>
      </c>
      <c r="D18" t="str">
        <f t="shared" si="0"/>
        <v>Kansas</v>
      </c>
      <c r="E18" s="13">
        <f t="shared" si="1"/>
        <v>2914.31</v>
      </c>
    </row>
    <row r="19" spans="1:5" x14ac:dyDescent="0.3">
      <c r="A19" s="11" t="s">
        <v>29</v>
      </c>
      <c r="B19" s="29">
        <v>36591.749999999971</v>
      </c>
      <c r="D19" t="str">
        <f t="shared" si="0"/>
        <v>Kentucky</v>
      </c>
      <c r="E19" s="13">
        <f t="shared" si="1"/>
        <v>36591.749999999971</v>
      </c>
    </row>
    <row r="20" spans="1:5" x14ac:dyDescent="0.3">
      <c r="A20" s="11" t="s">
        <v>736</v>
      </c>
      <c r="B20" s="29">
        <v>9217.0299999999988</v>
      </c>
      <c r="D20" t="str">
        <f t="shared" si="0"/>
        <v>Louisiana</v>
      </c>
      <c r="E20" s="13">
        <f t="shared" si="1"/>
        <v>9217.0299999999988</v>
      </c>
    </row>
    <row r="21" spans="1:5" x14ac:dyDescent="0.3">
      <c r="A21" s="11" t="s">
        <v>5235</v>
      </c>
      <c r="B21" s="29">
        <v>1270.53</v>
      </c>
      <c r="D21" t="str">
        <f t="shared" si="0"/>
        <v>Maine</v>
      </c>
      <c r="E21" s="13">
        <f t="shared" si="1"/>
        <v>1270.53</v>
      </c>
    </row>
    <row r="22" spans="1:5" x14ac:dyDescent="0.3">
      <c r="A22" s="11" t="s">
        <v>2735</v>
      </c>
      <c r="B22" s="29">
        <v>23705.523000000005</v>
      </c>
      <c r="D22" t="str">
        <f t="shared" si="0"/>
        <v>Maryland</v>
      </c>
      <c r="E22" s="13">
        <f t="shared" si="1"/>
        <v>23705.523000000005</v>
      </c>
    </row>
    <row r="23" spans="1:5" x14ac:dyDescent="0.3">
      <c r="A23" s="11" t="s">
        <v>1245</v>
      </c>
      <c r="B23" s="29">
        <v>28634.43399999999</v>
      </c>
      <c r="D23" t="str">
        <f t="shared" si="0"/>
        <v>Massachusetts</v>
      </c>
      <c r="E23" s="13">
        <f t="shared" si="1"/>
        <v>28634.43399999999</v>
      </c>
    </row>
    <row r="24" spans="1:5" x14ac:dyDescent="0.3">
      <c r="A24" s="11" t="s">
        <v>238</v>
      </c>
      <c r="B24" s="29">
        <v>76269.614000000016</v>
      </c>
      <c r="D24" t="str">
        <f t="shared" si="0"/>
        <v>Michigan</v>
      </c>
      <c r="E24" s="13">
        <f t="shared" si="1"/>
        <v>76269.614000000016</v>
      </c>
    </row>
    <row r="25" spans="1:5" x14ac:dyDescent="0.3">
      <c r="A25" s="11" t="s">
        <v>229</v>
      </c>
      <c r="B25" s="29">
        <v>29863.149999999994</v>
      </c>
      <c r="D25" t="str">
        <f t="shared" si="0"/>
        <v>Minnesota</v>
      </c>
      <c r="E25" s="13">
        <f t="shared" si="1"/>
        <v>29863.149999999994</v>
      </c>
    </row>
    <row r="26" spans="1:5" x14ac:dyDescent="0.3">
      <c r="A26" s="11" t="s">
        <v>1487</v>
      </c>
      <c r="B26" s="29">
        <v>10771.34</v>
      </c>
      <c r="D26" t="str">
        <f t="shared" si="0"/>
        <v>Mississippi</v>
      </c>
      <c r="E26" s="13">
        <f t="shared" si="1"/>
        <v>10771.34</v>
      </c>
    </row>
    <row r="27" spans="1:5" x14ac:dyDescent="0.3">
      <c r="A27" s="11" t="s">
        <v>596</v>
      </c>
      <c r="B27" s="29">
        <v>22205.149999999998</v>
      </c>
      <c r="D27" t="str">
        <f t="shared" si="0"/>
        <v>Missouri</v>
      </c>
      <c r="E27" s="13">
        <f t="shared" si="1"/>
        <v>22205.149999999998</v>
      </c>
    </row>
    <row r="28" spans="1:5" x14ac:dyDescent="0.3">
      <c r="A28" s="11" t="s">
        <v>1762</v>
      </c>
      <c r="B28" s="29">
        <v>5589.3519999999971</v>
      </c>
      <c r="D28" t="str">
        <f t="shared" si="0"/>
        <v>Montana</v>
      </c>
      <c r="E28" s="13">
        <f t="shared" si="1"/>
        <v>5589.3519999999971</v>
      </c>
    </row>
    <row r="29" spans="1:5" x14ac:dyDescent="0.3">
      <c r="A29" s="11" t="s">
        <v>138</v>
      </c>
      <c r="B29" s="29">
        <v>7464.9299999999985</v>
      </c>
      <c r="D29" t="str">
        <f t="shared" si="0"/>
        <v>Nebraska</v>
      </c>
      <c r="E29" s="13">
        <f t="shared" si="1"/>
        <v>7464.9299999999985</v>
      </c>
    </row>
    <row r="30" spans="1:5" x14ac:dyDescent="0.3">
      <c r="A30" s="11" t="s">
        <v>1392</v>
      </c>
      <c r="B30" s="29">
        <v>16729.101999999999</v>
      </c>
      <c r="D30" t="str">
        <f t="shared" si="0"/>
        <v>Nevada</v>
      </c>
      <c r="E30" s="13">
        <f t="shared" si="1"/>
        <v>16729.101999999999</v>
      </c>
    </row>
    <row r="31" spans="1:5" x14ac:dyDescent="0.3">
      <c r="A31" s="11" t="s">
        <v>2694</v>
      </c>
      <c r="B31" s="29">
        <v>7292.5239999999994</v>
      </c>
      <c r="D31" t="str">
        <f t="shared" si="0"/>
        <v>New Hampshire</v>
      </c>
      <c r="E31" s="13">
        <f t="shared" si="1"/>
        <v>7292.5239999999994</v>
      </c>
    </row>
    <row r="32" spans="1:5" x14ac:dyDescent="0.3">
      <c r="A32" s="11" t="s">
        <v>788</v>
      </c>
      <c r="B32" s="29">
        <v>35764.312000000013</v>
      </c>
      <c r="D32" t="str">
        <f t="shared" si="0"/>
        <v>New Jersey</v>
      </c>
      <c r="E32" s="13">
        <f t="shared" si="1"/>
        <v>35764.312000000013</v>
      </c>
    </row>
    <row r="33" spans="1:5" x14ac:dyDescent="0.3">
      <c r="A33" s="11" t="s">
        <v>668</v>
      </c>
      <c r="B33" s="29">
        <v>4783.5220000000008</v>
      </c>
      <c r="D33" t="str">
        <f t="shared" si="0"/>
        <v>New Mexico</v>
      </c>
      <c r="E33" s="13">
        <f t="shared" si="1"/>
        <v>4783.5220000000008</v>
      </c>
    </row>
    <row r="34" spans="1:5" x14ac:dyDescent="0.3">
      <c r="A34" s="11" t="s">
        <v>267</v>
      </c>
      <c r="B34" s="29">
        <v>310876.27099999978</v>
      </c>
      <c r="D34" t="str">
        <f t="shared" si="0"/>
        <v>New York</v>
      </c>
      <c r="E34" s="13">
        <f t="shared" si="1"/>
        <v>310876.27099999978</v>
      </c>
    </row>
    <row r="35" spans="1:5" x14ac:dyDescent="0.3">
      <c r="A35" s="11" t="s">
        <v>88</v>
      </c>
      <c r="B35" s="29">
        <v>55603.163999999968</v>
      </c>
      <c r="D35" t="str">
        <f t="shared" si="0"/>
        <v>North Carolina</v>
      </c>
      <c r="E35" s="13">
        <f t="shared" si="1"/>
        <v>55603.163999999968</v>
      </c>
    </row>
    <row r="36" spans="1:5" x14ac:dyDescent="0.3">
      <c r="A36" s="11" t="s">
        <v>7449</v>
      </c>
      <c r="B36" s="29">
        <v>919.91</v>
      </c>
      <c r="D36" t="str">
        <f t="shared" si="0"/>
        <v>North Dakota</v>
      </c>
      <c r="E36" s="13">
        <f t="shared" si="1"/>
        <v>919.91</v>
      </c>
    </row>
    <row r="37" spans="1:5" x14ac:dyDescent="0.3">
      <c r="A37" s="11" t="s">
        <v>498</v>
      </c>
      <c r="B37" s="29">
        <v>78258.135999999926</v>
      </c>
      <c r="D37" t="str">
        <f t="shared" si="0"/>
        <v>Ohio</v>
      </c>
      <c r="E37" s="13">
        <f t="shared" si="1"/>
        <v>78258.135999999926</v>
      </c>
    </row>
    <row r="38" spans="1:5" x14ac:dyDescent="0.3">
      <c r="A38" s="11" t="s">
        <v>649</v>
      </c>
      <c r="B38" s="29">
        <v>19683.390000000003</v>
      </c>
      <c r="D38" t="str">
        <f t="shared" si="0"/>
        <v>Oklahoma</v>
      </c>
      <c r="E38" s="13">
        <f t="shared" si="1"/>
        <v>19683.390000000003</v>
      </c>
    </row>
    <row r="39" spans="1:5" x14ac:dyDescent="0.3">
      <c r="A39" s="11" t="s">
        <v>420</v>
      </c>
      <c r="B39" s="29">
        <v>17431.149999999991</v>
      </c>
      <c r="D39" t="str">
        <f t="shared" si="0"/>
        <v>Oregon</v>
      </c>
      <c r="E39" s="13">
        <f t="shared" si="1"/>
        <v>17431.149999999991</v>
      </c>
    </row>
    <row r="40" spans="1:5" x14ac:dyDescent="0.3">
      <c r="A40" s="11" t="s">
        <v>147</v>
      </c>
      <c r="B40" s="29">
        <v>116511.91400000003</v>
      </c>
      <c r="D40" t="str">
        <f t="shared" si="0"/>
        <v>Pennsylvania</v>
      </c>
      <c r="E40" s="13">
        <f t="shared" si="1"/>
        <v>116511.91400000003</v>
      </c>
    </row>
    <row r="41" spans="1:5" x14ac:dyDescent="0.3">
      <c r="A41" s="11" t="s">
        <v>1399</v>
      </c>
      <c r="B41" s="29">
        <v>22627.955999999995</v>
      </c>
      <c r="D41" t="str">
        <f t="shared" si="0"/>
        <v>Rhode Island</v>
      </c>
      <c r="E41" s="13">
        <f t="shared" si="1"/>
        <v>22627.955999999995</v>
      </c>
    </row>
    <row r="42" spans="1:5" x14ac:dyDescent="0.3">
      <c r="A42" s="11" t="s">
        <v>383</v>
      </c>
      <c r="B42" s="29">
        <v>8481.7099999999991</v>
      </c>
      <c r="D42" t="str">
        <f t="shared" si="0"/>
        <v>South Carolina</v>
      </c>
      <c r="E42" s="13">
        <f t="shared" si="1"/>
        <v>8481.7099999999991</v>
      </c>
    </row>
    <row r="43" spans="1:5" x14ac:dyDescent="0.3">
      <c r="A43" s="11" t="s">
        <v>5326</v>
      </c>
      <c r="B43" s="29">
        <v>1315.5600000000002</v>
      </c>
      <c r="D43" t="str">
        <f t="shared" si="0"/>
        <v>South Dakota</v>
      </c>
      <c r="E43" s="13">
        <f t="shared" si="1"/>
        <v>1315.5600000000002</v>
      </c>
    </row>
    <row r="44" spans="1:5" x14ac:dyDescent="0.3">
      <c r="A44" s="11" t="s">
        <v>335</v>
      </c>
      <c r="B44" s="29">
        <v>30661.872999999981</v>
      </c>
      <c r="D44" t="str">
        <f t="shared" si="0"/>
        <v>Tennessee</v>
      </c>
      <c r="E44" s="13">
        <f t="shared" si="1"/>
        <v>30661.872999999981</v>
      </c>
    </row>
    <row r="45" spans="1:5" x14ac:dyDescent="0.3">
      <c r="A45" s="11" t="s">
        <v>104</v>
      </c>
      <c r="B45" s="29">
        <v>170188.04580000002</v>
      </c>
      <c r="D45" t="str">
        <f t="shared" si="0"/>
        <v>Texas</v>
      </c>
      <c r="E45" s="13">
        <f t="shared" si="1"/>
        <v>170188.04580000002</v>
      </c>
    </row>
    <row r="46" spans="1:5" x14ac:dyDescent="0.3">
      <c r="A46" s="11" t="s">
        <v>121</v>
      </c>
      <c r="B46" s="29">
        <v>11220.055999999999</v>
      </c>
      <c r="D46" t="str">
        <f t="shared" si="0"/>
        <v>Utah</v>
      </c>
      <c r="E46" s="13">
        <f t="shared" si="1"/>
        <v>11220.055999999999</v>
      </c>
    </row>
    <row r="47" spans="1:5" x14ac:dyDescent="0.3">
      <c r="A47" s="11" t="s">
        <v>5203</v>
      </c>
      <c r="B47" s="29">
        <v>8929.369999999999</v>
      </c>
      <c r="D47" t="str">
        <f t="shared" si="0"/>
        <v>Vermont</v>
      </c>
      <c r="E47" s="13">
        <f t="shared" si="1"/>
        <v>8929.369999999999</v>
      </c>
    </row>
    <row r="48" spans="1:5" x14ac:dyDescent="0.3">
      <c r="A48" s="11" t="s">
        <v>319</v>
      </c>
      <c r="B48" s="29">
        <v>70636.719999999987</v>
      </c>
      <c r="D48" t="str">
        <f t="shared" si="0"/>
        <v>Virginia</v>
      </c>
      <c r="E48" s="13">
        <f t="shared" si="1"/>
        <v>70636.719999999987</v>
      </c>
    </row>
    <row r="49" spans="1:5" x14ac:dyDescent="0.3">
      <c r="A49" s="11" t="s">
        <v>96</v>
      </c>
      <c r="B49" s="29">
        <v>138641.26999999993</v>
      </c>
      <c r="D49" t="str">
        <f t="shared" si="0"/>
        <v>Washington</v>
      </c>
      <c r="E49" s="13">
        <f t="shared" si="1"/>
        <v>138641.26999999993</v>
      </c>
    </row>
    <row r="50" spans="1:5" x14ac:dyDescent="0.3">
      <c r="A50" s="11" t="s">
        <v>9726</v>
      </c>
      <c r="B50" s="29">
        <v>1209.8240000000001</v>
      </c>
      <c r="D50" t="str">
        <f t="shared" si="0"/>
        <v>West Virginia</v>
      </c>
      <c r="E50" s="13">
        <f t="shared" si="1"/>
        <v>1209.8240000000001</v>
      </c>
    </row>
    <row r="51" spans="1:5" x14ac:dyDescent="0.3">
      <c r="A51" s="11" t="s">
        <v>114</v>
      </c>
      <c r="B51" s="29">
        <v>32114.610000000019</v>
      </c>
      <c r="D51" t="str">
        <f t="shared" si="0"/>
        <v>Wisconsin</v>
      </c>
      <c r="E51" s="13">
        <f t="shared" si="1"/>
        <v>32114.610000000019</v>
      </c>
    </row>
    <row r="52" spans="1:5" x14ac:dyDescent="0.3">
      <c r="A52" s="11" t="s">
        <v>8542</v>
      </c>
      <c r="B52" s="29">
        <v>1603.1360000000002</v>
      </c>
      <c r="D52" t="str">
        <f t="shared" si="0"/>
        <v>Wyoming</v>
      </c>
      <c r="E52" s="13">
        <f t="shared" si="1"/>
        <v>1603.1360000000002</v>
      </c>
    </row>
    <row r="53" spans="1:5" x14ac:dyDescent="0.3">
      <c r="A53" s="8" t="s">
        <v>10934</v>
      </c>
      <c r="B53" s="30">
        <v>2297200.8603000003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A18FF0-203E-48D5-8A4D-17F3AA0E2A55}">
  <dimension ref="A3:B9"/>
  <sheetViews>
    <sheetView workbookViewId="0">
      <selection activeCell="I21" sqref="I21"/>
    </sheetView>
  </sheetViews>
  <sheetFormatPr defaultRowHeight="14.4" x14ac:dyDescent="0.3"/>
  <cols>
    <col min="1" max="1" width="12.44140625" bestFit="1" customWidth="1"/>
    <col min="2" max="2" width="11.21875" bestFit="1" customWidth="1"/>
  </cols>
  <sheetData>
    <row r="3" spans="1:2" x14ac:dyDescent="0.3">
      <c r="A3" s="5" t="s">
        <v>10932</v>
      </c>
      <c r="B3" s="6" t="s">
        <v>10935</v>
      </c>
    </row>
    <row r="4" spans="1:2" x14ac:dyDescent="0.3">
      <c r="A4" s="7" t="s">
        <v>75</v>
      </c>
      <c r="B4" s="6">
        <v>203412.73300000009</v>
      </c>
    </row>
    <row r="5" spans="1:2" x14ac:dyDescent="0.3">
      <c r="A5" s="11" t="s">
        <v>56</v>
      </c>
      <c r="B5" s="29">
        <v>206965.53200000009</v>
      </c>
    </row>
    <row r="6" spans="1:2" x14ac:dyDescent="0.3">
      <c r="A6" s="11" t="s">
        <v>59</v>
      </c>
      <c r="B6" s="29">
        <v>223843.60800000012</v>
      </c>
    </row>
    <row r="7" spans="1:2" x14ac:dyDescent="0.3">
      <c r="A7" s="11" t="s">
        <v>36</v>
      </c>
      <c r="B7" s="29">
        <v>328449.1030000007</v>
      </c>
    </row>
    <row r="8" spans="1:2" x14ac:dyDescent="0.3">
      <c r="A8" s="11" t="s">
        <v>72</v>
      </c>
      <c r="B8" s="29">
        <v>330007.05400000012</v>
      </c>
    </row>
    <row r="9" spans="1:2" x14ac:dyDescent="0.3">
      <c r="A9" s="8" t="s">
        <v>10934</v>
      </c>
      <c r="B9" s="30">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0029C8-3FA2-467A-A5AB-8E4F46185022}">
  <dimension ref="A3:R17"/>
  <sheetViews>
    <sheetView topLeftCell="G1" workbookViewId="0">
      <selection activeCell="R17" sqref="R17"/>
    </sheetView>
  </sheetViews>
  <sheetFormatPr defaultRowHeight="14.4" x14ac:dyDescent="0.3"/>
  <cols>
    <col min="1" max="1" width="12.44140625" bestFit="1" customWidth="1"/>
    <col min="2" max="2" width="12" bestFit="1" customWidth="1"/>
    <col min="5" max="5" width="12.44140625" bestFit="1" customWidth="1"/>
    <col min="6" max="6" width="12" bestFit="1" customWidth="1"/>
    <col min="9" max="9" width="12.44140625" bestFit="1" customWidth="1"/>
    <col min="10" max="10" width="14.21875" bestFit="1" customWidth="1"/>
    <col min="13" max="13" width="12.44140625" bestFit="1" customWidth="1"/>
    <col min="14" max="15" width="15.5546875" bestFit="1" customWidth="1"/>
    <col min="17" max="17" width="12.44140625" bestFit="1" customWidth="1"/>
    <col min="18" max="18" width="18" bestFit="1" customWidth="1"/>
  </cols>
  <sheetData>
    <row r="3" spans="1:18" x14ac:dyDescent="0.3">
      <c r="A3" s="5" t="s">
        <v>10932</v>
      </c>
      <c r="B3" s="6" t="s">
        <v>10935</v>
      </c>
      <c r="E3" s="5" t="s">
        <v>10932</v>
      </c>
      <c r="F3" s="6" t="s">
        <v>10933</v>
      </c>
      <c r="I3" s="5" t="s">
        <v>10932</v>
      </c>
      <c r="J3" s="6" t="s">
        <v>10936</v>
      </c>
      <c r="M3" s="5" t="s">
        <v>10932</v>
      </c>
      <c r="N3" s="6" t="s">
        <v>10949</v>
      </c>
      <c r="Q3" s="5" t="s">
        <v>10932</v>
      </c>
      <c r="R3" s="6" t="s">
        <v>10950</v>
      </c>
    </row>
    <row r="4" spans="1:18" x14ac:dyDescent="0.3">
      <c r="A4" s="7" t="s">
        <v>10937</v>
      </c>
      <c r="B4" s="6">
        <v>95365.937600000019</v>
      </c>
      <c r="E4" s="7" t="s">
        <v>10937</v>
      </c>
      <c r="F4" s="6">
        <v>9199.2699999999986</v>
      </c>
      <c r="I4" s="7" t="s">
        <v>10937</v>
      </c>
      <c r="J4" s="6">
        <v>1500</v>
      </c>
      <c r="M4" s="7" t="s">
        <v>10937</v>
      </c>
      <c r="N4" s="6">
        <v>387</v>
      </c>
      <c r="Q4" s="7" t="s">
        <v>10937</v>
      </c>
      <c r="R4" s="14">
        <v>9.6462848596792869E-2</v>
      </c>
    </row>
    <row r="5" spans="1:18" x14ac:dyDescent="0.3">
      <c r="A5" s="7" t="s">
        <v>10938</v>
      </c>
      <c r="B5" s="6">
        <v>60172.649400000024</v>
      </c>
      <c r="E5" s="7" t="s">
        <v>10938</v>
      </c>
      <c r="F5" s="6">
        <v>10288.898699999991</v>
      </c>
      <c r="I5" s="7" t="s">
        <v>10938</v>
      </c>
      <c r="J5" s="6">
        <v>1068</v>
      </c>
      <c r="M5" s="11" t="s">
        <v>10938</v>
      </c>
      <c r="N5" s="29">
        <v>301</v>
      </c>
      <c r="Q5" s="11" t="s">
        <v>10938</v>
      </c>
      <c r="R5" s="15">
        <v>0.17098962406664425</v>
      </c>
    </row>
    <row r="6" spans="1:18" x14ac:dyDescent="0.3">
      <c r="A6" s="7" t="s">
        <v>10939</v>
      </c>
      <c r="B6" s="6">
        <v>199252.98399999991</v>
      </c>
      <c r="E6" s="7" t="s">
        <v>10939</v>
      </c>
      <c r="F6" s="6">
        <v>26806.573700000015</v>
      </c>
      <c r="I6" s="7" t="s">
        <v>10939</v>
      </c>
      <c r="J6" s="6">
        <v>2491</v>
      </c>
      <c r="M6" s="11" t="s">
        <v>10939</v>
      </c>
      <c r="N6" s="29">
        <v>680</v>
      </c>
      <c r="Q6" s="11" t="s">
        <v>10939</v>
      </c>
      <c r="R6" s="15">
        <v>0.13453536886554246</v>
      </c>
    </row>
    <row r="7" spans="1:18" x14ac:dyDescent="0.3">
      <c r="A7" s="7" t="s">
        <v>10940</v>
      </c>
      <c r="B7" s="6">
        <v>141851.5674</v>
      </c>
      <c r="E7" s="7" t="s">
        <v>10940</v>
      </c>
      <c r="F7" s="6">
        <v>13437.806799999998</v>
      </c>
      <c r="I7" s="7" t="s">
        <v>10940</v>
      </c>
      <c r="J7" s="6">
        <v>2441</v>
      </c>
      <c r="M7" s="11" t="s">
        <v>10940</v>
      </c>
      <c r="N7" s="29">
        <v>663</v>
      </c>
      <c r="Q7" s="11" t="s">
        <v>10940</v>
      </c>
      <c r="R7" s="15">
        <v>9.4731465053942004E-2</v>
      </c>
    </row>
    <row r="8" spans="1:18" x14ac:dyDescent="0.3">
      <c r="A8" s="7" t="s">
        <v>10941</v>
      </c>
      <c r="B8" s="6">
        <v>156122.28669999994</v>
      </c>
      <c r="E8" s="7" t="s">
        <v>10941</v>
      </c>
      <c r="F8" s="6">
        <v>22308.51279999999</v>
      </c>
      <c r="I8" s="7" t="s">
        <v>10941</v>
      </c>
      <c r="J8" s="6">
        <v>2850</v>
      </c>
      <c r="M8" s="11" t="s">
        <v>10941</v>
      </c>
      <c r="N8" s="29">
        <v>750</v>
      </c>
      <c r="Q8" s="11" t="s">
        <v>10941</v>
      </c>
      <c r="R8" s="15">
        <v>0.14289127626517142</v>
      </c>
    </row>
    <row r="9" spans="1:18" x14ac:dyDescent="0.3">
      <c r="A9" s="7" t="s">
        <v>10942</v>
      </c>
      <c r="B9" s="6">
        <v>147082.61130000011</v>
      </c>
      <c r="E9" s="7" t="s">
        <v>10942</v>
      </c>
      <c r="F9" s="6">
        <v>20899.334500000012</v>
      </c>
      <c r="I9" s="7" t="s">
        <v>10942</v>
      </c>
      <c r="J9" s="6">
        <v>2644</v>
      </c>
      <c r="M9" s="11" t="s">
        <v>10942</v>
      </c>
      <c r="N9" s="29">
        <v>709</v>
      </c>
      <c r="Q9" s="11" t="s">
        <v>10942</v>
      </c>
      <c r="R9" s="15">
        <v>0.1420924901678027</v>
      </c>
    </row>
    <row r="10" spans="1:18" x14ac:dyDescent="0.3">
      <c r="A10" s="7" t="s">
        <v>10943</v>
      </c>
      <c r="B10" s="6">
        <v>149580.83800000031</v>
      </c>
      <c r="E10" s="7" t="s">
        <v>10943</v>
      </c>
      <c r="F10" s="6">
        <v>13535.38299999998</v>
      </c>
      <c r="I10" s="7" t="s">
        <v>10943</v>
      </c>
      <c r="J10" s="6">
        <v>2705</v>
      </c>
      <c r="M10" s="11" t="s">
        <v>10943</v>
      </c>
      <c r="N10" s="29">
        <v>708</v>
      </c>
      <c r="Q10" s="11" t="s">
        <v>10943</v>
      </c>
      <c r="R10" s="15">
        <v>9.0488749635163512E-2</v>
      </c>
    </row>
    <row r="11" spans="1:18" x14ac:dyDescent="0.3">
      <c r="A11" s="7" t="s">
        <v>10944</v>
      </c>
      <c r="B11" s="6">
        <v>159589.45099999988</v>
      </c>
      <c r="E11" s="7" t="s">
        <v>10944</v>
      </c>
      <c r="F11" s="6">
        <v>21896.715399999972</v>
      </c>
      <c r="I11" s="7" t="s">
        <v>10944</v>
      </c>
      <c r="J11" s="6">
        <v>2796</v>
      </c>
      <c r="M11" s="11" t="s">
        <v>10944</v>
      </c>
      <c r="N11" s="29">
        <v>710</v>
      </c>
      <c r="Q11" s="11" t="s">
        <v>10944</v>
      </c>
      <c r="R11" s="15">
        <v>0.13720653378273723</v>
      </c>
    </row>
    <row r="12" spans="1:18" x14ac:dyDescent="0.3">
      <c r="A12" s="7" t="s">
        <v>10945</v>
      </c>
      <c r="B12" s="6">
        <v>309770.09970000025</v>
      </c>
      <c r="E12" s="7" t="s">
        <v>10945</v>
      </c>
      <c r="F12" s="6">
        <v>37293.192500000034</v>
      </c>
      <c r="I12" s="7" t="s">
        <v>10945</v>
      </c>
      <c r="J12" s="6">
        <v>5073</v>
      </c>
      <c r="M12" s="11" t="s">
        <v>10945</v>
      </c>
      <c r="N12" s="29">
        <v>1386</v>
      </c>
      <c r="Q12" s="11" t="s">
        <v>10945</v>
      </c>
      <c r="R12" s="15">
        <v>0.12038990379031732</v>
      </c>
    </row>
    <row r="13" spans="1:18" x14ac:dyDescent="0.3">
      <c r="A13" s="7" t="s">
        <v>10946</v>
      </c>
      <c r="B13" s="6">
        <v>197115.20170000009</v>
      </c>
      <c r="E13" s="7" t="s">
        <v>10946</v>
      </c>
      <c r="F13" s="6">
        <v>31469.663800000035</v>
      </c>
      <c r="I13" s="7" t="s">
        <v>10946</v>
      </c>
      <c r="J13" s="6">
        <v>3095</v>
      </c>
      <c r="M13" s="11" t="s">
        <v>10946</v>
      </c>
      <c r="N13" s="29">
        <v>817</v>
      </c>
      <c r="Q13" s="11" t="s">
        <v>10946</v>
      </c>
      <c r="R13" s="15">
        <v>0.15965112547684351</v>
      </c>
    </row>
    <row r="14" spans="1:18" x14ac:dyDescent="0.3">
      <c r="A14" s="7" t="s">
        <v>10947</v>
      </c>
      <c r="B14" s="6">
        <v>349120.07400000008</v>
      </c>
      <c r="E14" s="7" t="s">
        <v>10947</v>
      </c>
      <c r="F14" s="6">
        <v>35825.536599999927</v>
      </c>
      <c r="I14" s="7" t="s">
        <v>10947</v>
      </c>
      <c r="J14" s="6">
        <v>5741</v>
      </c>
      <c r="M14" s="11" t="s">
        <v>10947</v>
      </c>
      <c r="N14" s="29">
        <v>1462</v>
      </c>
      <c r="Q14" s="11" t="s">
        <v>10947</v>
      </c>
      <c r="R14" s="15">
        <v>0.10261666191099604</v>
      </c>
    </row>
    <row r="15" spans="1:18" x14ac:dyDescent="0.3">
      <c r="A15" s="7" t="s">
        <v>10948</v>
      </c>
      <c r="B15" s="6">
        <v>332177.15950000001</v>
      </c>
      <c r="E15" s="7" t="s">
        <v>10948</v>
      </c>
      <c r="F15" s="6">
        <v>43436.13390000003</v>
      </c>
      <c r="I15" s="7" t="s">
        <v>10948</v>
      </c>
      <c r="J15" s="6">
        <v>5469</v>
      </c>
      <c r="M15" s="11" t="s">
        <v>10948</v>
      </c>
      <c r="N15" s="29">
        <v>1421</v>
      </c>
      <c r="Q15" s="11" t="s">
        <v>10948</v>
      </c>
      <c r="R15" s="15">
        <v>0.13076195234308405</v>
      </c>
    </row>
    <row r="16" spans="1:18" x14ac:dyDescent="0.3">
      <c r="A16" s="8" t="s">
        <v>10934</v>
      </c>
      <c r="B16" s="30">
        <v>2297200.8603000008</v>
      </c>
      <c r="E16" s="8" t="s">
        <v>10934</v>
      </c>
      <c r="F16" s="30">
        <v>286397.02169999998</v>
      </c>
      <c r="I16" s="8" t="s">
        <v>10934</v>
      </c>
      <c r="J16" s="30">
        <v>37873</v>
      </c>
      <c r="M16" s="8" t="s">
        <v>10934</v>
      </c>
      <c r="N16" s="30">
        <v>9994</v>
      </c>
      <c r="Q16" s="8" t="s">
        <v>10934</v>
      </c>
      <c r="R16" s="16">
        <v>0.12467217240315856</v>
      </c>
    </row>
    <row r="17" spans="2:18" x14ac:dyDescent="0.3">
      <c r="B17" s="20">
        <f>GETPIVOTDATA("Sales",$A$3)</f>
        <v>2297200.8603000008</v>
      </c>
      <c r="F17" s="20">
        <f>GETPIVOTDATA("Profit",$E$3)</f>
        <v>286397.02169999998</v>
      </c>
      <c r="J17" s="21">
        <f>GETPIVOTDATA("Quantity",$I$3)</f>
        <v>37873</v>
      </c>
      <c r="N17" s="21">
        <f>GETPIVOTDATA("Order ID",$M$3)</f>
        <v>9994</v>
      </c>
      <c r="R17" s="22">
        <f>GETPIVOTDATA("Profit Margin",$Q$3)</f>
        <v>0.12467217240315856</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C9A2B8-4204-4019-87D9-1C4AEB85BDE0}">
  <dimension ref="A3:L9"/>
  <sheetViews>
    <sheetView workbookViewId="0">
      <selection activeCell="K9" sqref="K9"/>
    </sheetView>
  </sheetViews>
  <sheetFormatPr defaultRowHeight="14.4" x14ac:dyDescent="0.3"/>
  <cols>
    <col min="1" max="1" width="12.44140625" bestFit="1" customWidth="1"/>
    <col min="2" max="3" width="12" bestFit="1" customWidth="1"/>
    <col min="4" max="4" width="14.21875" bestFit="1" customWidth="1"/>
    <col min="5" max="5" width="18" bestFit="1" customWidth="1"/>
    <col min="6" max="6" width="15.5546875" bestFit="1" customWidth="1"/>
    <col min="8" max="8" width="11" bestFit="1" customWidth="1"/>
    <col min="9" max="9" width="13.5546875" customWidth="1"/>
    <col min="10" max="10" width="11" bestFit="1" customWidth="1"/>
    <col min="11" max="11" width="11.6640625" customWidth="1"/>
    <col min="12" max="12" width="11" bestFit="1" customWidth="1"/>
  </cols>
  <sheetData>
    <row r="3" spans="1:12" x14ac:dyDescent="0.3">
      <c r="A3" s="5" t="s">
        <v>10932</v>
      </c>
      <c r="B3" s="4" t="s">
        <v>10935</v>
      </c>
      <c r="C3" s="23" t="s">
        <v>10933</v>
      </c>
      <c r="D3" s="23" t="s">
        <v>10936</v>
      </c>
      <c r="E3" s="23" t="s">
        <v>10950</v>
      </c>
      <c r="F3" s="9" t="s">
        <v>10949</v>
      </c>
    </row>
    <row r="4" spans="1:12" x14ac:dyDescent="0.3">
      <c r="A4" s="7">
        <v>2011</v>
      </c>
      <c r="B4" s="4">
        <v>484247.49810000096</v>
      </c>
      <c r="C4" s="23">
        <v>49543.974100000007</v>
      </c>
      <c r="D4" s="23">
        <v>7581</v>
      </c>
      <c r="E4" s="23">
        <v>0.10231126499236715</v>
      </c>
      <c r="F4" s="9">
        <v>1993</v>
      </c>
    </row>
    <row r="5" spans="1:12" x14ac:dyDescent="0.3">
      <c r="A5" s="11">
        <v>2012</v>
      </c>
      <c r="B5" s="25">
        <v>470532.50899999985</v>
      </c>
      <c r="C5" s="31">
        <v>61618.603700000051</v>
      </c>
      <c r="D5" s="31">
        <v>7979</v>
      </c>
      <c r="E5" s="31">
        <v>0.13095504034557592</v>
      </c>
      <c r="F5" s="26">
        <v>2102</v>
      </c>
    </row>
    <row r="6" spans="1:12" x14ac:dyDescent="0.3">
      <c r="A6" s="11">
        <v>2013</v>
      </c>
      <c r="B6" s="25">
        <v>608473.83000000066</v>
      </c>
      <c r="C6" s="31">
        <v>81726.930800000177</v>
      </c>
      <c r="D6" s="31">
        <v>9810</v>
      </c>
      <c r="E6" s="31">
        <v>0.13431461924993568</v>
      </c>
      <c r="F6" s="26">
        <v>2580</v>
      </c>
    </row>
    <row r="7" spans="1:12" x14ac:dyDescent="0.3">
      <c r="A7" s="11">
        <v>2014</v>
      </c>
      <c r="B7" s="25">
        <v>733947.0231999997</v>
      </c>
      <c r="C7" s="31">
        <v>93507.513099999967</v>
      </c>
      <c r="D7" s="31">
        <v>12503</v>
      </c>
      <c r="E7" s="31">
        <v>0.12740362743390987</v>
      </c>
      <c r="F7" s="26">
        <v>3319</v>
      </c>
    </row>
    <row r="8" spans="1:12" x14ac:dyDescent="0.3">
      <c r="A8" s="8" t="s">
        <v>10934</v>
      </c>
      <c r="B8" s="27">
        <v>2297200.8602999519</v>
      </c>
      <c r="C8" s="32">
        <v>286397.02169999998</v>
      </c>
      <c r="D8" s="32">
        <v>37873</v>
      </c>
      <c r="E8" s="32">
        <v>0.12467217240315866</v>
      </c>
      <c r="F8" s="28">
        <v>9994</v>
      </c>
    </row>
    <row r="9" spans="1:12" ht="17.399999999999999" x14ac:dyDescent="0.45">
      <c r="H9" s="24">
        <f>(GETPIVOTDATA("Sum of Sales",$A$3,"Year",2014)/GETPIVOTDATA("Sum of Sales",$A$3,"Year",2013))-1</f>
        <v>0.20620967905883303</v>
      </c>
      <c r="I9" s="24">
        <f>(GETPIVOTDATA("Sum of Profit",$A$3,"Year",2014)/GETPIVOTDATA("Sum of Profit",$A$3,"Year",2013))-1</f>
        <v>0.14414565902185772</v>
      </c>
      <c r="J9" s="24">
        <f>(GETPIVOTDATA("Sum of Quantity",$A$3,"Year",2014)/GETPIVOTDATA("Sum of Quantity",$A$3,"Year",2013))-1</f>
        <v>0.27451580020387367</v>
      </c>
      <c r="K9" s="24">
        <f>(GETPIVOTDATA("Sum of Profit Margin",$A$3,"Year",2014)/GETPIVOTDATA("Sum of Profit Margin",$A$3,"Year",2013))-1</f>
        <v>-5.1453757264990463E-2</v>
      </c>
      <c r="L9" s="24">
        <f>(GETPIVOTDATA("Count of Order ID",$A$3,"Year",2014)/GETPIVOTDATA("Count of Order ID",$A$3,"Year",2013))-1</f>
        <v>0.2864341085271318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A5" sqref="A5"/>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951DB8-0005-4A5B-83D0-F99FADF605BA}">
  <dimension ref="A1"/>
  <sheetViews>
    <sheetView showGridLines="0" showRowColHeaders="0" tabSelected="1" zoomScaleNormal="100" workbookViewId="0">
      <selection activeCell="R45" sqref="R45"/>
    </sheetView>
  </sheetViews>
  <sheetFormatPr defaultRowHeight="14.4" x14ac:dyDescent="0.3"/>
  <sheetData/>
  <pageMargins left="0.7" right="0.7" top="0.75" bottom="0.75" header="0.3" footer="0.3"/>
  <pageSetup orientation="portrait" r:id="rId1"/>
  <drawing r:id="rId2"/>
  <legacyDrawing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Combo Chart</vt:lpstr>
      <vt:lpstr>Water Fall Chart</vt:lpstr>
      <vt:lpstr>Pie Chart</vt:lpstr>
      <vt:lpstr>Map Chart</vt:lpstr>
      <vt:lpstr>Top 5 Sub category</vt:lpstr>
      <vt:lpstr>KPI</vt:lpstr>
      <vt:lpstr>KPI YOY</vt:lpstr>
      <vt:lpstr>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Dell</cp:lastModifiedBy>
  <cp:lastPrinted>2024-08-24T06:36:19Z</cp:lastPrinted>
  <dcterms:created xsi:type="dcterms:W3CDTF">2015-06-05T18:17:20Z</dcterms:created>
  <dcterms:modified xsi:type="dcterms:W3CDTF">2024-09-04T15:18:02Z</dcterms:modified>
</cp:coreProperties>
</file>