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er\OneDrive\Documents\HiSF\PlsLab\"/>
    </mc:Choice>
  </mc:AlternateContent>
  <bookViews>
    <workbookView xWindow="0" yWindow="0" windowWidth="28800" windowHeight="12420" activeTab="1"/>
  </bookViews>
  <sheets>
    <sheet name="EquipmentList" sheetId="16" r:id="rId1"/>
    <sheet name="IOliste" sheetId="15" r:id="rId2"/>
    <sheet name="NorsokGenList" sheetId="17" r:id="rId3"/>
  </sheets>
  <definedNames>
    <definedName name="_xlnm._FilterDatabase" localSheetId="1" hidden="1">IOliste!$A$1:$A$342</definedName>
    <definedName name="_xlnm._FilterDatabase" localSheetId="2" hidden="1">NorsokGenList!$A$1:$E$6</definedName>
  </definedNames>
  <calcPr calcId="152511"/>
</workbook>
</file>

<file path=xl/calcChain.xml><?xml version="1.0" encoding="utf-8"?>
<calcChain xmlns="http://schemas.openxmlformats.org/spreadsheetml/2006/main">
  <c r="R2" i="15" l="1"/>
  <c r="D4" i="17" l="1"/>
  <c r="D5" i="17"/>
  <c r="D6" i="17"/>
  <c r="C4" i="17"/>
  <c r="C5" i="17"/>
  <c r="C6" i="17"/>
  <c r="A4" i="17"/>
  <c r="A5" i="17"/>
  <c r="A6" i="17"/>
  <c r="C3" i="15"/>
  <c r="A3" i="15" s="1"/>
  <c r="C4" i="15"/>
  <c r="A4" i="15" s="1"/>
  <c r="C5" i="15"/>
  <c r="A5" i="15" s="1"/>
  <c r="C6" i="15"/>
  <c r="A6" i="15" s="1"/>
  <c r="C2" i="15"/>
  <c r="A2" i="15" s="1"/>
  <c r="D3" i="15"/>
  <c r="D4" i="15"/>
  <c r="D5" i="15"/>
  <c r="D6" i="15"/>
  <c r="D2" i="15"/>
  <c r="R5" i="15"/>
  <c r="R3" i="15"/>
  <c r="R4" i="15"/>
  <c r="R6" i="15"/>
  <c r="U6" i="15" l="1"/>
  <c r="U4" i="15"/>
  <c r="U3" i="15"/>
  <c r="U2" i="15"/>
  <c r="U5" i="15"/>
  <c r="D2" i="17" l="1"/>
  <c r="D3" i="17"/>
  <c r="C2" i="17"/>
  <c r="C3" i="17"/>
  <c r="C1" i="17"/>
  <c r="A1" i="17"/>
  <c r="A2" i="17"/>
  <c r="A3" i="17"/>
</calcChain>
</file>

<file path=xl/sharedStrings.xml><?xml version="1.0" encoding="utf-8"?>
<sst xmlns="http://schemas.openxmlformats.org/spreadsheetml/2006/main" count="79" uniqueCount="55">
  <si>
    <t>X</t>
  </si>
  <si>
    <t>Comment</t>
  </si>
  <si>
    <t>Y</t>
  </si>
  <si>
    <t>PCS_MB_V1</t>
  </si>
  <si>
    <t>Area</t>
  </si>
  <si>
    <t>IO_Type</t>
  </si>
  <si>
    <t>DI</t>
  </si>
  <si>
    <t>Slot</t>
  </si>
  <si>
    <t>Channel</t>
  </si>
  <si>
    <t>PLC address</t>
  </si>
  <si>
    <t>NC</t>
  </si>
  <si>
    <t>NO</t>
  </si>
  <si>
    <t>EquipmentTag</t>
  </si>
  <si>
    <t>IO_Tag</t>
  </si>
  <si>
    <t>PT1</t>
  </si>
  <si>
    <t>LSH1</t>
  </si>
  <si>
    <t>SignalType</t>
  </si>
  <si>
    <t>AI</t>
  </si>
  <si>
    <t>PLC_Declaration</t>
  </si>
  <si>
    <t>IX</t>
  </si>
  <si>
    <t>IW</t>
  </si>
  <si>
    <t>InputType</t>
  </si>
  <si>
    <t>PLC I/Q</t>
  </si>
  <si>
    <t>PLC Type</t>
  </si>
  <si>
    <t>BOOL</t>
  </si>
  <si>
    <t>INT</t>
  </si>
  <si>
    <t>EquipmentExtension</t>
  </si>
  <si>
    <t>Norsok Type Name</t>
  </si>
  <si>
    <t>PCS_MA_V1</t>
  </si>
  <si>
    <t>Moduletype</t>
  </si>
  <si>
    <t>Profibus adr</t>
  </si>
  <si>
    <t>LM900</t>
  </si>
  <si>
    <t>LSL1</t>
  </si>
  <si>
    <t>LSL2</t>
  </si>
  <si>
    <t>P01</t>
  </si>
  <si>
    <t>Pump from tank 2 to tank 1 ("from pc")</t>
  </si>
  <si>
    <t>Pressure transmitter in tank 1 ("to pc")</t>
  </si>
  <si>
    <t>AO</t>
  </si>
  <si>
    <t>0-5v</t>
  </si>
  <si>
    <t>EL3004</t>
  </si>
  <si>
    <t>EL4004</t>
  </si>
  <si>
    <t>EL1004</t>
  </si>
  <si>
    <t>PCS_CA_V1</t>
  </si>
  <si>
    <t>OutputType</t>
  </si>
  <si>
    <t>EGU</t>
  </si>
  <si>
    <t>[%]</t>
  </si>
  <si>
    <t>EGU H</t>
  </si>
  <si>
    <t>EGU HH</t>
  </si>
  <si>
    <t>EGU L</t>
  </si>
  <si>
    <t>EGU LL</t>
  </si>
  <si>
    <t>EtherCAT Device</t>
  </si>
  <si>
    <t>High level detection tank 1 Level Switch ("LAZ 9003")</t>
  </si>
  <si>
    <t>Low level detection tank 1 Level Switch ("LAL 9004")</t>
  </si>
  <si>
    <t>Low level detection tank 2 Level Switch ("LAL 9002")</t>
  </si>
  <si>
    <t>QW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</si>
</sst>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D_M_-;\-* #,##0.00\ _D_M_-;_-* &quot;-&quot;??\ _D_M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/>
    <xf numFmtId="0" fontId="4" fillId="0" borderId="0"/>
    <xf numFmtId="0" fontId="3" fillId="0" borderId="0"/>
    <xf numFmtId="0" fontId="5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1" fillId="0" borderId="0" xfId="0" applyFont="1"/>
    <xf numFmtId="0" fontId="2" fillId="0" borderId="0" xfId="9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6" fillId="0" borderId="0" xfId="0" applyFont="1"/>
    <xf numFmtId="0" fontId="7" fillId="2" borderId="5" xfId="0" applyFont="1" applyFill="1" applyBorder="1"/>
    <xf numFmtId="0" fontId="7" fillId="2" borderId="4" xfId="0" applyFont="1" applyFill="1" applyBorder="1"/>
    <xf numFmtId="0" fontId="8" fillId="0" borderId="2" xfId="0" applyFont="1" applyBorder="1"/>
    <xf numFmtId="0" fontId="1" fillId="3" borderId="2" xfId="0" applyFont="1" applyFill="1" applyBorder="1"/>
    <xf numFmtId="0" fontId="9" fillId="3" borderId="0" xfId="9" applyFont="1" applyFill="1"/>
    <xf numFmtId="0" fontId="9" fillId="0" borderId="0" xfId="9" applyFont="1" applyFill="1"/>
    <xf numFmtId="0" fontId="9" fillId="0" borderId="0" xfId="0" applyFont="1"/>
    <xf numFmtId="0" fontId="2" fillId="0" borderId="0" xfId="9" applyFill="1"/>
    <xf numFmtId="0" fontId="9" fillId="0" borderId="0" xfId="9" applyNumberFormat="1" applyFont="1" applyFill="1"/>
    <xf numFmtId="0" fontId="10" fillId="0" borderId="0" xfId="9" applyFont="1" applyFill="1"/>
    <xf numFmtId="0" fontId="11" fillId="0" borderId="0" xfId="9" applyFont="1" applyFill="1"/>
    <xf numFmtId="0" fontId="9" fillId="0" borderId="7" xfId="0" applyFont="1" applyBorder="1"/>
    <xf numFmtId="0" fontId="9" fillId="0" borderId="6" xfId="0" applyFont="1" applyBorder="1"/>
  </cellXfs>
  <cellStyles count="14">
    <cellStyle name="Komma 2" xfId="4"/>
    <cellStyle name="Komma 2 2" xfId="5"/>
    <cellStyle name="Normal" xfId="0" builtinId="0"/>
    <cellStyle name="Normal 2" xfId="2"/>
    <cellStyle name="Normal 3" xfId="6"/>
    <cellStyle name="Normal 3 2" xfId="7"/>
    <cellStyle name="Normal 3 2 2" xfId="9"/>
    <cellStyle name="Normal 3 2 2 2" xfId="13"/>
    <cellStyle name="Normal 3 2 3" xfId="11"/>
    <cellStyle name="Normal 3 3" xfId="8"/>
    <cellStyle name="Normal 3 3 2" xfId="12"/>
    <cellStyle name="Normal 3 4" xfId="10"/>
    <cellStyle name="Normal 4" xfId="1"/>
    <cellStyle name="Standard_Norsk Bruttoprislista 01.04.08_1" xfId="3"/>
  </cellStyles>
  <dxfs count="1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numFmt numFmtId="0" formatCode="General"/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U6" totalsRowShown="0" headerRowDxfId="16" headerRowBorderDxfId="15" tableBorderDxfId="14" totalsRowBorderDxfId="13" dataCellStyle="Normal 3 2 2">
  <autoFilter ref="A1:U6"/>
  <tableColumns count="21">
    <tableColumn id="1" name="IO_Tag" dataDxfId="12" dataCellStyle="Normal 3 2 2">
      <calculatedColumnFormula>CONCATENATE(Table1[[#This Row],[EquipmentTag]],"_",Table1[[#This Row],[SignalType]])</calculatedColumnFormula>
    </tableColumn>
    <tableColumn id="9" name="SignalType" dataCellStyle="Normal 3 2 2"/>
    <tableColumn id="8" name="EquipmentTag" dataCellStyle="Normal 3 2 2"/>
    <tableColumn id="2" name="Comment" dataCellStyle="Normal 3 2 2"/>
    <tableColumn id="3" name="IO_Type" dataCellStyle="Normal 3 2 2"/>
    <tableColumn id="14" name="Profibus adr" dataDxfId="11" dataCellStyle="Normal 3 2 2"/>
    <tableColumn id="21" name="EtherCAT Device" dataDxfId="10" dataCellStyle="Normal 3 2 2"/>
    <tableColumn id="13" name="Moduletype" dataDxfId="9" dataCellStyle="Normal 3 2 2"/>
    <tableColumn id="4" name="Slot" dataDxfId="8" dataCellStyle="Normal 3 2 2"/>
    <tableColumn id="5" name="Channel" dataDxfId="7" dataCellStyle="Normal 3 2 2"/>
    <tableColumn id="6" name="InputType" dataCellStyle="Normal 3 2 2"/>
    <tableColumn id="15" name="OutputType" dataDxfId="6" dataCellStyle="Normal 3 2 2"/>
    <tableColumn id="17" name="EGU" dataDxfId="5" dataCellStyle="Normal 3 2 2"/>
    <tableColumn id="16" name="EGU HH" dataDxfId="4" dataCellStyle="Normal 3 2 2"/>
    <tableColumn id="18" name="EGU H" dataDxfId="3" dataCellStyle="Normal 3 2 2"/>
    <tableColumn id="19" name="EGU L" dataDxfId="2" dataCellStyle="Normal 3 2 2"/>
    <tableColumn id="20" name="EGU LL" dataDxfId="1" dataCellStyle="Normal 3 2 2"/>
    <tableColumn id="7" name="PLC address" dataCellStyle="Normal 3 2 2">
      <calculatedColumnFormula>CONCATENATE(I2-1,".",J2-1)</calculatedColumnFormula>
    </tableColumn>
    <tableColumn id="11" name="PLC I/Q" dataCellStyle="Normal 3 2 2"/>
    <tableColumn id="12" name="PLC Type" dataCellStyle="Normal 3 2 2"/>
    <tableColumn id="10" name="PLC_Declaration" dataDxfId="0" dataCellStyle="Normal 3 2 2">
      <calculatedColumnFormula>CONCATENATE(Table1[[#This Row],[IO_Tag]]," AT %",Table1[[#This Row],[PLC I/Q]],Table1[[#This Row],[PLC address]],":",Table1[[#This Row],[PLC Type]],";(*",Table1[[#This Row],[Comment]],"*)",)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workbookViewId="0">
      <selection activeCell="B7" sqref="B7"/>
    </sheetView>
  </sheetViews>
  <sheetFormatPr defaultRowHeight="15" x14ac:dyDescent="0.25"/>
  <cols>
    <col min="1" max="1" width="17.5703125" customWidth="1"/>
    <col min="2" max="2" width="42.28515625" bestFit="1" customWidth="1"/>
  </cols>
  <sheetData>
    <row r="1" spans="1:3" x14ac:dyDescent="0.25">
      <c r="A1" s="7" t="s">
        <v>12</v>
      </c>
      <c r="B1" s="8" t="s">
        <v>1</v>
      </c>
      <c r="C1" s="8" t="s">
        <v>4</v>
      </c>
    </row>
    <row r="2" spans="1:3" x14ac:dyDescent="0.25">
      <c r="A2" s="19" t="s">
        <v>14</v>
      </c>
      <c r="B2" s="19" t="s">
        <v>36</v>
      </c>
      <c r="C2" s="19" t="s">
        <v>31</v>
      </c>
    </row>
    <row r="3" spans="1:3" x14ac:dyDescent="0.25">
      <c r="A3" s="18" t="s">
        <v>34</v>
      </c>
      <c r="B3" s="18" t="s">
        <v>35</v>
      </c>
      <c r="C3" s="18" t="s">
        <v>31</v>
      </c>
    </row>
    <row r="4" spans="1:3" x14ac:dyDescent="0.25">
      <c r="A4" s="18" t="s">
        <v>15</v>
      </c>
      <c r="B4" s="18" t="s">
        <v>51</v>
      </c>
      <c r="C4" s="18" t="s">
        <v>31</v>
      </c>
    </row>
    <row r="5" spans="1:3" x14ac:dyDescent="0.25">
      <c r="A5" s="18" t="s">
        <v>32</v>
      </c>
      <c r="B5" s="18" t="s">
        <v>52</v>
      </c>
      <c r="C5" s="18" t="s">
        <v>31</v>
      </c>
    </row>
    <row r="6" spans="1:3" x14ac:dyDescent="0.25">
      <c r="A6" s="18" t="s">
        <v>33</v>
      </c>
      <c r="B6" s="18" t="s">
        <v>53</v>
      </c>
      <c r="C6" s="18" t="s">
        <v>31</v>
      </c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zoomScale="85" zoomScaleNormal="85" workbookViewId="0">
      <selection activeCell="G27" sqref="G27"/>
    </sheetView>
  </sheetViews>
  <sheetFormatPr defaultRowHeight="15" x14ac:dyDescent="0.25"/>
  <cols>
    <col min="1" max="1" width="9.7109375" bestFit="1" customWidth="1"/>
    <col min="2" max="2" width="12.85546875" bestFit="1" customWidth="1"/>
    <col min="3" max="3" width="16.140625" bestFit="1" customWidth="1"/>
    <col min="4" max="4" width="42.42578125" bestFit="1" customWidth="1"/>
    <col min="5" max="5" width="10.7109375" bestFit="1" customWidth="1"/>
    <col min="6" max="6" width="14" bestFit="1" customWidth="1"/>
    <col min="7" max="7" width="18" bestFit="1" customWidth="1"/>
    <col min="8" max="8" width="14.28515625" bestFit="1" customWidth="1"/>
    <col min="9" max="9" width="7" bestFit="1" customWidth="1"/>
    <col min="10" max="10" width="10.5703125" bestFit="1" customWidth="1"/>
    <col min="11" max="11" width="12.28515625" bestFit="1" customWidth="1"/>
    <col min="12" max="12" width="13.85546875" bestFit="1" customWidth="1"/>
    <col min="13" max="13" width="7.5703125" bestFit="1" customWidth="1"/>
    <col min="14" max="14" width="10.7109375" bestFit="1" customWidth="1"/>
    <col min="15" max="15" width="9.42578125" bestFit="1" customWidth="1"/>
    <col min="16" max="16" width="8.85546875" bestFit="1" customWidth="1"/>
    <col min="17" max="17" width="9.7109375" bestFit="1" customWidth="1"/>
    <col min="18" max="18" width="13.7109375" bestFit="1" customWidth="1"/>
    <col min="19" max="19" width="9.85546875" bestFit="1" customWidth="1"/>
    <col min="20" max="20" width="11.28515625" bestFit="1" customWidth="1"/>
    <col min="21" max="21" width="66.5703125" bestFit="1" customWidth="1"/>
    <col min="22" max="22" width="57.28515625" customWidth="1"/>
  </cols>
  <sheetData>
    <row r="1" spans="1:21" s="1" customFormat="1" x14ac:dyDescent="0.25">
      <c r="A1" s="3" t="s">
        <v>13</v>
      </c>
      <c r="B1" s="3" t="s">
        <v>16</v>
      </c>
      <c r="C1" s="3" t="s">
        <v>12</v>
      </c>
      <c r="D1" s="4" t="s">
        <v>1</v>
      </c>
      <c r="E1" s="4" t="s">
        <v>5</v>
      </c>
      <c r="F1" s="4" t="s">
        <v>30</v>
      </c>
      <c r="G1" s="4" t="s">
        <v>50</v>
      </c>
      <c r="H1" s="4" t="s">
        <v>29</v>
      </c>
      <c r="I1" s="10" t="s">
        <v>7</v>
      </c>
      <c r="J1" s="10" t="s">
        <v>8</v>
      </c>
      <c r="K1" s="4" t="s">
        <v>21</v>
      </c>
      <c r="L1" s="5" t="s">
        <v>43</v>
      </c>
      <c r="M1" s="5" t="s">
        <v>44</v>
      </c>
      <c r="N1" s="5" t="s">
        <v>47</v>
      </c>
      <c r="O1" s="5" t="s">
        <v>46</v>
      </c>
      <c r="P1" s="5" t="s">
        <v>48</v>
      </c>
      <c r="Q1" s="5" t="s">
        <v>49</v>
      </c>
      <c r="R1" s="5" t="s">
        <v>9</v>
      </c>
      <c r="S1" s="5" t="s">
        <v>22</v>
      </c>
      <c r="T1" s="5" t="s">
        <v>23</v>
      </c>
      <c r="U1" s="9" t="s">
        <v>18</v>
      </c>
    </row>
    <row r="2" spans="1:21" s="6" customFormat="1" x14ac:dyDescent="0.25">
      <c r="A2" s="15" t="str">
        <f>CONCATENATE(Table1[[#This Row],[EquipmentTag]],"_",Table1[[#This Row],[SignalType]])</f>
        <v>PT1_X</v>
      </c>
      <c r="B2" s="12" t="s">
        <v>0</v>
      </c>
      <c r="C2" s="12" t="str">
        <f>EquipmentList!A2</f>
        <v>PT1</v>
      </c>
      <c r="D2" s="12" t="str">
        <f>EquipmentList!B2</f>
        <v>Pressure transmitter in tank 1 ("to pc")</v>
      </c>
      <c r="E2" s="12" t="s">
        <v>17</v>
      </c>
      <c r="F2" s="16"/>
      <c r="G2" s="17">
        <v>4</v>
      </c>
      <c r="H2" s="17" t="s">
        <v>39</v>
      </c>
      <c r="I2" s="11">
        <v>1</v>
      </c>
      <c r="J2" s="11">
        <v>1</v>
      </c>
      <c r="K2" s="12" t="s">
        <v>38</v>
      </c>
      <c r="L2" s="12"/>
      <c r="M2" s="12" t="s">
        <v>45</v>
      </c>
      <c r="N2" s="12">
        <v>95</v>
      </c>
      <c r="O2" s="12">
        <v>90</v>
      </c>
      <c r="P2" s="12">
        <v>10</v>
      </c>
      <c r="Q2" s="12">
        <v>5</v>
      </c>
      <c r="R2" s="12" t="str">
        <f>CONCATENATE(I2-1,".",J2-1)</f>
        <v>0.0</v>
      </c>
      <c r="S2" s="12" t="s">
        <v>20</v>
      </c>
      <c r="T2" s="12" t="s">
        <v>25</v>
      </c>
      <c r="U2" s="15" t="str">
        <f>CONCATENATE(Table1[[#This Row],[IO_Tag]]," AT %",Table1[[#This Row],[PLC I/Q]],Table1[[#This Row],[PLC address]],":",Table1[[#This Row],[PLC Type]],";(*",Table1[[#This Row],[Comment]],"*)",)</f>
        <v>PT1_X AT %IW0.0:INT;(*Pressure transmitter in tank 1 ("to pc")*)</v>
      </c>
    </row>
    <row r="3" spans="1:21" s="6" customFormat="1" x14ac:dyDescent="0.25">
      <c r="A3" s="15" t="str">
        <f>CONCATENATE(Table1[[#This Row],[EquipmentTag]],"_",Table1[[#This Row],[SignalType]])</f>
        <v>P01_Y</v>
      </c>
      <c r="B3" s="12" t="s">
        <v>2</v>
      </c>
      <c r="C3" s="12" t="str">
        <f>EquipmentList!A3</f>
        <v>P01</v>
      </c>
      <c r="D3" s="12" t="str">
        <f>EquipmentList!B3</f>
        <v>Pump from tank 2 to tank 1 ("from pc")</v>
      </c>
      <c r="E3" s="12" t="s">
        <v>37</v>
      </c>
      <c r="F3" s="16"/>
      <c r="G3" s="17">
        <v>4</v>
      </c>
      <c r="H3" s="17" t="s">
        <v>40</v>
      </c>
      <c r="I3" s="11">
        <v>1</v>
      </c>
      <c r="J3" s="11">
        <v>1</v>
      </c>
      <c r="K3" s="14"/>
      <c r="L3" s="12" t="s">
        <v>38</v>
      </c>
      <c r="M3" s="12" t="s">
        <v>45</v>
      </c>
      <c r="N3" s="12"/>
      <c r="O3" s="12"/>
      <c r="P3" s="12"/>
      <c r="Q3" s="12"/>
      <c r="R3" s="12" t="str">
        <f>CONCATENATE(I3-1,".",J3-1)</f>
        <v>0.0</v>
      </c>
      <c r="S3" s="12" t="s">
        <v>54</v>
      </c>
      <c r="T3" s="12" t="s">
        <v>25</v>
      </c>
      <c r="U3" s="15" t="str">
        <f>CONCATENATE(Table1[[#This Row],[IO_Tag]]," AT %",Table1[[#This Row],[PLC I/Q]],Table1[[#This Row],[PLC address]],":",Table1[[#This Row],[PLC Type]],";(*",Table1[[#This Row],[Comment]],"*)",)</f>
        <v>P01_Y AT %QW0.0:INT;(*Pump from tank 2 to tank 1 ("from pc")*)</v>
      </c>
    </row>
    <row r="4" spans="1:21" s="6" customFormat="1" x14ac:dyDescent="0.25">
      <c r="A4" s="15" t="str">
        <f>CONCATENATE(Table1[[#This Row],[EquipmentTag]],"_",Table1[[#This Row],[SignalType]])</f>
        <v>LSH1_X</v>
      </c>
      <c r="B4" s="12" t="s">
        <v>0</v>
      </c>
      <c r="C4" s="12" t="str">
        <f>EquipmentList!A4</f>
        <v>LSH1</v>
      </c>
      <c r="D4" s="12" t="str">
        <f>EquipmentList!B4</f>
        <v>High level detection tank 1 Level Switch ("LAZ 9003")</v>
      </c>
      <c r="E4" s="12" t="s">
        <v>6</v>
      </c>
      <c r="F4" s="16"/>
      <c r="G4" s="17">
        <v>4</v>
      </c>
      <c r="H4" s="17" t="s">
        <v>41</v>
      </c>
      <c r="I4" s="11">
        <v>3</v>
      </c>
      <c r="J4" s="11">
        <v>1</v>
      </c>
      <c r="K4" s="12" t="s">
        <v>11</v>
      </c>
      <c r="L4" s="12"/>
      <c r="M4" s="12"/>
      <c r="N4" s="12"/>
      <c r="O4" s="12"/>
      <c r="P4" s="12"/>
      <c r="Q4" s="12"/>
      <c r="R4" s="12" t="str">
        <f>CONCATENATE(I4-1,".",J4-1)</f>
        <v>2.0</v>
      </c>
      <c r="S4" s="12" t="s">
        <v>19</v>
      </c>
      <c r="T4" s="12" t="s">
        <v>24</v>
      </c>
      <c r="U4" s="15" t="str">
        <f>CONCATENATE(Table1[[#This Row],[IO_Tag]]," AT %",Table1[[#This Row],[PLC I/Q]],Table1[[#This Row],[PLC address]],":",Table1[[#This Row],[PLC Type]],";(*",Table1[[#This Row],[Comment]],"*)",)</f>
        <v>LSH1_X AT %IX2.0:BOOL;(*High level detection tank 1 Level Switch ("LAZ 9003")*)</v>
      </c>
    </row>
    <row r="5" spans="1:21" s="6" customFormat="1" x14ac:dyDescent="0.25">
      <c r="A5" s="15" t="str">
        <f>CONCATENATE(Table1[[#This Row],[EquipmentTag]],"_",Table1[[#This Row],[SignalType]])</f>
        <v>LSL1_X</v>
      </c>
      <c r="B5" s="12" t="s">
        <v>0</v>
      </c>
      <c r="C5" s="12" t="str">
        <f>EquipmentList!A5</f>
        <v>LSL1</v>
      </c>
      <c r="D5" s="12" t="str">
        <f>EquipmentList!B5</f>
        <v>Low level detection tank 1 Level Switch ("LAL 9004")</v>
      </c>
      <c r="E5" s="12" t="s">
        <v>6</v>
      </c>
      <c r="F5" s="16"/>
      <c r="G5" s="17">
        <v>4</v>
      </c>
      <c r="H5" s="17" t="s">
        <v>41</v>
      </c>
      <c r="I5" s="11">
        <v>3</v>
      </c>
      <c r="J5" s="11">
        <v>2</v>
      </c>
      <c r="K5" s="12" t="s">
        <v>10</v>
      </c>
      <c r="L5" s="12"/>
      <c r="M5" s="12"/>
      <c r="N5" s="12"/>
      <c r="O5" s="12"/>
      <c r="P5" s="12"/>
      <c r="Q5" s="12"/>
      <c r="R5" s="12" t="str">
        <f>CONCATENATE(I5-1,".",J5-1)</f>
        <v>2.1</v>
      </c>
      <c r="S5" s="12" t="s">
        <v>19</v>
      </c>
      <c r="T5" s="12" t="s">
        <v>24</v>
      </c>
      <c r="U5" s="15" t="str">
        <f>CONCATENATE(Table1[[#This Row],[IO_Tag]]," AT %",Table1[[#This Row],[PLC I/Q]],Table1[[#This Row],[PLC address]],":",Table1[[#This Row],[PLC Type]],";(*",Table1[[#This Row],[Comment]],"*)",)</f>
        <v>LSL1_X AT %IX2.1:BOOL;(*Low level detection tank 1 Level Switch ("LAL 9004")*)</v>
      </c>
    </row>
    <row r="6" spans="1:21" s="6" customFormat="1" x14ac:dyDescent="0.25">
      <c r="A6" s="15" t="str">
        <f>CONCATENATE(Table1[[#This Row],[EquipmentTag]],"_",Table1[[#This Row],[SignalType]])</f>
        <v>LSL2_X</v>
      </c>
      <c r="B6" s="12" t="s">
        <v>0</v>
      </c>
      <c r="C6" s="12" t="str">
        <f>EquipmentList!A6</f>
        <v>LSL2</v>
      </c>
      <c r="D6" s="12" t="str">
        <f>EquipmentList!B6</f>
        <v>Low level detection tank 2 Level Switch ("LAL 9002")</v>
      </c>
      <c r="E6" s="12" t="s">
        <v>6</v>
      </c>
      <c r="F6" s="16"/>
      <c r="G6" s="17">
        <v>4</v>
      </c>
      <c r="H6" s="17" t="s">
        <v>41</v>
      </c>
      <c r="I6" s="11">
        <v>3</v>
      </c>
      <c r="J6" s="11">
        <v>3</v>
      </c>
      <c r="K6" s="12" t="s">
        <v>10</v>
      </c>
      <c r="L6" s="12"/>
      <c r="M6" s="12"/>
      <c r="N6" s="12"/>
      <c r="O6" s="12"/>
      <c r="P6" s="12"/>
      <c r="Q6" s="12"/>
      <c r="R6" s="12" t="str">
        <f>CONCATENATE(I6-1,".",J6-1)</f>
        <v>2.2</v>
      </c>
      <c r="S6" s="12" t="s">
        <v>19</v>
      </c>
      <c r="T6" s="12" t="s">
        <v>24</v>
      </c>
      <c r="U6" s="15" t="str">
        <f>CONCATENATE(Table1[[#This Row],[IO_Tag]]," AT %",Table1[[#This Row],[PLC I/Q]],Table1[[#This Row],[PLC address]],":",Table1[[#This Row],[PLC Type]],";(*",Table1[[#This Row],[Comment]],"*)",)</f>
        <v>LSL2_X AT %IX2.2:BOOL;(*Low level detection tank 2 Level Switch ("LAL 9002")*)</v>
      </c>
    </row>
  </sheetData>
  <sortState ref="A2:T31">
    <sortCondition ref="R2"/>
  </sortState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16" sqref="C16"/>
    </sheetView>
  </sheetViews>
  <sheetFormatPr defaultRowHeight="15" x14ac:dyDescent="0.25"/>
  <cols>
    <col min="1" max="1" width="15.42578125" customWidth="1"/>
    <col min="2" max="2" width="21.140625" customWidth="1"/>
    <col min="3" max="3" width="43.7109375" customWidth="1"/>
    <col min="5" max="5" width="21.42578125" customWidth="1"/>
  </cols>
  <sheetData>
    <row r="1" spans="1:5" x14ac:dyDescent="0.25">
      <c r="A1" t="str">
        <f>EquipmentList!A1</f>
        <v>EquipmentTag</v>
      </c>
      <c r="B1" t="s">
        <v>26</v>
      </c>
      <c r="C1" t="str">
        <f>EquipmentList!B1</f>
        <v>Comment</v>
      </c>
      <c r="D1" t="s">
        <v>4</v>
      </c>
      <c r="E1" t="s">
        <v>27</v>
      </c>
    </row>
    <row r="2" spans="1:5" x14ac:dyDescent="0.25">
      <c r="A2" s="13" t="str">
        <f>EquipmentList!A2</f>
        <v>PT1</v>
      </c>
      <c r="B2" s="13"/>
      <c r="C2" s="13" t="str">
        <f>EquipmentList!B2</f>
        <v>Pressure transmitter in tank 1 ("to pc")</v>
      </c>
      <c r="D2" s="13" t="str">
        <f>EquipmentList!C2</f>
        <v>LM900</v>
      </c>
      <c r="E2" s="13" t="s">
        <v>28</v>
      </c>
    </row>
    <row r="3" spans="1:5" x14ac:dyDescent="0.25">
      <c r="A3" s="13" t="str">
        <f>EquipmentList!A3</f>
        <v>P01</v>
      </c>
      <c r="B3" s="13"/>
      <c r="C3" s="13" t="str">
        <f>EquipmentList!B3</f>
        <v>Pump from tank 2 to tank 1 ("from pc")</v>
      </c>
      <c r="D3" s="13" t="str">
        <f>EquipmentList!C3</f>
        <v>LM900</v>
      </c>
      <c r="E3" s="13" t="s">
        <v>42</v>
      </c>
    </row>
    <row r="4" spans="1:5" x14ac:dyDescent="0.25">
      <c r="A4" s="13" t="str">
        <f>EquipmentList!A4</f>
        <v>LSH1</v>
      </c>
      <c r="B4" s="13"/>
      <c r="C4" s="13" t="str">
        <f>EquipmentList!B4</f>
        <v>High level detection tank 1 Level Switch ("LAZ 9003")</v>
      </c>
      <c r="D4" s="13" t="str">
        <f>EquipmentList!C4</f>
        <v>LM900</v>
      </c>
      <c r="E4" s="13" t="s">
        <v>3</v>
      </c>
    </row>
    <row r="5" spans="1:5" x14ac:dyDescent="0.25">
      <c r="A5" s="13" t="str">
        <f>EquipmentList!A5</f>
        <v>LSL1</v>
      </c>
      <c r="B5" s="13"/>
      <c r="C5" s="13" t="str">
        <f>EquipmentList!B5</f>
        <v>Low level detection tank 1 Level Switch ("LAL 9004")</v>
      </c>
      <c r="D5" s="13" t="str">
        <f>EquipmentList!C5</f>
        <v>LM900</v>
      </c>
      <c r="E5" s="13" t="s">
        <v>3</v>
      </c>
    </row>
    <row r="6" spans="1:5" x14ac:dyDescent="0.25">
      <c r="A6" s="13" t="str">
        <f>EquipmentList!A6</f>
        <v>LSL2</v>
      </c>
      <c r="B6" s="13"/>
      <c r="C6" s="13" t="str">
        <f>EquipmentList!B6</f>
        <v>Low level detection tank 2 Level Switch ("LAL 9002")</v>
      </c>
      <c r="D6" s="13" t="str">
        <f>EquipmentList!C6</f>
        <v>LM900</v>
      </c>
      <c r="E6" s="13" t="s">
        <v>3</v>
      </c>
    </row>
  </sheetData>
  <autoFilter ref="A1:E6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EquipmentList</vt:lpstr>
      <vt:lpstr>IOliste</vt:lpstr>
      <vt:lpstr>NorsokGenList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Has-ubruktpc1</dc:creator>
  <cp:lastModifiedBy>Johannes Møgster</cp:lastModifiedBy>
  <cp:lastPrinted>2015-08-27T09:09:13Z</cp:lastPrinted>
  <dcterms:created xsi:type="dcterms:W3CDTF">2014-12-08T06:57:59Z</dcterms:created>
  <dcterms:modified xsi:type="dcterms:W3CDTF">2016-02-19T18:56:03Z</dcterms:modified>
</cp:coreProperties>
</file>