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8_{FD4A5FEA-1B98-4723-8897-DAE3721E6249}" xr6:coauthVersionLast="47" xr6:coauthVersionMax="47" xr10:uidLastSave="{00000000-0000-0000-0000-000000000000}"/>
  <bookViews>
    <workbookView xWindow="-108" yWindow="-108" windowWidth="23256" windowHeight="13176"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1" l="1"/>
  <c r="E17" i="11"/>
  <c r="E18" i="11"/>
  <c r="D18" i="11"/>
  <c r="D17" i="11"/>
  <c r="D14" i="11"/>
  <c r="E15" i="11"/>
  <c r="E14" i="11"/>
  <c r="E9" i="11"/>
  <c r="D10" i="11"/>
  <c r="E10" i="11" s="1"/>
  <c r="D9" i="11"/>
  <c r="G7" i="11"/>
  <c r="G18" i="11" l="1"/>
  <c r="D13" i="11"/>
  <c r="E13" i="11" l="1"/>
  <c r="D15" i="11" s="1"/>
  <c r="H5" i="11"/>
  <c r="H6" i="11" s="1"/>
  <c r="G16" i="11"/>
  <c r="G12" i="11"/>
  <c r="G8" i="11"/>
  <c r="G17" i="11" l="1"/>
  <c r="G9" i="11"/>
  <c r="G11" i="11" l="1"/>
  <c r="G10" i="11"/>
  <c r="G13" i="11"/>
  <c r="I5" i="11"/>
  <c r="J5" i="11" l="1"/>
  <c r="K5" i="11" l="1"/>
  <c r="L5" i="11" l="1"/>
  <c r="M5" i="11" l="1"/>
  <c r="N5" i="11" l="1"/>
  <c r="O5" i="11" l="1"/>
  <c r="O6" i="11" s="1"/>
  <c r="N6" i="11"/>
  <c r="M6" i="11"/>
  <c r="L6" i="11"/>
  <c r="K6" i="11"/>
  <c r="J6" i="11"/>
  <c r="I6" i="11"/>
  <c r="H4" i="11"/>
  <c r="G14" i="11" l="1"/>
  <c r="O4" i="11"/>
  <c r="P5" i="11"/>
  <c r="Q5" i="11" l="1"/>
  <c r="R5" i="11" l="1"/>
  <c r="S5" i="11" l="1"/>
  <c r="T5" i="11" l="1"/>
  <c r="U5" i="11" l="1"/>
  <c r="V5" i="11" l="1"/>
  <c r="V6" i="11" s="1"/>
  <c r="U6" i="11"/>
  <c r="T6" i="11"/>
  <c r="S6" i="11"/>
  <c r="R6" i="11"/>
  <c r="Q6" i="11"/>
  <c r="P6" i="1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R5" i="11" s="1"/>
  <c r="AR6" i="11" s="1"/>
  <c r="AJ4" i="11"/>
  <c r="AQ6" i="11" l="1"/>
  <c r="AS5" i="11"/>
  <c r="AS6" i="11" s="1"/>
  <c r="AQ4" i="11"/>
  <c r="AT5" i="11" l="1"/>
  <c r="AT6" i="11" s="1"/>
  <c r="AU5" i="11" l="1"/>
  <c r="AU6" i="11" s="1"/>
  <c r="AV5" i="11" l="1"/>
  <c r="AV6" i="11" s="1"/>
  <c r="AW5" i="11" l="1"/>
  <c r="AX5" i="11" l="1"/>
  <c r="AX6" i="11" s="1"/>
  <c r="AW6" i="11"/>
  <c r="AY5" i="11" l="1"/>
  <c r="AY6" i="11" s="1"/>
  <c r="AX4" i="11"/>
  <c r="AZ5" i="11" l="1"/>
  <c r="AZ6" i="11" s="1"/>
  <c r="BA5" i="11" l="1"/>
  <c r="BA6" i="11" s="1"/>
  <c r="BB5" i="11" l="1"/>
  <c r="BB6" i="11" s="1"/>
  <c r="BC5" i="11" l="1"/>
  <c r="BC6" i="11" s="1"/>
  <c r="BD5" i="11" l="1"/>
  <c r="BD6" i="11" s="1"/>
  <c r="BE5" i="11" l="1"/>
  <c r="BE6" i="11" s="1"/>
  <c r="BE4" i="11" l="1"/>
  <c r="BF5" i="11"/>
  <c r="BF6" i="11" s="1"/>
  <c r="BG5" i="11" l="1"/>
  <c r="BG6" i="11" s="1"/>
  <c r="BH5" i="11"/>
  <c r="BH6" i="11" s="1"/>
  <c r="BI5" i="11" l="1"/>
  <c r="BI6" i="11" s="1"/>
  <c r="BJ5" i="11" l="1"/>
  <c r="BJ6" i="11" s="1"/>
  <c r="BK5" i="11" l="1"/>
  <c r="BK6" i="11" s="1"/>
</calcChain>
</file>

<file path=xl/sharedStrings.xml><?xml version="1.0" encoding="utf-8"?>
<sst xmlns="http://schemas.openxmlformats.org/spreadsheetml/2006/main" count="54" uniqueCount="53">
  <si>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</si>
  <si>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</si>
  <si>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</si>
  <si>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</si>
  <si>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</si>
  <si>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</si>
  <si>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</si>
  <si>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</si>
  <si>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</si>
  <si>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</si>
  <si>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</si>
  <si>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</si>
  <si>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</si>
  <si>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</si>
  <si>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</si>
  <si>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</si>
  <si>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</si>
  <si>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</si>
  <si>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</si>
  <si>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</si>
  <si>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</si>
  <si>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</si>
  <si>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</si>
  <si>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</si>
  <si>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</si>
  <si>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</si>
  <si>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</si>
  <si>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</si>
  <si>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</si>
  <si>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</si>
  <si>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</si>
  <si>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</si>
  <si>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</si>
  <si>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</si>
  <si>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Personnage</t>
  </si>
  <si>
    <t>Type de personnage</t>
  </si>
  <si>
    <t>monstre</t>
  </si>
  <si>
    <t>Objet+Shopping</t>
  </si>
  <si>
    <t>menu</t>
  </si>
  <si>
    <t>combat</t>
  </si>
  <si>
    <t>Progression</t>
  </si>
  <si>
    <t>sauvegarde</t>
  </si>
  <si>
    <t>Optionel</t>
  </si>
  <si>
    <t>Affichage</t>
  </si>
  <si>
    <t>Baptiste</t>
  </si>
  <si>
    <t>Théo</t>
  </si>
  <si>
    <t>Arthur</t>
  </si>
  <si>
    <t>Baptiste+Théo</t>
  </si>
  <si>
    <t>Plannig réel</t>
  </si>
  <si>
    <t>Baptiste+Théo+Arthur</t>
  </si>
  <si>
    <t>Théo+Baptiste</t>
  </si>
  <si>
    <t>Arthur+Baptiste</t>
  </si>
  <si>
    <t>Equilibrage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</si>
</sst>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20"/>
      <color theme="1"/>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7" fillId="0" borderId="0" xfId="8">
      <alignment horizontal="right" indent="1"/>
    </xf>
    <xf numFmtId="0" fontId="3" fillId="0" borderId="0" xfId="1" applyProtection="1">
      <alignment vertical="top"/>
    </xf>
    <xf numFmtId="0" fontId="34" fillId="0" borderId="0" xfId="0" applyFont="1"/>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0"/>
  <sheetViews>
    <sheetView showGridLines="0" tabSelected="1" showRuler="0" zoomScale="80" zoomScaleNormal="100" zoomScalePageLayoutView="70" workbookViewId="0">
      <pane ySplit="6" topLeftCell="A8" activePane="bottomLeft" state="frozen"/>
      <selection pane="bottomLeft" activeCell="E12" sqref="E12"/>
    </sheetView>
  </sheetViews>
  <sheetFormatPr baseColWidth="10" defaultColWidth="9.21875" defaultRowHeight="30" customHeight="1" x14ac:dyDescent="0.3"/>
  <cols>
    <col min="1" max="1" width="2.77734375" style="29" customWidth="1"/>
    <col min="2" max="2" width="20.88671875" customWidth="1"/>
    <col min="3" max="3" width="32.77734375" customWidth="1"/>
    <col min="4" max="4" width="10.44140625" style="5" customWidth="1"/>
    <col min="5" max="5" width="10.44140625" customWidth="1"/>
    <col min="6" max="6" width="2.77734375" customWidth="1"/>
    <col min="7" max="7" width="9.5546875" hidden="1" customWidth="1"/>
    <col min="8" max="63" width="2.5546875" customWidth="1"/>
    <col min="68" max="69" width="10.21875"/>
  </cols>
  <sheetData>
    <row r="1" spans="1:63" ht="30" customHeight="1" x14ac:dyDescent="0.55000000000000004">
      <c r="A1" s="30" t="s">
        <v>0</v>
      </c>
      <c r="B1" s="33"/>
      <c r="C1" s="1"/>
      <c r="D1" s="4"/>
      <c r="E1" s="18"/>
      <c r="G1" s="2"/>
      <c r="H1" s="46"/>
    </row>
    <row r="2" spans="1:63" ht="30" customHeight="1" x14ac:dyDescent="0.5">
      <c r="A2" s="29" t="s">
        <v>1</v>
      </c>
      <c r="B2" s="34"/>
      <c r="C2" s="62" t="s">
        <v>48</v>
      </c>
      <c r="H2" s="61"/>
    </row>
    <row r="3" spans="1:63" ht="30" customHeight="1" x14ac:dyDescent="0.3">
      <c r="A3" s="29" t="s">
        <v>2</v>
      </c>
      <c r="B3" s="35"/>
      <c r="C3" s="60" t="s">
        <v>13</v>
      </c>
      <c r="D3" s="66">
        <v>45763</v>
      </c>
      <c r="E3" s="66"/>
    </row>
    <row r="4" spans="1:63" ht="30" customHeight="1" x14ac:dyDescent="0.3">
      <c r="A4" s="30" t="s">
        <v>3</v>
      </c>
      <c r="C4" s="60" t="s">
        <v>14</v>
      </c>
      <c r="D4" s="6">
        <v>1</v>
      </c>
      <c r="H4" s="63">
        <f>H5</f>
        <v>45761</v>
      </c>
      <c r="I4" s="64"/>
      <c r="J4" s="64"/>
      <c r="K4" s="64"/>
      <c r="L4" s="64"/>
      <c r="M4" s="64"/>
      <c r="N4" s="65"/>
      <c r="O4" s="63">
        <f>O5</f>
        <v>45768</v>
      </c>
      <c r="P4" s="64"/>
      <c r="Q4" s="64"/>
      <c r="R4" s="64"/>
      <c r="S4" s="64"/>
      <c r="T4" s="64"/>
      <c r="U4" s="65"/>
      <c r="V4" s="63">
        <f>V5</f>
        <v>45775</v>
      </c>
      <c r="W4" s="64"/>
      <c r="X4" s="64"/>
      <c r="Y4" s="64"/>
      <c r="Z4" s="64"/>
      <c r="AA4" s="64"/>
      <c r="AB4" s="65"/>
      <c r="AC4" s="63">
        <f>AC5</f>
        <v>45782</v>
      </c>
      <c r="AD4" s="64"/>
      <c r="AE4" s="64"/>
      <c r="AF4" s="64"/>
      <c r="AG4" s="64"/>
      <c r="AH4" s="64"/>
      <c r="AI4" s="65"/>
      <c r="AJ4" s="63">
        <f>AJ5</f>
        <v>45789</v>
      </c>
      <c r="AK4" s="64"/>
      <c r="AL4" s="64"/>
      <c r="AM4" s="64"/>
      <c r="AN4" s="64"/>
      <c r="AO4" s="64"/>
      <c r="AP4" s="65"/>
      <c r="AQ4" s="63">
        <f>AQ5</f>
        <v>45796</v>
      </c>
      <c r="AR4" s="64"/>
      <c r="AS4" s="64"/>
      <c r="AT4" s="64"/>
      <c r="AU4" s="64"/>
      <c r="AV4" s="64"/>
      <c r="AW4" s="65"/>
      <c r="AX4" s="63">
        <f>AX5</f>
        <v>45803</v>
      </c>
      <c r="AY4" s="64"/>
      <c r="AZ4" s="64"/>
      <c r="BA4" s="64"/>
      <c r="BB4" s="64"/>
      <c r="BC4" s="64"/>
      <c r="BD4" s="65"/>
      <c r="BE4" s="63">
        <f>BE5</f>
        <v>45810</v>
      </c>
      <c r="BF4" s="64"/>
      <c r="BG4" s="64"/>
      <c r="BH4" s="64"/>
      <c r="BI4" s="64"/>
      <c r="BJ4" s="64"/>
      <c r="BK4" s="65"/>
    </row>
    <row r="5" spans="1:63" ht="15" customHeight="1" x14ac:dyDescent="0.3">
      <c r="A5" s="30" t="s">
        <v>4</v>
      </c>
      <c r="B5" s="45"/>
      <c r="C5" s="45"/>
      <c r="D5" s="45"/>
      <c r="E5" s="45"/>
      <c r="F5" s="45"/>
      <c r="H5" s="57">
        <f>Début_Projet-WEEKDAY(Début_Projet,1)+2+7*(Semaine_Affichage-1)</f>
        <v>45761</v>
      </c>
      <c r="I5" s="58">
        <f>H5+1</f>
        <v>45762</v>
      </c>
      <c r="J5" s="58">
        <f t="shared" ref="J5:AW5" si="0">I5+1</f>
        <v>45763</v>
      </c>
      <c r="K5" s="58">
        <f t="shared" si="0"/>
        <v>45764</v>
      </c>
      <c r="L5" s="58">
        <f t="shared" si="0"/>
        <v>45765</v>
      </c>
      <c r="M5" s="58">
        <f t="shared" si="0"/>
        <v>45766</v>
      </c>
      <c r="N5" s="59">
        <f t="shared" si="0"/>
        <v>45767</v>
      </c>
      <c r="O5" s="57">
        <f>N5+1</f>
        <v>45768</v>
      </c>
      <c r="P5" s="58">
        <f>O5+1</f>
        <v>45769</v>
      </c>
      <c r="Q5" s="58">
        <f t="shared" si="0"/>
        <v>45770</v>
      </c>
      <c r="R5" s="58">
        <f t="shared" si="0"/>
        <v>45771</v>
      </c>
      <c r="S5" s="58">
        <f t="shared" si="0"/>
        <v>45772</v>
      </c>
      <c r="T5" s="58">
        <f t="shared" si="0"/>
        <v>45773</v>
      </c>
      <c r="U5" s="59">
        <f t="shared" si="0"/>
        <v>45774</v>
      </c>
      <c r="V5" s="57">
        <f>U5+1</f>
        <v>45775</v>
      </c>
      <c r="W5" s="58">
        <f>V5+1</f>
        <v>45776</v>
      </c>
      <c r="X5" s="58">
        <f t="shared" si="0"/>
        <v>45777</v>
      </c>
      <c r="Y5" s="58">
        <f t="shared" si="0"/>
        <v>45778</v>
      </c>
      <c r="Z5" s="58">
        <f t="shared" si="0"/>
        <v>45779</v>
      </c>
      <c r="AA5" s="58">
        <f t="shared" si="0"/>
        <v>45780</v>
      </c>
      <c r="AB5" s="59">
        <f t="shared" si="0"/>
        <v>45781</v>
      </c>
      <c r="AC5" s="57">
        <f>AB5+1</f>
        <v>45782</v>
      </c>
      <c r="AD5" s="58">
        <f>AC5+1</f>
        <v>45783</v>
      </c>
      <c r="AE5" s="58">
        <f t="shared" si="0"/>
        <v>45784</v>
      </c>
      <c r="AF5" s="58">
        <f t="shared" si="0"/>
        <v>45785</v>
      </c>
      <c r="AG5" s="58">
        <f t="shared" si="0"/>
        <v>45786</v>
      </c>
      <c r="AH5" s="58">
        <f t="shared" si="0"/>
        <v>45787</v>
      </c>
      <c r="AI5" s="59">
        <f t="shared" si="0"/>
        <v>45788</v>
      </c>
      <c r="AJ5" s="57">
        <f>AI5+1</f>
        <v>45789</v>
      </c>
      <c r="AK5" s="58">
        <f>AJ5+1</f>
        <v>45790</v>
      </c>
      <c r="AL5" s="58">
        <f t="shared" si="0"/>
        <v>45791</v>
      </c>
      <c r="AM5" s="58">
        <f t="shared" si="0"/>
        <v>45792</v>
      </c>
      <c r="AN5" s="58">
        <f t="shared" si="0"/>
        <v>45793</v>
      </c>
      <c r="AO5" s="58">
        <f t="shared" si="0"/>
        <v>45794</v>
      </c>
      <c r="AP5" s="59">
        <f t="shared" si="0"/>
        <v>45795</v>
      </c>
      <c r="AQ5" s="57">
        <f>AP5+1</f>
        <v>45796</v>
      </c>
      <c r="AR5" s="58">
        <f>AQ5+1</f>
        <v>45797</v>
      </c>
      <c r="AS5" s="58">
        <f t="shared" si="0"/>
        <v>45798</v>
      </c>
      <c r="AT5" s="58">
        <f t="shared" si="0"/>
        <v>45799</v>
      </c>
      <c r="AU5" s="58">
        <f t="shared" si="0"/>
        <v>45800</v>
      </c>
      <c r="AV5" s="58">
        <f t="shared" si="0"/>
        <v>45801</v>
      </c>
      <c r="AW5" s="59">
        <f t="shared" si="0"/>
        <v>45802</v>
      </c>
      <c r="AX5" s="57">
        <f>AW5+1</f>
        <v>45803</v>
      </c>
      <c r="AY5" s="58">
        <f>AX5+1</f>
        <v>45804</v>
      </c>
      <c r="AZ5" s="58">
        <f t="shared" ref="AZ5:BD5" si="1">AY5+1</f>
        <v>45805</v>
      </c>
      <c r="BA5" s="58">
        <f t="shared" si="1"/>
        <v>45806</v>
      </c>
      <c r="BB5" s="58">
        <f t="shared" si="1"/>
        <v>45807</v>
      </c>
      <c r="BC5" s="58">
        <f t="shared" si="1"/>
        <v>45808</v>
      </c>
      <c r="BD5" s="59">
        <f t="shared" si="1"/>
        <v>45809</v>
      </c>
      <c r="BE5" s="57">
        <f>BD5+1</f>
        <v>45810</v>
      </c>
      <c r="BF5" s="58">
        <f>BE5+1</f>
        <v>45811</v>
      </c>
      <c r="BG5" s="58">
        <f t="shared" ref="BG5:BK5" si="2">BF5+1</f>
        <v>45812</v>
      </c>
      <c r="BH5" s="58">
        <f t="shared" si="2"/>
        <v>45813</v>
      </c>
      <c r="BI5" s="58">
        <f t="shared" si="2"/>
        <v>45814</v>
      </c>
      <c r="BJ5" s="58">
        <f t="shared" si="2"/>
        <v>45815</v>
      </c>
      <c r="BK5" s="59">
        <f t="shared" si="2"/>
        <v>45816</v>
      </c>
    </row>
    <row r="6" spans="1:63" ht="30" customHeight="1" thickBot="1" x14ac:dyDescent="0.35">
      <c r="A6" s="30" t="s">
        <v>5</v>
      </c>
      <c r="B6" s="7" t="s">
        <v>12</v>
      </c>
      <c r="C6" s="8" t="s">
        <v>15</v>
      </c>
      <c r="D6" s="8" t="s">
        <v>16</v>
      </c>
      <c r="E6" s="8" t="s">
        <v>17</v>
      </c>
      <c r="F6" s="8"/>
      <c r="G6" s="8" t="s">
        <v>18</v>
      </c>
      <c r="H6" s="9" t="str">
        <f t="shared" ref="H6:AM6" si="3">LEFT(TEXT(H5,"jjj"),1)</f>
        <v>l</v>
      </c>
      <c r="I6" s="9" t="str">
        <f t="shared" si="3"/>
        <v>m</v>
      </c>
      <c r="J6" s="9" t="str">
        <f t="shared" si="3"/>
        <v>m</v>
      </c>
      <c r="K6" s="9" t="str">
        <f t="shared" si="3"/>
        <v>j</v>
      </c>
      <c r="L6" s="9" t="str">
        <f t="shared" si="3"/>
        <v>v</v>
      </c>
      <c r="M6" s="9" t="str">
        <f t="shared" si="3"/>
        <v>s</v>
      </c>
      <c r="N6" s="9" t="str">
        <f t="shared" si="3"/>
        <v>d</v>
      </c>
      <c r="O6" s="9" t="str">
        <f t="shared" si="3"/>
        <v>l</v>
      </c>
      <c r="P6" s="9" t="str">
        <f t="shared" si="3"/>
        <v>m</v>
      </c>
      <c r="Q6" s="9" t="str">
        <f t="shared" si="3"/>
        <v>m</v>
      </c>
      <c r="R6" s="9" t="str">
        <f t="shared" si="3"/>
        <v>j</v>
      </c>
      <c r="S6" s="9" t="str">
        <f t="shared" si="3"/>
        <v>v</v>
      </c>
      <c r="T6" s="9" t="str">
        <f t="shared" si="3"/>
        <v>s</v>
      </c>
      <c r="U6" s="9" t="str">
        <f t="shared" si="3"/>
        <v>d</v>
      </c>
      <c r="V6" s="9" t="str">
        <f t="shared" si="3"/>
        <v>l</v>
      </c>
      <c r="W6" s="9" t="str">
        <f t="shared" si="3"/>
        <v>m</v>
      </c>
      <c r="X6" s="9" t="str">
        <f t="shared" si="3"/>
        <v>m</v>
      </c>
      <c r="Y6" s="9" t="str">
        <f t="shared" si="3"/>
        <v>j</v>
      </c>
      <c r="Z6" s="9" t="str">
        <f t="shared" si="3"/>
        <v>v</v>
      </c>
      <c r="AA6" s="9" t="str">
        <f t="shared" si="3"/>
        <v>s</v>
      </c>
      <c r="AB6" s="9" t="str">
        <f t="shared" si="3"/>
        <v>d</v>
      </c>
      <c r="AC6" s="9" t="str">
        <f t="shared" si="3"/>
        <v>l</v>
      </c>
      <c r="AD6" s="9" t="str">
        <f t="shared" si="3"/>
        <v>m</v>
      </c>
      <c r="AE6" s="9" t="str">
        <f t="shared" si="3"/>
        <v>m</v>
      </c>
      <c r="AF6" s="9" t="str">
        <f t="shared" si="3"/>
        <v>j</v>
      </c>
      <c r="AG6" s="9" t="str">
        <f t="shared" si="3"/>
        <v>v</v>
      </c>
      <c r="AH6" s="9" t="str">
        <f t="shared" si="3"/>
        <v>s</v>
      </c>
      <c r="AI6" s="9" t="str">
        <f t="shared" si="3"/>
        <v>d</v>
      </c>
      <c r="AJ6" s="9" t="str">
        <f t="shared" si="3"/>
        <v>l</v>
      </c>
      <c r="AK6" s="9" t="str">
        <f t="shared" si="3"/>
        <v>m</v>
      </c>
      <c r="AL6" s="9" t="str">
        <f t="shared" si="3"/>
        <v>m</v>
      </c>
      <c r="AM6" s="9" t="str">
        <f t="shared" si="3"/>
        <v>j</v>
      </c>
      <c r="AN6" s="9" t="str">
        <f t="shared" ref="AN6:BK6" si="4">LEFT(TEXT(AN5,"jjj"),1)</f>
        <v>v</v>
      </c>
      <c r="AO6" s="9" t="str">
        <f t="shared" si="4"/>
        <v>s</v>
      </c>
      <c r="AP6" s="9" t="str">
        <f t="shared" si="4"/>
        <v>d</v>
      </c>
      <c r="AQ6" s="9" t="str">
        <f t="shared" si="4"/>
        <v>l</v>
      </c>
      <c r="AR6" s="9" t="str">
        <f t="shared" si="4"/>
        <v>m</v>
      </c>
      <c r="AS6" s="9" t="str">
        <f t="shared" si="4"/>
        <v>m</v>
      </c>
      <c r="AT6" s="9" t="str">
        <f t="shared" si="4"/>
        <v>j</v>
      </c>
      <c r="AU6" s="9" t="str">
        <f t="shared" si="4"/>
        <v>v</v>
      </c>
      <c r="AV6" s="9" t="str">
        <f t="shared" si="4"/>
        <v>s</v>
      </c>
      <c r="AW6" s="9" t="str">
        <f t="shared" si="4"/>
        <v>d</v>
      </c>
      <c r="AX6" s="9" t="str">
        <f t="shared" si="4"/>
        <v>l</v>
      </c>
      <c r="AY6" s="9" t="str">
        <f t="shared" si="4"/>
        <v>m</v>
      </c>
      <c r="AZ6" s="9" t="str">
        <f t="shared" si="4"/>
        <v>m</v>
      </c>
      <c r="BA6" s="9" t="str">
        <f t="shared" si="4"/>
        <v>j</v>
      </c>
      <c r="BB6" s="9" t="str">
        <f t="shared" si="4"/>
        <v>v</v>
      </c>
      <c r="BC6" s="9" t="str">
        <f t="shared" si="4"/>
        <v>s</v>
      </c>
      <c r="BD6" s="9" t="str">
        <f t="shared" si="4"/>
        <v>d</v>
      </c>
      <c r="BE6" s="9" t="str">
        <f t="shared" si="4"/>
        <v>l</v>
      </c>
      <c r="BF6" s="9" t="str">
        <f t="shared" si="4"/>
        <v>m</v>
      </c>
      <c r="BG6" s="9" t="str">
        <f t="shared" si="4"/>
        <v>m</v>
      </c>
      <c r="BH6" s="9" t="str">
        <f t="shared" si="4"/>
        <v>j</v>
      </c>
      <c r="BI6" s="9" t="str">
        <f t="shared" si="4"/>
        <v>v</v>
      </c>
      <c r="BJ6" s="9" t="str">
        <f t="shared" si="4"/>
        <v>s</v>
      </c>
      <c r="BK6" s="9" t="str">
        <f t="shared" si="4"/>
        <v>d</v>
      </c>
    </row>
    <row r="7" spans="1:63" ht="15" hidden="1" thickBot="1" x14ac:dyDescent="0.35">
      <c r="A7" s="29" t="s">
        <v>6</v>
      </c>
      <c r="C7" s="32"/>
      <c r="D7"/>
      <c r="G7" t="str">
        <f>IF(OR(ISBLANK(début_tâche),ISBLANK(fin_tâche)),"",fin_tâche-début_tâche+1)</f>
        <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pans="1:63" s="3" customFormat="1" ht="30" customHeight="1" thickBot="1" x14ac:dyDescent="0.35">
      <c r="A8" s="30" t="s">
        <v>7</v>
      </c>
      <c r="B8" s="13" t="s">
        <v>34</v>
      </c>
      <c r="C8" s="36"/>
      <c r="D8" s="48"/>
      <c r="E8" s="49"/>
      <c r="F8" s="12"/>
      <c r="G8" s="12" t="str">
        <f t="shared" ref="G8:G18" si="5">IF(OR(ISBLANK(début_tâche),ISBLANK(fin_tâche)),"",fin_tâche-début_tâche+1)</f>
        <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pans="1:63" s="3" customFormat="1" ht="30" customHeight="1" thickBot="1" x14ac:dyDescent="0.35">
      <c r="A9" s="30" t="s">
        <v>8</v>
      </c>
      <c r="B9" s="42" t="s">
        <v>35</v>
      </c>
      <c r="C9" s="37" t="s">
        <v>49</v>
      </c>
      <c r="D9" s="50">
        <f>Début_Projet</f>
        <v>45763</v>
      </c>
      <c r="E9" s="50">
        <f>D9+24</f>
        <v>45787</v>
      </c>
      <c r="F9" s="12"/>
      <c r="G9" s="12">
        <f t="shared" si="5"/>
        <v>25</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pans="1:63" s="3" customFormat="1" ht="30" customHeight="1" thickBot="1" x14ac:dyDescent="0.35">
      <c r="A10" s="30" t="s">
        <v>9</v>
      </c>
      <c r="B10" s="42" t="s">
        <v>36</v>
      </c>
      <c r="C10" s="37" t="s">
        <v>44</v>
      </c>
      <c r="D10" s="50">
        <f>Début_Projet</f>
        <v>45763</v>
      </c>
      <c r="E10" s="50">
        <f>D10+23</f>
        <v>45786</v>
      </c>
      <c r="F10" s="12"/>
      <c r="G10" s="12">
        <f t="shared" si="5"/>
        <v>24</v>
      </c>
      <c r="H10" s="16"/>
      <c r="I10" s="16"/>
      <c r="J10" s="16"/>
      <c r="K10" s="16"/>
      <c r="L10" s="16"/>
      <c r="M10" s="16"/>
      <c r="N10" s="16"/>
      <c r="O10" s="16"/>
      <c r="P10" s="16"/>
      <c r="Q10" s="16"/>
      <c r="R10" s="16"/>
      <c r="S10" s="16"/>
      <c r="T10" s="17"/>
      <c r="U10" s="17"/>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pans="1:63" s="3" customFormat="1" ht="30" customHeight="1" thickBot="1" x14ac:dyDescent="0.35">
      <c r="A11" s="29"/>
      <c r="B11" s="42" t="s">
        <v>37</v>
      </c>
      <c r="C11" s="37" t="s">
        <v>50</v>
      </c>
      <c r="D11" s="50">
        <v>45772</v>
      </c>
      <c r="E11" s="50">
        <f>D11+6</f>
        <v>45778</v>
      </c>
      <c r="F11" s="12"/>
      <c r="G11" s="12">
        <f t="shared" si="5"/>
        <v>7</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pans="1:63" s="3" customFormat="1" ht="30" customHeight="1" thickBot="1" x14ac:dyDescent="0.35">
      <c r="A12" s="30" t="s">
        <v>10</v>
      </c>
      <c r="B12" s="14" t="s">
        <v>40</v>
      </c>
      <c r="C12" s="38"/>
      <c r="D12" s="51"/>
      <c r="E12" s="52"/>
      <c r="F12" s="12"/>
      <c r="G12" s="12" t="str">
        <f t="shared" si="5"/>
        <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pans="1:63" s="3" customFormat="1" ht="30" customHeight="1" thickBot="1" x14ac:dyDescent="0.35">
      <c r="A13" s="30"/>
      <c r="B13" s="43" t="s">
        <v>38</v>
      </c>
      <c r="C13" s="39" t="s">
        <v>46</v>
      </c>
      <c r="D13" s="53">
        <f>E9+1</f>
        <v>45788</v>
      </c>
      <c r="E13" s="53">
        <f>D13+14</f>
        <v>45802</v>
      </c>
      <c r="F13" s="12"/>
      <c r="G13" s="12">
        <f t="shared" si="5"/>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pans="1:63" s="3" customFormat="1" ht="30" customHeight="1" thickBot="1" x14ac:dyDescent="0.35">
      <c r="A14" s="29"/>
      <c r="B14" s="43" t="s">
        <v>39</v>
      </c>
      <c r="C14" s="39" t="s">
        <v>45</v>
      </c>
      <c r="D14" s="53">
        <f>D13</f>
        <v>45788</v>
      </c>
      <c r="E14" s="53">
        <f>D14+10</f>
        <v>45798</v>
      </c>
      <c r="F14" s="12"/>
      <c r="G14" s="12">
        <f t="shared" si="5"/>
        <v>11</v>
      </c>
      <c r="H14" s="16"/>
      <c r="I14" s="16"/>
      <c r="J14" s="16"/>
      <c r="K14" s="16"/>
      <c r="L14" s="16"/>
      <c r="M14" s="16"/>
      <c r="N14" s="16"/>
      <c r="O14" s="16"/>
      <c r="P14" s="16"/>
      <c r="Q14" s="16"/>
      <c r="R14" s="16"/>
      <c r="S14" s="16"/>
      <c r="T14" s="17"/>
      <c r="U14" s="17"/>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pans="1:63" s="3" customFormat="1" ht="30" customHeight="1" thickBot="1" x14ac:dyDescent="0.35">
      <c r="A15" s="29"/>
      <c r="B15" s="43" t="s">
        <v>41</v>
      </c>
      <c r="C15" s="39" t="s">
        <v>51</v>
      </c>
      <c r="D15" s="53">
        <f>E13</f>
        <v>45802</v>
      </c>
      <c r="E15" s="53">
        <f>D15+7</f>
        <v>45809</v>
      </c>
      <c r="F15" s="12"/>
      <c r="G15" s="12"/>
      <c r="H15" s="16"/>
      <c r="I15" s="16"/>
      <c r="J15" s="16"/>
      <c r="K15" s="16"/>
      <c r="L15" s="16"/>
      <c r="M15" s="16"/>
      <c r="N15" s="16"/>
      <c r="O15" s="16"/>
      <c r="P15" s="16"/>
      <c r="Q15" s="16"/>
      <c r="R15" s="16"/>
      <c r="S15" s="16"/>
      <c r="T15" s="17"/>
      <c r="U15" s="17"/>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pans="1:63" s="3" customFormat="1" ht="30" customHeight="1" thickBot="1" x14ac:dyDescent="0.35">
      <c r="A16" s="29" t="s">
        <v>11</v>
      </c>
      <c r="B16" s="15" t="s">
        <v>42</v>
      </c>
      <c r="C16" s="40"/>
      <c r="D16" s="54"/>
      <c r="E16" s="55"/>
      <c r="F16" s="12"/>
      <c r="G16" s="12" t="str">
        <f t="shared" si="5"/>
        <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pans="1:63" s="3" customFormat="1" ht="30" customHeight="1" thickBot="1" x14ac:dyDescent="0.35">
      <c r="A17" s="29"/>
      <c r="B17" s="44" t="s">
        <v>43</v>
      </c>
      <c r="C17" s="41" t="s">
        <v>44</v>
      </c>
      <c r="D17" s="56">
        <f>D13</f>
        <v>45788</v>
      </c>
      <c r="E17" s="56">
        <f>D17+20</f>
        <v>45808</v>
      </c>
      <c r="F17" s="12"/>
      <c r="G17" s="12">
        <f t="shared" si="5"/>
        <v>21</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pans="1:63" ht="30" customHeight="1" thickBot="1" x14ac:dyDescent="0.35">
      <c r="B18" s="44" t="s">
        <v>52</v>
      </c>
      <c r="C18" s="41" t="s">
        <v>47</v>
      </c>
      <c r="D18" s="56">
        <f>D11</f>
        <v>45772</v>
      </c>
      <c r="E18" s="56">
        <f>D11+37</f>
        <v>45809</v>
      </c>
      <c r="F18" s="12"/>
      <c r="G18" s="12">
        <f t="shared" si="5"/>
        <v>38</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pans="1:63" ht="30" customHeight="1" x14ac:dyDescent="0.3">
      <c r="C19" s="10"/>
      <c r="E19" s="31"/>
    </row>
    <row r="20" spans="1:63" ht="30" customHeight="1" x14ac:dyDescent="0.3">
      <c r="C20" s="11"/>
    </row>
  </sheetData>
  <mergeCells count="9">
    <mergeCell ref="AJ4:AP4"/>
    <mergeCell ref="AQ4:AW4"/>
    <mergeCell ref="AX4:BD4"/>
    <mergeCell ref="BE4:BK4"/>
    <mergeCell ref="D3:E3"/>
    <mergeCell ref="H4:N4"/>
    <mergeCell ref="O4:U4"/>
    <mergeCell ref="V4:AB4"/>
    <mergeCell ref="AC4:AI4"/>
  </mergeCells>
  <conditionalFormatting sqref="H5:BK18">
    <cfRule type="expression" dxfId="2" priority="33">
      <formula>AND(TODAY()&gt;=H$5,TODAY()&lt;I$5)</formula>
    </cfRule>
  </conditionalFormatting>
  <conditionalFormatting sqref="H7:BK18">
    <cfRule type="expression" dxfId="1" priority="27">
      <formula>AND(début_tâche&lt;=H$5,ROUNDDOWN((fin_tâche-début_tâche+1)*avancement_tâche,0)+début_tâche-1&gt;=H$5)</formula>
    </cfRule>
    <cfRule type="expression" dxfId="0" priority="28" stopIfTrue="1">
      <formula>AND(fin_tâche&gt;=H$5,début_tâche&lt;I$5)</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21875" defaultRowHeight="13.8" x14ac:dyDescent="0.3"/>
  <cols>
    <col min="1" max="1" width="90.77734375" style="19" customWidth="1"/>
    <col min="2" max="16384" width="9.21875" style="2"/>
  </cols>
  <sheetData>
    <row r="1" spans="1:2" ht="46.5" customHeight="1" x14ac:dyDescent="0.3"/>
    <row r="2" spans="1:2" s="21" customFormat="1" ht="15.6" x14ac:dyDescent="0.3">
      <c r="A2" s="20" t="s">
        <v>19</v>
      </c>
      <c r="B2" s="20"/>
    </row>
    <row r="3" spans="1:2" s="25" customFormat="1" ht="27" customHeight="1" x14ac:dyDescent="0.3">
      <c r="A3" s="47" t="s">
        <v>20</v>
      </c>
      <c r="B3" s="26"/>
    </row>
    <row r="4" spans="1:2" s="22" customFormat="1" ht="25.8" x14ac:dyDescent="0.5">
      <c r="A4" s="23" t="s">
        <v>21</v>
      </c>
    </row>
    <row r="5" spans="1:2" ht="74.099999999999994" customHeight="1" x14ac:dyDescent="0.3">
      <c r="A5" s="24" t="s">
        <v>22</v>
      </c>
    </row>
    <row r="6" spans="1:2" ht="26.25" customHeight="1" x14ac:dyDescent="0.3">
      <c r="A6" s="23" t="s">
        <v>23</v>
      </c>
    </row>
    <row r="7" spans="1:2" s="19" customFormat="1" ht="205.05" customHeight="1" x14ac:dyDescent="0.3">
      <c r="A7" s="28" t="s">
        <v>24</v>
      </c>
    </row>
    <row r="8" spans="1:2" s="22" customFormat="1" ht="25.8" x14ac:dyDescent="0.5">
      <c r="A8" s="23" t="s">
        <v>25</v>
      </c>
    </row>
    <row r="9" spans="1:2" ht="57.6" x14ac:dyDescent="0.3">
      <c r="A9" s="24" t="s">
        <v>26</v>
      </c>
    </row>
    <row r="10" spans="1:2" s="19" customFormat="1" ht="28.05" customHeight="1" x14ac:dyDescent="0.3">
      <c r="A10" s="27" t="s">
        <v>27</v>
      </c>
    </row>
    <row r="11" spans="1:2" s="22" customFormat="1" ht="25.8" x14ac:dyDescent="0.5">
      <c r="A11" s="23" t="s">
        <v>28</v>
      </c>
    </row>
    <row r="12" spans="1:2" ht="28.8" x14ac:dyDescent="0.3">
      <c r="A12" s="24" t="s">
        <v>29</v>
      </c>
    </row>
    <row r="13" spans="1:2" s="19" customFormat="1" ht="28.05" customHeight="1" x14ac:dyDescent="0.3">
      <c r="A13" s="27" t="s">
        <v>30</v>
      </c>
    </row>
    <row r="14" spans="1:2" s="22" customFormat="1" ht="25.8" x14ac:dyDescent="0.5">
      <c r="A14" s="23" t="s">
        <v>31</v>
      </c>
    </row>
    <row r="15" spans="1:2" ht="88.5" customHeight="1" x14ac:dyDescent="0.3">
      <c r="A15" s="24" t="s">
        <v>32</v>
      </c>
    </row>
    <row r="16" spans="1:2" ht="96.75" customHeight="1" x14ac:dyDescent="0.3">
      <c r="A16" s="24"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2025-05-28T15:36:33Z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