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onor\Documents\INSA\INSA GP 4A\S2\UF du capteur au banc de test\2020-2021_GAICH_STEPHEN_Capteur_Graphite\Banc de test\"/>
    </mc:Choice>
  </mc:AlternateContent>
  <xr:revisionPtr revIDLastSave="0" documentId="8_{A6FCA82E-3B09-41BE-BFF2-6EF8E4B9181D}" xr6:coauthVersionLast="46" xr6:coauthVersionMax="46" xr10:uidLastSave="{00000000-0000-0000-0000-000000000000}"/>
  <bookViews>
    <workbookView xWindow="-28920" yWindow="-120" windowWidth="29040" windowHeight="16440" xr2:uid="{0D914A55-99C9-4598-B3C7-11B9A600F80E}"/>
  </bookViews>
  <sheets>
    <sheet name="Mesure_comparaison_scotch_HB"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P14" i="1"/>
  <c r="K15" i="1"/>
  <c r="L15" i="1"/>
  <c r="L16" i="1" s="1"/>
  <c r="M15" i="1"/>
  <c r="N15" i="1"/>
  <c r="O15" i="1"/>
  <c r="P15" i="1"/>
  <c r="P16" i="1" s="1"/>
  <c r="K16" i="1"/>
  <c r="M16" i="1"/>
  <c r="N16" i="1"/>
  <c r="O16" i="1"/>
  <c r="K18" i="1"/>
  <c r="L18" i="1"/>
  <c r="L19" i="1" s="1"/>
  <c r="M18" i="1"/>
  <c r="N18" i="1"/>
  <c r="O18" i="1"/>
  <c r="O19" i="1" s="1"/>
  <c r="P18" i="1"/>
  <c r="P19" i="1" s="1"/>
  <c r="K19" i="1"/>
  <c r="M19" i="1"/>
  <c r="N19" i="1"/>
  <c r="K21" i="1"/>
  <c r="L21" i="1"/>
  <c r="L22" i="1" s="1"/>
  <c r="M21" i="1"/>
  <c r="N21" i="1"/>
  <c r="O21" i="1"/>
  <c r="P21" i="1"/>
  <c r="P22" i="1" s="1"/>
  <c r="K22" i="1"/>
  <c r="M22" i="1"/>
  <c r="N22" i="1"/>
  <c r="O22" i="1"/>
</calcChain>
</file>

<file path=xl/sharedStrings.xml><?xml version="1.0" encoding="utf-8"?>
<sst xmlns="http://schemas.openxmlformats.org/spreadsheetml/2006/main" count="46" uniqueCount="35">
  <si>
    <t xml:space="preserve">De plus, pas d'amélioration puisque nous pouvons aussi observer qu'à chaque étape, après la mesure sur le rayon de courbure, le capteur ne retrouve pas sa valeur initiale en résistance voire même cela a agravé la rupture du capteur. </t>
  </si>
  <si>
    <t>Supposition :  des particules du scotch bloquent la percolation des molécules de graphite et donc la circulation du courant à travers le capteur.</t>
  </si>
  <si>
    <t xml:space="preserve">Cependant, nous pouvons observer une augmentation initiale de la résistance entre la présence de scotch ou pas sur le même capteur ayant donc la même couche de graphite </t>
  </si>
  <si>
    <t>Tendance d'augmentation de la résistance lorsque nous diminuons le rayon de courbure est bien visible</t>
  </si>
  <si>
    <t>Conclusion : Au départ, on pensait que le scotch pourrait permettre de renforcer les fibres de papier qui semblaient se déformer avec des rayons de courbure faible et "casser" le capteur.</t>
  </si>
  <si>
    <t>ΔR/Ro</t>
  </si>
  <si>
    <t>Vadc après mesure sans rayon</t>
  </si>
  <si>
    <t>Oubli</t>
  </si>
  <si>
    <t>Vadc sans scotch initiale</t>
  </si>
  <si>
    <t>Rcap</t>
  </si>
  <si>
    <t>Valeur de Vadc</t>
  </si>
  <si>
    <t>3 (avec scotch) _ tension</t>
  </si>
  <si>
    <t>2 (avec scotch) _ tension</t>
  </si>
  <si>
    <t>1 (avec scotch) _ tension</t>
  </si>
  <si>
    <t>Ro</t>
  </si>
  <si>
    <t xml:space="preserve">Sans rayon </t>
  </si>
  <si>
    <t xml:space="preserve">Mesure n° </t>
  </si>
  <si>
    <t>Rayon de courbure (cm)</t>
  </si>
  <si>
    <t>Calvin</t>
  </si>
  <si>
    <t xml:space="preserve">Expérimentateur coloriage </t>
  </si>
  <si>
    <t>160g/m²</t>
  </si>
  <si>
    <t>Type de feuille  (grammage)</t>
  </si>
  <si>
    <t>E</t>
  </si>
  <si>
    <t>D</t>
  </si>
  <si>
    <t>C</t>
  </si>
  <si>
    <t>B</t>
  </si>
  <si>
    <t>A</t>
  </si>
  <si>
    <t>Dimensions du capteur (mm)</t>
  </si>
  <si>
    <t>R3</t>
  </si>
  <si>
    <t>R5</t>
  </si>
  <si>
    <t>R2</t>
  </si>
  <si>
    <t>Vcc</t>
  </si>
  <si>
    <t>R1</t>
  </si>
  <si>
    <t xml:space="preserve">Paramètres pour calcul de Rcapteur </t>
  </si>
  <si>
    <t xml:space="preserve">Influence du scotch sur la mesure (crayon : HB)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</si>
</sst>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Times New Roman"/>
      <family val="1"/>
    </font>
    <font>
      <b/>
      <sz val="11"/>
      <color theme="1"/>
      <name val="Times New Roman"/>
      <family val="1"/>
    </font>
  </fonts>
  <fills count="5">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2" xfId="0" applyFont="1" applyBorder="1" applyAlignment="1">
      <alignment horizontal="center" vertical="center" wrapText="1"/>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11" fontId="1" fillId="0" borderId="1" xfId="0" applyNumberFormat="1" applyFont="1" applyBorder="1" applyAlignment="1">
      <alignment horizontal="center" vertical="center"/>
    </xf>
    <xf numFmtId="0" fontId="1" fillId="0" borderId="0" xfId="0" applyFont="1" applyAlignment="1">
      <alignment horizontal="center" vertical="center" wrapText="1"/>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164" fontId="1" fillId="0" borderId="0" xfId="0" applyNumberFormat="1" applyFont="1"/>
    <xf numFmtId="0" fontId="2" fillId="0" borderId="0" xfId="0" applyFont="1"/>
    <xf numFmtId="0" fontId="2"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27E4-9493-44D6-AECD-140B1FB8DBAE}">
  <dimension ref="A1:R28"/>
  <sheetViews>
    <sheetView tabSelected="1" zoomScaleNormal="100" workbookViewId="0">
      <selection activeCell="A2" sqref="A2"/>
    </sheetView>
  </sheetViews>
  <sheetFormatPr baseColWidth="10" defaultColWidth="11.5546875" defaultRowHeight="13.8" x14ac:dyDescent="0.25"/>
  <cols>
    <col min="1" max="2" width="11.5546875" style="1"/>
    <col min="3" max="3" width="13" style="1" customWidth="1"/>
    <col min="4" max="16384" width="11.5546875" style="1"/>
  </cols>
  <sheetData>
    <row r="1" spans="1:18" ht="14.4" customHeight="1" x14ac:dyDescent="0.25">
      <c r="A1" s="18" t="s">
        <v>34</v>
      </c>
      <c r="B1" s="18"/>
      <c r="C1" s="18"/>
      <c r="D1" s="18"/>
      <c r="E1" s="18"/>
      <c r="F1" s="18"/>
      <c r="G1" s="18"/>
      <c r="H1" s="18"/>
      <c r="I1" s="18"/>
      <c r="J1" s="18"/>
      <c r="K1" s="18"/>
      <c r="L1" s="18"/>
      <c r="M1" s="18"/>
      <c r="N1" s="18"/>
      <c r="O1" s="18"/>
      <c r="P1" s="18"/>
    </row>
    <row r="2" spans="1:18" x14ac:dyDescent="0.25">
      <c r="B2" s="17" t="s">
        <v>33</v>
      </c>
    </row>
    <row r="3" spans="1:18" x14ac:dyDescent="0.25">
      <c r="B3" s="16" t="s">
        <v>32</v>
      </c>
      <c r="C3" s="16">
        <v>100000</v>
      </c>
      <c r="D3" s="16" t="s">
        <v>31</v>
      </c>
      <c r="E3" s="1">
        <v>5</v>
      </c>
    </row>
    <row r="4" spans="1:18" x14ac:dyDescent="0.25">
      <c r="B4" s="16" t="s">
        <v>30</v>
      </c>
      <c r="C4" s="16">
        <v>1000</v>
      </c>
      <c r="D4" s="16" t="s">
        <v>29</v>
      </c>
      <c r="E4" s="1">
        <f>10*1000</f>
        <v>10000</v>
      </c>
    </row>
    <row r="5" spans="1:18" x14ac:dyDescent="0.25">
      <c r="B5" s="1" t="s">
        <v>28</v>
      </c>
      <c r="C5" s="1">
        <v>100000</v>
      </c>
      <c r="D5" s="16"/>
    </row>
    <row r="6" spans="1:18" x14ac:dyDescent="0.25">
      <c r="D6" s="16"/>
    </row>
    <row r="7" spans="1:18" x14ac:dyDescent="0.25">
      <c r="A7" s="11"/>
      <c r="B7" s="17" t="s">
        <v>27</v>
      </c>
      <c r="D7" s="11" t="s">
        <v>26</v>
      </c>
      <c r="E7" s="11">
        <v>0.45</v>
      </c>
      <c r="F7" s="11" t="s">
        <v>25</v>
      </c>
      <c r="G7" s="11">
        <v>1.05</v>
      </c>
      <c r="H7" s="11" t="s">
        <v>24</v>
      </c>
      <c r="I7" s="11">
        <v>0.3</v>
      </c>
    </row>
    <row r="8" spans="1:18" x14ac:dyDescent="0.25">
      <c r="D8" s="11" t="s">
        <v>23</v>
      </c>
      <c r="E8" s="11">
        <v>2.35</v>
      </c>
      <c r="F8" s="11" t="s">
        <v>22</v>
      </c>
      <c r="G8" s="11">
        <v>0.2</v>
      </c>
      <c r="H8" s="11"/>
      <c r="I8" s="11"/>
    </row>
    <row r="9" spans="1:18" x14ac:dyDescent="0.25">
      <c r="D9" s="16"/>
      <c r="R9" s="12"/>
    </row>
    <row r="10" spans="1:18" x14ac:dyDescent="0.25">
      <c r="B10" s="17" t="s">
        <v>21</v>
      </c>
      <c r="E10" s="16" t="s">
        <v>20</v>
      </c>
    </row>
    <row r="11" spans="1:18" x14ac:dyDescent="0.25">
      <c r="B11" s="17" t="s">
        <v>19</v>
      </c>
      <c r="D11" s="16"/>
      <c r="E11" s="1" t="s">
        <v>18</v>
      </c>
    </row>
    <row r="12" spans="1:18" x14ac:dyDescent="0.25">
      <c r="L12" s="16"/>
    </row>
    <row r="13" spans="1:18" x14ac:dyDescent="0.25">
      <c r="B13" s="11"/>
      <c r="D13" s="15" t="s">
        <v>17</v>
      </c>
      <c r="E13" s="14"/>
      <c r="F13" s="14"/>
      <c r="G13" s="14"/>
      <c r="H13" s="13"/>
      <c r="L13" s="15" t="s">
        <v>17</v>
      </c>
      <c r="M13" s="14"/>
      <c r="N13" s="14"/>
      <c r="O13" s="14"/>
      <c r="P13" s="13"/>
    </row>
    <row r="14" spans="1:18" x14ac:dyDescent="0.25">
      <c r="A14" s="12" t="s">
        <v>16</v>
      </c>
      <c r="B14" s="11"/>
      <c r="C14" s="10" t="s">
        <v>15</v>
      </c>
      <c r="D14" s="10">
        <v>5</v>
      </c>
      <c r="E14" s="10">
        <v>4</v>
      </c>
      <c r="F14" s="10">
        <v>3</v>
      </c>
      <c r="G14" s="10">
        <v>2</v>
      </c>
      <c r="H14" s="10">
        <v>1</v>
      </c>
      <c r="J14" s="11"/>
      <c r="K14" s="10" t="s">
        <v>14</v>
      </c>
      <c r="L14" s="10">
        <v>5</v>
      </c>
      <c r="M14" s="10">
        <v>4</v>
      </c>
      <c r="N14" s="10">
        <v>3</v>
      </c>
      <c r="O14" s="10">
        <v>2</v>
      </c>
      <c r="P14" s="10">
        <f>1/1</f>
        <v>1</v>
      </c>
    </row>
    <row r="15" spans="1:18" ht="41.4" x14ac:dyDescent="0.25">
      <c r="A15" s="9" t="s">
        <v>13</v>
      </c>
      <c r="B15" s="3" t="s">
        <v>10</v>
      </c>
      <c r="C15" s="2">
        <v>1.08</v>
      </c>
      <c r="D15" s="2">
        <v>1.01</v>
      </c>
      <c r="E15" s="2">
        <v>0.96</v>
      </c>
      <c r="F15" s="2">
        <v>0.89</v>
      </c>
      <c r="G15" s="2">
        <v>0.91</v>
      </c>
      <c r="H15" s="2">
        <v>0.73</v>
      </c>
      <c r="J15" s="3" t="s">
        <v>9</v>
      </c>
      <c r="K15" s="8">
        <f>($C$3/$C$4)*(($C$4+$C$5)*$E$3/C15)-$C$3-$E$4</f>
        <v>46649259.259259261</v>
      </c>
      <c r="L15" s="8">
        <f>($C$3/$C$4)*(($C$4+$C$5)*$E$3/D15)-$C$3-$E$4</f>
        <v>49890000</v>
      </c>
      <c r="M15" s="8">
        <f>($C$3/$C$4)*(($C$4+$C$5)*$E$3/E15)-$C$3-$E$4</f>
        <v>52494166.666666672</v>
      </c>
      <c r="N15" s="8">
        <f>($C$3/$C$4)*(($C$4+$C$5)*$E$3/F15)-$C$3-$E$4</f>
        <v>56631573.033707872</v>
      </c>
      <c r="O15" s="8">
        <f>($C$3/$C$4)*(($C$4+$C$5)*$E$3/G15)-$C$3-$E$4</f>
        <v>55384505.494505495</v>
      </c>
      <c r="P15" s="8">
        <f>($C$3/$C$4)*(($C$4+$C$5)*$E$3/H15)-$C$3-$E$4</f>
        <v>69068082.19178082</v>
      </c>
      <c r="Q15" s="7" t="s">
        <v>8</v>
      </c>
      <c r="R15" s="6">
        <v>1.9</v>
      </c>
    </row>
    <row r="16" spans="1:18" ht="41.4" x14ac:dyDescent="0.25">
      <c r="A16" s="9"/>
      <c r="B16" s="3" t="s">
        <v>6</v>
      </c>
      <c r="C16" s="4"/>
      <c r="D16" s="2">
        <v>0.99</v>
      </c>
      <c r="E16" s="2">
        <v>0.98</v>
      </c>
      <c r="F16" s="2">
        <v>0.98</v>
      </c>
      <c r="G16" s="2">
        <v>0.95</v>
      </c>
      <c r="H16" s="2">
        <v>0.73</v>
      </c>
      <c r="J16" s="3" t="s">
        <v>5</v>
      </c>
      <c r="K16" s="2">
        <f>(K15-$K$15)/$K$15</f>
        <v>0</v>
      </c>
      <c r="L16" s="2">
        <f>(L15-$K$15)/$K$15</f>
        <v>6.9470357990679021E-2</v>
      </c>
      <c r="M16" s="2">
        <f>(M15-$K$15)/$K$15</f>
        <v>0.12529475280461766</v>
      </c>
      <c r="N16" s="2">
        <f>(N15-$K$15)/$K$15</f>
        <v>0.21398654411575149</v>
      </c>
      <c r="O16" s="2">
        <f>(O15-$K$15)/$K$15</f>
        <v>0.18725369649920867</v>
      </c>
      <c r="P16" s="2">
        <f>(P15-$K$15)/$K$15</f>
        <v>0.4805826134971633</v>
      </c>
    </row>
    <row r="18" spans="1:18" ht="41.4" x14ac:dyDescent="0.25">
      <c r="A18" s="5" t="s">
        <v>12</v>
      </c>
      <c r="B18" s="3" t="s">
        <v>10</v>
      </c>
      <c r="C18" s="2">
        <v>1.6</v>
      </c>
      <c r="D18" s="2">
        <v>1.5</v>
      </c>
      <c r="E18" s="2">
        <v>1.48</v>
      </c>
      <c r="F18" s="2">
        <v>1.46</v>
      </c>
      <c r="G18" s="2">
        <v>1.4</v>
      </c>
      <c r="H18" s="2">
        <v>1.18</v>
      </c>
      <c r="J18" s="3" t="s">
        <v>9</v>
      </c>
      <c r="K18" s="8">
        <f>($C$3/$C$4)*(($C$4+$C$5)*$E$3/C18)-$C$3-$E$4</f>
        <v>31452500</v>
      </c>
      <c r="L18" s="8">
        <f>($C$3/$C$4)*(($C$4+$C$5)*$E$3/D18)-$C$3-$E$4</f>
        <v>33556666.666666672</v>
      </c>
      <c r="M18" s="8">
        <f>($C$3/$C$4)*(($C$4+$C$5)*$E$3/E18)-$C$3-$E$4</f>
        <v>34011621.621621624</v>
      </c>
      <c r="N18" s="8">
        <f>($C$3/$C$4)*(($C$4+$C$5)*$E$3/F18)-$C$3-$E$4</f>
        <v>34479041.09589041</v>
      </c>
      <c r="O18" s="8">
        <f>($C$3/$C$4)*(($C$4+$C$5)*$E$3/G18)-$C$3-$E$4</f>
        <v>35961428.571428575</v>
      </c>
      <c r="P18" s="8">
        <f>($C$3/$C$4)*(($C$4+$C$5)*$E$3/H18)-$C$3-$E$4</f>
        <v>42686610.169491529</v>
      </c>
      <c r="Q18" s="7" t="s">
        <v>8</v>
      </c>
      <c r="R18" s="7">
        <v>1.84</v>
      </c>
    </row>
    <row r="19" spans="1:18" ht="41.4" x14ac:dyDescent="0.25">
      <c r="A19" s="5"/>
      <c r="B19" s="3" t="s">
        <v>6</v>
      </c>
      <c r="C19" s="4"/>
      <c r="D19" s="2">
        <v>1.63</v>
      </c>
      <c r="E19" s="2">
        <v>1.64</v>
      </c>
      <c r="F19" s="2">
        <v>1.62</v>
      </c>
      <c r="G19" s="2">
        <v>1.36</v>
      </c>
      <c r="H19" s="2">
        <v>1.22</v>
      </c>
      <c r="J19" s="3" t="s">
        <v>5</v>
      </c>
      <c r="K19" s="2">
        <f>(K18-$K$18)/$K$18</f>
        <v>0</v>
      </c>
      <c r="L19" s="2">
        <f>(L18-$K$18)/$K$18</f>
        <v>6.6899822483639515E-2</v>
      </c>
      <c r="M19" s="2">
        <f>(M18-$K$18)/$K$18</f>
        <v>8.136464896658846E-2</v>
      </c>
      <c r="N19" s="2">
        <f>(N18-$K$18)/$K$18</f>
        <v>9.6225772065508627E-2</v>
      </c>
      <c r="O19" s="2">
        <f>(O18-$K$18)/$K$18</f>
        <v>0.14335676246494156</v>
      </c>
      <c r="P19" s="2">
        <f>(P18-$K$18)/$K$18</f>
        <v>0.35717701834485427</v>
      </c>
    </row>
    <row r="21" spans="1:18" ht="41.4" x14ac:dyDescent="0.25">
      <c r="A21" s="5" t="s">
        <v>11</v>
      </c>
      <c r="B21" s="3" t="s">
        <v>10</v>
      </c>
      <c r="C21" s="2">
        <v>1.32</v>
      </c>
      <c r="D21" s="2">
        <v>1.1000000000000001</v>
      </c>
      <c r="E21" s="2">
        <v>1.0900000000000001</v>
      </c>
      <c r="F21" s="2">
        <v>1.03</v>
      </c>
      <c r="G21" s="2">
        <v>1</v>
      </c>
      <c r="H21" s="2">
        <v>0.82</v>
      </c>
      <c r="J21" s="3" t="s">
        <v>9</v>
      </c>
      <c r="K21" s="8">
        <f>($C$3/$C$4)*(($C$4+$C$5)*$E$3/C21)-$C$3-$E$4</f>
        <v>38147575.757575758</v>
      </c>
      <c r="L21" s="8">
        <f>($C$3/$C$4)*(($C$4+$C$5)*$E$3/D21)-$C$3-$E$4</f>
        <v>45799090.909090906</v>
      </c>
      <c r="M21" s="8">
        <f>($C$3/$C$4)*(($C$4+$C$5)*$E$3/E21)-$C$3-$E$4</f>
        <v>46220275.229357794</v>
      </c>
      <c r="N21" s="8">
        <f>($C$3/$C$4)*(($C$4+$C$5)*$E$3/F21)-$C$3-$E$4</f>
        <v>48919126.213592231</v>
      </c>
      <c r="O21" s="8">
        <f>($C$3/$C$4)*(($C$4+$C$5)*$E$3/G21)-$C$3-$E$4</f>
        <v>50390000</v>
      </c>
      <c r="P21" s="8">
        <f>($C$3/$C$4)*(($C$4+$C$5)*$E$3/H21)-$C$3-$E$4</f>
        <v>61475365.853658542</v>
      </c>
      <c r="Q21" s="7" t="s">
        <v>8</v>
      </c>
      <c r="R21" s="6" t="s">
        <v>7</v>
      </c>
    </row>
    <row r="22" spans="1:18" ht="41.4" x14ac:dyDescent="0.25">
      <c r="A22" s="5"/>
      <c r="B22" s="3" t="s">
        <v>6</v>
      </c>
      <c r="C22" s="4"/>
      <c r="D22" s="2">
        <v>1.17</v>
      </c>
      <c r="E22" s="2">
        <v>1.0900000000000001</v>
      </c>
      <c r="F22" s="2">
        <v>1.0900000000000001</v>
      </c>
      <c r="G22" s="2">
        <v>1</v>
      </c>
      <c r="H22" s="2">
        <v>0.95</v>
      </c>
      <c r="J22" s="3" t="s">
        <v>5</v>
      </c>
      <c r="K22" s="2">
        <f>(K21-$K$21)/$K$21</f>
        <v>0</v>
      </c>
      <c r="L22" s="2">
        <f>(L21-$K$21)/$K$21</f>
        <v>0.20057670768228641</v>
      </c>
      <c r="M22" s="2">
        <f>(M21-$K$21)/$K$21</f>
        <v>0.21161762737121959</v>
      </c>
      <c r="N22" s="2">
        <f>(N21-$K$21)/$K$21</f>
        <v>0.28236526809642271</v>
      </c>
      <c r="O22" s="2">
        <f>(O21-$K$21)/$K$21</f>
        <v>0.32092273229165841</v>
      </c>
      <c r="P22" s="2">
        <f>(P21-$K$21)/$K$21</f>
        <v>0.61151435268989796</v>
      </c>
    </row>
    <row r="24" spans="1:18" x14ac:dyDescent="0.25">
      <c r="B24" s="1" t="s">
        <v>4</v>
      </c>
    </row>
    <row r="25" spans="1:18" x14ac:dyDescent="0.25">
      <c r="B25" s="1" t="s">
        <v>3</v>
      </c>
    </row>
    <row r="26" spans="1:18" x14ac:dyDescent="0.25">
      <c r="B26" s="1" t="s">
        <v>2</v>
      </c>
    </row>
    <row r="27" spans="1:18" x14ac:dyDescent="0.25">
      <c r="B27" s="1" t="s">
        <v>1</v>
      </c>
    </row>
    <row r="28" spans="1:18" x14ac:dyDescent="0.25">
      <c r="B28" s="1" t="s">
        <v>0</v>
      </c>
    </row>
  </sheetData>
  <mergeCells count="6">
    <mergeCell ref="A18:A19"/>
    <mergeCell ref="A21:A22"/>
    <mergeCell ref="A1:P1"/>
    <mergeCell ref="D13:H13"/>
    <mergeCell ref="L13:P13"/>
    <mergeCell ref="A15:A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Mesure_comparaison_scotch_HB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Eléonore GAICH</dc:creator>
  <cp:lastModifiedBy>Eléonore GAICH</cp:lastModifiedBy>
  <dcterms:created xsi:type="dcterms:W3CDTF">2021-05-01T15:02:27Z</dcterms:created>
  <dcterms:modified xsi:type="dcterms:W3CDTF">2021-05-01T15:03:02Z</dcterms:modified>
</cp:coreProperties>
</file>