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\Documents\4ème année GP\Capteurs\2020-2021_GAICH_STEPHEN_Capteur_Graphite-main\2020-2021_GAICH_STEPHEN_Capteur_Graphite\Banc_de_test&amp;résultats\"/>
    </mc:Choice>
  </mc:AlternateContent>
  <xr:revisionPtr revIDLastSave="0" documentId="13_ncr:1_{E68D187F-1AD2-4002-B3AD-0E66F42B66B4}" xr6:coauthVersionLast="45" xr6:coauthVersionMax="46" xr10:uidLastSave="{00000000-0000-0000-0000-000000000000}"/>
  <bookViews>
    <workbookView xWindow="-108" yWindow="-108" windowWidth="23256" windowHeight="12576" firstSheet="5" activeTab="7" xr2:uid="{6D486C2E-F01A-421B-84B9-2289C5544FDA}"/>
  </bookViews>
  <sheets>
    <sheet name="Mesure_3H" sheetId="6" r:id="rId1"/>
    <sheet name="Mesure_2H" sheetId="13" r:id="rId2"/>
    <sheet name="Mesure_H" sheetId="15" r:id="rId3"/>
    <sheet name="Mesure_HB" sheetId="20" r:id="rId4"/>
    <sheet name="Mesure_B" sheetId="14" r:id="rId5"/>
    <sheet name="Mesure_2B" sheetId="17" r:id="rId6"/>
    <sheet name="Mesure_3B" sheetId="16" r:id="rId7"/>
    <sheet name="Mesure_différents_crayon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20" l="1"/>
  <c r="M57" i="20"/>
  <c r="N57" i="20"/>
  <c r="O57" i="20"/>
  <c r="P57" i="20"/>
  <c r="K57" i="20"/>
  <c r="L54" i="20"/>
  <c r="M54" i="20"/>
  <c r="N54" i="20"/>
  <c r="O54" i="20"/>
  <c r="P54" i="20"/>
  <c r="K54" i="20"/>
  <c r="L51" i="20"/>
  <c r="M51" i="20"/>
  <c r="N51" i="20"/>
  <c r="O51" i="20"/>
  <c r="P51" i="20"/>
  <c r="K51" i="20"/>
  <c r="L48" i="20"/>
  <c r="M48" i="20"/>
  <c r="N48" i="20"/>
  <c r="O48" i="20"/>
  <c r="P48" i="20"/>
  <c r="K48" i="20"/>
  <c r="L34" i="20"/>
  <c r="M34" i="20"/>
  <c r="N34" i="20"/>
  <c r="O34" i="20"/>
  <c r="P34" i="20"/>
  <c r="K34" i="20"/>
  <c r="L31" i="20"/>
  <c r="M31" i="20"/>
  <c r="N31" i="20"/>
  <c r="O31" i="20"/>
  <c r="P31" i="20"/>
  <c r="K31" i="20"/>
  <c r="L28" i="20"/>
  <c r="M28" i="20"/>
  <c r="N28" i="20"/>
  <c r="O28" i="20"/>
  <c r="P28" i="20"/>
  <c r="K28" i="20"/>
  <c r="L25" i="20"/>
  <c r="M25" i="20"/>
  <c r="N25" i="20"/>
  <c r="O25" i="20"/>
  <c r="P25" i="20"/>
  <c r="K25" i="20"/>
  <c r="E4" i="20"/>
  <c r="P17" i="20"/>
  <c r="K18" i="20"/>
  <c r="L18" i="20"/>
  <c r="L19" i="20" s="1"/>
  <c r="M18" i="20"/>
  <c r="N18" i="20"/>
  <c r="O18" i="20"/>
  <c r="O19" i="20" s="1"/>
  <c r="P18" i="20"/>
  <c r="P19" i="20" s="1"/>
  <c r="K19" i="20"/>
  <c r="M19" i="20"/>
  <c r="N19" i="20"/>
  <c r="K21" i="20"/>
  <c r="L21" i="20"/>
  <c r="L22" i="20" s="1"/>
  <c r="M21" i="20"/>
  <c r="M22" i="20" s="1"/>
  <c r="N21" i="20"/>
  <c r="O21" i="20"/>
  <c r="P21" i="20"/>
  <c r="P22" i="20" s="1"/>
  <c r="K22" i="20"/>
  <c r="N22" i="20"/>
  <c r="O22" i="20"/>
  <c r="K24" i="20"/>
  <c r="L24" i="20"/>
  <c r="M24" i="20"/>
  <c r="N24" i="20"/>
  <c r="O24" i="20"/>
  <c r="P24" i="20"/>
  <c r="K27" i="20"/>
  <c r="L27" i="20"/>
  <c r="M27" i="20"/>
  <c r="N27" i="20"/>
  <c r="O27" i="20"/>
  <c r="P27" i="20"/>
  <c r="K30" i="20"/>
  <c r="L30" i="20"/>
  <c r="M30" i="20"/>
  <c r="N30" i="20"/>
  <c r="O30" i="20"/>
  <c r="P30" i="20"/>
  <c r="K33" i="20"/>
  <c r="L33" i="20"/>
  <c r="M33" i="20"/>
  <c r="N33" i="20"/>
  <c r="O33" i="20"/>
  <c r="P33" i="20"/>
  <c r="P40" i="20"/>
  <c r="K41" i="20"/>
  <c r="N42" i="20" s="1"/>
  <c r="L41" i="20"/>
  <c r="M41" i="20"/>
  <c r="N41" i="20"/>
  <c r="O41" i="20"/>
  <c r="O42" i="20" s="1"/>
  <c r="P41" i="20"/>
  <c r="K44" i="20"/>
  <c r="N45" i="20" s="1"/>
  <c r="L44" i="20"/>
  <c r="M44" i="20"/>
  <c r="N44" i="20"/>
  <c r="O44" i="20"/>
  <c r="O45" i="20" s="1"/>
  <c r="P44" i="20"/>
  <c r="P45" i="20" s="1"/>
  <c r="K47" i="20"/>
  <c r="L47" i="20"/>
  <c r="M47" i="20"/>
  <c r="N47" i="20"/>
  <c r="O47" i="20"/>
  <c r="P47" i="20"/>
  <c r="K50" i="20"/>
  <c r="L50" i="20"/>
  <c r="M50" i="20"/>
  <c r="N50" i="20"/>
  <c r="O50" i="20"/>
  <c r="P50" i="20"/>
  <c r="K53" i="20"/>
  <c r="L53" i="20"/>
  <c r="M53" i="20"/>
  <c r="N53" i="20"/>
  <c r="O53" i="20"/>
  <c r="P53" i="20"/>
  <c r="K56" i="20"/>
  <c r="L56" i="20"/>
  <c r="M56" i="20"/>
  <c r="N56" i="20"/>
  <c r="O56" i="20"/>
  <c r="P56" i="20"/>
  <c r="O33" i="17"/>
  <c r="O34" i="17" s="1"/>
  <c r="K33" i="17"/>
  <c r="K34" i="17" s="1"/>
  <c r="O30" i="17"/>
  <c r="K30" i="17"/>
  <c r="K31" i="17" s="1"/>
  <c r="P29" i="17"/>
  <c r="P21" i="17"/>
  <c r="L21" i="17"/>
  <c r="P18" i="17"/>
  <c r="L18" i="17"/>
  <c r="P17" i="17"/>
  <c r="E4" i="17"/>
  <c r="N33" i="17" s="1"/>
  <c r="N34" i="17" s="1"/>
  <c r="O33" i="16"/>
  <c r="O34" i="16" s="1"/>
  <c r="K33" i="16"/>
  <c r="K34" i="16" s="1"/>
  <c r="O30" i="16"/>
  <c r="K30" i="16"/>
  <c r="K31" i="16" s="1"/>
  <c r="P29" i="16"/>
  <c r="P21" i="16"/>
  <c r="L21" i="16"/>
  <c r="P18" i="16"/>
  <c r="L18" i="16"/>
  <c r="P17" i="16"/>
  <c r="E4" i="16"/>
  <c r="N33" i="16" s="1"/>
  <c r="N34" i="16" s="1"/>
  <c r="O33" i="15"/>
  <c r="O34" i="15" s="1"/>
  <c r="K33" i="15"/>
  <c r="K34" i="15" s="1"/>
  <c r="O30" i="15"/>
  <c r="K30" i="15"/>
  <c r="K31" i="15" s="1"/>
  <c r="P29" i="15"/>
  <c r="P21" i="15"/>
  <c r="L21" i="15"/>
  <c r="P18" i="15"/>
  <c r="L18" i="15"/>
  <c r="P17" i="15"/>
  <c r="E4" i="15"/>
  <c r="N33" i="15" s="1"/>
  <c r="N34" i="15" s="1"/>
  <c r="O33" i="14"/>
  <c r="O34" i="14" s="1"/>
  <c r="K33" i="14"/>
  <c r="K34" i="14" s="1"/>
  <c r="O30" i="14"/>
  <c r="K30" i="14"/>
  <c r="K31" i="14" s="1"/>
  <c r="P29" i="14"/>
  <c r="P21" i="14"/>
  <c r="L21" i="14"/>
  <c r="P18" i="14"/>
  <c r="L18" i="14"/>
  <c r="P17" i="14"/>
  <c r="E4" i="14"/>
  <c r="N33" i="14" s="1"/>
  <c r="N34" i="14" s="1"/>
  <c r="P17" i="13"/>
  <c r="K18" i="13"/>
  <c r="L18" i="13"/>
  <c r="L19" i="13" s="1"/>
  <c r="M18" i="13"/>
  <c r="M19" i="13" s="1"/>
  <c r="N18" i="13"/>
  <c r="N19" i="13" s="1"/>
  <c r="O18" i="13"/>
  <c r="P18" i="13"/>
  <c r="K19" i="13"/>
  <c r="O19" i="13"/>
  <c r="P19" i="13"/>
  <c r="K21" i="13"/>
  <c r="P22" i="13" s="1"/>
  <c r="L21" i="13"/>
  <c r="M21" i="13"/>
  <c r="N21" i="13"/>
  <c r="O21" i="13"/>
  <c r="O22" i="13" s="1"/>
  <c r="P21" i="13"/>
  <c r="P29" i="13"/>
  <c r="K30" i="13"/>
  <c r="L30" i="13"/>
  <c r="L31" i="13" s="1"/>
  <c r="M30" i="13"/>
  <c r="M31" i="13" s="1"/>
  <c r="N30" i="13"/>
  <c r="O30" i="13"/>
  <c r="O31" i="13" s="1"/>
  <c r="P30" i="13"/>
  <c r="P31" i="13" s="1"/>
  <c r="K31" i="13"/>
  <c r="N31" i="13"/>
  <c r="K33" i="13"/>
  <c r="N34" i="13" s="1"/>
  <c r="L33" i="13"/>
  <c r="L34" i="13" s="1"/>
  <c r="M33" i="13"/>
  <c r="N33" i="13"/>
  <c r="O33" i="13"/>
  <c r="P33" i="13"/>
  <c r="P34" i="13" s="1"/>
  <c r="K34" i="13"/>
  <c r="O34" i="13"/>
  <c r="E4" i="13"/>
  <c r="E4" i="6"/>
  <c r="M33" i="6" s="1"/>
  <c r="P29" i="6"/>
  <c r="R64" i="1"/>
  <c r="S64" i="1"/>
  <c r="T64" i="1"/>
  <c r="U64" i="1"/>
  <c r="Q64" i="1"/>
  <c r="R54" i="1"/>
  <c r="S54" i="1"/>
  <c r="T54" i="1"/>
  <c r="U54" i="1"/>
  <c r="Q54" i="1"/>
  <c r="F64" i="1"/>
  <c r="G64" i="1"/>
  <c r="H64" i="1"/>
  <c r="I64" i="1"/>
  <c r="E64" i="1"/>
  <c r="F54" i="1"/>
  <c r="G54" i="1"/>
  <c r="H54" i="1"/>
  <c r="I54" i="1"/>
  <c r="E54" i="1"/>
  <c r="L45" i="20" l="1"/>
  <c r="P42" i="20"/>
  <c r="L42" i="20"/>
  <c r="M45" i="20"/>
  <c r="M42" i="20"/>
  <c r="K45" i="20"/>
  <c r="K42" i="20"/>
  <c r="O31" i="16"/>
  <c r="O31" i="17"/>
  <c r="M18" i="17"/>
  <c r="M21" i="17"/>
  <c r="L30" i="17"/>
  <c r="L31" i="17" s="1"/>
  <c r="P30" i="17"/>
  <c r="P31" i="17" s="1"/>
  <c r="L33" i="17"/>
  <c r="L34" i="17" s="1"/>
  <c r="P33" i="17"/>
  <c r="P34" i="17" s="1"/>
  <c r="N18" i="17"/>
  <c r="N21" i="17"/>
  <c r="N22" i="17" s="1"/>
  <c r="M30" i="17"/>
  <c r="M31" i="17" s="1"/>
  <c r="M33" i="17"/>
  <c r="M34" i="17" s="1"/>
  <c r="K18" i="17"/>
  <c r="K19" i="17" s="1"/>
  <c r="O18" i="17"/>
  <c r="K21" i="17"/>
  <c r="K22" i="17" s="1"/>
  <c r="O21" i="17"/>
  <c r="N30" i="17"/>
  <c r="N31" i="17" s="1"/>
  <c r="M18" i="16"/>
  <c r="M21" i="16"/>
  <c r="L30" i="16"/>
  <c r="L31" i="16" s="1"/>
  <c r="P30" i="16"/>
  <c r="P31" i="16" s="1"/>
  <c r="L33" i="16"/>
  <c r="L34" i="16" s="1"/>
  <c r="P33" i="16"/>
  <c r="P34" i="16" s="1"/>
  <c r="N18" i="16"/>
  <c r="N21" i="16"/>
  <c r="M30" i="16"/>
  <c r="M31" i="16" s="1"/>
  <c r="M33" i="16"/>
  <c r="M34" i="16" s="1"/>
  <c r="K18" i="16"/>
  <c r="K19" i="16" s="1"/>
  <c r="O18" i="16"/>
  <c r="K21" i="16"/>
  <c r="K22" i="16" s="1"/>
  <c r="O21" i="16"/>
  <c r="N30" i="16"/>
  <c r="N31" i="16" s="1"/>
  <c r="O31" i="14"/>
  <c r="O31" i="15"/>
  <c r="M18" i="15"/>
  <c r="M21" i="15"/>
  <c r="L30" i="15"/>
  <c r="L31" i="15" s="1"/>
  <c r="P30" i="15"/>
  <c r="P31" i="15" s="1"/>
  <c r="L33" i="15"/>
  <c r="L34" i="15" s="1"/>
  <c r="P33" i="15"/>
  <c r="P34" i="15" s="1"/>
  <c r="N18" i="15"/>
  <c r="N21" i="15"/>
  <c r="M30" i="15"/>
  <c r="M31" i="15" s="1"/>
  <c r="M33" i="15"/>
  <c r="M34" i="15" s="1"/>
  <c r="K18" i="15"/>
  <c r="K19" i="15" s="1"/>
  <c r="O18" i="15"/>
  <c r="O19" i="15" s="1"/>
  <c r="K21" i="15"/>
  <c r="K22" i="15" s="1"/>
  <c r="O21" i="15"/>
  <c r="N30" i="15"/>
  <c r="N31" i="15" s="1"/>
  <c r="L19" i="14"/>
  <c r="M18" i="14"/>
  <c r="M21" i="14"/>
  <c r="L30" i="14"/>
  <c r="L31" i="14" s="1"/>
  <c r="P30" i="14"/>
  <c r="P31" i="14" s="1"/>
  <c r="L33" i="14"/>
  <c r="L34" i="14" s="1"/>
  <c r="P33" i="14"/>
  <c r="P34" i="14" s="1"/>
  <c r="N18" i="14"/>
  <c r="N21" i="14"/>
  <c r="M30" i="14"/>
  <c r="M31" i="14" s="1"/>
  <c r="M33" i="14"/>
  <c r="M34" i="14" s="1"/>
  <c r="K18" i="14"/>
  <c r="K19" i="14" s="1"/>
  <c r="O18" i="14"/>
  <c r="O19" i="14" s="1"/>
  <c r="K21" i="14"/>
  <c r="K22" i="14" s="1"/>
  <c r="O21" i="14"/>
  <c r="O22" i="14" s="1"/>
  <c r="N30" i="14"/>
  <c r="N31" i="14" s="1"/>
  <c r="M34" i="13"/>
  <c r="N22" i="13"/>
  <c r="L22" i="13"/>
  <c r="K22" i="13"/>
  <c r="M22" i="13"/>
  <c r="K30" i="6"/>
  <c r="K31" i="6" s="1"/>
  <c r="P33" i="6"/>
  <c r="O30" i="6"/>
  <c r="M21" i="6"/>
  <c r="N21" i="6"/>
  <c r="L30" i="6"/>
  <c r="P30" i="6"/>
  <c r="N33" i="6"/>
  <c r="K21" i="6"/>
  <c r="K22" i="6" s="1"/>
  <c r="O21" i="6"/>
  <c r="M30" i="6"/>
  <c r="K33" i="6"/>
  <c r="M34" i="6" s="1"/>
  <c r="O33" i="6"/>
  <c r="L21" i="6"/>
  <c r="P21" i="6"/>
  <c r="N30" i="6"/>
  <c r="L33" i="6"/>
  <c r="P17" i="6"/>
  <c r="O22" i="16" l="1"/>
  <c r="O19" i="16"/>
  <c r="N22" i="16"/>
  <c r="L19" i="16"/>
  <c r="P22" i="16"/>
  <c r="O22" i="17"/>
  <c r="O19" i="17"/>
  <c r="L22" i="17"/>
  <c r="N19" i="17"/>
  <c r="P19" i="17"/>
  <c r="M22" i="17"/>
  <c r="L19" i="17"/>
  <c r="M19" i="17"/>
  <c r="P22" i="17"/>
  <c r="N19" i="16"/>
  <c r="M22" i="16"/>
  <c r="L22" i="16"/>
  <c r="M19" i="16"/>
  <c r="P19" i="16"/>
  <c r="N22" i="14"/>
  <c r="P22" i="14"/>
  <c r="O22" i="15"/>
  <c r="M22" i="15"/>
  <c r="N22" i="15"/>
  <c r="L19" i="15"/>
  <c r="P22" i="15"/>
  <c r="L22" i="15"/>
  <c r="N19" i="15"/>
  <c r="M19" i="15"/>
  <c r="P19" i="15"/>
  <c r="N19" i="14"/>
  <c r="M22" i="14"/>
  <c r="L22" i="14"/>
  <c r="M19" i="14"/>
  <c r="P19" i="14"/>
  <c r="N31" i="6"/>
  <c r="P22" i="6"/>
  <c r="M31" i="6"/>
  <c r="P31" i="6"/>
  <c r="O31" i="6"/>
  <c r="L22" i="6"/>
  <c r="L31" i="6"/>
  <c r="O22" i="6"/>
  <c r="N34" i="6"/>
  <c r="K34" i="6"/>
  <c r="M22" i="6"/>
  <c r="L34" i="6"/>
  <c r="O34" i="6"/>
  <c r="N22" i="6"/>
  <c r="P34" i="6"/>
  <c r="K18" i="6"/>
  <c r="K19" i="6" s="1"/>
  <c r="L18" i="6"/>
  <c r="M18" i="6"/>
  <c r="O18" i="6"/>
  <c r="P18" i="6"/>
  <c r="N18" i="6"/>
  <c r="M19" i="6" l="1"/>
  <c r="P19" i="6"/>
  <c r="N19" i="6"/>
  <c r="O19" i="6"/>
  <c r="L19" i="6"/>
</calcChain>
</file>

<file path=xl/sharedStrings.xml><?xml version="1.0" encoding="utf-8"?>
<sst xmlns="http://schemas.openxmlformats.org/spreadsheetml/2006/main" count="1474" uniqueCount="56">
  <si>
    <t xml:space="preserve">Mesure n° </t>
  </si>
  <si>
    <t>Crayon</t>
  </si>
  <si>
    <t>HB</t>
  </si>
  <si>
    <t>B</t>
  </si>
  <si>
    <t>2B</t>
  </si>
  <si>
    <t>2H</t>
  </si>
  <si>
    <t>BANC DE TEST à partir de carton (low tech)</t>
  </si>
  <si>
    <t>En fonction du rayon de courbure</t>
  </si>
  <si>
    <t>Déformation (unités)</t>
  </si>
  <si>
    <t>Rayon de courbure (cm)</t>
  </si>
  <si>
    <t>Mesure de la résistance relative (deltaR/R0) en fonction de la déformation</t>
  </si>
  <si>
    <t>Valeur de Vadc</t>
  </si>
  <si>
    <t xml:space="preserve">Sans rayon </t>
  </si>
  <si>
    <t>Vadc après mesure sans rayon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</si>
  <si>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R/Ro</t>
    </r>
  </si>
  <si>
    <t>R1</t>
  </si>
  <si>
    <t>Vcc</t>
  </si>
  <si>
    <t>R2</t>
  </si>
  <si>
    <t>R5</t>
  </si>
  <si>
    <t>R3</t>
  </si>
  <si>
    <t>Rcap</t>
  </si>
  <si>
    <t>Ro</t>
  </si>
  <si>
    <t xml:space="preserve">Expérimentateur coloriage </t>
  </si>
  <si>
    <t>Calvin</t>
  </si>
  <si>
    <t>A</t>
  </si>
  <si>
    <t>C</t>
  </si>
  <si>
    <t>D</t>
  </si>
  <si>
    <t>E</t>
  </si>
  <si>
    <t>3H</t>
  </si>
  <si>
    <t>H</t>
  </si>
  <si>
    <t>3B</t>
  </si>
  <si>
    <t>Sans rayon</t>
  </si>
  <si>
    <t>TENSION</t>
  </si>
  <si>
    <t xml:space="preserve">MESURE EN TENSION </t>
  </si>
  <si>
    <t xml:space="preserve">MESURE EN COMPRESSION </t>
  </si>
  <si>
    <t>2.64\</t>
  </si>
  <si>
    <t>COMPRESSION</t>
  </si>
  <si>
    <t>Grammage du papier</t>
  </si>
  <si>
    <t>160g/m^2</t>
  </si>
  <si>
    <t>Epaisseur papier</t>
  </si>
  <si>
    <t xml:space="preserve">Formule </t>
  </si>
  <si>
    <t>e/2R</t>
  </si>
  <si>
    <t>cm</t>
  </si>
  <si>
    <t xml:space="preserve">Paramètres pour calcul de Rcapteur </t>
  </si>
  <si>
    <t>160g/m²</t>
  </si>
  <si>
    <t>Type de feuille  (grammage)</t>
  </si>
  <si>
    <t>Dimension Capteur (cm)</t>
  </si>
  <si>
    <t>Dimensions du capteur (mm)</t>
  </si>
  <si>
    <t xml:space="preserve">Mesure de la résistance relative avec le crayon 2H </t>
  </si>
  <si>
    <t xml:space="preserve">Mesure de la résistance relative avec le crayon 3H </t>
  </si>
  <si>
    <t xml:space="preserve">Mesure de la résistance relative avec le crayon H </t>
  </si>
  <si>
    <t xml:space="preserve">Mesure de la résistance relative avec le crayon B </t>
  </si>
  <si>
    <t xml:space="preserve">Mesure de la résistance relative avec le crayon 2B </t>
  </si>
  <si>
    <t>Zone de détérioration</t>
  </si>
  <si>
    <t>MESURE EN COMPRESSION</t>
  </si>
  <si>
    <t xml:space="preserve">Mesure de la résistance relative avec le crayon 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</si>
</sst>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1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11" fontId="2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2" fillId="2" borderId="6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Δ</a:t>
            </a:r>
            <a:r>
              <a:rPr lang="en-GB" sz="1800" b="0" i="0" baseline="0">
                <a:effectLst/>
              </a:rPr>
              <a:t>R/Ro en fonction de la déformation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Mesure_différents_crayons!$C$65</c:f>
              <c:strCache>
                <c:ptCount val="1"/>
                <c:pt idx="0">
                  <c:v>3B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Mesure_différents_crayons!$D$65:$I$65</c:f>
              <c:numCache>
                <c:formatCode>General</c:formatCode>
                <c:ptCount val="6"/>
                <c:pt idx="0">
                  <c:v>0</c:v>
                </c:pt>
                <c:pt idx="1">
                  <c:v>5.5011030217317812E-2</c:v>
                </c:pt>
                <c:pt idx="2">
                  <c:v>7.6145034427158198E-2</c:v>
                </c:pt>
                <c:pt idx="3">
                  <c:v>9.8138144499187119E-2</c:v>
                </c:pt>
                <c:pt idx="4">
                  <c:v>0.1257394976395835</c:v>
                </c:pt>
                <c:pt idx="5">
                  <c:v>0.23425440656141558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F-410F-A854-26BA5E65AC8E}"/>
            </c:ext>
          </c:extLst>
        </c:ser>
        <c:ser>
          <c:idx val="1"/>
          <c:order val="1"/>
          <c:tx>
            <c:strRef>
              <c:f>Mesure_différents_crayons!$C$66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Mesure_différents_crayons!$D$66:$I$66</c:f>
              <c:numCache>
                <c:formatCode>General</c:formatCode>
                <c:ptCount val="6"/>
                <c:pt idx="0">
                  <c:v>0</c:v>
                </c:pt>
                <c:pt idx="1">
                  <c:v>5.0841966562484367E-2</c:v>
                </c:pt>
                <c:pt idx="2">
                  <c:v>7.4735640767555248E-2</c:v>
                </c:pt>
                <c:pt idx="3">
                  <c:v>9.2474035903404181E-2</c:v>
                </c:pt>
                <c:pt idx="4">
                  <c:v>0.14538443788937236</c:v>
                </c:pt>
                <c:pt idx="5">
                  <c:v>0.36180803551710888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F-410F-A854-26BA5E65AC8E}"/>
            </c:ext>
          </c:extLst>
        </c:ser>
        <c:ser>
          <c:idx val="2"/>
          <c:order val="2"/>
          <c:tx>
            <c:strRef>
              <c:f>Mesure_différents_crayons!$C$67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Mesure_différents_crayons!$D$67:$I$67</c:f>
              <c:numCache>
                <c:formatCode>General</c:formatCode>
                <c:ptCount val="6"/>
                <c:pt idx="0">
                  <c:v>0</c:v>
                </c:pt>
                <c:pt idx="1">
                  <c:v>4.1791682531069914E-2</c:v>
                </c:pt>
                <c:pt idx="2">
                  <c:v>4.9095552973421247E-2</c:v>
                </c:pt>
                <c:pt idx="3">
                  <c:v>7.4191790275339398E-2</c:v>
                </c:pt>
                <c:pt idx="4">
                  <c:v>0.11691720708096939</c:v>
                </c:pt>
                <c:pt idx="5">
                  <c:v>0.38489545014006132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F-410F-A854-26BA5E65AC8E}"/>
            </c:ext>
          </c:extLst>
        </c:ser>
        <c:ser>
          <c:idx val="3"/>
          <c:order val="3"/>
          <c:tx>
            <c:strRef>
              <c:f>Mesure_différents_crayons!$C$68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Mesure_différents_crayons!$D$68:$I$68</c:f>
              <c:numCache>
                <c:formatCode>General</c:formatCode>
                <c:ptCount val="6"/>
                <c:pt idx="0">
                  <c:v>0</c:v>
                </c:pt>
                <c:pt idx="1">
                  <c:v>0.16679382631643264</c:v>
                </c:pt>
                <c:pt idx="2">
                  <c:v>0.59135992966735196</c:v>
                </c:pt>
                <c:pt idx="3">
                  <c:v>1.3343506105314613</c:v>
                </c:pt>
                <c:pt idx="4">
                  <c:v>1.9181290026389759</c:v>
                </c:pt>
                <c:pt idx="5">
                  <c:v>1.5011444368478934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F-410F-A854-26BA5E65AC8E}"/>
            </c:ext>
          </c:extLst>
        </c:ser>
        <c:ser>
          <c:idx val="4"/>
          <c:order val="4"/>
          <c:tx>
            <c:strRef>
              <c:f>Mesure_différents_crayons!$C$69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Mesure_différents_crayons!$D$69:$I$69</c:f>
              <c:numCache>
                <c:formatCode>General</c:formatCode>
                <c:ptCount val="6"/>
                <c:pt idx="0">
                  <c:v>0</c:v>
                </c:pt>
                <c:pt idx="1">
                  <c:v>4.1848979050649791E-2</c:v>
                </c:pt>
                <c:pt idx="2">
                  <c:v>7.5598155704399386E-2</c:v>
                </c:pt>
                <c:pt idx="3">
                  <c:v>0.13051207025965308</c:v>
                </c:pt>
                <c:pt idx="4">
                  <c:v>0.11783176224317013</c:v>
                </c:pt>
                <c:pt idx="5">
                  <c:v>0.26698589166490422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F-410F-A854-26BA5E65AC8E}"/>
            </c:ext>
          </c:extLst>
        </c:ser>
        <c:ser>
          <c:idx val="5"/>
          <c:order val="5"/>
          <c:tx>
            <c:strRef>
              <c:f>Mesure_différents_crayons!$C$70</c:f>
              <c:strCache>
                <c:ptCount val="1"/>
                <c:pt idx="0">
                  <c:v>2H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Mesure_différents_crayons!$D$70:$I$70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0.4001220174072887</c:v>
                </c:pt>
                <c:pt idx="3">
                  <c:v>0.55572502417678971</c:v>
                </c:pt>
                <c:pt idx="4">
                  <c:v>0.55572502417678971</c:v>
                </c:pt>
                <c:pt idx="5">
                  <c:v>0.55572502417678971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F-410F-A854-26BA5E65AC8E}"/>
            </c:ext>
          </c:extLst>
        </c:ser>
        <c:ser>
          <c:idx val="6"/>
          <c:order val="6"/>
          <c:tx>
            <c:strRef>
              <c:f>Mesure_différents_crayons!$C$71</c:f>
              <c:strCache>
                <c:ptCount val="1"/>
                <c:pt idx="0">
                  <c:v>3H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Mesure_différents_crayons!$D$64:$I$64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Mesure_différents_crayons!$D$71:$I$71</c:f>
              <c:numCache>
                <c:formatCode>General</c:formatCode>
                <c:ptCount val="6"/>
                <c:pt idx="0">
                  <c:v>0</c:v>
                </c:pt>
                <c:pt idx="1">
                  <c:v>0.2501089583580966</c:v>
                </c:pt>
                <c:pt idx="2">
                  <c:v>0.42875821432816541</c:v>
                </c:pt>
                <c:pt idx="3">
                  <c:v>0.53869621800205414</c:v>
                </c:pt>
                <c:pt idx="4">
                  <c:v>1.0004358334323864</c:v>
                </c:pt>
                <c:pt idx="5">
                  <c:v>0.42875821432816541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AF-410F-A854-26BA5E65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60016"/>
        <c:axId val="541257064"/>
      </c:scatterChart>
      <c:valAx>
        <c:axId val="5412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57064"/>
        <c:crosses val="autoZero"/>
        <c:crossBetween val="midCat"/>
      </c:valAx>
      <c:valAx>
        <c:axId val="541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GB"/>
              <a:t>R/Ro en fonction de la déformation pour le capteur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Mesure_différents_crayons!$O$72</c:f>
              <c:strCache>
                <c:ptCount val="1"/>
                <c:pt idx="0">
                  <c:v>Zone de détérioration</c:v>
                </c:pt>
              </c:strCache>
            </c:strRef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Mesure_différents_crayons!$P$72:$U$72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42D-445B-8977-18492D10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1547760"/>
        <c:axId val="441547104"/>
      </c:barChart>
      <c:lineChart>
        <c:grouping val="stacked"/>
        <c:varyColors val="0"/>
        <c:ser>
          <c:idx val="0"/>
          <c:order val="0"/>
          <c:tx>
            <c:strRef>
              <c:f>Mesure_différents_crayons!$O$55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Mesure_différents_crayons!$P$55:$U$55</c:f>
              <c:numCache>
                <c:formatCode>General</c:formatCode>
                <c:ptCount val="6"/>
                <c:pt idx="0">
                  <c:v>0</c:v>
                </c:pt>
                <c:pt idx="1">
                  <c:v>-0.24268855669390904</c:v>
                </c:pt>
                <c:pt idx="2">
                  <c:v>-0.23102083762208661</c:v>
                </c:pt>
                <c:pt idx="3">
                  <c:v>-0.29609712990999815</c:v>
                </c:pt>
                <c:pt idx="4">
                  <c:v>-0.39066938394629258</c:v>
                </c:pt>
                <c:pt idx="5">
                  <c:v>-0.41221365144333089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D-445B-8977-18492D100E4E}"/>
            </c:ext>
          </c:extLst>
        </c:ser>
        <c:ser>
          <c:idx val="1"/>
          <c:order val="1"/>
          <c:tx>
            <c:strRef>
              <c:f>Mesure_différents_crayons!$O$56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Mesure_différents_crayons!$P$56:$U$56</c:f>
              <c:numCache>
                <c:formatCode>General</c:formatCode>
                <c:ptCount val="6"/>
                <c:pt idx="0">
                  <c:v>0</c:v>
                </c:pt>
                <c:pt idx="1">
                  <c:v>-1.7838125699457506E-2</c:v>
                </c:pt>
                <c:pt idx="2">
                  <c:v>-8.6329463781137344E-2</c:v>
                </c:pt>
                <c:pt idx="3">
                  <c:v>-0.11571415469705662</c:v>
                </c:pt>
                <c:pt idx="4">
                  <c:v>-0.13790371568776955</c:v>
                </c:pt>
                <c:pt idx="5">
                  <c:v>-0.18882257631895086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D-445B-8977-18492D100E4E}"/>
            </c:ext>
          </c:extLst>
        </c:ser>
        <c:ser>
          <c:idx val="2"/>
          <c:order val="2"/>
          <c:tx>
            <c:strRef>
              <c:f>Mesure_différents_crayons!$O$57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Mesure_différents_crayons!$P$57:$U$57</c:f>
              <c:numCache>
                <c:formatCode>General</c:formatCode>
                <c:ptCount val="6"/>
                <c:pt idx="0">
                  <c:v>0</c:v>
                </c:pt>
                <c:pt idx="1">
                  <c:v>-2.3561229991383617E-2</c:v>
                </c:pt>
                <c:pt idx="2">
                  <c:v>-4.2895785000706253E-2</c:v>
                </c:pt>
                <c:pt idx="3">
                  <c:v>-5.5368345837356787E-2</c:v>
                </c:pt>
                <c:pt idx="4">
                  <c:v>-0.10496207891867018</c:v>
                </c:pt>
                <c:pt idx="5">
                  <c:v>-4.6044495211919556E-2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45B-8977-18492D100E4E}"/>
            </c:ext>
          </c:extLst>
        </c:ser>
        <c:ser>
          <c:idx val="3"/>
          <c:order val="3"/>
          <c:tx>
            <c:strRef>
              <c:f>Mesure_différents_crayons!$O$58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Mesure_différents_crayons!$P$58:$U$58</c:f>
              <c:numCache>
                <c:formatCode>General</c:formatCode>
                <c:ptCount val="6"/>
                <c:pt idx="0">
                  <c:v>0</c:v>
                </c:pt>
                <c:pt idx="1">
                  <c:v>-6.2561322484415344E-2</c:v>
                </c:pt>
                <c:pt idx="2">
                  <c:v>-0.11776248938242909</c:v>
                </c:pt>
                <c:pt idx="3">
                  <c:v>-0.15109149581141854</c:v>
                </c:pt>
                <c:pt idx="4">
                  <c:v>-0.21073287573697819</c:v>
                </c:pt>
                <c:pt idx="5">
                  <c:v>-0.30799420300019908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D-445B-8977-18492D100E4E}"/>
            </c:ext>
          </c:extLst>
        </c:ser>
        <c:ser>
          <c:idx val="4"/>
          <c:order val="4"/>
          <c:tx>
            <c:strRef>
              <c:f>Mesure_différents_crayons!$O$59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Mesure_différents_crayons!$P$59:$U$59</c:f>
              <c:numCache>
                <c:formatCode>General</c:formatCode>
                <c:ptCount val="6"/>
                <c:pt idx="0">
                  <c:v>0</c:v>
                </c:pt>
                <c:pt idx="1">
                  <c:v>-3.4152707764935571E-2</c:v>
                </c:pt>
                <c:pt idx="2">
                  <c:v>-5.2142611443584903E-2</c:v>
                </c:pt>
                <c:pt idx="3">
                  <c:v>-7.958045014771159E-2</c:v>
                </c:pt>
                <c:pt idx="4">
                  <c:v>-0.11173416737911038</c:v>
                </c:pt>
                <c:pt idx="5">
                  <c:v>-0.3281456073554922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D-445B-8977-18492D100E4E}"/>
            </c:ext>
          </c:extLst>
        </c:ser>
        <c:ser>
          <c:idx val="5"/>
          <c:order val="5"/>
          <c:tx>
            <c:strRef>
              <c:f>Mesure_différents_crayons!$O$60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Mesure_différents_crayons!$P$54:$U$54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Mesure_différents_crayons!$P$60:$U$60</c:f>
              <c:numCache>
                <c:formatCode>General</c:formatCode>
                <c:ptCount val="6"/>
                <c:pt idx="0">
                  <c:v>0</c:v>
                </c:pt>
                <c:pt idx="1">
                  <c:v>-7.6943188806091731E-2</c:v>
                </c:pt>
                <c:pt idx="2">
                  <c:v>9.0932859498108073E-2</c:v>
                </c:pt>
                <c:pt idx="3">
                  <c:v>0.50013072723959517</c:v>
                </c:pt>
                <c:pt idx="4">
                  <c:v>-7.6943188806091731E-2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2D-445B-8977-18492D10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47760"/>
        <c:axId val="441547104"/>
      </c:lineChart>
      <c:catAx>
        <c:axId val="4415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47104"/>
        <c:crosses val="autoZero"/>
        <c:auto val="1"/>
        <c:lblAlgn val="ctr"/>
        <c:lblOffset val="100"/>
        <c:noMultiLvlLbl val="0"/>
      </c:catAx>
      <c:valAx>
        <c:axId val="441547104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0">
                    <a:effectLst/>
                  </a:rPr>
                  <a:t>R/Ro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Mesure_différents_crayons!$O$65</c:f>
              <c:strCache>
                <c:ptCount val="1"/>
                <c:pt idx="0">
                  <c:v>3B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Mesure_différents_crayons!$P$65:$U$65</c:f>
              <c:numCache>
                <c:formatCode>General</c:formatCode>
                <c:ptCount val="6"/>
                <c:pt idx="0">
                  <c:v>0</c:v>
                </c:pt>
                <c:pt idx="1">
                  <c:v>-7.7023741615088917E-2</c:v>
                </c:pt>
                <c:pt idx="2">
                  <c:v>-0.13060547491254176</c:v>
                </c:pt>
                <c:pt idx="3">
                  <c:v>-0.2002617281992306</c:v>
                </c:pt>
                <c:pt idx="4">
                  <c:v>-0.25032716024903839</c:v>
                </c:pt>
                <c:pt idx="5">
                  <c:v>-0.16688477349935904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1-4B8F-997B-091ED2FE7668}"/>
            </c:ext>
          </c:extLst>
        </c:ser>
        <c:ser>
          <c:idx val="1"/>
          <c:order val="1"/>
          <c:tx>
            <c:strRef>
              <c:f>Mesure_différents_crayons!$O$66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Mesure_différents_crayons!$P$66:$U$66</c:f>
              <c:numCache>
                <c:formatCode>General</c:formatCode>
                <c:ptCount val="6"/>
                <c:pt idx="0">
                  <c:v>0</c:v>
                </c:pt>
                <c:pt idx="1">
                  <c:v>-3.6447791065383255E-2</c:v>
                </c:pt>
                <c:pt idx="2">
                  <c:v>-0.15235176665330233</c:v>
                </c:pt>
                <c:pt idx="3">
                  <c:v>-0.23242069664882131</c:v>
                </c:pt>
                <c:pt idx="4">
                  <c:v>-0.35840327880960293</c:v>
                </c:pt>
                <c:pt idx="5">
                  <c:v>-0.3951981916946567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1-4B8F-997B-091ED2FE7668}"/>
            </c:ext>
          </c:extLst>
        </c:ser>
        <c:ser>
          <c:idx val="2"/>
          <c:order val="2"/>
          <c:tx>
            <c:strRef>
              <c:f>Mesure_différents_crayons!$O$67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Mesure_différents_crayons!$P$67:$U$67</c:f>
              <c:numCache>
                <c:formatCode>General</c:formatCode>
                <c:ptCount val="6"/>
                <c:pt idx="0">
                  <c:v>0</c:v>
                </c:pt>
                <c:pt idx="1">
                  <c:v>-4.8055192559107278E-2</c:v>
                </c:pt>
                <c:pt idx="2">
                  <c:v>-7.0398611529346566E-2</c:v>
                </c:pt>
                <c:pt idx="3">
                  <c:v>-8.3310430602470828E-2</c:v>
                </c:pt>
                <c:pt idx="4">
                  <c:v>-0.11605862949608418</c:v>
                </c:pt>
                <c:pt idx="5">
                  <c:v>-0.13157469753083115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1-4B8F-997B-091ED2FE7668}"/>
            </c:ext>
          </c:extLst>
        </c:ser>
        <c:ser>
          <c:idx val="3"/>
          <c:order val="3"/>
          <c:tx>
            <c:strRef>
              <c:f>Mesure_différents_crayons!$O$68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Mesure_différents_crayons!$P$68:$U$68</c:f>
              <c:numCache>
                <c:formatCode>General</c:formatCode>
                <c:ptCount val="6"/>
                <c:pt idx="0">
                  <c:v>0</c:v>
                </c:pt>
                <c:pt idx="1">
                  <c:v>-2.2812741453669613E-2</c:v>
                </c:pt>
                <c:pt idx="2">
                  <c:v>-4.9910749257752164E-2</c:v>
                </c:pt>
                <c:pt idx="3">
                  <c:v>-7.5551874921830145E-2</c:v>
                </c:pt>
                <c:pt idx="4">
                  <c:v>-0.10455839832931831</c:v>
                </c:pt>
                <c:pt idx="5">
                  <c:v>-0.18163287481207299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1-4B8F-997B-091ED2FE7668}"/>
            </c:ext>
          </c:extLst>
        </c:ser>
        <c:ser>
          <c:idx val="4"/>
          <c:order val="4"/>
          <c:tx>
            <c:strRef>
              <c:f>Mesure_différents_crayons!$O$69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Mesure_différents_crayons!$P$69:$U$69</c:f>
              <c:numCache>
                <c:formatCode>General</c:formatCode>
                <c:ptCount val="6"/>
                <c:pt idx="0">
                  <c:v>0</c:v>
                </c:pt>
                <c:pt idx="1">
                  <c:v>0.15675224523017925</c:v>
                </c:pt>
                <c:pt idx="2">
                  <c:v>0.14348221388794186</c:v>
                </c:pt>
                <c:pt idx="3">
                  <c:v>0.13696029507485347</c:v>
                </c:pt>
                <c:pt idx="4">
                  <c:v>0.1115972774683992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1-4B8F-997B-091ED2FE7668}"/>
            </c:ext>
          </c:extLst>
        </c:ser>
        <c:ser>
          <c:idx val="5"/>
          <c:order val="5"/>
          <c:tx>
            <c:strRef>
              <c:f>Mesure_différents_crayons!$O$70</c:f>
              <c:strCache>
                <c:ptCount val="1"/>
                <c:pt idx="0">
                  <c:v>2H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Mesure_différents_crayons!$P$70:$U$70</c:f>
              <c:numCache>
                <c:formatCode>General</c:formatCode>
                <c:ptCount val="6"/>
                <c:pt idx="0">
                  <c:v>0</c:v>
                </c:pt>
                <c:pt idx="1">
                  <c:v>-0.13049163044770259</c:v>
                </c:pt>
                <c:pt idx="2">
                  <c:v>-0.16673930557206432</c:v>
                </c:pt>
                <c:pt idx="3">
                  <c:v>5.2654517549072896E-2</c:v>
                </c:pt>
                <c:pt idx="4">
                  <c:v>-0.20008716668647727</c:v>
                </c:pt>
                <c:pt idx="5">
                  <c:v>0.17654750001747982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71-4B8F-997B-091ED2FE7668}"/>
            </c:ext>
          </c:extLst>
        </c:ser>
        <c:ser>
          <c:idx val="6"/>
          <c:order val="6"/>
          <c:tx>
            <c:strRef>
              <c:f>Mesure_différents_crayons!$O$71</c:f>
              <c:strCache>
                <c:ptCount val="1"/>
                <c:pt idx="0">
                  <c:v>3H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Mesure_différents_crayons!$P$64:$U$64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xVal>
          <c:yVal>
            <c:numRef>
              <c:f>Mesure_différents_crayons!$P$71:$U$71</c:f>
              <c:numCache>
                <c:formatCode>General</c:formatCode>
                <c:ptCount val="6"/>
                <c:pt idx="0">
                  <c:v>0</c:v>
                </c:pt>
                <c:pt idx="1">
                  <c:v>-0.28574540650113245</c:v>
                </c:pt>
                <c:pt idx="2">
                  <c:v>-0.1666848204589938</c:v>
                </c:pt>
                <c:pt idx="3">
                  <c:v>-0.37504084603273624</c:v>
                </c:pt>
                <c:pt idx="4">
                  <c:v>0</c:v>
                </c:pt>
                <c:pt idx="5">
                  <c:v>0.66673928183597564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71-4B8F-997B-091ED2FE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60016"/>
        <c:axId val="541258376"/>
      </c:scatterChart>
      <c:valAx>
        <c:axId val="5412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58376"/>
        <c:crosses val="autoZero"/>
        <c:crossBetween val="midCat"/>
      </c:valAx>
      <c:valAx>
        <c:axId val="5412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GB"/>
              <a:t>R/Ro en fonction de la déformation pour le capteur en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v>Zone de détérioration</c:v>
          </c:tx>
          <c:spPr>
            <a:pattFill prst="pct25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Mesure_différents_crayons!$D$72:$I$72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B21-4650-AC3F-34EC425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3442648"/>
        <c:axId val="583443632"/>
      </c:barChart>
      <c:lineChart>
        <c:grouping val="stacked"/>
        <c:varyColors val="0"/>
        <c:ser>
          <c:idx val="0"/>
          <c:order val="0"/>
          <c:tx>
            <c:strRef>
              <c:f>Mesure_différents_crayons!$C$55</c:f>
              <c:strCache>
                <c:ptCount val="1"/>
                <c:pt idx="0">
                  <c:v>3B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Mesure_différents_crayons!$D$55:$I$55</c:f>
              <c:numCache>
                <c:formatCode>General</c:formatCode>
                <c:ptCount val="6"/>
                <c:pt idx="0">
                  <c:v>0</c:v>
                </c:pt>
                <c:pt idx="1">
                  <c:v>6.8627178160076893E-2</c:v>
                </c:pt>
                <c:pt idx="2">
                  <c:v>6.8627178160076893E-2</c:v>
                </c:pt>
                <c:pt idx="3">
                  <c:v>8.8996874000535645E-2</c:v>
                </c:pt>
                <c:pt idx="4">
                  <c:v>0.13966341117905862</c:v>
                </c:pt>
                <c:pt idx="5">
                  <c:v>0.28948889891778723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1-4650-AC3F-34EC425D31EE}"/>
            </c:ext>
          </c:extLst>
        </c:ser>
        <c:ser>
          <c:idx val="1"/>
          <c:order val="1"/>
          <c:tx>
            <c:strRef>
              <c:f>Mesure_différents_crayons!$C$56</c:f>
              <c:strCache>
                <c:ptCount val="1"/>
                <c:pt idx="0">
                  <c:v>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Mesure_différents_crayons!$D$56:$I$56</c:f>
              <c:numCache>
                <c:formatCode>General</c:formatCode>
                <c:ptCount val="6"/>
                <c:pt idx="0">
                  <c:v>0</c:v>
                </c:pt>
                <c:pt idx="1">
                  <c:v>5.2586255021323552E-2</c:v>
                </c:pt>
                <c:pt idx="2">
                  <c:v>5.814932726305299E-2</c:v>
                </c:pt>
                <c:pt idx="3">
                  <c:v>9.2797592420781075E-2</c:v>
                </c:pt>
                <c:pt idx="4">
                  <c:v>0.25737685191999016</c:v>
                </c:pt>
                <c:pt idx="5">
                  <c:v>0.59785563744480863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1-4650-AC3F-34EC425D31EE}"/>
            </c:ext>
          </c:extLst>
        </c:ser>
        <c:ser>
          <c:idx val="2"/>
          <c:order val="2"/>
          <c:tx>
            <c:strRef>
              <c:f>Mesure_différents_crayons!$C$57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Mesure_différents_crayons!$D$57:$I$57</c:f>
              <c:numCache>
                <c:formatCode>General</c:formatCode>
                <c:ptCount val="6"/>
                <c:pt idx="0">
                  <c:v>0</c:v>
                </c:pt>
                <c:pt idx="1">
                  <c:v>2.4423737199356782E-2</c:v>
                </c:pt>
                <c:pt idx="2">
                  <c:v>2.8991853408427658E-2</c:v>
                </c:pt>
                <c:pt idx="3">
                  <c:v>4.7674935432043701E-2</c:v>
                </c:pt>
                <c:pt idx="4">
                  <c:v>7.9510777456660034E-2</c:v>
                </c:pt>
                <c:pt idx="5">
                  <c:v>0.2485118228403185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1-4650-AC3F-34EC425D31EE}"/>
            </c:ext>
          </c:extLst>
        </c:ser>
        <c:ser>
          <c:idx val="3"/>
          <c:order val="3"/>
          <c:tx>
            <c:strRef>
              <c:f>Mesure_différents_crayons!$C$58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Mesure_différents_crayons!$D$58:$I$58</c:f>
              <c:numCache>
                <c:formatCode>General</c:formatCode>
                <c:ptCount val="6"/>
                <c:pt idx="0">
                  <c:v>0</c:v>
                </c:pt>
                <c:pt idx="1">
                  <c:v>9.1028058272377449E-2</c:v>
                </c:pt>
                <c:pt idx="2">
                  <c:v>0.13224831107496338</c:v>
                </c:pt>
                <c:pt idx="3">
                  <c:v>0.2002617281992306</c:v>
                </c:pt>
                <c:pt idx="4">
                  <c:v>0.33376954699871775</c:v>
                </c:pt>
                <c:pt idx="5">
                  <c:v>0.66753909399743527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1-4650-AC3F-34EC425D31EE}"/>
            </c:ext>
          </c:extLst>
        </c:ser>
        <c:ser>
          <c:idx val="4"/>
          <c:order val="4"/>
          <c:tx>
            <c:strRef>
              <c:f>Mesure_différents_crayons!$C$59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Mesure_différents_crayons!$D$59:$I$59</c:f>
              <c:numCache>
                <c:formatCode>General</c:formatCode>
                <c:ptCount val="6"/>
                <c:pt idx="0">
                  <c:v>0</c:v>
                </c:pt>
                <c:pt idx="1">
                  <c:v>8.6211726056678581E-2</c:v>
                </c:pt>
                <c:pt idx="2">
                  <c:v>0.13306164118805086</c:v>
                </c:pt>
                <c:pt idx="3">
                  <c:v>0.13306164118805086</c:v>
                </c:pt>
                <c:pt idx="4">
                  <c:v>0.15802546457921965</c:v>
                </c:pt>
                <c:pt idx="5">
                  <c:v>0.24975604921868647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1-4650-AC3F-34EC425D31EE}"/>
            </c:ext>
          </c:extLst>
        </c:ser>
        <c:ser>
          <c:idx val="5"/>
          <c:order val="5"/>
          <c:tx>
            <c:strRef>
              <c:f>Mesure_différents_crayons!$C$60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Mesure_différents_crayons!$D$60:$I$60</c:f>
              <c:numCache>
                <c:formatCode>General</c:formatCode>
                <c:ptCount val="6"/>
                <c:pt idx="0">
                  <c:v>0</c:v>
                </c:pt>
                <c:pt idx="1">
                  <c:v>0.23093019597513811</c:v>
                </c:pt>
                <c:pt idx="2">
                  <c:v>0.33356583863075528</c:v>
                </c:pt>
                <c:pt idx="3">
                  <c:v>0.33356583863075528</c:v>
                </c:pt>
                <c:pt idx="4">
                  <c:v>0.45486250722375698</c:v>
                </c:pt>
                <c:pt idx="5">
                  <c:v>0.45486250722375698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1-4650-AC3F-34EC425D31EE}"/>
            </c:ext>
          </c:extLst>
        </c:ser>
        <c:ser>
          <c:idx val="6"/>
          <c:order val="6"/>
          <c:tx>
            <c:strRef>
              <c:f>Mesure_différents_crayons!$C$61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Mesure_différents_crayons!$D$54:$I$54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1.8800000000000002E-3</c:v>
                </c:pt>
                <c:pt idx="2">
                  <c:v>2.3500000000000001E-3</c:v>
                </c:pt>
                <c:pt idx="3">
                  <c:v>3.1333333333333335E-3</c:v>
                </c:pt>
                <c:pt idx="4">
                  <c:v>4.7000000000000002E-3</c:v>
                </c:pt>
                <c:pt idx="5">
                  <c:v>9.4000000000000004E-3</c:v>
                </c:pt>
              </c:numCache>
            </c:numRef>
          </c:cat>
          <c:val>
            <c:numRef>
              <c:f>Mesure_différents_crayons!$D$61:$I$61</c:f>
              <c:numCache>
                <c:formatCode>General</c:formatCode>
                <c:ptCount val="6"/>
                <c:pt idx="0">
                  <c:v>0</c:v>
                </c:pt>
                <c:pt idx="1">
                  <c:v>0.81925252445139818</c:v>
                </c:pt>
                <c:pt idx="2">
                  <c:v>1.0013086409961534</c:v>
                </c:pt>
                <c:pt idx="3">
                  <c:v>1.144352732567032</c:v>
                </c:pt>
                <c:pt idx="4">
                  <c:v>1.3094036074565081</c:v>
                </c:pt>
                <c:pt idx="5">
                  <c:v>0.33376954699871775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21-4650-AC3F-34EC425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2648"/>
        <c:axId val="583443632"/>
      </c:lineChart>
      <c:catAx>
        <c:axId val="5834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3632"/>
        <c:crosses val="autoZero"/>
        <c:auto val="1"/>
        <c:lblAlgn val="ctr"/>
        <c:lblOffset val="100"/>
        <c:tickMarkSkip val="1"/>
        <c:noMultiLvlLbl val="0"/>
      </c:catAx>
      <c:valAx>
        <c:axId val="5834436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GB"/>
                  <a:t>R/Ro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40341</xdr:colOff>
      <xdr:row>98</xdr:row>
      <xdr:rowOff>53789</xdr:rowOff>
    </xdr:from>
    <xdr:to>
      <xdr:col>12</xdr:col>
      <xdr:colOff>555811</xdr:colOff>
      <xdr:row>125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93741-CDA0-4EF6-9E68-DB5071B2A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116541</xdr:colOff>
      <xdr:row>76</xdr:row>
      <xdr:rowOff>73062</xdr:rowOff>
    </xdr:from>
    <xdr:to>
      <xdr:col>20</xdr:col>
      <xdr:colOff>747657</xdr:colOff>
      <xdr:row>91</xdr:row>
      <xdr:rowOff>126851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EB349-93BD-4C66-B620-28E0732A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312420</xdr:colOff>
      <xdr:row>97</xdr:row>
      <xdr:rowOff>64770</xdr:rowOff>
    </xdr:from>
    <xdr:to>
      <xdr:col>21</xdr:col>
      <xdr:colOff>129540</xdr:colOff>
      <xdr:row>113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79FF1-0089-457A-A47F-5E77E6DF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729340</xdr:colOff>
      <xdr:row>76</xdr:row>
      <xdr:rowOff>0</xdr:rowOff>
    </xdr:from>
    <xdr:to>
      <xdr:col>8</xdr:col>
      <xdr:colOff>129539</xdr:colOff>
      <xdr:row>93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604330-A69F-4B68-8837-634D41B8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449035</xdr:colOff>
      <xdr:row>2</xdr:row>
      <xdr:rowOff>175534</xdr:rowOff>
    </xdr:from>
    <xdr:to>
      <xdr:col>11</xdr:col>
      <xdr:colOff>727438</xdr:colOff>
      <xdr:row>24</xdr:row>
      <xdr:rowOff>169275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5A47AA2-8A31-4169-9406-7091640F8D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9" t="9300" r="29241"/>
        <a:stretch/>
      </xdr:blipFill>
      <xdr:spPr>
        <a:xfrm rot="16200000">
          <a:off x="2809331" y="-1830976"/>
          <a:ext cx="4416062" cy="91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6319-598F-4C1B-80B6-11C526921898}">
  <dimension ref="A1:P34"/>
  <sheetViews>
    <sheetView topLeftCell="A8" workbookViewId="0">
      <selection activeCell="L36" sqref="L36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10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0.6</v>
      </c>
      <c r="D18" s="4">
        <v>0.33</v>
      </c>
      <c r="E18" s="4">
        <v>0.3</v>
      </c>
      <c r="F18" s="18">
        <v>0.28000000000000003</v>
      </c>
      <c r="G18" s="18">
        <v>0.26</v>
      </c>
      <c r="H18" s="18">
        <v>0.45</v>
      </c>
      <c r="J18" s="13" t="s">
        <v>20</v>
      </c>
      <c r="K18" s="15">
        <f t="shared" ref="K18:P18" si="0">($C$3/$C$4)*(($C$4+$C$5)*$E$3/C18)-$C$3-$E$4</f>
        <v>84056666.666666672</v>
      </c>
      <c r="L18" s="15">
        <f t="shared" si="0"/>
        <v>152920303.03030303</v>
      </c>
      <c r="M18" s="15">
        <f t="shared" si="0"/>
        <v>168223333.33333334</v>
      </c>
      <c r="N18" s="15">
        <f t="shared" si="0"/>
        <v>180247142.85714284</v>
      </c>
      <c r="O18" s="15">
        <f t="shared" si="0"/>
        <v>194120769.23076922</v>
      </c>
      <c r="P18" s="15">
        <f t="shared" si="0"/>
        <v>112112222.22222222</v>
      </c>
    </row>
    <row r="19" spans="1:16" ht="41.4" x14ac:dyDescent="0.25">
      <c r="A19" s="33"/>
      <c r="B19" s="8" t="s">
        <v>13</v>
      </c>
      <c r="C19" s="12"/>
      <c r="D19" s="4">
        <v>0.6</v>
      </c>
      <c r="E19" s="4">
        <v>0.6</v>
      </c>
      <c r="F19" s="18">
        <v>0.6</v>
      </c>
      <c r="G19" s="18">
        <v>0.6</v>
      </c>
      <c r="H19" s="18">
        <v>0.52</v>
      </c>
      <c r="J19" s="13" t="s">
        <v>14</v>
      </c>
      <c r="K19" s="4">
        <f t="shared" ref="K19:P19" si="1">(K18-$K$18)/$K$18</f>
        <v>0</v>
      </c>
      <c r="L19" s="4">
        <f t="shared" si="1"/>
        <v>0.81925252445139818</v>
      </c>
      <c r="M19" s="4">
        <f t="shared" si="1"/>
        <v>1.0013086409961534</v>
      </c>
      <c r="N19" s="4">
        <f t="shared" si="1"/>
        <v>1.144352732567032</v>
      </c>
      <c r="O19" s="4">
        <f t="shared" si="1"/>
        <v>1.3094036074565081</v>
      </c>
      <c r="P19" s="4">
        <f t="shared" si="1"/>
        <v>0.33376954699871775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0.2</v>
      </c>
      <c r="D21" s="4">
        <v>0.16</v>
      </c>
      <c r="E21" s="4">
        <v>0.14000000000000001</v>
      </c>
      <c r="F21" s="18">
        <v>0.13</v>
      </c>
      <c r="G21" s="18">
        <v>0.1</v>
      </c>
      <c r="H21" s="18">
        <v>0.14000000000000001</v>
      </c>
      <c r="J21" s="13" t="s">
        <v>20</v>
      </c>
      <c r="K21" s="15">
        <f t="shared" ref="K21:P21" si="2">($C$3/$C$4)*(($C$4+$C$5)*$E$3/C21)-$C$3-$E$4</f>
        <v>252390000</v>
      </c>
      <c r="L21" s="15">
        <f t="shared" si="2"/>
        <v>315515000</v>
      </c>
      <c r="M21" s="15">
        <f t="shared" si="2"/>
        <v>360604285.71428567</v>
      </c>
      <c r="N21" s="15">
        <f t="shared" si="2"/>
        <v>388351538.46153843</v>
      </c>
      <c r="O21" s="15">
        <f t="shared" si="2"/>
        <v>504890000</v>
      </c>
      <c r="P21" s="15">
        <f t="shared" si="2"/>
        <v>360604285.71428567</v>
      </c>
    </row>
    <row r="22" spans="1:16" ht="41.4" x14ac:dyDescent="0.25">
      <c r="A22" s="33"/>
      <c r="B22" s="8" t="s">
        <v>13</v>
      </c>
      <c r="C22" s="12"/>
      <c r="D22" s="4">
        <v>0.2</v>
      </c>
      <c r="E22" s="4">
        <v>0.15</v>
      </c>
      <c r="F22" s="18">
        <v>0.13</v>
      </c>
      <c r="G22" s="18">
        <v>0.13</v>
      </c>
      <c r="H22" s="18">
        <v>0.15</v>
      </c>
      <c r="J22" s="13" t="s">
        <v>14</v>
      </c>
      <c r="K22" s="4">
        <f t="shared" ref="K22:P22" si="3">(K21-$K$21)/$K$21</f>
        <v>0</v>
      </c>
      <c r="L22" s="4">
        <f t="shared" si="3"/>
        <v>0.2501089583580966</v>
      </c>
      <c r="M22" s="4">
        <f t="shared" si="3"/>
        <v>0.42875821432816541</v>
      </c>
      <c r="N22" s="4">
        <f t="shared" si="3"/>
        <v>0.53869621800205414</v>
      </c>
      <c r="O22" s="4">
        <f t="shared" si="3"/>
        <v>1.0004358334323864</v>
      </c>
      <c r="P22" s="4">
        <f t="shared" si="3"/>
        <v>0.42875821432816541</v>
      </c>
    </row>
    <row r="25" spans="1:16" x14ac:dyDescent="0.25">
      <c r="A25" s="37" t="s">
        <v>34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9</v>
      </c>
      <c r="E28" s="35"/>
      <c r="F28" s="35"/>
      <c r="G28" s="35"/>
      <c r="H28" s="36"/>
      <c r="L28" s="34" t="s">
        <v>9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0.22</v>
      </c>
      <c r="D30" s="4">
        <v>0.28000000000000003</v>
      </c>
      <c r="E30" s="4">
        <v>0.2</v>
      </c>
      <c r="F30" s="18">
        <v>0.22</v>
      </c>
      <c r="G30" s="18">
        <v>0.15</v>
      </c>
      <c r="H30" s="18">
        <v>0.14000000000000001</v>
      </c>
      <c r="J30" s="13" t="s">
        <v>20</v>
      </c>
      <c r="K30" s="15">
        <f t="shared" ref="K30:P30" si="4">($C$3/$C$4)*(($C$4+$C$5)*$E$3/C30)-$C$3-$E$4</f>
        <v>229435454.54545453</v>
      </c>
      <c r="L30" s="15">
        <f t="shared" si="4"/>
        <v>180247142.85714284</v>
      </c>
      <c r="M30" s="15">
        <f t="shared" si="4"/>
        <v>252390000</v>
      </c>
      <c r="N30" s="15">
        <f t="shared" si="4"/>
        <v>229435454.54545453</v>
      </c>
      <c r="O30" s="15">
        <f t="shared" si="4"/>
        <v>336556666.66666669</v>
      </c>
      <c r="P30" s="15">
        <f t="shared" si="4"/>
        <v>360604285.71428567</v>
      </c>
    </row>
    <row r="31" spans="1:16" ht="41.4" x14ac:dyDescent="0.25">
      <c r="A31" s="33"/>
      <c r="B31" s="8" t="s">
        <v>13</v>
      </c>
      <c r="C31" s="12"/>
      <c r="D31" s="4">
        <v>0.24</v>
      </c>
      <c r="E31" s="4">
        <v>0.24</v>
      </c>
      <c r="F31" s="18">
        <v>0.21</v>
      </c>
      <c r="G31" s="18">
        <v>0.18</v>
      </c>
      <c r="H31" s="18">
        <v>0.18</v>
      </c>
      <c r="J31" s="13" t="s">
        <v>14</v>
      </c>
      <c r="K31" s="16">
        <f t="shared" ref="K31:P31" si="5">(K30-$K$30)/$K$30</f>
        <v>0</v>
      </c>
      <c r="L31" s="16">
        <f t="shared" si="5"/>
        <v>-0.2143884509295261</v>
      </c>
      <c r="M31" s="16">
        <f t="shared" si="5"/>
        <v>0.10004794376711222</v>
      </c>
      <c r="N31" s="16">
        <f t="shared" si="5"/>
        <v>0</v>
      </c>
      <c r="O31" s="16">
        <f t="shared" si="5"/>
        <v>0.46689040424652362</v>
      </c>
      <c r="P31" s="16">
        <f t="shared" si="5"/>
        <v>0.57170253581206942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0.05</v>
      </c>
      <c r="D33" s="4">
        <v>7.0000000000000007E-2</v>
      </c>
      <c r="E33" s="4">
        <v>0.06</v>
      </c>
      <c r="F33" s="18">
        <v>0.08</v>
      </c>
      <c r="G33" s="18">
        <v>0.05</v>
      </c>
      <c r="H33" s="18">
        <v>0.03</v>
      </c>
      <c r="J33" s="13" t="s">
        <v>20</v>
      </c>
      <c r="K33" s="15">
        <f t="shared" ref="K33:P33" si="6">($C$3/$C$4)*(($C$4+$C$5)*$E$3/C33)-$C$3-$E$4</f>
        <v>1009890000</v>
      </c>
      <c r="L33" s="15">
        <f t="shared" si="6"/>
        <v>721318571.42857134</v>
      </c>
      <c r="M33" s="15">
        <f t="shared" si="6"/>
        <v>841556666.66666675</v>
      </c>
      <c r="N33" s="15">
        <f t="shared" si="6"/>
        <v>631140000</v>
      </c>
      <c r="O33" s="15">
        <f t="shared" si="6"/>
        <v>1009890000</v>
      </c>
      <c r="P33" s="15">
        <f t="shared" si="6"/>
        <v>1683223333.3333335</v>
      </c>
    </row>
    <row r="34" spans="1:16" ht="41.4" x14ac:dyDescent="0.25">
      <c r="A34" s="33"/>
      <c r="B34" s="8" t="s">
        <v>13</v>
      </c>
      <c r="C34" s="12"/>
      <c r="D34" s="4">
        <v>0.04</v>
      </c>
      <c r="E34" s="4">
        <v>0.04</v>
      </c>
      <c r="F34" s="18">
        <v>0.04</v>
      </c>
      <c r="G34" s="18">
        <v>0.04</v>
      </c>
      <c r="H34" s="18">
        <v>0.05</v>
      </c>
      <c r="J34" s="13" t="s">
        <v>14</v>
      </c>
      <c r="K34" s="16">
        <f t="shared" ref="K34:P34" si="7">(K33-$K$33)/$K$33</f>
        <v>0</v>
      </c>
      <c r="L34" s="16">
        <f t="shared" si="7"/>
        <v>-0.28574540650113245</v>
      </c>
      <c r="M34" s="16">
        <f t="shared" si="7"/>
        <v>-0.1666848204589938</v>
      </c>
      <c r="N34" s="16">
        <f t="shared" si="7"/>
        <v>-0.37504084603273624</v>
      </c>
      <c r="O34" s="16">
        <f t="shared" si="7"/>
        <v>0</v>
      </c>
      <c r="P34" s="16">
        <f t="shared" si="7"/>
        <v>0.66673928183597564</v>
      </c>
    </row>
  </sheetData>
  <mergeCells count="11">
    <mergeCell ref="A1:P1"/>
    <mergeCell ref="A33:A34"/>
    <mergeCell ref="A30:A31"/>
    <mergeCell ref="D16:H16"/>
    <mergeCell ref="L16:P16"/>
    <mergeCell ref="A25:P25"/>
    <mergeCell ref="D28:H28"/>
    <mergeCell ref="L28:P28"/>
    <mergeCell ref="A18:A19"/>
    <mergeCell ref="A21:A22"/>
    <mergeCell ref="A13:P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A2C7-CB3E-43F0-B2AE-EAF11748113F}">
  <dimension ref="A1:P34"/>
  <sheetViews>
    <sheetView topLeftCell="B1" workbookViewId="0">
      <selection activeCell="E23" sqref="E23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0.32</v>
      </c>
      <c r="D18" s="4">
        <v>0.26</v>
      </c>
      <c r="E18" s="4">
        <v>0.24</v>
      </c>
      <c r="F18" s="18">
        <v>0.24</v>
      </c>
      <c r="G18" s="18">
        <v>0.22</v>
      </c>
      <c r="H18" s="18">
        <v>0.22</v>
      </c>
      <c r="J18" s="13" t="s">
        <v>20</v>
      </c>
      <c r="K18" s="15">
        <f t="shared" ref="K18:P18" si="0">($C$3/$C$4)*(($C$4+$C$5)*$E$3/C18)-$C$3-$E$4</f>
        <v>157702500</v>
      </c>
      <c r="L18" s="15">
        <f t="shared" si="0"/>
        <v>194120769.23076922</v>
      </c>
      <c r="M18" s="15">
        <f t="shared" si="0"/>
        <v>210306666.66666669</v>
      </c>
      <c r="N18" s="15">
        <f t="shared" si="0"/>
        <v>210306666.66666669</v>
      </c>
      <c r="O18" s="15">
        <f t="shared" si="0"/>
        <v>229435454.54545453</v>
      </c>
      <c r="P18" s="15">
        <f t="shared" si="0"/>
        <v>229435454.54545453</v>
      </c>
    </row>
    <row r="19" spans="1:16" ht="41.4" x14ac:dyDescent="0.25">
      <c r="A19" s="33"/>
      <c r="B19" s="8" t="s">
        <v>13</v>
      </c>
      <c r="C19" s="12"/>
      <c r="D19" s="4">
        <v>0.3</v>
      </c>
      <c r="E19" s="4">
        <v>0.28999999999999998</v>
      </c>
      <c r="F19" s="18">
        <v>0.3</v>
      </c>
      <c r="G19" s="18">
        <v>0.26</v>
      </c>
      <c r="H19" s="18">
        <v>0.26</v>
      </c>
      <c r="J19" s="13" t="s">
        <v>14</v>
      </c>
      <c r="K19" s="4">
        <f t="shared" ref="K19:P19" si="1">(K18-$K$18)/$K$18</f>
        <v>0</v>
      </c>
      <c r="L19" s="4">
        <f t="shared" si="1"/>
        <v>0.23093019597513811</v>
      </c>
      <c r="M19" s="4">
        <f t="shared" si="1"/>
        <v>0.33356583863075528</v>
      </c>
      <c r="N19" s="4">
        <f t="shared" si="1"/>
        <v>0.33356583863075528</v>
      </c>
      <c r="O19" s="4">
        <f t="shared" si="1"/>
        <v>0.45486250722375698</v>
      </c>
      <c r="P19" s="4">
        <f t="shared" si="1"/>
        <v>0.45486250722375698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0.14000000000000001</v>
      </c>
      <c r="D21" s="4">
        <v>0.14000000000000001</v>
      </c>
      <c r="E21" s="4">
        <v>0.1</v>
      </c>
      <c r="F21" s="18">
        <v>0.09</v>
      </c>
      <c r="G21" s="18">
        <v>0.09</v>
      </c>
      <c r="H21" s="18">
        <v>0.09</v>
      </c>
      <c r="J21" s="13" t="s">
        <v>20</v>
      </c>
      <c r="K21" s="15">
        <f t="shared" ref="K21:P21" si="2">($C$3/$C$4)*(($C$4+$C$5)*$E$3/C21)-$C$3-$E$4</f>
        <v>360604285.71428567</v>
      </c>
      <c r="L21" s="15">
        <f t="shared" si="2"/>
        <v>360604285.71428567</v>
      </c>
      <c r="M21" s="15">
        <f t="shared" si="2"/>
        <v>504890000</v>
      </c>
      <c r="N21" s="15">
        <f t="shared" si="2"/>
        <v>561001111.11111104</v>
      </c>
      <c r="O21" s="15">
        <f t="shared" si="2"/>
        <v>561001111.11111104</v>
      </c>
      <c r="P21" s="15">
        <f t="shared" si="2"/>
        <v>561001111.11111104</v>
      </c>
    </row>
    <row r="22" spans="1:16" ht="41.4" x14ac:dyDescent="0.25">
      <c r="A22" s="33"/>
      <c r="B22" s="8" t="s">
        <v>13</v>
      </c>
      <c r="C22" s="12"/>
      <c r="D22" s="4">
        <v>0.13</v>
      </c>
      <c r="E22" s="4">
        <v>0.13</v>
      </c>
      <c r="F22" s="18">
        <v>0.13</v>
      </c>
      <c r="G22" s="18">
        <v>0.13</v>
      </c>
      <c r="H22" s="18">
        <v>0.09</v>
      </c>
      <c r="J22" s="13" t="s">
        <v>14</v>
      </c>
      <c r="K22" s="4">
        <f t="shared" ref="K22:P22" si="3">(K21-$K$21)/$K$21</f>
        <v>0</v>
      </c>
      <c r="L22" s="4">
        <f t="shared" si="3"/>
        <v>0</v>
      </c>
      <c r="M22" s="4">
        <f t="shared" si="3"/>
        <v>0.4001220174072887</v>
      </c>
      <c r="N22" s="4">
        <f t="shared" si="3"/>
        <v>0.55572502417678971</v>
      </c>
      <c r="O22" s="4">
        <f t="shared" si="3"/>
        <v>0.55572502417678971</v>
      </c>
      <c r="P22" s="4">
        <f t="shared" si="3"/>
        <v>0.55572502417678971</v>
      </c>
    </row>
    <row r="25" spans="1:16" x14ac:dyDescent="0.25">
      <c r="A25" s="37" t="s">
        <v>34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9</v>
      </c>
      <c r="E28" s="35"/>
      <c r="F28" s="35"/>
      <c r="G28" s="35"/>
      <c r="H28" s="36"/>
      <c r="L28" s="34" t="s">
        <v>9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0.12</v>
      </c>
      <c r="D30" s="4">
        <v>0.13</v>
      </c>
      <c r="E30" s="4">
        <v>0.11</v>
      </c>
      <c r="F30" s="18">
        <v>0.08</v>
      </c>
      <c r="G30" s="18">
        <v>0.13</v>
      </c>
      <c r="H30" s="18">
        <v>0.12</v>
      </c>
      <c r="J30" s="13" t="s">
        <v>20</v>
      </c>
      <c r="K30" s="15">
        <f t="shared" ref="K30:P30" si="4">($C$3/$C$4)*(($C$4+$C$5)*$E$3/C30)-$C$3-$E$4</f>
        <v>420723333.33333337</v>
      </c>
      <c r="L30" s="15">
        <f t="shared" si="4"/>
        <v>388351538.46153843</v>
      </c>
      <c r="M30" s="15">
        <f t="shared" si="4"/>
        <v>458980909.09090906</v>
      </c>
      <c r="N30" s="15">
        <f t="shared" si="4"/>
        <v>631140000</v>
      </c>
      <c r="O30" s="15">
        <f t="shared" si="4"/>
        <v>388351538.46153843</v>
      </c>
      <c r="P30" s="15">
        <f t="shared" si="4"/>
        <v>420723333.33333337</v>
      </c>
    </row>
    <row r="31" spans="1:16" ht="41.4" x14ac:dyDescent="0.25">
      <c r="A31" s="33"/>
      <c r="B31" s="8" t="s">
        <v>13</v>
      </c>
      <c r="C31" s="12"/>
      <c r="D31" s="4">
        <v>0.11</v>
      </c>
      <c r="E31" s="4">
        <v>0.1</v>
      </c>
      <c r="F31" s="18">
        <v>0.1</v>
      </c>
      <c r="G31" s="18">
        <v>0.09</v>
      </c>
      <c r="H31" s="18">
        <v>0.1</v>
      </c>
      <c r="J31" s="13" t="s">
        <v>14</v>
      </c>
      <c r="K31" s="16">
        <f t="shared" ref="K31:P31" si="5">(K30-$K$30)/$K$30</f>
        <v>0</v>
      </c>
      <c r="L31" s="16">
        <f t="shared" si="5"/>
        <v>-7.6943188806091731E-2</v>
      </c>
      <c r="M31" s="16">
        <f t="shared" si="5"/>
        <v>9.0932859498108073E-2</v>
      </c>
      <c r="N31" s="16">
        <f t="shared" si="5"/>
        <v>0.50013072723959517</v>
      </c>
      <c r="O31" s="16">
        <f t="shared" si="5"/>
        <v>-7.6943188806091731E-2</v>
      </c>
      <c r="P31" s="16">
        <f t="shared" si="5"/>
        <v>0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0.2</v>
      </c>
      <c r="D33" s="4">
        <v>0.23</v>
      </c>
      <c r="E33" s="4">
        <v>0.24</v>
      </c>
      <c r="F33" s="18">
        <v>0.19</v>
      </c>
      <c r="G33" s="18">
        <v>0.25</v>
      </c>
      <c r="H33" s="18">
        <v>0.17</v>
      </c>
      <c r="J33" s="13" t="s">
        <v>20</v>
      </c>
      <c r="K33" s="15">
        <f t="shared" ref="K33:P33" si="6">($C$3/$C$4)*(($C$4+$C$5)*$E$3/C33)-$C$3-$E$4</f>
        <v>252390000</v>
      </c>
      <c r="L33" s="15">
        <f t="shared" si="6"/>
        <v>219455217.39130434</v>
      </c>
      <c r="M33" s="15">
        <f t="shared" si="6"/>
        <v>210306666.66666669</v>
      </c>
      <c r="N33" s="15">
        <f t="shared" si="6"/>
        <v>265679473.68421051</v>
      </c>
      <c r="O33" s="15">
        <f t="shared" si="6"/>
        <v>201890000</v>
      </c>
      <c r="P33" s="15">
        <f t="shared" si="6"/>
        <v>296948823.52941173</v>
      </c>
    </row>
    <row r="34" spans="1:16" ht="41.4" x14ac:dyDescent="0.25">
      <c r="A34" s="33"/>
      <c r="B34" s="8" t="s">
        <v>13</v>
      </c>
      <c r="C34" s="12"/>
      <c r="D34" s="4">
        <v>0.19</v>
      </c>
      <c r="E34" s="4">
        <v>0.18</v>
      </c>
      <c r="F34" s="18">
        <v>0.17</v>
      </c>
      <c r="G34" s="18">
        <v>0.12</v>
      </c>
      <c r="H34" s="18">
        <v>0.1</v>
      </c>
      <c r="J34" s="13" t="s">
        <v>14</v>
      </c>
      <c r="K34" s="16">
        <f t="shared" ref="K34:P34" si="7">(K33-$K$33)/$K$33</f>
        <v>0</v>
      </c>
      <c r="L34" s="16">
        <f t="shared" si="7"/>
        <v>-0.13049163044770259</v>
      </c>
      <c r="M34" s="16">
        <f t="shared" si="7"/>
        <v>-0.16673930557206432</v>
      </c>
      <c r="N34" s="16">
        <f t="shared" si="7"/>
        <v>5.2654517549072896E-2</v>
      </c>
      <c r="O34" s="16">
        <f t="shared" si="7"/>
        <v>-0.20008716668647727</v>
      </c>
      <c r="P34" s="16">
        <f t="shared" si="7"/>
        <v>0.17654750001747982</v>
      </c>
    </row>
  </sheetData>
  <mergeCells count="11">
    <mergeCell ref="A21:A22"/>
    <mergeCell ref="A1:P1"/>
    <mergeCell ref="A13:P13"/>
    <mergeCell ref="D16:H16"/>
    <mergeCell ref="L16:P16"/>
    <mergeCell ref="A18:A19"/>
    <mergeCell ref="A25:P25"/>
    <mergeCell ref="D28:H28"/>
    <mergeCell ref="L28:P28"/>
    <mergeCell ref="A30:A31"/>
    <mergeCell ref="A33:A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91CB-56D3-4696-B482-9FE53A500136}">
  <dimension ref="A1:P34"/>
  <sheetViews>
    <sheetView workbookViewId="0">
      <selection activeCell="D23" sqref="D23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3.17</v>
      </c>
      <c r="D18" s="4">
        <v>2.92</v>
      </c>
      <c r="E18" s="4">
        <v>2.8</v>
      </c>
      <c r="F18" s="18">
        <v>2.8</v>
      </c>
      <c r="G18" s="18">
        <v>2.74</v>
      </c>
      <c r="H18" s="18">
        <v>2.54</v>
      </c>
      <c r="J18" s="13" t="s">
        <v>20</v>
      </c>
      <c r="K18" s="15">
        <f t="shared" ref="K18:P18" si="0">($C$3/$C$4)*(($C$4+$C$5)*$E$3/C18)-$C$3-$E$4</f>
        <v>15820599.369085172</v>
      </c>
      <c r="L18" s="15">
        <f t="shared" si="0"/>
        <v>17184520.547945205</v>
      </c>
      <c r="M18" s="15">
        <f t="shared" si="0"/>
        <v>17925714.285714287</v>
      </c>
      <c r="N18" s="15">
        <f t="shared" si="0"/>
        <v>17925714.285714287</v>
      </c>
      <c r="O18" s="15">
        <f t="shared" si="0"/>
        <v>18320656.934306566</v>
      </c>
      <c r="P18" s="15">
        <f t="shared" si="0"/>
        <v>19771889.763779528</v>
      </c>
    </row>
    <row r="19" spans="1:16" ht="41.4" x14ac:dyDescent="0.25">
      <c r="A19" s="33"/>
      <c r="B19" s="8" t="s">
        <v>13</v>
      </c>
      <c r="C19" s="12"/>
      <c r="D19" s="4">
        <v>3.17</v>
      </c>
      <c r="E19" s="4">
        <v>3.14</v>
      </c>
      <c r="F19" s="18">
        <v>3.13</v>
      </c>
      <c r="G19" s="18">
        <v>3</v>
      </c>
      <c r="H19" s="18">
        <v>2.74</v>
      </c>
      <c r="J19" s="13" t="s">
        <v>14</v>
      </c>
      <c r="K19" s="4">
        <f t="shared" ref="K19:P19" si="1">(K18-$K$18)/$K$18</f>
        <v>0</v>
      </c>
      <c r="L19" s="4">
        <f t="shared" si="1"/>
        <v>8.6211726056678581E-2</v>
      </c>
      <c r="M19" s="4">
        <f t="shared" si="1"/>
        <v>0.13306164118805086</v>
      </c>
      <c r="N19" s="4">
        <f t="shared" si="1"/>
        <v>0.13306164118805086</v>
      </c>
      <c r="O19" s="4">
        <f t="shared" si="1"/>
        <v>0.15802546457921965</v>
      </c>
      <c r="P19" s="4">
        <f t="shared" si="1"/>
        <v>0.24975604921868647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2</v>
      </c>
      <c r="D21" s="4">
        <v>1.92</v>
      </c>
      <c r="E21" s="4">
        <v>1.86</v>
      </c>
      <c r="F21" s="18">
        <v>1.77</v>
      </c>
      <c r="G21" s="18">
        <v>1.79</v>
      </c>
      <c r="H21" s="18">
        <v>1.58</v>
      </c>
      <c r="J21" s="13" t="s">
        <v>20</v>
      </c>
      <c r="K21" s="15">
        <f t="shared" ref="K21:P21" si="2">($C$3/$C$4)*(($C$4+$C$5)*$E$3/C21)-$C$3-$E$4</f>
        <v>25140000</v>
      </c>
      <c r="L21" s="15">
        <f t="shared" si="2"/>
        <v>26192083.333333336</v>
      </c>
      <c r="M21" s="15">
        <f t="shared" si="2"/>
        <v>27040537.634408601</v>
      </c>
      <c r="N21" s="15">
        <f t="shared" si="2"/>
        <v>28421073.446327679</v>
      </c>
      <c r="O21" s="15">
        <f t="shared" si="2"/>
        <v>28102290.502793297</v>
      </c>
      <c r="P21" s="15">
        <f t="shared" si="2"/>
        <v>31852025.316455692</v>
      </c>
    </row>
    <row r="22" spans="1:16" ht="41.4" x14ac:dyDescent="0.25">
      <c r="A22" s="33"/>
      <c r="B22" s="8" t="s">
        <v>13</v>
      </c>
      <c r="C22" s="12"/>
      <c r="D22" s="4">
        <v>2</v>
      </c>
      <c r="E22" s="4">
        <v>2</v>
      </c>
      <c r="F22" s="18">
        <v>2</v>
      </c>
      <c r="G22" s="18">
        <v>1.92</v>
      </c>
      <c r="H22" s="18">
        <v>1.7</v>
      </c>
      <c r="J22" s="13" t="s">
        <v>14</v>
      </c>
      <c r="K22" s="4">
        <f t="shared" ref="K22:P22" si="3">(K21-$K$21)/$K$21</f>
        <v>0</v>
      </c>
      <c r="L22" s="4">
        <f t="shared" si="3"/>
        <v>4.1848979050649791E-2</v>
      </c>
      <c r="M22" s="4">
        <f t="shared" si="3"/>
        <v>7.5598155704399386E-2</v>
      </c>
      <c r="N22" s="4">
        <f t="shared" si="3"/>
        <v>0.13051207025965308</v>
      </c>
      <c r="O22" s="4">
        <f t="shared" si="3"/>
        <v>0.11783176224317013</v>
      </c>
      <c r="P22" s="4">
        <f t="shared" si="3"/>
        <v>0.26698589166490422</v>
      </c>
    </row>
    <row r="25" spans="1:16" x14ac:dyDescent="0.25">
      <c r="A25" s="37" t="s">
        <v>34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9</v>
      </c>
      <c r="E28" s="35"/>
      <c r="F28" s="35"/>
      <c r="G28" s="35"/>
      <c r="H28" s="36"/>
      <c r="L28" s="34" t="s">
        <v>9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2.56</v>
      </c>
      <c r="D30" s="4">
        <v>2.65</v>
      </c>
      <c r="E30" s="4">
        <v>2.7</v>
      </c>
      <c r="F30" s="18">
        <v>2.78</v>
      </c>
      <c r="G30" s="18">
        <v>2.88</v>
      </c>
      <c r="H30" s="18">
        <v>3.8</v>
      </c>
      <c r="J30" s="13" t="s">
        <v>20</v>
      </c>
      <c r="K30" s="15">
        <f t="shared" ref="K30:P30" si="4">($C$3/$C$4)*(($C$4+$C$5)*$E$3/C30)-$C$3-$E$4</f>
        <v>19616562.5</v>
      </c>
      <c r="L30" s="15">
        <f t="shared" si="4"/>
        <v>18946603.773584906</v>
      </c>
      <c r="M30" s="15">
        <f t="shared" si="4"/>
        <v>18593703.703703701</v>
      </c>
      <c r="N30" s="15">
        <f t="shared" si="4"/>
        <v>18055467.625899281</v>
      </c>
      <c r="O30" s="15">
        <f t="shared" si="4"/>
        <v>17424722.22222222</v>
      </c>
      <c r="P30" s="15">
        <f t="shared" si="4"/>
        <v>13179473.684210528</v>
      </c>
    </row>
    <row r="31" spans="1:16" ht="41.4" x14ac:dyDescent="0.25">
      <c r="A31" s="33"/>
      <c r="B31" s="8" t="s">
        <v>13</v>
      </c>
      <c r="C31" s="12"/>
      <c r="D31" s="4">
        <v>2.6</v>
      </c>
      <c r="E31" s="4">
        <v>2.6</v>
      </c>
      <c r="F31" s="18">
        <v>2.6</v>
      </c>
      <c r="G31" s="18">
        <v>2.59</v>
      </c>
      <c r="H31" s="18">
        <v>2.2999999999999998</v>
      </c>
      <c r="J31" s="13" t="s">
        <v>14</v>
      </c>
      <c r="K31" s="16">
        <f t="shared" ref="K31:P31" si="5">(K30-$K$30)/$K$30</f>
        <v>0</v>
      </c>
      <c r="L31" s="16">
        <f t="shared" si="5"/>
        <v>-3.4152707764935571E-2</v>
      </c>
      <c r="M31" s="16">
        <f t="shared" si="5"/>
        <v>-5.2142611443584903E-2</v>
      </c>
      <c r="N31" s="16">
        <f t="shared" si="5"/>
        <v>-7.958045014771159E-2</v>
      </c>
      <c r="O31" s="16">
        <f t="shared" si="5"/>
        <v>-0.11173416737911038</v>
      </c>
      <c r="P31" s="16">
        <f t="shared" si="5"/>
        <v>-0.3281456073554922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1.66</v>
      </c>
      <c r="D33" s="4">
        <v>1.73</v>
      </c>
      <c r="E33" s="4">
        <v>1.75</v>
      </c>
      <c r="F33" s="18">
        <v>1.76</v>
      </c>
      <c r="G33" s="18">
        <v>1.8</v>
      </c>
      <c r="H33" s="18">
        <v>2</v>
      </c>
      <c r="J33" s="13" t="s">
        <v>20</v>
      </c>
      <c r="K33" s="15">
        <f t="shared" ref="K33:P33" si="6">($C$3/$C$4)*(($C$4+$C$5)*$E$3/C33)-$C$3-$E$4</f>
        <v>30311686.74698795</v>
      </c>
      <c r="L33" s="15">
        <f t="shared" si="6"/>
        <v>29080751.445086706</v>
      </c>
      <c r="M33" s="15">
        <f t="shared" si="6"/>
        <v>28747142.857142858</v>
      </c>
      <c r="N33" s="15">
        <f t="shared" si="6"/>
        <v>28583181.818181816</v>
      </c>
      <c r="O33" s="15">
        <f t="shared" si="6"/>
        <v>27945555.555555556</v>
      </c>
      <c r="P33" s="15">
        <f t="shared" si="6"/>
        <v>25140000</v>
      </c>
    </row>
    <row r="34" spans="1:16" ht="41.4" x14ac:dyDescent="0.25">
      <c r="A34" s="33"/>
      <c r="B34" s="8" t="s">
        <v>13</v>
      </c>
      <c r="C34" s="21"/>
      <c r="D34" s="4">
        <v>1.66</v>
      </c>
      <c r="E34" s="4">
        <v>1.66</v>
      </c>
      <c r="F34" s="18">
        <v>1.65</v>
      </c>
      <c r="G34" s="18">
        <v>1.62</v>
      </c>
      <c r="H34" s="18">
        <v>1.45</v>
      </c>
      <c r="J34" s="13" t="s">
        <v>14</v>
      </c>
      <c r="K34" s="16">
        <f t="shared" ref="K34:P34" si="7">(K33-$K$33)/$K$33</f>
        <v>0</v>
      </c>
      <c r="L34" s="16">
        <f t="shared" si="7"/>
        <v>-4.0609264412629915E-2</v>
      </c>
      <c r="M34" s="16">
        <f t="shared" si="7"/>
        <v>-5.1615203828950872E-2</v>
      </c>
      <c r="N34" s="16">
        <f t="shared" si="7"/>
        <v>-5.7024372917085973E-2</v>
      </c>
      <c r="O34" s="16">
        <f t="shared" si="7"/>
        <v>-7.8060030482055398E-2</v>
      </c>
      <c r="P34" s="16">
        <f t="shared" si="7"/>
        <v>-0.17061692376792117</v>
      </c>
    </row>
  </sheetData>
  <mergeCells count="11">
    <mergeCell ref="A21:A22"/>
    <mergeCell ref="A1:P1"/>
    <mergeCell ref="A13:P13"/>
    <mergeCell ref="D16:H16"/>
    <mergeCell ref="L16:P16"/>
    <mergeCell ref="A18:A19"/>
    <mergeCell ref="A25:P25"/>
    <mergeCell ref="D28:H28"/>
    <mergeCell ref="L28:P28"/>
    <mergeCell ref="A30:A31"/>
    <mergeCell ref="A33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D76D-B863-415E-8BEA-48047B46916F}">
  <dimension ref="A1:XFD57"/>
  <sheetViews>
    <sheetView topLeftCell="H35" zoomScale="70" zoomScaleNormal="70" workbookViewId="0">
      <selection activeCell="K45" sqref="K45:M45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26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0.3</v>
      </c>
      <c r="D18" s="4">
        <v>0.35</v>
      </c>
      <c r="E18" s="4">
        <v>0.32</v>
      </c>
      <c r="F18" s="4">
        <v>0.25</v>
      </c>
      <c r="G18" s="4">
        <v>0.23</v>
      </c>
      <c r="H18" s="4">
        <v>0.15</v>
      </c>
      <c r="J18" s="13" t="s">
        <v>20</v>
      </c>
      <c r="K18" s="15">
        <f t="shared" ref="K18:P18" si="0">($C$3/$C$4)*(($C$4+$C$5)*$E$3/C18)-$C$3-$E$4</f>
        <v>168223333.33333334</v>
      </c>
      <c r="L18" s="15">
        <f t="shared" si="0"/>
        <v>144175714.2857143</v>
      </c>
      <c r="M18" s="15">
        <f t="shared" si="0"/>
        <v>157702500</v>
      </c>
      <c r="N18" s="15">
        <f t="shared" si="0"/>
        <v>201890000</v>
      </c>
      <c r="O18" s="15">
        <f t="shared" si="0"/>
        <v>219455217.39130434</v>
      </c>
      <c r="P18" s="15">
        <f t="shared" si="0"/>
        <v>336556666.66666669</v>
      </c>
    </row>
    <row r="19" spans="1:16" ht="41.4" x14ac:dyDescent="0.25">
      <c r="A19" s="33"/>
      <c r="B19" s="8" t="s">
        <v>13</v>
      </c>
      <c r="C19" s="4"/>
      <c r="D19" s="4">
        <v>0.3</v>
      </c>
      <c r="E19" s="4">
        <v>0.3</v>
      </c>
      <c r="F19" s="4">
        <v>0.3</v>
      </c>
      <c r="G19" s="4">
        <v>0.24</v>
      </c>
      <c r="H19" s="4">
        <v>0.18</v>
      </c>
      <c r="J19" s="13" t="s">
        <v>14</v>
      </c>
      <c r="K19" s="4">
        <f t="shared" ref="K19:P19" si="1">(K18-$K$18)/$K$18</f>
        <v>0</v>
      </c>
      <c r="L19" s="4">
        <f t="shared" si="1"/>
        <v>-0.1429505560918167</v>
      </c>
      <c r="M19" s="4">
        <f t="shared" si="1"/>
        <v>-6.2540868290169874E-2</v>
      </c>
      <c r="N19" s="4">
        <f t="shared" si="1"/>
        <v>0.20013077852854333</v>
      </c>
      <c r="O19" s="4">
        <f t="shared" si="1"/>
        <v>0.30454683689126161</v>
      </c>
      <c r="P19" s="4">
        <f t="shared" si="1"/>
        <v>1.0006538926427171</v>
      </c>
    </row>
    <row r="20" spans="1:16" x14ac:dyDescent="0.25">
      <c r="A20" s="11"/>
      <c r="C20" s="1"/>
      <c r="D20" s="1"/>
      <c r="E20" s="1"/>
      <c r="F20" s="1"/>
      <c r="G20" s="1"/>
      <c r="H20" s="1"/>
    </row>
    <row r="21" spans="1:16" ht="27.6" x14ac:dyDescent="0.25">
      <c r="A21" s="33">
        <v>2</v>
      </c>
      <c r="B21" s="8" t="s">
        <v>11</v>
      </c>
      <c r="C21" s="4">
        <v>0.35</v>
      </c>
      <c r="D21" s="4">
        <v>0.3</v>
      </c>
      <c r="E21" s="4">
        <v>0.22</v>
      </c>
      <c r="F21" s="4">
        <v>0.15</v>
      </c>
      <c r="G21" s="4">
        <v>0.12</v>
      </c>
      <c r="H21" s="4">
        <v>0.14000000000000001</v>
      </c>
      <c r="J21" s="13" t="s">
        <v>20</v>
      </c>
      <c r="K21" s="15">
        <f t="shared" ref="K21:P21" si="2">($C$3/$C$4)*(($C$4+$C$5)*$E$3/C21)-$C$3-$E$4</f>
        <v>144175714.2857143</v>
      </c>
      <c r="L21" s="15">
        <f t="shared" si="2"/>
        <v>168223333.33333334</v>
      </c>
      <c r="M21" s="15">
        <f t="shared" si="2"/>
        <v>229435454.54545453</v>
      </c>
      <c r="N21" s="15">
        <f t="shared" si="2"/>
        <v>336556666.66666669</v>
      </c>
      <c r="O21" s="15">
        <f t="shared" si="2"/>
        <v>420723333.33333337</v>
      </c>
      <c r="P21" s="15">
        <f t="shared" si="2"/>
        <v>360604285.71428567</v>
      </c>
    </row>
    <row r="22" spans="1:16" ht="41.4" x14ac:dyDescent="0.25">
      <c r="A22" s="33"/>
      <c r="B22" s="8" t="s">
        <v>13</v>
      </c>
      <c r="C22" s="4"/>
      <c r="D22" s="4">
        <v>0.35</v>
      </c>
      <c r="E22" s="4">
        <v>0.31</v>
      </c>
      <c r="F22" s="4">
        <v>0.3</v>
      </c>
      <c r="G22" s="4">
        <v>0.18</v>
      </c>
      <c r="H22" s="4">
        <v>0.23</v>
      </c>
      <c r="J22" s="13" t="s">
        <v>14</v>
      </c>
      <c r="K22" s="4">
        <f t="shared" ref="K22:P22" si="3">(K21-$K$21)/$K$21</f>
        <v>0</v>
      </c>
      <c r="L22" s="4">
        <f t="shared" si="3"/>
        <v>0.16679382631643264</v>
      </c>
      <c r="M22" s="4">
        <f t="shared" si="3"/>
        <v>0.59135992966735196</v>
      </c>
      <c r="N22" s="4">
        <f t="shared" si="3"/>
        <v>1.3343506105314613</v>
      </c>
      <c r="O22" s="4">
        <f t="shared" si="3"/>
        <v>1.9181290026389759</v>
      </c>
      <c r="P22" s="4">
        <f t="shared" si="3"/>
        <v>1.5011444368478934</v>
      </c>
    </row>
    <row r="24" spans="1:16" ht="27.6" x14ac:dyDescent="0.25">
      <c r="A24" s="33">
        <v>3</v>
      </c>
      <c r="B24" s="8" t="s">
        <v>11</v>
      </c>
      <c r="C24" s="4">
        <v>0.51</v>
      </c>
      <c r="D24" s="4">
        <v>0.45</v>
      </c>
      <c r="E24" s="4">
        <v>0.4</v>
      </c>
      <c r="F24" s="4">
        <v>0.39</v>
      </c>
      <c r="G24" s="4">
        <v>0.37</v>
      </c>
      <c r="H24" s="4">
        <v>0.3</v>
      </c>
      <c r="J24" s="13" t="s">
        <v>20</v>
      </c>
      <c r="K24" s="15">
        <f t="shared" ref="K24:P24" si="4">($C$3/$C$4)*(($C$4+$C$5)*$E$3/C24)-$C$3-$E$4</f>
        <v>98909607.843137249</v>
      </c>
      <c r="L24" s="15">
        <f t="shared" si="4"/>
        <v>112112222.22222222</v>
      </c>
      <c r="M24" s="15">
        <f t="shared" si="4"/>
        <v>126140000</v>
      </c>
      <c r="N24" s="15">
        <f t="shared" si="4"/>
        <v>129377179.48717947</v>
      </c>
      <c r="O24" s="15">
        <f t="shared" si="4"/>
        <v>136376486.48648649</v>
      </c>
      <c r="P24" s="15">
        <f t="shared" si="4"/>
        <v>168223333.33333334</v>
      </c>
    </row>
    <row r="25" spans="1:16" ht="41.4" x14ac:dyDescent="0.25">
      <c r="A25" s="33"/>
      <c r="B25" s="8" t="s">
        <v>13</v>
      </c>
      <c r="C25" s="4"/>
      <c r="D25" s="4">
        <v>0.51</v>
      </c>
      <c r="E25" s="4">
        <v>0.45</v>
      </c>
      <c r="F25" s="4">
        <v>0.5</v>
      </c>
      <c r="G25" s="4">
        <v>0.39</v>
      </c>
      <c r="H25" s="4">
        <v>0.33</v>
      </c>
      <c r="J25" s="13" t="s">
        <v>14</v>
      </c>
      <c r="K25" s="16">
        <f>(K24-$K$24)/$K$24</f>
        <v>0</v>
      </c>
      <c r="L25" s="16">
        <f t="shared" ref="L25:P25" si="5">(L24-$K$24)/$K$24</f>
        <v>0.13348161687207646</v>
      </c>
      <c r="M25" s="16">
        <f t="shared" si="5"/>
        <v>0.27530583479865761</v>
      </c>
      <c r="N25" s="16">
        <f t="shared" si="5"/>
        <v>0.30803450047402231</v>
      </c>
      <c r="O25" s="16">
        <f t="shared" si="5"/>
        <v>0.37879918301535204</v>
      </c>
      <c r="P25" s="16">
        <f t="shared" si="5"/>
        <v>0.70077848857840119</v>
      </c>
    </row>
    <row r="27" spans="1:16" ht="27.6" x14ac:dyDescent="0.25">
      <c r="A27" s="33">
        <v>4</v>
      </c>
      <c r="B27" s="8" t="s">
        <v>11</v>
      </c>
      <c r="C27" s="4">
        <v>0.6</v>
      </c>
      <c r="D27" s="4">
        <v>0.55000000000000004</v>
      </c>
      <c r="E27" s="4">
        <v>0.53</v>
      </c>
      <c r="F27" s="4">
        <v>0.5</v>
      </c>
      <c r="G27" s="4">
        <v>0.45</v>
      </c>
      <c r="H27" s="4">
        <v>0.36</v>
      </c>
      <c r="J27" s="13" t="s">
        <v>20</v>
      </c>
      <c r="K27" s="15">
        <f t="shared" ref="K27:P27" si="6">($C$3/$C$4)*(($C$4+$C$5)*$E$3/C27)-$C$3-$E$4</f>
        <v>84056666.666666672</v>
      </c>
      <c r="L27" s="15">
        <f t="shared" si="6"/>
        <v>91708181.818181813</v>
      </c>
      <c r="M27" s="15">
        <f t="shared" si="6"/>
        <v>95173018.867924511</v>
      </c>
      <c r="N27" s="15">
        <f t="shared" si="6"/>
        <v>100890000</v>
      </c>
      <c r="O27" s="15">
        <f t="shared" si="6"/>
        <v>112112222.22222222</v>
      </c>
      <c r="P27" s="15">
        <f t="shared" si="6"/>
        <v>140167777.77777776</v>
      </c>
    </row>
    <row r="28" spans="1:16" ht="41.4" x14ac:dyDescent="0.25">
      <c r="A28" s="33"/>
      <c r="B28" s="8" t="s">
        <v>13</v>
      </c>
      <c r="C28" s="4"/>
      <c r="D28" s="4">
        <v>0.6</v>
      </c>
      <c r="E28" s="4">
        <v>0.6</v>
      </c>
      <c r="F28" s="4">
        <v>0.57999999999999996</v>
      </c>
      <c r="G28" s="4">
        <v>0.52</v>
      </c>
      <c r="H28" s="4">
        <v>0.48</v>
      </c>
      <c r="J28" s="13" t="s">
        <v>14</v>
      </c>
      <c r="K28" s="16">
        <f>(K27-$K$27)/$K$27</f>
        <v>0</v>
      </c>
      <c r="L28" s="16">
        <f t="shared" ref="L28:P28" si="7">(L27-$K$27)/$K$27</f>
        <v>9.1028058272377449E-2</v>
      </c>
      <c r="M28" s="16">
        <f t="shared" si="7"/>
        <v>0.13224831107496338</v>
      </c>
      <c r="N28" s="16">
        <f t="shared" si="7"/>
        <v>0.2002617281992306</v>
      </c>
      <c r="O28" s="16">
        <f t="shared" si="7"/>
        <v>0.33376954699871775</v>
      </c>
      <c r="P28" s="16">
        <f t="shared" si="7"/>
        <v>0.66753909399743527</v>
      </c>
    </row>
    <row r="30" spans="1:16" ht="27.6" x14ac:dyDescent="0.25">
      <c r="A30" s="33">
        <v>5</v>
      </c>
      <c r="B30" s="8" t="s">
        <v>11</v>
      </c>
      <c r="C30" s="4">
        <v>0.42</v>
      </c>
      <c r="D30" s="4">
        <v>0.38</v>
      </c>
      <c r="E30" s="4">
        <v>0.36</v>
      </c>
      <c r="F30" s="4">
        <v>0.35</v>
      </c>
      <c r="G30" s="4">
        <v>0.32</v>
      </c>
      <c r="H30" s="4">
        <v>0.24</v>
      </c>
      <c r="J30" s="13" t="s">
        <v>20</v>
      </c>
      <c r="K30" s="15">
        <f t="shared" ref="K30:P30" si="8">($C$3/$C$4)*(($C$4+$C$5)*$E$3/C30)-$C$3-$E$4</f>
        <v>120128095.23809524</v>
      </c>
      <c r="L30" s="15">
        <f t="shared" si="8"/>
        <v>132784736.84210525</v>
      </c>
      <c r="M30" s="15">
        <f t="shared" si="8"/>
        <v>140167777.77777776</v>
      </c>
      <c r="N30" s="15">
        <f t="shared" si="8"/>
        <v>144175714.2857143</v>
      </c>
      <c r="O30" s="15">
        <f t="shared" si="8"/>
        <v>157702500</v>
      </c>
      <c r="P30" s="15">
        <f t="shared" si="8"/>
        <v>210306666.66666669</v>
      </c>
    </row>
    <row r="31" spans="1:16" ht="41.4" x14ac:dyDescent="0.25">
      <c r="A31" s="33"/>
      <c r="B31" s="8" t="s">
        <v>13</v>
      </c>
      <c r="C31" s="4"/>
      <c r="D31" s="4">
        <v>0.42</v>
      </c>
      <c r="E31" s="4">
        <v>0.42</v>
      </c>
      <c r="F31" s="4">
        <v>0.42</v>
      </c>
      <c r="G31" s="4">
        <v>0.38</v>
      </c>
      <c r="H31" s="4">
        <v>0.3</v>
      </c>
      <c r="J31" s="13" t="s">
        <v>14</v>
      </c>
      <c r="K31" s="16">
        <f>(K30-$K$30)/$K$30</f>
        <v>0</v>
      </c>
      <c r="L31" s="16">
        <f t="shared" ref="L31:P31" si="9">(L30-$K$30)/$K$30</f>
        <v>0.10535954623208175</v>
      </c>
      <c r="M31" s="16">
        <f t="shared" si="9"/>
        <v>0.16681928153412942</v>
      </c>
      <c r="N31" s="16">
        <f t="shared" si="9"/>
        <v>0.20018313784095559</v>
      </c>
      <c r="O31" s="16">
        <f t="shared" si="9"/>
        <v>0.31278615287649292</v>
      </c>
      <c r="P31" s="16">
        <f t="shared" si="9"/>
        <v>0.75068676690358327</v>
      </c>
    </row>
    <row r="33" spans="1:16384" ht="27.6" x14ac:dyDescent="0.25">
      <c r="A33" s="33">
        <v>6</v>
      </c>
      <c r="B33" s="8" t="s">
        <v>11</v>
      </c>
      <c r="C33" s="4">
        <v>1.34</v>
      </c>
      <c r="D33" s="4">
        <v>1.28</v>
      </c>
      <c r="E33" s="4">
        <v>1.26</v>
      </c>
      <c r="F33" s="4">
        <v>1.21</v>
      </c>
      <c r="G33" s="4">
        <v>1.1299999999999999</v>
      </c>
      <c r="H33" s="4">
        <v>0.88</v>
      </c>
      <c r="J33" s="13" t="s">
        <v>20</v>
      </c>
      <c r="K33" s="15">
        <f t="shared" ref="K33:P33" si="10">($C$3/$C$4)*(($C$4+$C$5)*$E$3/C33)-$C$3-$E$4</f>
        <v>37576567.164179102</v>
      </c>
      <c r="L33" s="15">
        <f t="shared" si="10"/>
        <v>39343125</v>
      </c>
      <c r="M33" s="15">
        <f t="shared" si="10"/>
        <v>39969365.079365075</v>
      </c>
      <c r="N33" s="15">
        <f t="shared" si="10"/>
        <v>41625537.190082647</v>
      </c>
      <c r="O33" s="15">
        <f t="shared" si="10"/>
        <v>44580265.486725673</v>
      </c>
      <c r="P33" s="15">
        <f t="shared" si="10"/>
        <v>57276363.636363633</v>
      </c>
    </row>
    <row r="34" spans="1:16384" ht="41.4" x14ac:dyDescent="0.25">
      <c r="A34" s="33"/>
      <c r="B34" s="8" t="s">
        <v>13</v>
      </c>
      <c r="C34" s="4"/>
      <c r="D34" s="4">
        <v>1.34</v>
      </c>
      <c r="E34" s="4">
        <v>1.34</v>
      </c>
      <c r="F34" s="4">
        <v>1.34</v>
      </c>
      <c r="G34" s="4">
        <v>1.32</v>
      </c>
      <c r="H34" s="4">
        <v>1.1200000000000001</v>
      </c>
      <c r="J34" s="13" t="s">
        <v>14</v>
      </c>
      <c r="K34" s="16">
        <f>(K33-$K$33)/$K$33</f>
        <v>0</v>
      </c>
      <c r="L34" s="16">
        <f t="shared" ref="L34:P34" si="11">(L33-$K$33)/$K$33</f>
        <v>4.7012219825788619E-2</v>
      </c>
      <c r="M34" s="16">
        <f t="shared" si="11"/>
        <v>6.3677927383078606E-2</v>
      </c>
      <c r="N34" s="16">
        <f t="shared" si="11"/>
        <v>0.1077525258816973</v>
      </c>
      <c r="O34" s="16">
        <f t="shared" si="11"/>
        <v>0.18638472992879029</v>
      </c>
      <c r="P34" s="16">
        <f t="shared" si="11"/>
        <v>0.52425748169364195</v>
      </c>
    </row>
    <row r="35" spans="1:16384" x14ac:dyDescent="0.25">
      <c r="A35" s="1"/>
      <c r="B35" s="29"/>
      <c r="C35" s="1"/>
      <c r="D35" s="1"/>
      <c r="E35" s="1"/>
      <c r="F35" s="1"/>
      <c r="G35" s="1"/>
      <c r="H35" s="1"/>
      <c r="J35" s="31"/>
      <c r="K35" s="1"/>
      <c r="L35" s="1"/>
      <c r="M35" s="1"/>
      <c r="N35" s="1"/>
      <c r="O35" s="1"/>
      <c r="P35" s="1"/>
    </row>
    <row r="36" spans="1:16384" x14ac:dyDescent="0.25">
      <c r="A36" s="1"/>
      <c r="B36" s="29"/>
      <c r="C36" s="1"/>
      <c r="D36" s="1"/>
      <c r="E36" s="1"/>
      <c r="F36" s="1"/>
      <c r="G36" s="1"/>
      <c r="H36" s="1"/>
      <c r="J36" s="31"/>
      <c r="K36" s="1"/>
      <c r="L36" s="1"/>
      <c r="M36" s="1"/>
      <c r="N36" s="1"/>
      <c r="O36" s="1"/>
      <c r="P36" s="1"/>
    </row>
    <row r="37" spans="1:16384" x14ac:dyDescent="0.25">
      <c r="A37" s="37" t="s">
        <v>54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 t="s">
        <v>33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 t="s">
        <v>33</v>
      </c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 t="s">
        <v>33</v>
      </c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 t="s">
        <v>33</v>
      </c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 t="s">
        <v>33</v>
      </c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 t="s">
        <v>33</v>
      </c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 t="s">
        <v>33</v>
      </c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 t="s">
        <v>33</v>
      </c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 t="s">
        <v>33</v>
      </c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 t="s">
        <v>33</v>
      </c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 t="s">
        <v>33</v>
      </c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 t="s">
        <v>33</v>
      </c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 t="s">
        <v>33</v>
      </c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 t="s">
        <v>33</v>
      </c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 t="s">
        <v>33</v>
      </c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 t="s">
        <v>33</v>
      </c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 t="s">
        <v>33</v>
      </c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 t="s">
        <v>33</v>
      </c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 t="s">
        <v>33</v>
      </c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 t="s">
        <v>33</v>
      </c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 t="s">
        <v>33</v>
      </c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 t="s">
        <v>33</v>
      </c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 t="s">
        <v>33</v>
      </c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 t="s">
        <v>33</v>
      </c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 t="s">
        <v>33</v>
      </c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 t="s">
        <v>33</v>
      </c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 t="s">
        <v>33</v>
      </c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 t="s">
        <v>33</v>
      </c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 t="s">
        <v>33</v>
      </c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 t="s">
        <v>33</v>
      </c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 t="s">
        <v>33</v>
      </c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 t="s">
        <v>33</v>
      </c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 t="s">
        <v>33</v>
      </c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 t="s">
        <v>33</v>
      </c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 t="s">
        <v>33</v>
      </c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 t="s">
        <v>33</v>
      </c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 t="s">
        <v>33</v>
      </c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 t="s">
        <v>33</v>
      </c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 t="s">
        <v>33</v>
      </c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 t="s">
        <v>33</v>
      </c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 t="s">
        <v>33</v>
      </c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 t="s">
        <v>33</v>
      </c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 t="s">
        <v>33</v>
      </c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 t="s">
        <v>33</v>
      </c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 t="s">
        <v>33</v>
      </c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 t="s">
        <v>33</v>
      </c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 t="s">
        <v>33</v>
      </c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 t="s">
        <v>33</v>
      </c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 t="s">
        <v>33</v>
      </c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 t="s">
        <v>33</v>
      </c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 t="s">
        <v>33</v>
      </c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 t="s">
        <v>33</v>
      </c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 t="s">
        <v>33</v>
      </c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 t="s">
        <v>33</v>
      </c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 t="s">
        <v>33</v>
      </c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 t="s">
        <v>33</v>
      </c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 t="s">
        <v>33</v>
      </c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 t="s">
        <v>33</v>
      </c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 t="s">
        <v>33</v>
      </c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 t="s">
        <v>33</v>
      </c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 t="s">
        <v>33</v>
      </c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 t="s">
        <v>33</v>
      </c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 t="s">
        <v>33</v>
      </c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 t="s">
        <v>33</v>
      </c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 t="s">
        <v>33</v>
      </c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 t="s">
        <v>33</v>
      </c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 t="s">
        <v>33</v>
      </c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 t="s">
        <v>33</v>
      </c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 t="s">
        <v>33</v>
      </c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 t="s">
        <v>33</v>
      </c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 t="s">
        <v>33</v>
      </c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 t="s">
        <v>33</v>
      </c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 t="s">
        <v>33</v>
      </c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 t="s">
        <v>33</v>
      </c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 t="s">
        <v>33</v>
      </c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 t="s">
        <v>33</v>
      </c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 t="s">
        <v>33</v>
      </c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 t="s">
        <v>33</v>
      </c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 t="s">
        <v>33</v>
      </c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 t="s">
        <v>33</v>
      </c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 t="s">
        <v>33</v>
      </c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 t="s">
        <v>33</v>
      </c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 t="s">
        <v>33</v>
      </c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 t="s">
        <v>33</v>
      </c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 t="s">
        <v>33</v>
      </c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 t="s">
        <v>33</v>
      </c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 t="s">
        <v>33</v>
      </c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 t="s">
        <v>33</v>
      </c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 t="s">
        <v>33</v>
      </c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 t="s">
        <v>33</v>
      </c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 t="s">
        <v>33</v>
      </c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 t="s">
        <v>33</v>
      </c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 t="s">
        <v>33</v>
      </c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 t="s">
        <v>33</v>
      </c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 t="s">
        <v>33</v>
      </c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 t="s">
        <v>33</v>
      </c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 t="s">
        <v>33</v>
      </c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 t="s">
        <v>33</v>
      </c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 t="s">
        <v>33</v>
      </c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 t="s">
        <v>33</v>
      </c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 t="s">
        <v>33</v>
      </c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 t="s">
        <v>33</v>
      </c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 t="s">
        <v>33</v>
      </c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 t="s">
        <v>33</v>
      </c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 t="s">
        <v>33</v>
      </c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 t="s">
        <v>33</v>
      </c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 t="s">
        <v>33</v>
      </c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 t="s">
        <v>33</v>
      </c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 t="s">
        <v>33</v>
      </c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 t="s">
        <v>33</v>
      </c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 t="s">
        <v>33</v>
      </c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 t="s">
        <v>33</v>
      </c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 t="s">
        <v>33</v>
      </c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 t="s">
        <v>33</v>
      </c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 t="s">
        <v>33</v>
      </c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 t="s">
        <v>33</v>
      </c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 t="s">
        <v>33</v>
      </c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 t="s">
        <v>33</v>
      </c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 t="s">
        <v>33</v>
      </c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 t="s">
        <v>33</v>
      </c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 t="s">
        <v>33</v>
      </c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 t="s">
        <v>33</v>
      </c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 t="s">
        <v>33</v>
      </c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 t="s">
        <v>33</v>
      </c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 t="s">
        <v>33</v>
      </c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 t="s">
        <v>33</v>
      </c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 t="s">
        <v>33</v>
      </c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 t="s">
        <v>33</v>
      </c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 t="s">
        <v>33</v>
      </c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 t="s">
        <v>33</v>
      </c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 t="s">
        <v>33</v>
      </c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 t="s">
        <v>33</v>
      </c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 t="s">
        <v>33</v>
      </c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 t="s">
        <v>33</v>
      </c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 t="s">
        <v>33</v>
      </c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 t="s">
        <v>33</v>
      </c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 t="s">
        <v>33</v>
      </c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 t="s">
        <v>33</v>
      </c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 t="s">
        <v>33</v>
      </c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 t="s">
        <v>33</v>
      </c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 t="s">
        <v>33</v>
      </c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 t="s">
        <v>33</v>
      </c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 t="s">
        <v>33</v>
      </c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 t="s">
        <v>33</v>
      </c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 t="s">
        <v>33</v>
      </c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 t="s">
        <v>33</v>
      </c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 t="s">
        <v>33</v>
      </c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 t="s">
        <v>33</v>
      </c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 t="s">
        <v>33</v>
      </c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 t="s">
        <v>33</v>
      </c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 t="s">
        <v>33</v>
      </c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 t="s">
        <v>33</v>
      </c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 t="s">
        <v>33</v>
      </c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 t="s">
        <v>33</v>
      </c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 t="s">
        <v>33</v>
      </c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 t="s">
        <v>33</v>
      </c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 t="s">
        <v>33</v>
      </c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 t="s">
        <v>33</v>
      </c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 t="s">
        <v>33</v>
      </c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 t="s">
        <v>33</v>
      </c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 t="s">
        <v>33</v>
      </c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 t="s">
        <v>33</v>
      </c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 t="s">
        <v>33</v>
      </c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 t="s">
        <v>33</v>
      </c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 t="s">
        <v>33</v>
      </c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 t="s">
        <v>33</v>
      </c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 t="s">
        <v>33</v>
      </c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 t="s">
        <v>33</v>
      </c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 t="s">
        <v>33</v>
      </c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 t="s">
        <v>33</v>
      </c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 t="s">
        <v>33</v>
      </c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 t="s">
        <v>33</v>
      </c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 t="s">
        <v>33</v>
      </c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 t="s">
        <v>33</v>
      </c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 t="s">
        <v>33</v>
      </c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 t="s">
        <v>33</v>
      </c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 t="s">
        <v>33</v>
      </c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 t="s">
        <v>33</v>
      </c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 t="s">
        <v>33</v>
      </c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 t="s">
        <v>33</v>
      </c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 t="s">
        <v>33</v>
      </c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 t="s">
        <v>33</v>
      </c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 t="s">
        <v>33</v>
      </c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 t="s">
        <v>33</v>
      </c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 t="s">
        <v>33</v>
      </c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 t="s">
        <v>33</v>
      </c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 t="s">
        <v>33</v>
      </c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 t="s">
        <v>33</v>
      </c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 t="s">
        <v>33</v>
      </c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 t="s">
        <v>33</v>
      </c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 t="s">
        <v>33</v>
      </c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 t="s">
        <v>33</v>
      </c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 t="s">
        <v>33</v>
      </c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 t="s">
        <v>33</v>
      </c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 t="s">
        <v>33</v>
      </c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 t="s">
        <v>33</v>
      </c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 t="s">
        <v>33</v>
      </c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 t="s">
        <v>33</v>
      </c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 t="s">
        <v>33</v>
      </c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 t="s">
        <v>33</v>
      </c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 t="s">
        <v>33</v>
      </c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 t="s">
        <v>33</v>
      </c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 t="s">
        <v>33</v>
      </c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 t="s">
        <v>33</v>
      </c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 t="s">
        <v>33</v>
      </c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 t="s">
        <v>33</v>
      </c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 t="s">
        <v>33</v>
      </c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 t="s">
        <v>33</v>
      </c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 t="s">
        <v>33</v>
      </c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 t="s">
        <v>33</v>
      </c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 t="s">
        <v>33</v>
      </c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 t="s">
        <v>33</v>
      </c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 t="s">
        <v>33</v>
      </c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 t="s">
        <v>33</v>
      </c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 t="s">
        <v>33</v>
      </c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 t="s">
        <v>33</v>
      </c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 t="s">
        <v>33</v>
      </c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 t="s">
        <v>33</v>
      </c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 t="s">
        <v>33</v>
      </c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 t="s">
        <v>33</v>
      </c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 t="s">
        <v>33</v>
      </c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 t="s">
        <v>33</v>
      </c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 t="s">
        <v>33</v>
      </c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 t="s">
        <v>33</v>
      </c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 t="s">
        <v>33</v>
      </c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 t="s">
        <v>33</v>
      </c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 t="s">
        <v>33</v>
      </c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 t="s">
        <v>33</v>
      </c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 t="s">
        <v>33</v>
      </c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 t="s">
        <v>33</v>
      </c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 t="s">
        <v>33</v>
      </c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 t="s">
        <v>33</v>
      </c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 t="s">
        <v>33</v>
      </c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 t="s">
        <v>33</v>
      </c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 t="s">
        <v>33</v>
      </c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 t="s">
        <v>33</v>
      </c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 t="s">
        <v>33</v>
      </c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 t="s">
        <v>33</v>
      </c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 t="s">
        <v>33</v>
      </c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 t="s">
        <v>33</v>
      </c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 t="s">
        <v>33</v>
      </c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 t="s">
        <v>33</v>
      </c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 t="s">
        <v>33</v>
      </c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 t="s">
        <v>33</v>
      </c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 t="s">
        <v>33</v>
      </c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 t="s">
        <v>33</v>
      </c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 t="s">
        <v>33</v>
      </c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 t="s">
        <v>33</v>
      </c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 t="s">
        <v>33</v>
      </c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 t="s">
        <v>33</v>
      </c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 t="s">
        <v>33</v>
      </c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 t="s">
        <v>33</v>
      </c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 t="s">
        <v>33</v>
      </c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 t="s">
        <v>33</v>
      </c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 t="s">
        <v>33</v>
      </c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 t="s">
        <v>33</v>
      </c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 t="s">
        <v>33</v>
      </c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 t="s">
        <v>33</v>
      </c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 t="s">
        <v>33</v>
      </c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 t="s">
        <v>33</v>
      </c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 t="s">
        <v>33</v>
      </c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 t="s">
        <v>33</v>
      </c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 t="s">
        <v>33</v>
      </c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 t="s">
        <v>33</v>
      </c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 t="s">
        <v>33</v>
      </c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 t="s">
        <v>33</v>
      </c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 t="s">
        <v>33</v>
      </c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 t="s">
        <v>33</v>
      </c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 t="s">
        <v>33</v>
      </c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 t="s">
        <v>33</v>
      </c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 t="s">
        <v>33</v>
      </c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 t="s">
        <v>33</v>
      </c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 t="s">
        <v>33</v>
      </c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 t="s">
        <v>33</v>
      </c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 t="s">
        <v>33</v>
      </c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 t="s">
        <v>33</v>
      </c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 t="s">
        <v>33</v>
      </c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 t="s">
        <v>33</v>
      </c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 t="s">
        <v>33</v>
      </c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 t="s">
        <v>33</v>
      </c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 t="s">
        <v>33</v>
      </c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 t="s">
        <v>33</v>
      </c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 t="s">
        <v>33</v>
      </c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 t="s">
        <v>33</v>
      </c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 t="s">
        <v>33</v>
      </c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 t="s">
        <v>33</v>
      </c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 t="s">
        <v>33</v>
      </c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 t="s">
        <v>33</v>
      </c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 t="s">
        <v>33</v>
      </c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 t="s">
        <v>33</v>
      </c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 t="s">
        <v>33</v>
      </c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 t="s">
        <v>33</v>
      </c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 t="s">
        <v>33</v>
      </c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 t="s">
        <v>33</v>
      </c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 t="s">
        <v>33</v>
      </c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 t="s">
        <v>33</v>
      </c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 t="s">
        <v>33</v>
      </c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 t="s">
        <v>33</v>
      </c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 t="s">
        <v>33</v>
      </c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 t="s">
        <v>33</v>
      </c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 t="s">
        <v>33</v>
      </c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 t="s">
        <v>33</v>
      </c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 t="s">
        <v>33</v>
      </c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 t="s">
        <v>33</v>
      </c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 t="s">
        <v>33</v>
      </c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 t="s">
        <v>33</v>
      </c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 t="s">
        <v>33</v>
      </c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 t="s">
        <v>33</v>
      </c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 t="s">
        <v>33</v>
      </c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 t="s">
        <v>33</v>
      </c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 t="s">
        <v>33</v>
      </c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 t="s">
        <v>33</v>
      </c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 t="s">
        <v>33</v>
      </c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 t="s">
        <v>33</v>
      </c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 t="s">
        <v>33</v>
      </c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 t="s">
        <v>33</v>
      </c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 t="s">
        <v>33</v>
      </c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 t="s">
        <v>33</v>
      </c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 t="s">
        <v>33</v>
      </c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 t="s">
        <v>33</v>
      </c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 t="s">
        <v>33</v>
      </c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 t="s">
        <v>33</v>
      </c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 t="s">
        <v>33</v>
      </c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 t="s">
        <v>33</v>
      </c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 t="s">
        <v>33</v>
      </c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 t="s">
        <v>33</v>
      </c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 t="s">
        <v>33</v>
      </c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 t="s">
        <v>33</v>
      </c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 t="s">
        <v>33</v>
      </c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 t="s">
        <v>33</v>
      </c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 t="s">
        <v>33</v>
      </c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 t="s">
        <v>33</v>
      </c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 t="s">
        <v>33</v>
      </c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 t="s">
        <v>33</v>
      </c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 t="s">
        <v>33</v>
      </c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 t="s">
        <v>33</v>
      </c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 t="s">
        <v>33</v>
      </c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 t="s">
        <v>33</v>
      </c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 t="s">
        <v>33</v>
      </c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 t="s">
        <v>33</v>
      </c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 t="s">
        <v>33</v>
      </c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 t="s">
        <v>33</v>
      </c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 t="s">
        <v>33</v>
      </c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 t="s">
        <v>33</v>
      </c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 t="s">
        <v>33</v>
      </c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 t="s">
        <v>33</v>
      </c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 t="s">
        <v>33</v>
      </c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 t="s">
        <v>33</v>
      </c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 t="s">
        <v>33</v>
      </c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 t="s">
        <v>33</v>
      </c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 t="s">
        <v>33</v>
      </c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 t="s">
        <v>33</v>
      </c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 t="s">
        <v>33</v>
      </c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 t="s">
        <v>33</v>
      </c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 t="s">
        <v>33</v>
      </c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 t="s">
        <v>33</v>
      </c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 t="s">
        <v>33</v>
      </c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 t="s">
        <v>33</v>
      </c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 t="s">
        <v>33</v>
      </c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 t="s">
        <v>33</v>
      </c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 t="s">
        <v>33</v>
      </c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 t="s">
        <v>33</v>
      </c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 t="s">
        <v>33</v>
      </c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 t="s">
        <v>33</v>
      </c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 t="s">
        <v>33</v>
      </c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 t="s">
        <v>33</v>
      </c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 t="s">
        <v>33</v>
      </c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 t="s">
        <v>33</v>
      </c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 t="s">
        <v>33</v>
      </c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 t="s">
        <v>33</v>
      </c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 t="s">
        <v>33</v>
      </c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 t="s">
        <v>33</v>
      </c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 t="s">
        <v>33</v>
      </c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 t="s">
        <v>33</v>
      </c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 t="s">
        <v>33</v>
      </c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 t="s">
        <v>33</v>
      </c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 t="s">
        <v>33</v>
      </c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 t="s">
        <v>33</v>
      </c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 t="s">
        <v>33</v>
      </c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 t="s">
        <v>33</v>
      </c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 t="s">
        <v>33</v>
      </c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 t="s">
        <v>33</v>
      </c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 t="s">
        <v>33</v>
      </c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 t="s">
        <v>33</v>
      </c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 t="s">
        <v>33</v>
      </c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 t="s">
        <v>33</v>
      </c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 t="s">
        <v>33</v>
      </c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 t="s">
        <v>33</v>
      </c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 t="s">
        <v>33</v>
      </c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 t="s">
        <v>33</v>
      </c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 t="s">
        <v>33</v>
      </c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 t="s">
        <v>33</v>
      </c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 t="s">
        <v>33</v>
      </c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 t="s">
        <v>33</v>
      </c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 t="s">
        <v>33</v>
      </c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 t="s">
        <v>33</v>
      </c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 t="s">
        <v>33</v>
      </c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 t="s">
        <v>33</v>
      </c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 t="s">
        <v>33</v>
      </c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 t="s">
        <v>33</v>
      </c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 t="s">
        <v>33</v>
      </c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 t="s">
        <v>33</v>
      </c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 t="s">
        <v>33</v>
      </c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 t="s">
        <v>33</v>
      </c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 t="s">
        <v>33</v>
      </c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 t="s">
        <v>33</v>
      </c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 t="s">
        <v>33</v>
      </c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 t="s">
        <v>33</v>
      </c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 t="s">
        <v>33</v>
      </c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 t="s">
        <v>33</v>
      </c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 t="s">
        <v>33</v>
      </c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 t="s">
        <v>33</v>
      </c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 t="s">
        <v>33</v>
      </c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 t="s">
        <v>33</v>
      </c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 t="s">
        <v>33</v>
      </c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 t="s">
        <v>33</v>
      </c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 t="s">
        <v>33</v>
      </c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 t="s">
        <v>33</v>
      </c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 t="s">
        <v>33</v>
      </c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 t="s">
        <v>33</v>
      </c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 t="s">
        <v>33</v>
      </c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 t="s">
        <v>33</v>
      </c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 t="s">
        <v>33</v>
      </c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 t="s">
        <v>33</v>
      </c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 t="s">
        <v>33</v>
      </c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 t="s">
        <v>33</v>
      </c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 t="s">
        <v>33</v>
      </c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 t="s">
        <v>33</v>
      </c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 t="s">
        <v>33</v>
      </c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 t="s">
        <v>33</v>
      </c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 t="s">
        <v>33</v>
      </c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 t="s">
        <v>33</v>
      </c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 t="s">
        <v>33</v>
      </c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 t="s">
        <v>33</v>
      </c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 t="s">
        <v>33</v>
      </c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 t="s">
        <v>33</v>
      </c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 t="s">
        <v>33</v>
      </c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 t="s">
        <v>33</v>
      </c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 t="s">
        <v>33</v>
      </c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 t="s">
        <v>33</v>
      </c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 t="s">
        <v>33</v>
      </c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 t="s">
        <v>33</v>
      </c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 t="s">
        <v>33</v>
      </c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 t="s">
        <v>33</v>
      </c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 t="s">
        <v>33</v>
      </c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 t="s">
        <v>33</v>
      </c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 t="s">
        <v>33</v>
      </c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 t="s">
        <v>33</v>
      </c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 t="s">
        <v>33</v>
      </c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 t="s">
        <v>33</v>
      </c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 t="s">
        <v>33</v>
      </c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 t="s">
        <v>33</v>
      </c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 t="s">
        <v>33</v>
      </c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 t="s">
        <v>33</v>
      </c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 t="s">
        <v>33</v>
      </c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 t="s">
        <v>33</v>
      </c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 t="s">
        <v>33</v>
      </c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 t="s">
        <v>33</v>
      </c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 t="s">
        <v>33</v>
      </c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 t="s">
        <v>33</v>
      </c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 t="s">
        <v>33</v>
      </c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 t="s">
        <v>33</v>
      </c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 t="s">
        <v>33</v>
      </c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 t="s">
        <v>33</v>
      </c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 t="s">
        <v>33</v>
      </c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 t="s">
        <v>33</v>
      </c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 t="s">
        <v>33</v>
      </c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 t="s">
        <v>33</v>
      </c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 t="s">
        <v>33</v>
      </c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 t="s">
        <v>33</v>
      </c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 t="s">
        <v>33</v>
      </c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 t="s">
        <v>33</v>
      </c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 t="s">
        <v>33</v>
      </c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 t="s">
        <v>33</v>
      </c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 t="s">
        <v>33</v>
      </c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 t="s">
        <v>33</v>
      </c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 t="s">
        <v>33</v>
      </c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 t="s">
        <v>33</v>
      </c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 t="s">
        <v>33</v>
      </c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 t="s">
        <v>33</v>
      </c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 t="s">
        <v>33</v>
      </c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 t="s">
        <v>33</v>
      </c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 t="s">
        <v>33</v>
      </c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 t="s">
        <v>33</v>
      </c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 t="s">
        <v>33</v>
      </c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 t="s">
        <v>33</v>
      </c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 t="s">
        <v>33</v>
      </c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 t="s">
        <v>33</v>
      </c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 t="s">
        <v>33</v>
      </c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 t="s">
        <v>33</v>
      </c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 t="s">
        <v>33</v>
      </c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 t="s">
        <v>33</v>
      </c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 t="s">
        <v>33</v>
      </c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 t="s">
        <v>33</v>
      </c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 t="s">
        <v>33</v>
      </c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 t="s">
        <v>33</v>
      </c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 t="s">
        <v>33</v>
      </c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 t="s">
        <v>33</v>
      </c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 t="s">
        <v>33</v>
      </c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 t="s">
        <v>33</v>
      </c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 t="s">
        <v>33</v>
      </c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 t="s">
        <v>33</v>
      </c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 t="s">
        <v>33</v>
      </c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 t="s">
        <v>33</v>
      </c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 t="s">
        <v>33</v>
      </c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 t="s">
        <v>33</v>
      </c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 t="s">
        <v>33</v>
      </c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 t="s">
        <v>33</v>
      </c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 t="s">
        <v>33</v>
      </c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 t="s">
        <v>33</v>
      </c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 t="s">
        <v>33</v>
      </c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 t="s">
        <v>33</v>
      </c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 t="s">
        <v>33</v>
      </c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 t="s">
        <v>33</v>
      </c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 t="s">
        <v>33</v>
      </c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 t="s">
        <v>33</v>
      </c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 t="s">
        <v>33</v>
      </c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 t="s">
        <v>33</v>
      </c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 t="s">
        <v>33</v>
      </c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 t="s">
        <v>33</v>
      </c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 t="s">
        <v>33</v>
      </c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 t="s">
        <v>33</v>
      </c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 t="s">
        <v>33</v>
      </c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 t="s">
        <v>33</v>
      </c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 t="s">
        <v>33</v>
      </c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 t="s">
        <v>33</v>
      </c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 t="s">
        <v>33</v>
      </c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 t="s">
        <v>33</v>
      </c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 t="s">
        <v>33</v>
      </c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 t="s">
        <v>33</v>
      </c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 t="s">
        <v>33</v>
      </c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 t="s">
        <v>33</v>
      </c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 t="s">
        <v>33</v>
      </c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 t="s">
        <v>33</v>
      </c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 t="s">
        <v>33</v>
      </c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 t="s">
        <v>33</v>
      </c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 t="s">
        <v>33</v>
      </c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 t="s">
        <v>33</v>
      </c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 t="s">
        <v>33</v>
      </c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 t="s">
        <v>33</v>
      </c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 t="s">
        <v>33</v>
      </c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 t="s">
        <v>33</v>
      </c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 t="s">
        <v>33</v>
      </c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 t="s">
        <v>33</v>
      </c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 t="s">
        <v>33</v>
      </c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 t="s">
        <v>33</v>
      </c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 t="s">
        <v>33</v>
      </c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 t="s">
        <v>33</v>
      </c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 t="s">
        <v>33</v>
      </c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 t="s">
        <v>33</v>
      </c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 t="s">
        <v>33</v>
      </c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 t="s">
        <v>33</v>
      </c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 t="s">
        <v>33</v>
      </c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 t="s">
        <v>33</v>
      </c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 t="s">
        <v>33</v>
      </c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 t="s">
        <v>33</v>
      </c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 t="s">
        <v>33</v>
      </c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 t="s">
        <v>33</v>
      </c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 t="s">
        <v>33</v>
      </c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 t="s">
        <v>33</v>
      </c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 t="s">
        <v>33</v>
      </c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 t="s">
        <v>33</v>
      </c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 t="s">
        <v>33</v>
      </c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 t="s">
        <v>33</v>
      </c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 t="s">
        <v>33</v>
      </c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 t="s">
        <v>33</v>
      </c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 t="s">
        <v>33</v>
      </c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 t="s">
        <v>33</v>
      </c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 t="s">
        <v>33</v>
      </c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 t="s">
        <v>33</v>
      </c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 t="s">
        <v>33</v>
      </c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 t="s">
        <v>33</v>
      </c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 t="s">
        <v>33</v>
      </c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 t="s">
        <v>33</v>
      </c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 t="s">
        <v>33</v>
      </c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 t="s">
        <v>33</v>
      </c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 t="s">
        <v>33</v>
      </c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 t="s">
        <v>33</v>
      </c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 t="s">
        <v>33</v>
      </c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 t="s">
        <v>33</v>
      </c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 t="s">
        <v>33</v>
      </c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 t="s">
        <v>33</v>
      </c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 t="s">
        <v>33</v>
      </c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 t="s">
        <v>33</v>
      </c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 t="s">
        <v>33</v>
      </c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 t="s">
        <v>33</v>
      </c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 t="s">
        <v>33</v>
      </c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 t="s">
        <v>33</v>
      </c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 t="s">
        <v>33</v>
      </c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 t="s">
        <v>33</v>
      </c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 t="s">
        <v>33</v>
      </c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 t="s">
        <v>33</v>
      </c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 t="s">
        <v>33</v>
      </c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 t="s">
        <v>33</v>
      </c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 t="s">
        <v>33</v>
      </c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 t="s">
        <v>33</v>
      </c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 t="s">
        <v>33</v>
      </c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 t="s">
        <v>33</v>
      </c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 t="s">
        <v>33</v>
      </c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 t="s">
        <v>33</v>
      </c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 t="s">
        <v>33</v>
      </c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 t="s">
        <v>33</v>
      </c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 t="s">
        <v>33</v>
      </c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 t="s">
        <v>33</v>
      </c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 t="s">
        <v>33</v>
      </c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 t="s">
        <v>33</v>
      </c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 t="s">
        <v>33</v>
      </c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 t="s">
        <v>33</v>
      </c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 t="s">
        <v>33</v>
      </c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 t="s">
        <v>33</v>
      </c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 t="s">
        <v>33</v>
      </c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 t="s">
        <v>33</v>
      </c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 t="s">
        <v>33</v>
      </c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 t="s">
        <v>33</v>
      </c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 t="s">
        <v>33</v>
      </c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 t="s">
        <v>33</v>
      </c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 t="s">
        <v>33</v>
      </c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 t="s">
        <v>33</v>
      </c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 t="s">
        <v>33</v>
      </c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 t="s">
        <v>33</v>
      </c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 t="s">
        <v>33</v>
      </c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 t="s">
        <v>33</v>
      </c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 t="s">
        <v>33</v>
      </c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 t="s">
        <v>33</v>
      </c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 t="s">
        <v>33</v>
      </c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 t="s">
        <v>33</v>
      </c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 t="s">
        <v>33</v>
      </c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 t="s">
        <v>33</v>
      </c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 t="s">
        <v>33</v>
      </c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 t="s">
        <v>33</v>
      </c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 t="s">
        <v>33</v>
      </c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 t="s">
        <v>33</v>
      </c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 t="s">
        <v>33</v>
      </c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 t="s">
        <v>33</v>
      </c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 t="s">
        <v>33</v>
      </c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 t="s">
        <v>33</v>
      </c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 t="s">
        <v>33</v>
      </c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 t="s">
        <v>33</v>
      </c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 t="s">
        <v>33</v>
      </c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 t="s">
        <v>33</v>
      </c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 t="s">
        <v>33</v>
      </c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 t="s">
        <v>33</v>
      </c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 t="s">
        <v>33</v>
      </c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 t="s">
        <v>33</v>
      </c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 t="s">
        <v>33</v>
      </c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 t="s">
        <v>33</v>
      </c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 t="s">
        <v>33</v>
      </c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 t="s">
        <v>33</v>
      </c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 t="s">
        <v>33</v>
      </c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 t="s">
        <v>33</v>
      </c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 t="s">
        <v>33</v>
      </c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 t="s">
        <v>33</v>
      </c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 t="s">
        <v>33</v>
      </c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 t="s">
        <v>33</v>
      </c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 t="s">
        <v>33</v>
      </c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 t="s">
        <v>33</v>
      </c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 t="s">
        <v>33</v>
      </c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 t="s">
        <v>33</v>
      </c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 t="s">
        <v>33</v>
      </c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 t="s">
        <v>33</v>
      </c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 t="s">
        <v>33</v>
      </c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 t="s">
        <v>33</v>
      </c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 t="s">
        <v>33</v>
      </c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 t="s">
        <v>33</v>
      </c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 t="s">
        <v>33</v>
      </c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 t="s">
        <v>33</v>
      </c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 t="s">
        <v>33</v>
      </c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 t="s">
        <v>33</v>
      </c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 t="s">
        <v>33</v>
      </c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 t="s">
        <v>33</v>
      </c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 t="s">
        <v>33</v>
      </c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 t="s">
        <v>33</v>
      </c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 t="s">
        <v>33</v>
      </c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 t="s">
        <v>33</v>
      </c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 t="s">
        <v>33</v>
      </c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 t="s">
        <v>33</v>
      </c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 t="s">
        <v>33</v>
      </c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 t="s">
        <v>33</v>
      </c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 t="s">
        <v>33</v>
      </c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 t="s">
        <v>33</v>
      </c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 t="s">
        <v>33</v>
      </c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 t="s">
        <v>33</v>
      </c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 t="s">
        <v>33</v>
      </c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 t="s">
        <v>33</v>
      </c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 t="s">
        <v>33</v>
      </c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 t="s">
        <v>33</v>
      </c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 t="s">
        <v>33</v>
      </c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 t="s">
        <v>33</v>
      </c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 t="s">
        <v>33</v>
      </c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 t="s">
        <v>33</v>
      </c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 t="s">
        <v>33</v>
      </c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 t="s">
        <v>33</v>
      </c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 t="s">
        <v>33</v>
      </c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 t="s">
        <v>33</v>
      </c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 t="s">
        <v>33</v>
      </c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 t="s">
        <v>33</v>
      </c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 t="s">
        <v>33</v>
      </c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 t="s">
        <v>33</v>
      </c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 t="s">
        <v>33</v>
      </c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 t="s">
        <v>33</v>
      </c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 t="s">
        <v>33</v>
      </c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 t="s">
        <v>33</v>
      </c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 t="s">
        <v>33</v>
      </c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 t="s">
        <v>33</v>
      </c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 t="s">
        <v>33</v>
      </c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 t="s">
        <v>33</v>
      </c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 t="s">
        <v>33</v>
      </c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 t="s">
        <v>33</v>
      </c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 t="s">
        <v>33</v>
      </c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 t="s">
        <v>33</v>
      </c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 t="s">
        <v>33</v>
      </c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 t="s">
        <v>33</v>
      </c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 t="s">
        <v>33</v>
      </c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 t="s">
        <v>33</v>
      </c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 t="s">
        <v>33</v>
      </c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 t="s">
        <v>33</v>
      </c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 t="s">
        <v>33</v>
      </c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 t="s">
        <v>33</v>
      </c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 t="s">
        <v>33</v>
      </c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 t="s">
        <v>33</v>
      </c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 t="s">
        <v>33</v>
      </c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 t="s">
        <v>33</v>
      </c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 t="s">
        <v>33</v>
      </c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 t="s">
        <v>33</v>
      </c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 t="s">
        <v>33</v>
      </c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 t="s">
        <v>33</v>
      </c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 t="s">
        <v>33</v>
      </c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 t="s">
        <v>33</v>
      </c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 t="s">
        <v>33</v>
      </c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 t="s">
        <v>33</v>
      </c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 t="s">
        <v>33</v>
      </c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 t="s">
        <v>33</v>
      </c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 t="s">
        <v>33</v>
      </c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 t="s">
        <v>33</v>
      </c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 t="s">
        <v>33</v>
      </c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 t="s">
        <v>33</v>
      </c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 t="s">
        <v>33</v>
      </c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 t="s">
        <v>33</v>
      </c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 t="s">
        <v>33</v>
      </c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 t="s">
        <v>33</v>
      </c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 t="s">
        <v>33</v>
      </c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 t="s">
        <v>33</v>
      </c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 t="s">
        <v>33</v>
      </c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 t="s">
        <v>33</v>
      </c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 t="s">
        <v>33</v>
      </c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 t="s">
        <v>33</v>
      </c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 t="s">
        <v>33</v>
      </c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 t="s">
        <v>33</v>
      </c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 t="s">
        <v>33</v>
      </c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 t="s">
        <v>33</v>
      </c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 t="s">
        <v>33</v>
      </c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 t="s">
        <v>33</v>
      </c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 t="s">
        <v>33</v>
      </c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 t="s">
        <v>33</v>
      </c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 t="s">
        <v>33</v>
      </c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 t="s">
        <v>33</v>
      </c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 t="s">
        <v>33</v>
      </c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 t="s">
        <v>33</v>
      </c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 t="s">
        <v>33</v>
      </c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 t="s">
        <v>33</v>
      </c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 t="s">
        <v>33</v>
      </c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 t="s">
        <v>33</v>
      </c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 t="s">
        <v>33</v>
      </c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 t="s">
        <v>33</v>
      </c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 t="s">
        <v>33</v>
      </c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 t="s">
        <v>33</v>
      </c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 t="s">
        <v>33</v>
      </c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 t="s">
        <v>33</v>
      </c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 t="s">
        <v>33</v>
      </c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 t="s">
        <v>33</v>
      </c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 t="s">
        <v>33</v>
      </c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 t="s">
        <v>33</v>
      </c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 t="s">
        <v>33</v>
      </c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 t="s">
        <v>33</v>
      </c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 t="s">
        <v>33</v>
      </c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 t="s">
        <v>33</v>
      </c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 t="s">
        <v>33</v>
      </c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 t="s">
        <v>33</v>
      </c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 t="s">
        <v>33</v>
      </c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 t="s">
        <v>33</v>
      </c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 t="s">
        <v>33</v>
      </c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 t="s">
        <v>33</v>
      </c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 t="s">
        <v>33</v>
      </c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 t="s">
        <v>33</v>
      </c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 t="s">
        <v>33</v>
      </c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 t="s">
        <v>33</v>
      </c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 t="s">
        <v>33</v>
      </c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 t="s">
        <v>33</v>
      </c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 t="s">
        <v>33</v>
      </c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 t="s">
        <v>33</v>
      </c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 t="s">
        <v>33</v>
      </c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 t="s">
        <v>33</v>
      </c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 t="s">
        <v>33</v>
      </c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 t="s">
        <v>33</v>
      </c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 t="s">
        <v>33</v>
      </c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 t="s">
        <v>33</v>
      </c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 t="s">
        <v>33</v>
      </c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 t="s">
        <v>33</v>
      </c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 t="s">
        <v>33</v>
      </c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 t="s">
        <v>33</v>
      </c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 t="s">
        <v>33</v>
      </c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 t="s">
        <v>33</v>
      </c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 t="s">
        <v>33</v>
      </c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 t="s">
        <v>33</v>
      </c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 t="s">
        <v>33</v>
      </c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 t="s">
        <v>33</v>
      </c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 t="s">
        <v>33</v>
      </c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 t="s">
        <v>33</v>
      </c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 t="s">
        <v>33</v>
      </c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 t="s">
        <v>33</v>
      </c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 t="s">
        <v>33</v>
      </c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 t="s">
        <v>33</v>
      </c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 t="s">
        <v>33</v>
      </c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 t="s">
        <v>33</v>
      </c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 t="s">
        <v>33</v>
      </c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 t="s">
        <v>33</v>
      </c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 t="s">
        <v>33</v>
      </c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 t="s">
        <v>33</v>
      </c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 t="s">
        <v>33</v>
      </c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 t="s">
        <v>33</v>
      </c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 t="s">
        <v>33</v>
      </c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 t="s">
        <v>33</v>
      </c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 t="s">
        <v>33</v>
      </c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 t="s">
        <v>33</v>
      </c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 t="s">
        <v>33</v>
      </c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 t="s">
        <v>33</v>
      </c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 t="s">
        <v>33</v>
      </c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 t="s">
        <v>33</v>
      </c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 t="s">
        <v>33</v>
      </c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 t="s">
        <v>33</v>
      </c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 t="s">
        <v>33</v>
      </c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 t="s">
        <v>33</v>
      </c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 t="s">
        <v>33</v>
      </c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 t="s">
        <v>33</v>
      </c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 t="s">
        <v>33</v>
      </c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 t="s">
        <v>33</v>
      </c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 t="s">
        <v>33</v>
      </c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 t="s">
        <v>33</v>
      </c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 t="s">
        <v>33</v>
      </c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 t="s">
        <v>33</v>
      </c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 t="s">
        <v>33</v>
      </c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 t="s">
        <v>33</v>
      </c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 t="s">
        <v>33</v>
      </c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 t="s">
        <v>33</v>
      </c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 t="s">
        <v>33</v>
      </c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 t="s">
        <v>33</v>
      </c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 t="s">
        <v>33</v>
      </c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 t="s">
        <v>33</v>
      </c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 t="s">
        <v>33</v>
      </c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 t="s">
        <v>33</v>
      </c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 t="s">
        <v>33</v>
      </c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 t="s">
        <v>33</v>
      </c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 t="s">
        <v>33</v>
      </c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 t="s">
        <v>33</v>
      </c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 t="s">
        <v>33</v>
      </c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 t="s">
        <v>33</v>
      </c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 t="s">
        <v>33</v>
      </c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 t="s">
        <v>33</v>
      </c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 t="s">
        <v>33</v>
      </c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 t="s">
        <v>33</v>
      </c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 t="s">
        <v>33</v>
      </c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 t="s">
        <v>33</v>
      </c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 t="s">
        <v>33</v>
      </c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 t="s">
        <v>33</v>
      </c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 t="s">
        <v>33</v>
      </c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 t="s">
        <v>33</v>
      </c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 t="s">
        <v>33</v>
      </c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 t="s">
        <v>33</v>
      </c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 t="s">
        <v>33</v>
      </c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 t="s">
        <v>33</v>
      </c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 t="s">
        <v>33</v>
      </c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 t="s">
        <v>33</v>
      </c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 t="s">
        <v>33</v>
      </c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 t="s">
        <v>33</v>
      </c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 t="s">
        <v>33</v>
      </c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 t="s">
        <v>33</v>
      </c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 t="s">
        <v>33</v>
      </c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 t="s">
        <v>33</v>
      </c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 t="s">
        <v>33</v>
      </c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 t="s">
        <v>33</v>
      </c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 t="s">
        <v>33</v>
      </c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 t="s">
        <v>33</v>
      </c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 t="s">
        <v>33</v>
      </c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 t="s">
        <v>33</v>
      </c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 t="s">
        <v>33</v>
      </c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 t="s">
        <v>33</v>
      </c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 t="s">
        <v>33</v>
      </c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 t="s">
        <v>33</v>
      </c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 t="s">
        <v>33</v>
      </c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 t="s">
        <v>33</v>
      </c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 t="s">
        <v>33</v>
      </c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 t="s">
        <v>33</v>
      </c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 t="s">
        <v>33</v>
      </c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 t="s">
        <v>33</v>
      </c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 t="s">
        <v>33</v>
      </c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 t="s">
        <v>33</v>
      </c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 t="s">
        <v>33</v>
      </c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 t="s">
        <v>33</v>
      </c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 t="s">
        <v>33</v>
      </c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 t="s">
        <v>33</v>
      </c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 t="s">
        <v>33</v>
      </c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 t="s">
        <v>33</v>
      </c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 t="s">
        <v>33</v>
      </c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 t="s">
        <v>33</v>
      </c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 t="s">
        <v>33</v>
      </c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 t="s">
        <v>33</v>
      </c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 t="s">
        <v>33</v>
      </c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 t="s">
        <v>33</v>
      </c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 t="s">
        <v>33</v>
      </c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 t="s">
        <v>33</v>
      </c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 t="s">
        <v>33</v>
      </c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 t="s">
        <v>33</v>
      </c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 t="s">
        <v>33</v>
      </c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 t="s">
        <v>33</v>
      </c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 t="s">
        <v>33</v>
      </c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 t="s">
        <v>33</v>
      </c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 t="s">
        <v>33</v>
      </c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 t="s">
        <v>33</v>
      </c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 t="s">
        <v>33</v>
      </c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 t="s">
        <v>33</v>
      </c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 t="s">
        <v>33</v>
      </c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 t="s">
        <v>33</v>
      </c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 t="s">
        <v>33</v>
      </c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 t="s">
        <v>33</v>
      </c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 t="s">
        <v>33</v>
      </c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 t="s">
        <v>33</v>
      </c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 t="s">
        <v>33</v>
      </c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 t="s">
        <v>33</v>
      </c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 t="s">
        <v>33</v>
      </c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 t="s">
        <v>33</v>
      </c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 t="s">
        <v>33</v>
      </c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 t="s">
        <v>33</v>
      </c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 t="s">
        <v>33</v>
      </c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 t="s">
        <v>33</v>
      </c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 t="s">
        <v>33</v>
      </c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 t="s">
        <v>33</v>
      </c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 t="s">
        <v>33</v>
      </c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 t="s">
        <v>33</v>
      </c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 t="s">
        <v>33</v>
      </c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 t="s">
        <v>33</v>
      </c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 t="s">
        <v>33</v>
      </c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 t="s">
        <v>33</v>
      </c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 t="s">
        <v>33</v>
      </c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 t="s">
        <v>33</v>
      </c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 t="s">
        <v>33</v>
      </c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 t="s">
        <v>33</v>
      </c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 t="s">
        <v>33</v>
      </c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 t="s">
        <v>33</v>
      </c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 t="s">
        <v>33</v>
      </c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 t="s">
        <v>33</v>
      </c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 t="s">
        <v>33</v>
      </c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 t="s">
        <v>33</v>
      </c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 t="s">
        <v>33</v>
      </c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 t="s">
        <v>33</v>
      </c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 t="s">
        <v>33</v>
      </c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 t="s">
        <v>33</v>
      </c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 t="s">
        <v>33</v>
      </c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 t="s">
        <v>33</v>
      </c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 t="s">
        <v>33</v>
      </c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 t="s">
        <v>33</v>
      </c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 t="s">
        <v>33</v>
      </c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 t="s">
        <v>33</v>
      </c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 t="s">
        <v>33</v>
      </c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 t="s">
        <v>33</v>
      </c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 t="s">
        <v>33</v>
      </c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 t="s">
        <v>33</v>
      </c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 t="s">
        <v>33</v>
      </c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 t="s">
        <v>33</v>
      </c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 t="s">
        <v>33</v>
      </c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 t="s">
        <v>33</v>
      </c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 t="s">
        <v>33</v>
      </c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 t="s">
        <v>33</v>
      </c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 t="s">
        <v>33</v>
      </c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 t="s">
        <v>33</v>
      </c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 t="s">
        <v>33</v>
      </c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 t="s">
        <v>33</v>
      </c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 t="s">
        <v>33</v>
      </c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 t="s">
        <v>33</v>
      </c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 t="s">
        <v>33</v>
      </c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 t="s">
        <v>33</v>
      </c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 t="s">
        <v>33</v>
      </c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 t="s">
        <v>33</v>
      </c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 t="s">
        <v>33</v>
      </c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 t="s">
        <v>33</v>
      </c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 t="s">
        <v>33</v>
      </c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 t="s">
        <v>33</v>
      </c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 t="s">
        <v>33</v>
      </c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 t="s">
        <v>33</v>
      </c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 t="s">
        <v>33</v>
      </c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 t="s">
        <v>33</v>
      </c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 t="s">
        <v>33</v>
      </c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 t="s">
        <v>33</v>
      </c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 t="s">
        <v>33</v>
      </c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 t="s">
        <v>33</v>
      </c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 t="s">
        <v>33</v>
      </c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 t="s">
        <v>33</v>
      </c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 t="s">
        <v>33</v>
      </c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 t="s">
        <v>33</v>
      </c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 t="s">
        <v>33</v>
      </c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 t="s">
        <v>33</v>
      </c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 t="s">
        <v>33</v>
      </c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 t="s">
        <v>33</v>
      </c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 t="s">
        <v>33</v>
      </c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 t="s">
        <v>33</v>
      </c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 t="s">
        <v>33</v>
      </c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 t="s">
        <v>33</v>
      </c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 t="s">
        <v>33</v>
      </c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 t="s">
        <v>33</v>
      </c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 t="s">
        <v>33</v>
      </c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 t="s">
        <v>33</v>
      </c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 t="s">
        <v>33</v>
      </c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 t="s">
        <v>33</v>
      </c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 t="s">
        <v>33</v>
      </c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 t="s">
        <v>33</v>
      </c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 t="s">
        <v>33</v>
      </c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 t="s">
        <v>33</v>
      </c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 t="s">
        <v>33</v>
      </c>
      <c r="XAX37" s="37"/>
      <c r="XAY37" s="37"/>
      <c r="XAZ37" s="37"/>
      <c r="XBA37" s="37"/>
      <c r="XBB37" s="37"/>
      <c r="XBC37" s="37"/>
      <c r="XBD37" s="37"/>
      <c r="XBE37" s="37"/>
      <c r="XBF37" s="37"/>
      <c r="XBG37" s="37"/>
      <c r="XBH37" s="37"/>
      <c r="XBI37" s="37"/>
      <c r="XBJ37" s="37"/>
      <c r="XBK37" s="37"/>
      <c r="XBL37" s="37"/>
      <c r="XBM37" s="37" t="s">
        <v>33</v>
      </c>
      <c r="XBN37" s="37"/>
      <c r="XBO37" s="37"/>
      <c r="XBP37" s="37"/>
      <c r="XBQ37" s="37"/>
      <c r="XBR37" s="37"/>
      <c r="XBS37" s="37"/>
      <c r="XBT37" s="37"/>
      <c r="XBU37" s="37"/>
      <c r="XBV37" s="37"/>
      <c r="XBW37" s="37"/>
      <c r="XBX37" s="37"/>
      <c r="XBY37" s="37"/>
      <c r="XBZ37" s="37"/>
      <c r="XCA37" s="37"/>
      <c r="XCB37" s="37"/>
      <c r="XCC37" s="37" t="s">
        <v>33</v>
      </c>
      <c r="XCD37" s="37"/>
      <c r="XCE37" s="37"/>
      <c r="XCF37" s="37"/>
      <c r="XCG37" s="37"/>
      <c r="XCH37" s="37"/>
      <c r="XCI37" s="37"/>
      <c r="XCJ37" s="37"/>
      <c r="XCK37" s="37"/>
      <c r="XCL37" s="37"/>
      <c r="XCM37" s="37"/>
      <c r="XCN37" s="37"/>
      <c r="XCO37" s="37"/>
      <c r="XCP37" s="37"/>
      <c r="XCQ37" s="37"/>
      <c r="XCR37" s="37"/>
      <c r="XCS37" s="37" t="s">
        <v>33</v>
      </c>
      <c r="XCT37" s="37"/>
      <c r="XCU37" s="37"/>
      <c r="XCV37" s="37"/>
      <c r="XCW37" s="37"/>
      <c r="XCX37" s="37"/>
      <c r="XCY37" s="37"/>
      <c r="XCZ37" s="37"/>
      <c r="XDA37" s="37"/>
      <c r="XDB37" s="37"/>
      <c r="XDC37" s="37"/>
      <c r="XDD37" s="37"/>
      <c r="XDE37" s="37"/>
      <c r="XDF37" s="37"/>
      <c r="XDG37" s="37"/>
      <c r="XDH37" s="37"/>
      <c r="XDI37" s="37" t="s">
        <v>33</v>
      </c>
      <c r="XDJ37" s="37"/>
      <c r="XDK37" s="37"/>
      <c r="XDL37" s="37"/>
      <c r="XDM37" s="37"/>
      <c r="XDN37" s="37"/>
      <c r="XDO37" s="37"/>
      <c r="XDP37" s="37"/>
      <c r="XDQ37" s="37"/>
      <c r="XDR37" s="37"/>
      <c r="XDS37" s="37"/>
      <c r="XDT37" s="37"/>
      <c r="XDU37" s="37"/>
      <c r="XDV37" s="37"/>
      <c r="XDW37" s="37"/>
      <c r="XDX37" s="37"/>
      <c r="XDY37" s="37" t="s">
        <v>33</v>
      </c>
      <c r="XDZ37" s="37"/>
      <c r="XEA37" s="37"/>
      <c r="XEB37" s="37"/>
      <c r="XEC37" s="37"/>
      <c r="XED37" s="37"/>
      <c r="XEE37" s="37"/>
      <c r="XEF37" s="37"/>
      <c r="XEG37" s="37"/>
      <c r="XEH37" s="37"/>
      <c r="XEI37" s="37"/>
      <c r="XEJ37" s="37"/>
      <c r="XEK37" s="37"/>
      <c r="XEL37" s="37"/>
      <c r="XEM37" s="37"/>
      <c r="XEN37" s="37"/>
      <c r="XEO37" s="37" t="s">
        <v>33</v>
      </c>
      <c r="XEP37" s="37"/>
      <c r="XEQ37" s="37"/>
      <c r="XER37" s="37"/>
      <c r="XES37" s="37"/>
      <c r="XET37" s="37"/>
      <c r="XEU37" s="37"/>
      <c r="XEV37" s="37"/>
      <c r="XEW37" s="37"/>
      <c r="XEX37" s="37"/>
      <c r="XEY37" s="37"/>
      <c r="XEZ37" s="37"/>
      <c r="XFA37" s="37"/>
      <c r="XFB37" s="37"/>
      <c r="XFC37" s="37"/>
      <c r="XFD37" s="37"/>
    </row>
    <row r="39" spans="1:16384" x14ac:dyDescent="0.25">
      <c r="A39" s="1"/>
      <c r="B39" s="1"/>
      <c r="D39" s="34" t="s">
        <v>9</v>
      </c>
      <c r="E39" s="35"/>
      <c r="F39" s="35"/>
      <c r="G39" s="35"/>
      <c r="H39" s="36"/>
      <c r="L39" s="34" t="s">
        <v>9</v>
      </c>
      <c r="M39" s="35"/>
      <c r="N39" s="35"/>
      <c r="O39" s="35"/>
      <c r="P39" s="36"/>
    </row>
    <row r="40" spans="1:16384" x14ac:dyDescent="0.25">
      <c r="A40" s="26" t="s">
        <v>0</v>
      </c>
      <c r="B40" s="1"/>
      <c r="C40" s="2" t="s">
        <v>12</v>
      </c>
      <c r="D40" s="2">
        <v>5</v>
      </c>
      <c r="E40" s="2">
        <v>4</v>
      </c>
      <c r="F40" s="2">
        <v>3</v>
      </c>
      <c r="G40" s="2">
        <v>2</v>
      </c>
      <c r="H40" s="2">
        <v>1</v>
      </c>
      <c r="J40" s="1"/>
      <c r="K40" s="2" t="s">
        <v>21</v>
      </c>
      <c r="L40" s="2">
        <v>5</v>
      </c>
      <c r="M40" s="2">
        <v>4</v>
      </c>
      <c r="N40" s="2">
        <v>3</v>
      </c>
      <c r="O40" s="2">
        <v>2</v>
      </c>
      <c r="P40" s="2">
        <f>1/1</f>
        <v>1</v>
      </c>
    </row>
    <row r="41" spans="1:16384" ht="27.6" x14ac:dyDescent="0.25">
      <c r="A41" s="33">
        <v>1</v>
      </c>
      <c r="B41" s="8" t="s">
        <v>11</v>
      </c>
      <c r="C41" s="4">
        <v>2.42</v>
      </c>
      <c r="D41" s="4">
        <v>2.56</v>
      </c>
      <c r="E41" s="4">
        <v>2.6</v>
      </c>
      <c r="F41" s="4">
        <v>2.65</v>
      </c>
      <c r="G41" s="4">
        <v>2.81</v>
      </c>
      <c r="H41" s="4">
        <v>2.61</v>
      </c>
      <c r="J41" s="13" t="s">
        <v>20</v>
      </c>
      <c r="K41" s="15">
        <f t="shared" ref="K41:P41" si="12">($C$3/$C$4)*(($C$4+$C$5)*$E$3/C41)-$C$3-$E$4</f>
        <v>20757768.595041323</v>
      </c>
      <c r="L41" s="15">
        <f t="shared" si="12"/>
        <v>19616562.5</v>
      </c>
      <c r="M41" s="15">
        <f t="shared" si="12"/>
        <v>19313076.92307692</v>
      </c>
      <c r="N41" s="15">
        <f t="shared" si="12"/>
        <v>18946603.773584906</v>
      </c>
      <c r="O41" s="15">
        <f t="shared" si="12"/>
        <v>17861530.249110322</v>
      </c>
      <c r="P41" s="15">
        <f t="shared" si="12"/>
        <v>19238659.00383142</v>
      </c>
      <c r="R41" s="4">
        <v>-6.2561322484415344E-2</v>
      </c>
    </row>
    <row r="42" spans="1:16384" ht="41.4" x14ac:dyDescent="0.25">
      <c r="A42" s="33"/>
      <c r="B42" s="8" t="s">
        <v>13</v>
      </c>
      <c r="C42" s="12"/>
      <c r="D42" s="4">
        <v>2.42</v>
      </c>
      <c r="E42" s="4">
        <v>2.42</v>
      </c>
      <c r="F42" s="4">
        <v>2.4</v>
      </c>
      <c r="G42" s="4">
        <v>2.39</v>
      </c>
      <c r="H42" s="4">
        <v>1.95</v>
      </c>
      <c r="J42" s="13" t="s">
        <v>14</v>
      </c>
      <c r="K42" s="4">
        <f t="shared" ref="K42:P42" si="13">(K41-$K$41)/$K$41</f>
        <v>0</v>
      </c>
      <c r="L42" s="4">
        <f t="shared" si="13"/>
        <v>-5.4977301139870018E-2</v>
      </c>
      <c r="M42" s="4">
        <f t="shared" si="13"/>
        <v>-6.9597638366077338E-2</v>
      </c>
      <c r="N42" s="4">
        <f t="shared" si="13"/>
        <v>-8.7252385205270747E-2</v>
      </c>
      <c r="O42" s="4">
        <f t="shared" si="13"/>
        <v>-0.13952551463661961</v>
      </c>
      <c r="P42" s="4">
        <f t="shared" si="13"/>
        <v>-7.3182701900472713E-2</v>
      </c>
      <c r="R42" s="4">
        <v>-2.2812741453669613E-2</v>
      </c>
    </row>
    <row r="43" spans="1:16384" x14ac:dyDescent="0.25">
      <c r="A43" s="11"/>
      <c r="C43" s="1"/>
      <c r="D43" s="1"/>
      <c r="E43" s="1"/>
      <c r="F43" s="1"/>
      <c r="G43" s="1"/>
      <c r="H43" s="1"/>
    </row>
    <row r="44" spans="1:16384" ht="27.6" x14ac:dyDescent="0.25">
      <c r="A44" s="33">
        <v>2</v>
      </c>
      <c r="B44" s="8" t="s">
        <v>11</v>
      </c>
      <c r="C44" s="4">
        <v>0.45</v>
      </c>
      <c r="D44" s="4">
        <v>0.48</v>
      </c>
      <c r="E44" s="4">
        <v>0.51</v>
      </c>
      <c r="F44" s="4">
        <v>0.53</v>
      </c>
      <c r="G44" s="4">
        <v>0.56999999999999995</v>
      </c>
      <c r="H44" s="4">
        <v>0.65</v>
      </c>
      <c r="J44" s="13" t="s">
        <v>20</v>
      </c>
      <c r="K44" s="15">
        <f t="shared" ref="K44:P44" si="14">($C$3/$C$4)*(($C$4+$C$5)*$E$3/C44)-$C$3-$E$4</f>
        <v>112112222.22222222</v>
      </c>
      <c r="L44" s="15">
        <f t="shared" si="14"/>
        <v>105098333.33333334</v>
      </c>
      <c r="M44" s="15">
        <f t="shared" si="14"/>
        <v>98909607.843137249</v>
      </c>
      <c r="N44" s="15">
        <f t="shared" si="14"/>
        <v>95173018.867924511</v>
      </c>
      <c r="O44" s="15">
        <f t="shared" si="14"/>
        <v>88486491.228070185</v>
      </c>
      <c r="P44" s="15">
        <f t="shared" si="14"/>
        <v>77582307.692307681</v>
      </c>
    </row>
    <row r="45" spans="1:16384" ht="41.4" x14ac:dyDescent="0.25">
      <c r="A45" s="33"/>
      <c r="B45" s="8" t="s">
        <v>13</v>
      </c>
      <c r="C45" s="12"/>
      <c r="D45" s="4">
        <v>0.45</v>
      </c>
      <c r="E45" s="4">
        <v>0.45</v>
      </c>
      <c r="F45" s="4">
        <v>0.45</v>
      </c>
      <c r="G45" s="4">
        <v>0.45</v>
      </c>
      <c r="H45" s="4">
        <v>0.36</v>
      </c>
      <c r="J45" s="13" t="s">
        <v>14</v>
      </c>
      <c r="K45" s="4">
        <f t="shared" ref="K45:P45" si="15">(K44-$K$44)/$K$44</f>
        <v>0</v>
      </c>
      <c r="L45" s="4">
        <f t="shared" si="15"/>
        <v>-6.2561322484415344E-2</v>
      </c>
      <c r="M45" s="4">
        <f t="shared" si="15"/>
        <v>-0.11776248938242909</v>
      </c>
      <c r="N45" s="4">
        <f t="shared" si="15"/>
        <v>-0.15109149581141854</v>
      </c>
      <c r="O45" s="4">
        <f t="shared" si="15"/>
        <v>-0.21073287573697819</v>
      </c>
      <c r="P45" s="4">
        <f t="shared" si="15"/>
        <v>-0.30799420300019908</v>
      </c>
    </row>
    <row r="47" spans="1:16384" ht="27.6" x14ac:dyDescent="0.25">
      <c r="A47" s="33">
        <v>3</v>
      </c>
      <c r="B47" s="8" t="s">
        <v>11</v>
      </c>
      <c r="C47" s="4">
        <v>0.6</v>
      </c>
      <c r="D47" s="4">
        <v>0.65</v>
      </c>
      <c r="E47" s="4">
        <v>0.68</v>
      </c>
      <c r="F47" s="4">
        <v>0.7</v>
      </c>
      <c r="G47" s="4">
        <v>0.72</v>
      </c>
      <c r="H47" s="4">
        <v>0.73</v>
      </c>
      <c r="J47" s="13" t="s">
        <v>20</v>
      </c>
      <c r="K47" s="15">
        <f t="shared" ref="K47:P47" si="16">($C$3/$C$4)*(($C$4+$C$5)*$E$3/C47)-$C$3-$E$4</f>
        <v>84056666.666666672</v>
      </c>
      <c r="L47" s="15">
        <f t="shared" si="16"/>
        <v>77582307.692307681</v>
      </c>
      <c r="M47" s="15">
        <f t="shared" si="16"/>
        <v>74154705.882352933</v>
      </c>
      <c r="N47" s="15">
        <f t="shared" si="16"/>
        <v>72032857.142857149</v>
      </c>
      <c r="O47" s="15">
        <f t="shared" si="16"/>
        <v>70028888.888888881</v>
      </c>
      <c r="P47" s="15">
        <f t="shared" si="16"/>
        <v>69068082.19178082</v>
      </c>
    </row>
    <row r="48" spans="1:16384" ht="41.4" x14ac:dyDescent="0.25">
      <c r="A48" s="33"/>
      <c r="B48" s="8" t="s">
        <v>13</v>
      </c>
      <c r="C48" s="12"/>
      <c r="D48" s="4">
        <v>0.6</v>
      </c>
      <c r="E48" s="4">
        <v>0.6</v>
      </c>
      <c r="F48" s="4">
        <v>0.57999999999999996</v>
      </c>
      <c r="G48" s="4">
        <v>0.5</v>
      </c>
      <c r="H48" s="4">
        <v>0.53</v>
      </c>
      <c r="J48" s="13" t="s">
        <v>14</v>
      </c>
      <c r="K48" s="16">
        <f>(K47-$K$47)/$K$47</f>
        <v>0</v>
      </c>
      <c r="L48" s="16">
        <f t="shared" ref="L48:P48" si="17">(L47-$K$47)/$K$47</f>
        <v>-7.7023741615088917E-2</v>
      </c>
      <c r="M48" s="16">
        <f t="shared" si="17"/>
        <v>-0.1178010165877829</v>
      </c>
      <c r="N48" s="16">
        <f t="shared" si="17"/>
        <v>-0.14304409157087902</v>
      </c>
      <c r="O48" s="16">
        <f t="shared" si="17"/>
        <v>-0.16688477349935904</v>
      </c>
      <c r="P48" s="16">
        <f t="shared" si="17"/>
        <v>-0.17831523743767122</v>
      </c>
    </row>
    <row r="50" spans="1:16" ht="27.6" x14ac:dyDescent="0.25">
      <c r="A50" s="33">
        <v>4</v>
      </c>
      <c r="B50" s="8" t="s">
        <v>11</v>
      </c>
      <c r="C50" s="4">
        <v>2.0499999999999998</v>
      </c>
      <c r="D50" s="4">
        <v>2.15</v>
      </c>
      <c r="E50" s="4">
        <v>2.23</v>
      </c>
      <c r="F50" s="4">
        <v>2.25</v>
      </c>
      <c r="G50" s="4">
        <v>2.1800000000000002</v>
      </c>
      <c r="H50" s="4">
        <v>2.5499999999999998</v>
      </c>
      <c r="J50" s="13" t="s">
        <v>20</v>
      </c>
      <c r="K50" s="15">
        <f t="shared" ref="K50:P50" si="18">($C$3/$C$4)*(($C$4+$C$5)*$E$3/C50)-$C$3-$E$4</f>
        <v>24524146.341463417</v>
      </c>
      <c r="L50" s="15">
        <f t="shared" si="18"/>
        <v>23378372.093023259</v>
      </c>
      <c r="M50" s="15">
        <f t="shared" si="18"/>
        <v>22535739.910313901</v>
      </c>
      <c r="N50" s="15">
        <f t="shared" si="18"/>
        <v>22334444.444444444</v>
      </c>
      <c r="O50" s="15">
        <f t="shared" si="18"/>
        <v>23055137.614678897</v>
      </c>
      <c r="P50" s="15">
        <f t="shared" si="18"/>
        <v>19693921.568627451</v>
      </c>
    </row>
    <row r="51" spans="1:16" ht="41.4" x14ac:dyDescent="0.25">
      <c r="A51" s="33"/>
      <c r="B51" s="8" t="s">
        <v>13</v>
      </c>
      <c r="C51" s="12"/>
      <c r="D51" s="4">
        <v>2.0499999999999998</v>
      </c>
      <c r="E51" s="4">
        <v>2.0499999999999998</v>
      </c>
      <c r="F51" s="4">
        <v>2</v>
      </c>
      <c r="G51" s="4">
        <v>2</v>
      </c>
      <c r="H51" s="4">
        <v>1.98</v>
      </c>
      <c r="J51" s="13" t="s">
        <v>14</v>
      </c>
      <c r="K51" s="16">
        <f>(K50-$K$50)/$K$50</f>
        <v>0</v>
      </c>
      <c r="L51" s="16">
        <f t="shared" ref="L51:P51" si="19">(L50-$K$50)/$K$50</f>
        <v>-4.6720250013472492E-2</v>
      </c>
      <c r="M51" s="16">
        <f t="shared" si="19"/>
        <v>-8.1079537018896419E-2</v>
      </c>
      <c r="N51" s="16">
        <f t="shared" si="19"/>
        <v>-8.928758891463652E-2</v>
      </c>
      <c r="O51" s="16">
        <f t="shared" si="19"/>
        <v>-5.9900504031034925E-2</v>
      </c>
      <c r="P51" s="16">
        <f t="shared" si="19"/>
        <v>-0.19695791672346277</v>
      </c>
    </row>
    <row r="53" spans="1:16" ht="27.6" x14ac:dyDescent="0.25">
      <c r="A53" s="33">
        <v>5</v>
      </c>
      <c r="B53" s="8" t="s">
        <v>11</v>
      </c>
      <c r="C53" s="4">
        <v>1.4</v>
      </c>
      <c r="D53" s="4">
        <v>1.48</v>
      </c>
      <c r="E53" s="4">
        <v>1.55</v>
      </c>
      <c r="F53" s="4">
        <v>1.58</v>
      </c>
      <c r="G53" s="4">
        <v>1.56</v>
      </c>
      <c r="H53" s="4">
        <v>1.66</v>
      </c>
      <c r="J53" s="13" t="s">
        <v>20</v>
      </c>
      <c r="K53" s="15">
        <f t="shared" ref="K53:P53" si="20">($C$3/$C$4)*(($C$4+$C$5)*$E$3/C53)-$C$3-$E$4</f>
        <v>35961428.571428575</v>
      </c>
      <c r="L53" s="15">
        <f t="shared" si="20"/>
        <v>34011621.621621624</v>
      </c>
      <c r="M53" s="15">
        <f t="shared" si="20"/>
        <v>32470645.161290321</v>
      </c>
      <c r="N53" s="15">
        <f t="shared" si="20"/>
        <v>31852025.316455692</v>
      </c>
      <c r="O53" s="15">
        <f t="shared" si="20"/>
        <v>32261794.871794868</v>
      </c>
      <c r="P53" s="15">
        <f t="shared" si="20"/>
        <v>30311686.74698795</v>
      </c>
    </row>
    <row r="54" spans="1:16" ht="41.4" x14ac:dyDescent="0.25">
      <c r="A54" s="33"/>
      <c r="B54" s="8" t="s">
        <v>13</v>
      </c>
      <c r="C54" s="12"/>
      <c r="D54" s="4">
        <v>1.4</v>
      </c>
      <c r="E54" s="4">
        <v>1.4</v>
      </c>
      <c r="F54" s="4">
        <v>1.4</v>
      </c>
      <c r="G54" s="4">
        <v>1.3</v>
      </c>
      <c r="H54" s="4">
        <v>1.1499999999999999</v>
      </c>
      <c r="J54" s="13" t="s">
        <v>14</v>
      </c>
      <c r="K54" s="16">
        <f>(K53-$K$53)/$K$53</f>
        <v>0</v>
      </c>
      <c r="L54" s="16">
        <f t="shared" ref="L54:P54" si="21">(L53-$K$53)/$K$53</f>
        <v>-5.4219396371702443E-2</v>
      </c>
      <c r="M54" s="16">
        <f t="shared" si="21"/>
        <v>-9.7070209633209267E-2</v>
      </c>
      <c r="N54" s="16">
        <f t="shared" si="21"/>
        <v>-0.11427252526441098</v>
      </c>
      <c r="O54" s="16">
        <f t="shared" si="21"/>
        <v>-0.10287782901297399</v>
      </c>
      <c r="P54" s="16">
        <f t="shared" si="21"/>
        <v>-0.1571056003300535</v>
      </c>
    </row>
    <row r="56" spans="1:16" ht="27.6" x14ac:dyDescent="0.25">
      <c r="A56" s="33">
        <v>6</v>
      </c>
      <c r="B56" s="8" t="s">
        <v>11</v>
      </c>
      <c r="C56" s="4">
        <v>1.72</v>
      </c>
      <c r="D56" s="4">
        <v>1.76</v>
      </c>
      <c r="E56" s="4">
        <v>1.81</v>
      </c>
      <c r="F56" s="4">
        <v>1.86</v>
      </c>
      <c r="G56" s="4">
        <v>1.92</v>
      </c>
      <c r="H56" s="4">
        <v>2.1</v>
      </c>
      <c r="J56" s="13" t="s">
        <v>20</v>
      </c>
      <c r="K56" s="15">
        <f t="shared" ref="K56:P56" si="22">($C$3/$C$4)*(($C$4+$C$5)*$E$3/C56)-$C$3-$E$4</f>
        <v>29250465.116279073</v>
      </c>
      <c r="L56" s="15">
        <f t="shared" si="22"/>
        <v>28583181.818181816</v>
      </c>
      <c r="M56" s="15">
        <f t="shared" si="22"/>
        <v>27790552.486187842</v>
      </c>
      <c r="N56" s="15">
        <f t="shared" si="22"/>
        <v>27040537.634408601</v>
      </c>
      <c r="O56" s="15">
        <f t="shared" si="22"/>
        <v>26192083.333333336</v>
      </c>
      <c r="P56" s="15">
        <f t="shared" si="22"/>
        <v>23937619.047619049</v>
      </c>
    </row>
    <row r="57" spans="1:16" ht="41.4" x14ac:dyDescent="0.25">
      <c r="A57" s="33"/>
      <c r="B57" s="8" t="s">
        <v>13</v>
      </c>
      <c r="C57" s="12"/>
      <c r="D57" s="4">
        <v>1.68</v>
      </c>
      <c r="E57" s="4">
        <v>1.71</v>
      </c>
      <c r="F57" s="4">
        <v>1.69</v>
      </c>
      <c r="G57" s="4">
        <v>1.68</v>
      </c>
      <c r="H57" s="4">
        <v>1.46</v>
      </c>
      <c r="J57" s="13" t="s">
        <v>14</v>
      </c>
      <c r="K57" s="16">
        <f>(K56-$K$56)/$K$56</f>
        <v>0</v>
      </c>
      <c r="L57" s="16">
        <f t="shared" ref="L57:P57" si="23">(L56-$K$56)/$K$56</f>
        <v>-2.2812741453669613E-2</v>
      </c>
      <c r="M57" s="16">
        <f t="shared" si="23"/>
        <v>-4.9910749257752164E-2</v>
      </c>
      <c r="N57" s="16">
        <f t="shared" si="23"/>
        <v>-7.5551874921830145E-2</v>
      </c>
      <c r="O57" s="16">
        <f t="shared" si="23"/>
        <v>-0.10455839832931831</v>
      </c>
      <c r="P57" s="16">
        <f t="shared" si="23"/>
        <v>-0.18163287481207299</v>
      </c>
    </row>
  </sheetData>
  <mergeCells count="1042">
    <mergeCell ref="A24:A25"/>
    <mergeCell ref="A27:A28"/>
    <mergeCell ref="A30:A31"/>
    <mergeCell ref="A33:A34"/>
    <mergeCell ref="A1:P1"/>
    <mergeCell ref="A13:P13"/>
    <mergeCell ref="D16:H16"/>
    <mergeCell ref="L16:P16"/>
    <mergeCell ref="A18:A19"/>
    <mergeCell ref="A21:A22"/>
    <mergeCell ref="DY37:EN37"/>
    <mergeCell ref="EO37:FD37"/>
    <mergeCell ref="FE37:FT37"/>
    <mergeCell ref="FU37:GJ37"/>
    <mergeCell ref="GK37:GZ37"/>
    <mergeCell ref="HA37:HP37"/>
    <mergeCell ref="AG37:AV37"/>
    <mergeCell ref="AW37:BL37"/>
    <mergeCell ref="BM37:CB37"/>
    <mergeCell ref="CC37:CR37"/>
    <mergeCell ref="CS37:DH37"/>
    <mergeCell ref="DI37:DX37"/>
    <mergeCell ref="A47:A48"/>
    <mergeCell ref="A50:A51"/>
    <mergeCell ref="A53:A54"/>
    <mergeCell ref="A56:A57"/>
    <mergeCell ref="A37:P37"/>
    <mergeCell ref="Q37:AF37"/>
    <mergeCell ref="D39:H39"/>
    <mergeCell ref="L39:P39"/>
    <mergeCell ref="A41:A42"/>
    <mergeCell ref="A44:A45"/>
    <mergeCell ref="PA37:PP37"/>
    <mergeCell ref="PQ37:QF37"/>
    <mergeCell ref="QG37:QV37"/>
    <mergeCell ref="QW37:RL37"/>
    <mergeCell ref="RM37:SB37"/>
    <mergeCell ref="SC37:SR37"/>
    <mergeCell ref="LI37:LX37"/>
    <mergeCell ref="LY37:MN37"/>
    <mergeCell ref="MO37:ND37"/>
    <mergeCell ref="NE37:NT37"/>
    <mergeCell ref="NU37:OJ37"/>
    <mergeCell ref="OK37:OZ37"/>
    <mergeCell ref="HQ37:IF37"/>
    <mergeCell ref="IG37:IV37"/>
    <mergeCell ref="IW37:JL37"/>
    <mergeCell ref="JM37:KB37"/>
    <mergeCell ref="KC37:KR37"/>
    <mergeCell ref="KS37:LH37"/>
    <mergeCell ref="AAC37:AAR37"/>
    <mergeCell ref="AAS37:ABH37"/>
    <mergeCell ref="ABI37:ABX37"/>
    <mergeCell ref="ABY37:ACN37"/>
    <mergeCell ref="ACO37:ADD37"/>
    <mergeCell ref="ADE37:ADT37"/>
    <mergeCell ref="WK37:WZ37"/>
    <mergeCell ref="XA37:XP37"/>
    <mergeCell ref="XQ37:YF37"/>
    <mergeCell ref="YG37:YV37"/>
    <mergeCell ref="YW37:ZL37"/>
    <mergeCell ref="ZM37:AAB37"/>
    <mergeCell ref="SS37:TH37"/>
    <mergeCell ref="TI37:TX37"/>
    <mergeCell ref="TY37:UN37"/>
    <mergeCell ref="UO37:VD37"/>
    <mergeCell ref="VE37:VT37"/>
    <mergeCell ref="VU37:WJ37"/>
    <mergeCell ref="ALE37:ALT37"/>
    <mergeCell ref="ALU37:AMJ37"/>
    <mergeCell ref="AMK37:AMZ37"/>
    <mergeCell ref="ANA37:ANP37"/>
    <mergeCell ref="ANQ37:AOF37"/>
    <mergeCell ref="AOG37:AOV37"/>
    <mergeCell ref="AHM37:AIB37"/>
    <mergeCell ref="AIC37:AIR37"/>
    <mergeCell ref="AIS37:AJH37"/>
    <mergeCell ref="AJI37:AJX37"/>
    <mergeCell ref="AJY37:AKN37"/>
    <mergeCell ref="AKO37:ALD37"/>
    <mergeCell ref="ADU37:AEJ37"/>
    <mergeCell ref="AEK37:AEZ37"/>
    <mergeCell ref="AFA37:AFP37"/>
    <mergeCell ref="AFQ37:AGF37"/>
    <mergeCell ref="AGG37:AGV37"/>
    <mergeCell ref="AGW37:AHL37"/>
    <mergeCell ref="AWG37:AWV37"/>
    <mergeCell ref="AWW37:AXL37"/>
    <mergeCell ref="AXM37:AYB37"/>
    <mergeCell ref="AYC37:AYR37"/>
    <mergeCell ref="AYS37:AZH37"/>
    <mergeCell ref="AZI37:AZX37"/>
    <mergeCell ref="ASO37:ATD37"/>
    <mergeCell ref="ATE37:ATT37"/>
    <mergeCell ref="ATU37:AUJ37"/>
    <mergeCell ref="AUK37:AUZ37"/>
    <mergeCell ref="AVA37:AVP37"/>
    <mergeCell ref="AVQ37:AWF37"/>
    <mergeCell ref="AOW37:APL37"/>
    <mergeCell ref="APM37:AQB37"/>
    <mergeCell ref="AQC37:AQR37"/>
    <mergeCell ref="AQS37:ARH37"/>
    <mergeCell ref="ARI37:ARX37"/>
    <mergeCell ref="ARY37:ASN37"/>
    <mergeCell ref="BHI37:BHX37"/>
    <mergeCell ref="BHY37:BIN37"/>
    <mergeCell ref="BIO37:BJD37"/>
    <mergeCell ref="BJE37:BJT37"/>
    <mergeCell ref="BJU37:BKJ37"/>
    <mergeCell ref="BKK37:BKZ37"/>
    <mergeCell ref="BDQ37:BEF37"/>
    <mergeCell ref="BEG37:BEV37"/>
    <mergeCell ref="BEW37:BFL37"/>
    <mergeCell ref="BFM37:BGB37"/>
    <mergeCell ref="BGC37:BGR37"/>
    <mergeCell ref="BGS37:BHH37"/>
    <mergeCell ref="AZY37:BAN37"/>
    <mergeCell ref="BAO37:BBD37"/>
    <mergeCell ref="BBE37:BBT37"/>
    <mergeCell ref="BBU37:BCJ37"/>
    <mergeCell ref="BCK37:BCZ37"/>
    <mergeCell ref="BDA37:BDP37"/>
    <mergeCell ref="BSK37:BSZ37"/>
    <mergeCell ref="BTA37:BTP37"/>
    <mergeCell ref="BTQ37:BUF37"/>
    <mergeCell ref="BUG37:BUV37"/>
    <mergeCell ref="BUW37:BVL37"/>
    <mergeCell ref="BVM37:BWB37"/>
    <mergeCell ref="BOS37:BPH37"/>
    <mergeCell ref="BPI37:BPX37"/>
    <mergeCell ref="BPY37:BQN37"/>
    <mergeCell ref="BQO37:BRD37"/>
    <mergeCell ref="BRE37:BRT37"/>
    <mergeCell ref="BRU37:BSJ37"/>
    <mergeCell ref="BLA37:BLP37"/>
    <mergeCell ref="BLQ37:BMF37"/>
    <mergeCell ref="BMG37:BMV37"/>
    <mergeCell ref="BMW37:BNL37"/>
    <mergeCell ref="BNM37:BOB37"/>
    <mergeCell ref="BOC37:BOR37"/>
    <mergeCell ref="CDM37:CEB37"/>
    <mergeCell ref="CEC37:CER37"/>
    <mergeCell ref="CES37:CFH37"/>
    <mergeCell ref="CFI37:CFX37"/>
    <mergeCell ref="CFY37:CGN37"/>
    <mergeCell ref="CGO37:CHD37"/>
    <mergeCell ref="BZU37:CAJ37"/>
    <mergeCell ref="CAK37:CAZ37"/>
    <mergeCell ref="CBA37:CBP37"/>
    <mergeCell ref="CBQ37:CCF37"/>
    <mergeCell ref="CCG37:CCV37"/>
    <mergeCell ref="CCW37:CDL37"/>
    <mergeCell ref="BWC37:BWR37"/>
    <mergeCell ref="BWS37:BXH37"/>
    <mergeCell ref="BXI37:BXX37"/>
    <mergeCell ref="BXY37:BYN37"/>
    <mergeCell ref="BYO37:BZD37"/>
    <mergeCell ref="BZE37:BZT37"/>
    <mergeCell ref="COO37:CPD37"/>
    <mergeCell ref="CPE37:CPT37"/>
    <mergeCell ref="CPU37:CQJ37"/>
    <mergeCell ref="CQK37:CQZ37"/>
    <mergeCell ref="CRA37:CRP37"/>
    <mergeCell ref="CRQ37:CSF37"/>
    <mergeCell ref="CKW37:CLL37"/>
    <mergeCell ref="CLM37:CMB37"/>
    <mergeCell ref="CMC37:CMR37"/>
    <mergeCell ref="CMS37:CNH37"/>
    <mergeCell ref="CNI37:CNX37"/>
    <mergeCell ref="CNY37:CON37"/>
    <mergeCell ref="CHE37:CHT37"/>
    <mergeCell ref="CHU37:CIJ37"/>
    <mergeCell ref="CIK37:CIZ37"/>
    <mergeCell ref="CJA37:CJP37"/>
    <mergeCell ref="CJQ37:CKF37"/>
    <mergeCell ref="CKG37:CKV37"/>
    <mergeCell ref="CZQ37:DAF37"/>
    <mergeCell ref="DAG37:DAV37"/>
    <mergeCell ref="DAW37:DBL37"/>
    <mergeCell ref="DBM37:DCB37"/>
    <mergeCell ref="DCC37:DCR37"/>
    <mergeCell ref="DCS37:DDH37"/>
    <mergeCell ref="CVY37:CWN37"/>
    <mergeCell ref="CWO37:CXD37"/>
    <mergeCell ref="CXE37:CXT37"/>
    <mergeCell ref="CXU37:CYJ37"/>
    <mergeCell ref="CYK37:CYZ37"/>
    <mergeCell ref="CZA37:CZP37"/>
    <mergeCell ref="CSG37:CSV37"/>
    <mergeCell ref="CSW37:CTL37"/>
    <mergeCell ref="CTM37:CUB37"/>
    <mergeCell ref="CUC37:CUR37"/>
    <mergeCell ref="CUS37:CVH37"/>
    <mergeCell ref="CVI37:CVX37"/>
    <mergeCell ref="DKS37:DLH37"/>
    <mergeCell ref="DLI37:DLX37"/>
    <mergeCell ref="DLY37:DMN37"/>
    <mergeCell ref="DMO37:DND37"/>
    <mergeCell ref="DNE37:DNT37"/>
    <mergeCell ref="DNU37:DOJ37"/>
    <mergeCell ref="DHA37:DHP37"/>
    <mergeCell ref="DHQ37:DIF37"/>
    <mergeCell ref="DIG37:DIV37"/>
    <mergeCell ref="DIW37:DJL37"/>
    <mergeCell ref="DJM37:DKB37"/>
    <mergeCell ref="DKC37:DKR37"/>
    <mergeCell ref="DDI37:DDX37"/>
    <mergeCell ref="DDY37:DEN37"/>
    <mergeCell ref="DEO37:DFD37"/>
    <mergeCell ref="DFE37:DFT37"/>
    <mergeCell ref="DFU37:DGJ37"/>
    <mergeCell ref="DGK37:DGZ37"/>
    <mergeCell ref="DVU37:DWJ37"/>
    <mergeCell ref="DWK37:DWZ37"/>
    <mergeCell ref="DXA37:DXP37"/>
    <mergeCell ref="DXQ37:DYF37"/>
    <mergeCell ref="DYG37:DYV37"/>
    <mergeCell ref="DYW37:DZL37"/>
    <mergeCell ref="DSC37:DSR37"/>
    <mergeCell ref="DSS37:DTH37"/>
    <mergeCell ref="DTI37:DTX37"/>
    <mergeCell ref="DTY37:DUN37"/>
    <mergeCell ref="DUO37:DVD37"/>
    <mergeCell ref="DVE37:DVT37"/>
    <mergeCell ref="DOK37:DOZ37"/>
    <mergeCell ref="DPA37:DPP37"/>
    <mergeCell ref="DPQ37:DQF37"/>
    <mergeCell ref="DQG37:DQV37"/>
    <mergeCell ref="DQW37:DRL37"/>
    <mergeCell ref="DRM37:DSB37"/>
    <mergeCell ref="EGW37:EHL37"/>
    <mergeCell ref="EHM37:EIB37"/>
    <mergeCell ref="EIC37:EIR37"/>
    <mergeCell ref="EIS37:EJH37"/>
    <mergeCell ref="EJI37:EJX37"/>
    <mergeCell ref="EJY37:EKN37"/>
    <mergeCell ref="EDE37:EDT37"/>
    <mergeCell ref="EDU37:EEJ37"/>
    <mergeCell ref="EEK37:EEZ37"/>
    <mergeCell ref="EFA37:EFP37"/>
    <mergeCell ref="EFQ37:EGF37"/>
    <mergeCell ref="EGG37:EGV37"/>
    <mergeCell ref="DZM37:EAB37"/>
    <mergeCell ref="EAC37:EAR37"/>
    <mergeCell ref="EAS37:EBH37"/>
    <mergeCell ref="EBI37:EBX37"/>
    <mergeCell ref="EBY37:ECN37"/>
    <mergeCell ref="ECO37:EDD37"/>
    <mergeCell ref="ERY37:ESN37"/>
    <mergeCell ref="ESO37:ETD37"/>
    <mergeCell ref="ETE37:ETT37"/>
    <mergeCell ref="ETU37:EUJ37"/>
    <mergeCell ref="EUK37:EUZ37"/>
    <mergeCell ref="EVA37:EVP37"/>
    <mergeCell ref="EOG37:EOV37"/>
    <mergeCell ref="EOW37:EPL37"/>
    <mergeCell ref="EPM37:EQB37"/>
    <mergeCell ref="EQC37:EQR37"/>
    <mergeCell ref="EQS37:ERH37"/>
    <mergeCell ref="ERI37:ERX37"/>
    <mergeCell ref="EKO37:ELD37"/>
    <mergeCell ref="ELE37:ELT37"/>
    <mergeCell ref="ELU37:EMJ37"/>
    <mergeCell ref="EMK37:EMZ37"/>
    <mergeCell ref="ENA37:ENP37"/>
    <mergeCell ref="ENQ37:EOF37"/>
    <mergeCell ref="FDA37:FDP37"/>
    <mergeCell ref="FDQ37:FEF37"/>
    <mergeCell ref="FEG37:FEV37"/>
    <mergeCell ref="FEW37:FFL37"/>
    <mergeCell ref="FFM37:FGB37"/>
    <mergeCell ref="FGC37:FGR37"/>
    <mergeCell ref="EZI37:EZX37"/>
    <mergeCell ref="EZY37:FAN37"/>
    <mergeCell ref="FAO37:FBD37"/>
    <mergeCell ref="FBE37:FBT37"/>
    <mergeCell ref="FBU37:FCJ37"/>
    <mergeCell ref="FCK37:FCZ37"/>
    <mergeCell ref="EVQ37:EWF37"/>
    <mergeCell ref="EWG37:EWV37"/>
    <mergeCell ref="EWW37:EXL37"/>
    <mergeCell ref="EXM37:EYB37"/>
    <mergeCell ref="EYC37:EYR37"/>
    <mergeCell ref="EYS37:EZH37"/>
    <mergeCell ref="FOC37:FOR37"/>
    <mergeCell ref="FOS37:FPH37"/>
    <mergeCell ref="FPI37:FPX37"/>
    <mergeCell ref="FPY37:FQN37"/>
    <mergeCell ref="FQO37:FRD37"/>
    <mergeCell ref="FRE37:FRT37"/>
    <mergeCell ref="FKK37:FKZ37"/>
    <mergeCell ref="FLA37:FLP37"/>
    <mergeCell ref="FLQ37:FMF37"/>
    <mergeCell ref="FMG37:FMV37"/>
    <mergeCell ref="FMW37:FNL37"/>
    <mergeCell ref="FNM37:FOB37"/>
    <mergeCell ref="FGS37:FHH37"/>
    <mergeCell ref="FHI37:FHX37"/>
    <mergeCell ref="FHY37:FIN37"/>
    <mergeCell ref="FIO37:FJD37"/>
    <mergeCell ref="FJE37:FJT37"/>
    <mergeCell ref="FJU37:FKJ37"/>
    <mergeCell ref="FZE37:FZT37"/>
    <mergeCell ref="FZU37:GAJ37"/>
    <mergeCell ref="GAK37:GAZ37"/>
    <mergeCell ref="GBA37:GBP37"/>
    <mergeCell ref="GBQ37:GCF37"/>
    <mergeCell ref="GCG37:GCV37"/>
    <mergeCell ref="FVM37:FWB37"/>
    <mergeCell ref="FWC37:FWR37"/>
    <mergeCell ref="FWS37:FXH37"/>
    <mergeCell ref="FXI37:FXX37"/>
    <mergeCell ref="FXY37:FYN37"/>
    <mergeCell ref="FYO37:FZD37"/>
    <mergeCell ref="FRU37:FSJ37"/>
    <mergeCell ref="FSK37:FSZ37"/>
    <mergeCell ref="FTA37:FTP37"/>
    <mergeCell ref="FTQ37:FUF37"/>
    <mergeCell ref="FUG37:FUV37"/>
    <mergeCell ref="FUW37:FVL37"/>
    <mergeCell ref="GKG37:GKV37"/>
    <mergeCell ref="GKW37:GLL37"/>
    <mergeCell ref="GLM37:GMB37"/>
    <mergeCell ref="GMC37:GMR37"/>
    <mergeCell ref="GMS37:GNH37"/>
    <mergeCell ref="GNI37:GNX37"/>
    <mergeCell ref="GGO37:GHD37"/>
    <mergeCell ref="GHE37:GHT37"/>
    <mergeCell ref="GHU37:GIJ37"/>
    <mergeCell ref="GIK37:GIZ37"/>
    <mergeCell ref="GJA37:GJP37"/>
    <mergeCell ref="GJQ37:GKF37"/>
    <mergeCell ref="GCW37:GDL37"/>
    <mergeCell ref="GDM37:GEB37"/>
    <mergeCell ref="GEC37:GER37"/>
    <mergeCell ref="GES37:GFH37"/>
    <mergeCell ref="GFI37:GFX37"/>
    <mergeCell ref="GFY37:GGN37"/>
    <mergeCell ref="GVI37:GVX37"/>
    <mergeCell ref="GVY37:GWN37"/>
    <mergeCell ref="GWO37:GXD37"/>
    <mergeCell ref="GXE37:GXT37"/>
    <mergeCell ref="GXU37:GYJ37"/>
    <mergeCell ref="GYK37:GYZ37"/>
    <mergeCell ref="GRQ37:GSF37"/>
    <mergeCell ref="GSG37:GSV37"/>
    <mergeCell ref="GSW37:GTL37"/>
    <mergeCell ref="GTM37:GUB37"/>
    <mergeCell ref="GUC37:GUR37"/>
    <mergeCell ref="GUS37:GVH37"/>
    <mergeCell ref="GNY37:GON37"/>
    <mergeCell ref="GOO37:GPD37"/>
    <mergeCell ref="GPE37:GPT37"/>
    <mergeCell ref="GPU37:GQJ37"/>
    <mergeCell ref="GQK37:GQZ37"/>
    <mergeCell ref="GRA37:GRP37"/>
    <mergeCell ref="HGK37:HGZ37"/>
    <mergeCell ref="HHA37:HHP37"/>
    <mergeCell ref="HHQ37:HIF37"/>
    <mergeCell ref="HIG37:HIV37"/>
    <mergeCell ref="HIW37:HJL37"/>
    <mergeCell ref="HJM37:HKB37"/>
    <mergeCell ref="HCS37:HDH37"/>
    <mergeCell ref="HDI37:HDX37"/>
    <mergeCell ref="HDY37:HEN37"/>
    <mergeCell ref="HEO37:HFD37"/>
    <mergeCell ref="HFE37:HFT37"/>
    <mergeCell ref="HFU37:HGJ37"/>
    <mergeCell ref="GZA37:GZP37"/>
    <mergeCell ref="GZQ37:HAF37"/>
    <mergeCell ref="HAG37:HAV37"/>
    <mergeCell ref="HAW37:HBL37"/>
    <mergeCell ref="HBM37:HCB37"/>
    <mergeCell ref="HCC37:HCR37"/>
    <mergeCell ref="HRM37:HSB37"/>
    <mergeCell ref="HSC37:HSR37"/>
    <mergeCell ref="HSS37:HTH37"/>
    <mergeCell ref="HTI37:HTX37"/>
    <mergeCell ref="HTY37:HUN37"/>
    <mergeCell ref="HUO37:HVD37"/>
    <mergeCell ref="HNU37:HOJ37"/>
    <mergeCell ref="HOK37:HOZ37"/>
    <mergeCell ref="HPA37:HPP37"/>
    <mergeCell ref="HPQ37:HQF37"/>
    <mergeCell ref="HQG37:HQV37"/>
    <mergeCell ref="HQW37:HRL37"/>
    <mergeCell ref="HKC37:HKR37"/>
    <mergeCell ref="HKS37:HLH37"/>
    <mergeCell ref="HLI37:HLX37"/>
    <mergeCell ref="HLY37:HMN37"/>
    <mergeCell ref="HMO37:HND37"/>
    <mergeCell ref="HNE37:HNT37"/>
    <mergeCell ref="ICO37:IDD37"/>
    <mergeCell ref="IDE37:IDT37"/>
    <mergeCell ref="IDU37:IEJ37"/>
    <mergeCell ref="IEK37:IEZ37"/>
    <mergeCell ref="IFA37:IFP37"/>
    <mergeCell ref="IFQ37:IGF37"/>
    <mergeCell ref="HYW37:HZL37"/>
    <mergeCell ref="HZM37:IAB37"/>
    <mergeCell ref="IAC37:IAR37"/>
    <mergeCell ref="IAS37:IBH37"/>
    <mergeCell ref="IBI37:IBX37"/>
    <mergeCell ref="IBY37:ICN37"/>
    <mergeCell ref="HVE37:HVT37"/>
    <mergeCell ref="HVU37:HWJ37"/>
    <mergeCell ref="HWK37:HWZ37"/>
    <mergeCell ref="HXA37:HXP37"/>
    <mergeCell ref="HXQ37:HYF37"/>
    <mergeCell ref="HYG37:HYV37"/>
    <mergeCell ref="INQ37:IOF37"/>
    <mergeCell ref="IOG37:IOV37"/>
    <mergeCell ref="IOW37:IPL37"/>
    <mergeCell ref="IPM37:IQB37"/>
    <mergeCell ref="IQC37:IQR37"/>
    <mergeCell ref="IQS37:IRH37"/>
    <mergeCell ref="IJY37:IKN37"/>
    <mergeCell ref="IKO37:ILD37"/>
    <mergeCell ref="ILE37:ILT37"/>
    <mergeCell ref="ILU37:IMJ37"/>
    <mergeCell ref="IMK37:IMZ37"/>
    <mergeCell ref="INA37:INP37"/>
    <mergeCell ref="IGG37:IGV37"/>
    <mergeCell ref="IGW37:IHL37"/>
    <mergeCell ref="IHM37:IIB37"/>
    <mergeCell ref="IIC37:IIR37"/>
    <mergeCell ref="IIS37:IJH37"/>
    <mergeCell ref="IJI37:IJX37"/>
    <mergeCell ref="IYS37:IZH37"/>
    <mergeCell ref="IZI37:IZX37"/>
    <mergeCell ref="IZY37:JAN37"/>
    <mergeCell ref="JAO37:JBD37"/>
    <mergeCell ref="JBE37:JBT37"/>
    <mergeCell ref="JBU37:JCJ37"/>
    <mergeCell ref="IVA37:IVP37"/>
    <mergeCell ref="IVQ37:IWF37"/>
    <mergeCell ref="IWG37:IWV37"/>
    <mergeCell ref="IWW37:IXL37"/>
    <mergeCell ref="IXM37:IYB37"/>
    <mergeCell ref="IYC37:IYR37"/>
    <mergeCell ref="IRI37:IRX37"/>
    <mergeCell ref="IRY37:ISN37"/>
    <mergeCell ref="ISO37:ITD37"/>
    <mergeCell ref="ITE37:ITT37"/>
    <mergeCell ref="ITU37:IUJ37"/>
    <mergeCell ref="IUK37:IUZ37"/>
    <mergeCell ref="JJU37:JKJ37"/>
    <mergeCell ref="JKK37:JKZ37"/>
    <mergeCell ref="JLA37:JLP37"/>
    <mergeCell ref="JLQ37:JMF37"/>
    <mergeCell ref="JMG37:JMV37"/>
    <mergeCell ref="JMW37:JNL37"/>
    <mergeCell ref="JGC37:JGR37"/>
    <mergeCell ref="JGS37:JHH37"/>
    <mergeCell ref="JHI37:JHX37"/>
    <mergeCell ref="JHY37:JIN37"/>
    <mergeCell ref="JIO37:JJD37"/>
    <mergeCell ref="JJE37:JJT37"/>
    <mergeCell ref="JCK37:JCZ37"/>
    <mergeCell ref="JDA37:JDP37"/>
    <mergeCell ref="JDQ37:JEF37"/>
    <mergeCell ref="JEG37:JEV37"/>
    <mergeCell ref="JEW37:JFL37"/>
    <mergeCell ref="JFM37:JGB37"/>
    <mergeCell ref="JUW37:JVL37"/>
    <mergeCell ref="JVM37:JWB37"/>
    <mergeCell ref="JWC37:JWR37"/>
    <mergeCell ref="JWS37:JXH37"/>
    <mergeCell ref="JXI37:JXX37"/>
    <mergeCell ref="JXY37:JYN37"/>
    <mergeCell ref="JRE37:JRT37"/>
    <mergeCell ref="JRU37:JSJ37"/>
    <mergeCell ref="JSK37:JSZ37"/>
    <mergeCell ref="JTA37:JTP37"/>
    <mergeCell ref="JTQ37:JUF37"/>
    <mergeCell ref="JUG37:JUV37"/>
    <mergeCell ref="JNM37:JOB37"/>
    <mergeCell ref="JOC37:JOR37"/>
    <mergeCell ref="JOS37:JPH37"/>
    <mergeCell ref="JPI37:JPX37"/>
    <mergeCell ref="JPY37:JQN37"/>
    <mergeCell ref="JQO37:JRD37"/>
    <mergeCell ref="KFY37:KGN37"/>
    <mergeCell ref="KGO37:KHD37"/>
    <mergeCell ref="KHE37:KHT37"/>
    <mergeCell ref="KHU37:KIJ37"/>
    <mergeCell ref="KIK37:KIZ37"/>
    <mergeCell ref="KJA37:KJP37"/>
    <mergeCell ref="KCG37:KCV37"/>
    <mergeCell ref="KCW37:KDL37"/>
    <mergeCell ref="KDM37:KEB37"/>
    <mergeCell ref="KEC37:KER37"/>
    <mergeCell ref="KES37:KFH37"/>
    <mergeCell ref="KFI37:KFX37"/>
    <mergeCell ref="JYO37:JZD37"/>
    <mergeCell ref="JZE37:JZT37"/>
    <mergeCell ref="JZU37:KAJ37"/>
    <mergeCell ref="KAK37:KAZ37"/>
    <mergeCell ref="KBA37:KBP37"/>
    <mergeCell ref="KBQ37:KCF37"/>
    <mergeCell ref="KRA37:KRP37"/>
    <mergeCell ref="KRQ37:KSF37"/>
    <mergeCell ref="KSG37:KSV37"/>
    <mergeCell ref="KSW37:KTL37"/>
    <mergeCell ref="KTM37:KUB37"/>
    <mergeCell ref="KUC37:KUR37"/>
    <mergeCell ref="KNI37:KNX37"/>
    <mergeCell ref="KNY37:KON37"/>
    <mergeCell ref="KOO37:KPD37"/>
    <mergeCell ref="KPE37:KPT37"/>
    <mergeCell ref="KPU37:KQJ37"/>
    <mergeCell ref="KQK37:KQZ37"/>
    <mergeCell ref="KJQ37:KKF37"/>
    <mergeCell ref="KKG37:KKV37"/>
    <mergeCell ref="KKW37:KLL37"/>
    <mergeCell ref="KLM37:KMB37"/>
    <mergeCell ref="KMC37:KMR37"/>
    <mergeCell ref="KMS37:KNH37"/>
    <mergeCell ref="LCC37:LCR37"/>
    <mergeCell ref="LCS37:LDH37"/>
    <mergeCell ref="LDI37:LDX37"/>
    <mergeCell ref="LDY37:LEN37"/>
    <mergeCell ref="LEO37:LFD37"/>
    <mergeCell ref="LFE37:LFT37"/>
    <mergeCell ref="KYK37:KYZ37"/>
    <mergeCell ref="KZA37:KZP37"/>
    <mergeCell ref="KZQ37:LAF37"/>
    <mergeCell ref="LAG37:LAV37"/>
    <mergeCell ref="LAW37:LBL37"/>
    <mergeCell ref="LBM37:LCB37"/>
    <mergeCell ref="KUS37:KVH37"/>
    <mergeCell ref="KVI37:KVX37"/>
    <mergeCell ref="KVY37:KWN37"/>
    <mergeCell ref="KWO37:KXD37"/>
    <mergeCell ref="KXE37:KXT37"/>
    <mergeCell ref="KXU37:KYJ37"/>
    <mergeCell ref="LNE37:LNT37"/>
    <mergeCell ref="LNU37:LOJ37"/>
    <mergeCell ref="LOK37:LOZ37"/>
    <mergeCell ref="LPA37:LPP37"/>
    <mergeCell ref="LPQ37:LQF37"/>
    <mergeCell ref="LQG37:LQV37"/>
    <mergeCell ref="LJM37:LKB37"/>
    <mergeCell ref="LKC37:LKR37"/>
    <mergeCell ref="LKS37:LLH37"/>
    <mergeCell ref="LLI37:LLX37"/>
    <mergeCell ref="LLY37:LMN37"/>
    <mergeCell ref="LMO37:LND37"/>
    <mergeCell ref="LFU37:LGJ37"/>
    <mergeCell ref="LGK37:LGZ37"/>
    <mergeCell ref="LHA37:LHP37"/>
    <mergeCell ref="LHQ37:LIF37"/>
    <mergeCell ref="LIG37:LIV37"/>
    <mergeCell ref="LIW37:LJL37"/>
    <mergeCell ref="LYG37:LYV37"/>
    <mergeCell ref="LYW37:LZL37"/>
    <mergeCell ref="LZM37:MAB37"/>
    <mergeCell ref="MAC37:MAR37"/>
    <mergeCell ref="MAS37:MBH37"/>
    <mergeCell ref="MBI37:MBX37"/>
    <mergeCell ref="LUO37:LVD37"/>
    <mergeCell ref="LVE37:LVT37"/>
    <mergeCell ref="LVU37:LWJ37"/>
    <mergeCell ref="LWK37:LWZ37"/>
    <mergeCell ref="LXA37:LXP37"/>
    <mergeCell ref="LXQ37:LYF37"/>
    <mergeCell ref="LQW37:LRL37"/>
    <mergeCell ref="LRM37:LSB37"/>
    <mergeCell ref="LSC37:LSR37"/>
    <mergeCell ref="LSS37:LTH37"/>
    <mergeCell ref="LTI37:LTX37"/>
    <mergeCell ref="LTY37:LUN37"/>
    <mergeCell ref="MJI37:MJX37"/>
    <mergeCell ref="MJY37:MKN37"/>
    <mergeCell ref="MKO37:MLD37"/>
    <mergeCell ref="MLE37:MLT37"/>
    <mergeCell ref="MLU37:MMJ37"/>
    <mergeCell ref="MMK37:MMZ37"/>
    <mergeCell ref="MFQ37:MGF37"/>
    <mergeCell ref="MGG37:MGV37"/>
    <mergeCell ref="MGW37:MHL37"/>
    <mergeCell ref="MHM37:MIB37"/>
    <mergeCell ref="MIC37:MIR37"/>
    <mergeCell ref="MIS37:MJH37"/>
    <mergeCell ref="MBY37:MCN37"/>
    <mergeCell ref="MCO37:MDD37"/>
    <mergeCell ref="MDE37:MDT37"/>
    <mergeCell ref="MDU37:MEJ37"/>
    <mergeCell ref="MEK37:MEZ37"/>
    <mergeCell ref="MFA37:MFP37"/>
    <mergeCell ref="MUK37:MUZ37"/>
    <mergeCell ref="MVA37:MVP37"/>
    <mergeCell ref="MVQ37:MWF37"/>
    <mergeCell ref="MWG37:MWV37"/>
    <mergeCell ref="MWW37:MXL37"/>
    <mergeCell ref="MXM37:MYB37"/>
    <mergeCell ref="MQS37:MRH37"/>
    <mergeCell ref="MRI37:MRX37"/>
    <mergeCell ref="MRY37:MSN37"/>
    <mergeCell ref="MSO37:MTD37"/>
    <mergeCell ref="MTE37:MTT37"/>
    <mergeCell ref="MTU37:MUJ37"/>
    <mergeCell ref="MNA37:MNP37"/>
    <mergeCell ref="MNQ37:MOF37"/>
    <mergeCell ref="MOG37:MOV37"/>
    <mergeCell ref="MOW37:MPL37"/>
    <mergeCell ref="MPM37:MQB37"/>
    <mergeCell ref="MQC37:MQR37"/>
    <mergeCell ref="NFM37:NGB37"/>
    <mergeCell ref="NGC37:NGR37"/>
    <mergeCell ref="NGS37:NHH37"/>
    <mergeCell ref="NHI37:NHX37"/>
    <mergeCell ref="NHY37:NIN37"/>
    <mergeCell ref="NIO37:NJD37"/>
    <mergeCell ref="NBU37:NCJ37"/>
    <mergeCell ref="NCK37:NCZ37"/>
    <mergeCell ref="NDA37:NDP37"/>
    <mergeCell ref="NDQ37:NEF37"/>
    <mergeCell ref="NEG37:NEV37"/>
    <mergeCell ref="NEW37:NFL37"/>
    <mergeCell ref="MYC37:MYR37"/>
    <mergeCell ref="MYS37:MZH37"/>
    <mergeCell ref="MZI37:MZX37"/>
    <mergeCell ref="MZY37:NAN37"/>
    <mergeCell ref="NAO37:NBD37"/>
    <mergeCell ref="NBE37:NBT37"/>
    <mergeCell ref="NQO37:NRD37"/>
    <mergeCell ref="NRE37:NRT37"/>
    <mergeCell ref="NRU37:NSJ37"/>
    <mergeCell ref="NSK37:NSZ37"/>
    <mergeCell ref="NTA37:NTP37"/>
    <mergeCell ref="NTQ37:NUF37"/>
    <mergeCell ref="NMW37:NNL37"/>
    <mergeCell ref="NNM37:NOB37"/>
    <mergeCell ref="NOC37:NOR37"/>
    <mergeCell ref="NOS37:NPH37"/>
    <mergeCell ref="NPI37:NPX37"/>
    <mergeCell ref="NPY37:NQN37"/>
    <mergeCell ref="NJE37:NJT37"/>
    <mergeCell ref="NJU37:NKJ37"/>
    <mergeCell ref="NKK37:NKZ37"/>
    <mergeCell ref="NLA37:NLP37"/>
    <mergeCell ref="NLQ37:NMF37"/>
    <mergeCell ref="NMG37:NMV37"/>
    <mergeCell ref="OBQ37:OCF37"/>
    <mergeCell ref="OCG37:OCV37"/>
    <mergeCell ref="OCW37:ODL37"/>
    <mergeCell ref="ODM37:OEB37"/>
    <mergeCell ref="OEC37:OER37"/>
    <mergeCell ref="OES37:OFH37"/>
    <mergeCell ref="NXY37:NYN37"/>
    <mergeCell ref="NYO37:NZD37"/>
    <mergeCell ref="NZE37:NZT37"/>
    <mergeCell ref="NZU37:OAJ37"/>
    <mergeCell ref="OAK37:OAZ37"/>
    <mergeCell ref="OBA37:OBP37"/>
    <mergeCell ref="NUG37:NUV37"/>
    <mergeCell ref="NUW37:NVL37"/>
    <mergeCell ref="NVM37:NWB37"/>
    <mergeCell ref="NWC37:NWR37"/>
    <mergeCell ref="NWS37:NXH37"/>
    <mergeCell ref="NXI37:NXX37"/>
    <mergeCell ref="OMS37:ONH37"/>
    <mergeCell ref="ONI37:ONX37"/>
    <mergeCell ref="ONY37:OON37"/>
    <mergeCell ref="OOO37:OPD37"/>
    <mergeCell ref="OPE37:OPT37"/>
    <mergeCell ref="OPU37:OQJ37"/>
    <mergeCell ref="OJA37:OJP37"/>
    <mergeCell ref="OJQ37:OKF37"/>
    <mergeCell ref="OKG37:OKV37"/>
    <mergeCell ref="OKW37:OLL37"/>
    <mergeCell ref="OLM37:OMB37"/>
    <mergeCell ref="OMC37:OMR37"/>
    <mergeCell ref="OFI37:OFX37"/>
    <mergeCell ref="OFY37:OGN37"/>
    <mergeCell ref="OGO37:OHD37"/>
    <mergeCell ref="OHE37:OHT37"/>
    <mergeCell ref="OHU37:OIJ37"/>
    <mergeCell ref="OIK37:OIZ37"/>
    <mergeCell ref="OXU37:OYJ37"/>
    <mergeCell ref="OYK37:OYZ37"/>
    <mergeCell ref="OZA37:OZP37"/>
    <mergeCell ref="OZQ37:PAF37"/>
    <mergeCell ref="PAG37:PAV37"/>
    <mergeCell ref="PAW37:PBL37"/>
    <mergeCell ref="OUC37:OUR37"/>
    <mergeCell ref="OUS37:OVH37"/>
    <mergeCell ref="OVI37:OVX37"/>
    <mergeCell ref="OVY37:OWN37"/>
    <mergeCell ref="OWO37:OXD37"/>
    <mergeCell ref="OXE37:OXT37"/>
    <mergeCell ref="OQK37:OQZ37"/>
    <mergeCell ref="ORA37:ORP37"/>
    <mergeCell ref="ORQ37:OSF37"/>
    <mergeCell ref="OSG37:OSV37"/>
    <mergeCell ref="OSW37:OTL37"/>
    <mergeCell ref="OTM37:OUB37"/>
    <mergeCell ref="PIW37:PJL37"/>
    <mergeCell ref="PJM37:PKB37"/>
    <mergeCell ref="PKC37:PKR37"/>
    <mergeCell ref="PKS37:PLH37"/>
    <mergeCell ref="PLI37:PLX37"/>
    <mergeCell ref="PLY37:PMN37"/>
    <mergeCell ref="PFE37:PFT37"/>
    <mergeCell ref="PFU37:PGJ37"/>
    <mergeCell ref="PGK37:PGZ37"/>
    <mergeCell ref="PHA37:PHP37"/>
    <mergeCell ref="PHQ37:PIF37"/>
    <mergeCell ref="PIG37:PIV37"/>
    <mergeCell ref="PBM37:PCB37"/>
    <mergeCell ref="PCC37:PCR37"/>
    <mergeCell ref="PCS37:PDH37"/>
    <mergeCell ref="PDI37:PDX37"/>
    <mergeCell ref="PDY37:PEN37"/>
    <mergeCell ref="PEO37:PFD37"/>
    <mergeCell ref="PTY37:PUN37"/>
    <mergeCell ref="PUO37:PVD37"/>
    <mergeCell ref="PVE37:PVT37"/>
    <mergeCell ref="PVU37:PWJ37"/>
    <mergeCell ref="PWK37:PWZ37"/>
    <mergeCell ref="PXA37:PXP37"/>
    <mergeCell ref="PQG37:PQV37"/>
    <mergeCell ref="PQW37:PRL37"/>
    <mergeCell ref="PRM37:PSB37"/>
    <mergeCell ref="PSC37:PSR37"/>
    <mergeCell ref="PSS37:PTH37"/>
    <mergeCell ref="PTI37:PTX37"/>
    <mergeCell ref="PMO37:PND37"/>
    <mergeCell ref="PNE37:PNT37"/>
    <mergeCell ref="PNU37:POJ37"/>
    <mergeCell ref="POK37:POZ37"/>
    <mergeCell ref="PPA37:PPP37"/>
    <mergeCell ref="PPQ37:PQF37"/>
    <mergeCell ref="QFA37:QFP37"/>
    <mergeCell ref="QFQ37:QGF37"/>
    <mergeCell ref="QGG37:QGV37"/>
    <mergeCell ref="QGW37:QHL37"/>
    <mergeCell ref="QHM37:QIB37"/>
    <mergeCell ref="QIC37:QIR37"/>
    <mergeCell ref="QBI37:QBX37"/>
    <mergeCell ref="QBY37:QCN37"/>
    <mergeCell ref="QCO37:QDD37"/>
    <mergeCell ref="QDE37:QDT37"/>
    <mergeCell ref="QDU37:QEJ37"/>
    <mergeCell ref="QEK37:QEZ37"/>
    <mergeCell ref="PXQ37:PYF37"/>
    <mergeCell ref="PYG37:PYV37"/>
    <mergeCell ref="PYW37:PZL37"/>
    <mergeCell ref="PZM37:QAB37"/>
    <mergeCell ref="QAC37:QAR37"/>
    <mergeCell ref="QAS37:QBH37"/>
    <mergeCell ref="QQC37:QQR37"/>
    <mergeCell ref="QQS37:QRH37"/>
    <mergeCell ref="QRI37:QRX37"/>
    <mergeCell ref="QRY37:QSN37"/>
    <mergeCell ref="QSO37:QTD37"/>
    <mergeCell ref="QTE37:QTT37"/>
    <mergeCell ref="QMK37:QMZ37"/>
    <mergeCell ref="QNA37:QNP37"/>
    <mergeCell ref="QNQ37:QOF37"/>
    <mergeCell ref="QOG37:QOV37"/>
    <mergeCell ref="QOW37:QPL37"/>
    <mergeCell ref="QPM37:QQB37"/>
    <mergeCell ref="QIS37:QJH37"/>
    <mergeCell ref="QJI37:QJX37"/>
    <mergeCell ref="QJY37:QKN37"/>
    <mergeCell ref="QKO37:QLD37"/>
    <mergeCell ref="QLE37:QLT37"/>
    <mergeCell ref="QLU37:QMJ37"/>
    <mergeCell ref="RBE37:RBT37"/>
    <mergeCell ref="RBU37:RCJ37"/>
    <mergeCell ref="RCK37:RCZ37"/>
    <mergeCell ref="RDA37:RDP37"/>
    <mergeCell ref="RDQ37:REF37"/>
    <mergeCell ref="REG37:REV37"/>
    <mergeCell ref="QXM37:QYB37"/>
    <mergeCell ref="QYC37:QYR37"/>
    <mergeCell ref="QYS37:QZH37"/>
    <mergeCell ref="QZI37:QZX37"/>
    <mergeCell ref="QZY37:RAN37"/>
    <mergeCell ref="RAO37:RBD37"/>
    <mergeCell ref="QTU37:QUJ37"/>
    <mergeCell ref="QUK37:QUZ37"/>
    <mergeCell ref="QVA37:QVP37"/>
    <mergeCell ref="QVQ37:QWF37"/>
    <mergeCell ref="QWG37:QWV37"/>
    <mergeCell ref="QWW37:QXL37"/>
    <mergeCell ref="RMG37:RMV37"/>
    <mergeCell ref="RMW37:RNL37"/>
    <mergeCell ref="RNM37:ROB37"/>
    <mergeCell ref="ROC37:ROR37"/>
    <mergeCell ref="ROS37:RPH37"/>
    <mergeCell ref="RPI37:RPX37"/>
    <mergeCell ref="RIO37:RJD37"/>
    <mergeCell ref="RJE37:RJT37"/>
    <mergeCell ref="RJU37:RKJ37"/>
    <mergeCell ref="RKK37:RKZ37"/>
    <mergeCell ref="RLA37:RLP37"/>
    <mergeCell ref="RLQ37:RMF37"/>
    <mergeCell ref="REW37:RFL37"/>
    <mergeCell ref="RFM37:RGB37"/>
    <mergeCell ref="RGC37:RGR37"/>
    <mergeCell ref="RGS37:RHH37"/>
    <mergeCell ref="RHI37:RHX37"/>
    <mergeCell ref="RHY37:RIN37"/>
    <mergeCell ref="RXI37:RXX37"/>
    <mergeCell ref="RXY37:RYN37"/>
    <mergeCell ref="RYO37:RZD37"/>
    <mergeCell ref="RZE37:RZT37"/>
    <mergeCell ref="RZU37:SAJ37"/>
    <mergeCell ref="SAK37:SAZ37"/>
    <mergeCell ref="RTQ37:RUF37"/>
    <mergeCell ref="RUG37:RUV37"/>
    <mergeCell ref="RUW37:RVL37"/>
    <mergeCell ref="RVM37:RWB37"/>
    <mergeCell ref="RWC37:RWR37"/>
    <mergeCell ref="RWS37:RXH37"/>
    <mergeCell ref="RPY37:RQN37"/>
    <mergeCell ref="RQO37:RRD37"/>
    <mergeCell ref="RRE37:RRT37"/>
    <mergeCell ref="RRU37:RSJ37"/>
    <mergeCell ref="RSK37:RSZ37"/>
    <mergeCell ref="RTA37:RTP37"/>
    <mergeCell ref="SIK37:SIZ37"/>
    <mergeCell ref="SJA37:SJP37"/>
    <mergeCell ref="SJQ37:SKF37"/>
    <mergeCell ref="SKG37:SKV37"/>
    <mergeCell ref="SKW37:SLL37"/>
    <mergeCell ref="SLM37:SMB37"/>
    <mergeCell ref="SES37:SFH37"/>
    <mergeCell ref="SFI37:SFX37"/>
    <mergeCell ref="SFY37:SGN37"/>
    <mergeCell ref="SGO37:SHD37"/>
    <mergeCell ref="SHE37:SHT37"/>
    <mergeCell ref="SHU37:SIJ37"/>
    <mergeCell ref="SBA37:SBP37"/>
    <mergeCell ref="SBQ37:SCF37"/>
    <mergeCell ref="SCG37:SCV37"/>
    <mergeCell ref="SCW37:SDL37"/>
    <mergeCell ref="SDM37:SEB37"/>
    <mergeCell ref="SEC37:SER37"/>
    <mergeCell ref="STM37:SUB37"/>
    <mergeCell ref="SUC37:SUR37"/>
    <mergeCell ref="SUS37:SVH37"/>
    <mergeCell ref="SVI37:SVX37"/>
    <mergeCell ref="SVY37:SWN37"/>
    <mergeCell ref="SWO37:SXD37"/>
    <mergeCell ref="SPU37:SQJ37"/>
    <mergeCell ref="SQK37:SQZ37"/>
    <mergeCell ref="SRA37:SRP37"/>
    <mergeCell ref="SRQ37:SSF37"/>
    <mergeCell ref="SSG37:SSV37"/>
    <mergeCell ref="SSW37:STL37"/>
    <mergeCell ref="SMC37:SMR37"/>
    <mergeCell ref="SMS37:SNH37"/>
    <mergeCell ref="SNI37:SNX37"/>
    <mergeCell ref="SNY37:SON37"/>
    <mergeCell ref="SOO37:SPD37"/>
    <mergeCell ref="SPE37:SPT37"/>
    <mergeCell ref="TEO37:TFD37"/>
    <mergeCell ref="TFE37:TFT37"/>
    <mergeCell ref="TFU37:TGJ37"/>
    <mergeCell ref="TGK37:TGZ37"/>
    <mergeCell ref="THA37:THP37"/>
    <mergeCell ref="THQ37:TIF37"/>
    <mergeCell ref="TAW37:TBL37"/>
    <mergeCell ref="TBM37:TCB37"/>
    <mergeCell ref="TCC37:TCR37"/>
    <mergeCell ref="TCS37:TDH37"/>
    <mergeCell ref="TDI37:TDX37"/>
    <mergeCell ref="TDY37:TEN37"/>
    <mergeCell ref="SXE37:SXT37"/>
    <mergeCell ref="SXU37:SYJ37"/>
    <mergeCell ref="SYK37:SYZ37"/>
    <mergeCell ref="SZA37:SZP37"/>
    <mergeCell ref="SZQ37:TAF37"/>
    <mergeCell ref="TAG37:TAV37"/>
    <mergeCell ref="TPQ37:TQF37"/>
    <mergeCell ref="TQG37:TQV37"/>
    <mergeCell ref="TQW37:TRL37"/>
    <mergeCell ref="TRM37:TSB37"/>
    <mergeCell ref="TSC37:TSR37"/>
    <mergeCell ref="TSS37:TTH37"/>
    <mergeCell ref="TLY37:TMN37"/>
    <mergeCell ref="TMO37:TND37"/>
    <mergeCell ref="TNE37:TNT37"/>
    <mergeCell ref="TNU37:TOJ37"/>
    <mergeCell ref="TOK37:TOZ37"/>
    <mergeCell ref="TPA37:TPP37"/>
    <mergeCell ref="TIG37:TIV37"/>
    <mergeCell ref="TIW37:TJL37"/>
    <mergeCell ref="TJM37:TKB37"/>
    <mergeCell ref="TKC37:TKR37"/>
    <mergeCell ref="TKS37:TLH37"/>
    <mergeCell ref="TLI37:TLX37"/>
    <mergeCell ref="UAS37:UBH37"/>
    <mergeCell ref="UBI37:UBX37"/>
    <mergeCell ref="UBY37:UCN37"/>
    <mergeCell ref="UCO37:UDD37"/>
    <mergeCell ref="UDE37:UDT37"/>
    <mergeCell ref="UDU37:UEJ37"/>
    <mergeCell ref="TXA37:TXP37"/>
    <mergeCell ref="TXQ37:TYF37"/>
    <mergeCell ref="TYG37:TYV37"/>
    <mergeCell ref="TYW37:TZL37"/>
    <mergeCell ref="TZM37:UAB37"/>
    <mergeCell ref="UAC37:UAR37"/>
    <mergeCell ref="TTI37:TTX37"/>
    <mergeCell ref="TTY37:TUN37"/>
    <mergeCell ref="TUO37:TVD37"/>
    <mergeCell ref="TVE37:TVT37"/>
    <mergeCell ref="TVU37:TWJ37"/>
    <mergeCell ref="TWK37:TWZ37"/>
    <mergeCell ref="ULU37:UMJ37"/>
    <mergeCell ref="UMK37:UMZ37"/>
    <mergeCell ref="UNA37:UNP37"/>
    <mergeCell ref="UNQ37:UOF37"/>
    <mergeCell ref="UOG37:UOV37"/>
    <mergeCell ref="UOW37:UPL37"/>
    <mergeCell ref="UIC37:UIR37"/>
    <mergeCell ref="UIS37:UJH37"/>
    <mergeCell ref="UJI37:UJX37"/>
    <mergeCell ref="UJY37:UKN37"/>
    <mergeCell ref="UKO37:ULD37"/>
    <mergeCell ref="ULE37:ULT37"/>
    <mergeCell ref="UEK37:UEZ37"/>
    <mergeCell ref="UFA37:UFP37"/>
    <mergeCell ref="UFQ37:UGF37"/>
    <mergeCell ref="UGG37:UGV37"/>
    <mergeCell ref="UGW37:UHL37"/>
    <mergeCell ref="UHM37:UIB37"/>
    <mergeCell ref="UWW37:UXL37"/>
    <mergeCell ref="UXM37:UYB37"/>
    <mergeCell ref="UYC37:UYR37"/>
    <mergeCell ref="UYS37:UZH37"/>
    <mergeCell ref="UZI37:UZX37"/>
    <mergeCell ref="UZY37:VAN37"/>
    <mergeCell ref="UTE37:UTT37"/>
    <mergeCell ref="UTU37:UUJ37"/>
    <mergeCell ref="UUK37:UUZ37"/>
    <mergeCell ref="UVA37:UVP37"/>
    <mergeCell ref="UVQ37:UWF37"/>
    <mergeCell ref="UWG37:UWV37"/>
    <mergeCell ref="UPM37:UQB37"/>
    <mergeCell ref="UQC37:UQR37"/>
    <mergeCell ref="UQS37:URH37"/>
    <mergeCell ref="URI37:URX37"/>
    <mergeCell ref="URY37:USN37"/>
    <mergeCell ref="USO37:UTD37"/>
    <mergeCell ref="VHY37:VIN37"/>
    <mergeCell ref="VIO37:VJD37"/>
    <mergeCell ref="VJE37:VJT37"/>
    <mergeCell ref="VJU37:VKJ37"/>
    <mergeCell ref="VKK37:VKZ37"/>
    <mergeCell ref="VLA37:VLP37"/>
    <mergeCell ref="VEG37:VEV37"/>
    <mergeCell ref="VEW37:VFL37"/>
    <mergeCell ref="VFM37:VGB37"/>
    <mergeCell ref="VGC37:VGR37"/>
    <mergeCell ref="VGS37:VHH37"/>
    <mergeCell ref="VHI37:VHX37"/>
    <mergeCell ref="VAO37:VBD37"/>
    <mergeCell ref="VBE37:VBT37"/>
    <mergeCell ref="VBU37:VCJ37"/>
    <mergeCell ref="VCK37:VCZ37"/>
    <mergeCell ref="VDA37:VDP37"/>
    <mergeCell ref="VDQ37:VEF37"/>
    <mergeCell ref="VTA37:VTP37"/>
    <mergeCell ref="VTQ37:VUF37"/>
    <mergeCell ref="VUG37:VUV37"/>
    <mergeCell ref="VUW37:VVL37"/>
    <mergeCell ref="VVM37:VWB37"/>
    <mergeCell ref="VWC37:VWR37"/>
    <mergeCell ref="VPI37:VPX37"/>
    <mergeCell ref="VPY37:VQN37"/>
    <mergeCell ref="VQO37:VRD37"/>
    <mergeCell ref="VRE37:VRT37"/>
    <mergeCell ref="VRU37:VSJ37"/>
    <mergeCell ref="VSK37:VSZ37"/>
    <mergeCell ref="VLQ37:VMF37"/>
    <mergeCell ref="VMG37:VMV37"/>
    <mergeCell ref="VMW37:VNL37"/>
    <mergeCell ref="VNM37:VOB37"/>
    <mergeCell ref="VOC37:VOR37"/>
    <mergeCell ref="VOS37:VPH37"/>
    <mergeCell ref="WEC37:WER37"/>
    <mergeCell ref="WES37:WFH37"/>
    <mergeCell ref="WFI37:WFX37"/>
    <mergeCell ref="WFY37:WGN37"/>
    <mergeCell ref="WGO37:WHD37"/>
    <mergeCell ref="WHE37:WHT37"/>
    <mergeCell ref="WAK37:WAZ37"/>
    <mergeCell ref="WBA37:WBP37"/>
    <mergeCell ref="WBQ37:WCF37"/>
    <mergeCell ref="WCG37:WCV37"/>
    <mergeCell ref="WCW37:WDL37"/>
    <mergeCell ref="WDM37:WEB37"/>
    <mergeCell ref="VWS37:VXH37"/>
    <mergeCell ref="VXI37:VXX37"/>
    <mergeCell ref="VXY37:VYN37"/>
    <mergeCell ref="VYO37:VZD37"/>
    <mergeCell ref="VZE37:VZT37"/>
    <mergeCell ref="VZU37:WAJ37"/>
    <mergeCell ref="WPE37:WPT37"/>
    <mergeCell ref="WPU37:WQJ37"/>
    <mergeCell ref="WQK37:WQZ37"/>
    <mergeCell ref="WRA37:WRP37"/>
    <mergeCell ref="WRQ37:WSF37"/>
    <mergeCell ref="WSG37:WSV37"/>
    <mergeCell ref="WLM37:WMB37"/>
    <mergeCell ref="WMC37:WMR37"/>
    <mergeCell ref="WMS37:WNH37"/>
    <mergeCell ref="WNI37:WNX37"/>
    <mergeCell ref="WNY37:WON37"/>
    <mergeCell ref="WOO37:WPD37"/>
    <mergeCell ref="WHU37:WIJ37"/>
    <mergeCell ref="WIK37:WIZ37"/>
    <mergeCell ref="WJA37:WJP37"/>
    <mergeCell ref="WJQ37:WKF37"/>
    <mergeCell ref="WKG37:WKV37"/>
    <mergeCell ref="WKW37:WLL37"/>
    <mergeCell ref="XDY37:XEN37"/>
    <mergeCell ref="XEO37:XFD37"/>
    <mergeCell ref="XAG37:XAV37"/>
    <mergeCell ref="XAW37:XBL37"/>
    <mergeCell ref="XBM37:XCB37"/>
    <mergeCell ref="XCC37:XCR37"/>
    <mergeCell ref="XCS37:XDH37"/>
    <mergeCell ref="XDI37:XDX37"/>
    <mergeCell ref="WWO37:WXD37"/>
    <mergeCell ref="WXE37:WXT37"/>
    <mergeCell ref="WXU37:WYJ37"/>
    <mergeCell ref="WYK37:WYZ37"/>
    <mergeCell ref="WZA37:WZP37"/>
    <mergeCell ref="WZQ37:XAF37"/>
    <mergeCell ref="WSW37:WTL37"/>
    <mergeCell ref="WTM37:WUB37"/>
    <mergeCell ref="WUC37:WUR37"/>
    <mergeCell ref="WUS37:WVH37"/>
    <mergeCell ref="WVI37:WVX37"/>
    <mergeCell ref="WVY37:WWN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ED42-4976-46EF-8AEB-A28066BC3878}">
  <dimension ref="A1:P34"/>
  <sheetViews>
    <sheetView workbookViewId="0">
      <selection activeCell="A2" sqref="A2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4.66</v>
      </c>
      <c r="D18" s="4">
        <v>4.55</v>
      </c>
      <c r="E18" s="4">
        <v>4.53</v>
      </c>
      <c r="F18" s="18">
        <v>4.45</v>
      </c>
      <c r="G18" s="18">
        <v>4.32</v>
      </c>
      <c r="H18" s="18">
        <v>3.74</v>
      </c>
      <c r="J18" s="13" t="s">
        <v>20</v>
      </c>
      <c r="K18" s="15">
        <f t="shared" ref="K18:P18" si="0">($C$3/$C$4)*(($C$4+$C$5)*$E$3/C18)-$C$3-$E$4</f>
        <v>10726909.871244634</v>
      </c>
      <c r="L18" s="15">
        <f t="shared" si="0"/>
        <v>10988901.098901099</v>
      </c>
      <c r="M18" s="15">
        <f t="shared" si="0"/>
        <v>11037902.869757174</v>
      </c>
      <c r="N18" s="15">
        <f t="shared" si="0"/>
        <v>11238314.606741574</v>
      </c>
      <c r="O18" s="15">
        <f t="shared" si="0"/>
        <v>11579814.814814815</v>
      </c>
      <c r="P18" s="15">
        <f t="shared" si="0"/>
        <v>13392673.796791444</v>
      </c>
    </row>
    <row r="19" spans="1:16" ht="41.4" x14ac:dyDescent="0.25">
      <c r="A19" s="33"/>
      <c r="B19" s="8" t="s">
        <v>13</v>
      </c>
      <c r="C19" s="12"/>
      <c r="D19" s="4">
        <v>4.63</v>
      </c>
      <c r="E19" s="4">
        <v>4.66</v>
      </c>
      <c r="F19" s="18">
        <v>4.6399999999999997</v>
      </c>
      <c r="G19" s="18">
        <v>4.5599999999999996</v>
      </c>
      <c r="H19" s="18">
        <v>3.86</v>
      </c>
      <c r="J19" s="13" t="s">
        <v>14</v>
      </c>
      <c r="K19" s="4">
        <f t="shared" ref="K19:P19" si="1">(K18-$K$18)/$K$18</f>
        <v>0</v>
      </c>
      <c r="L19" s="4">
        <f t="shared" si="1"/>
        <v>2.4423737199356782E-2</v>
      </c>
      <c r="M19" s="4">
        <f t="shared" si="1"/>
        <v>2.8991853408427658E-2</v>
      </c>
      <c r="N19" s="4">
        <f t="shared" si="1"/>
        <v>4.7674935432043701E-2</v>
      </c>
      <c r="O19" s="4">
        <f t="shared" si="1"/>
        <v>7.9510777456660034E-2</v>
      </c>
      <c r="P19" s="4">
        <f t="shared" si="1"/>
        <v>0.2485118228403185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4.53</v>
      </c>
      <c r="D21" s="4">
        <v>4.3499999999999996</v>
      </c>
      <c r="E21" s="4">
        <v>4.32</v>
      </c>
      <c r="F21" s="18">
        <v>4.22</v>
      </c>
      <c r="G21" s="18">
        <v>4.0599999999999996</v>
      </c>
      <c r="H21" s="18">
        <v>3.28</v>
      </c>
      <c r="J21" s="13" t="s">
        <v>20</v>
      </c>
      <c r="K21" s="15">
        <f t="shared" ref="K21:P21" si="2">($C$3/$C$4)*(($C$4+$C$5)*$E$3/C21)-$C$3-$E$4</f>
        <v>11037902.869757174</v>
      </c>
      <c r="L21" s="15">
        <f t="shared" si="2"/>
        <v>11499195.402298851</v>
      </c>
      <c r="M21" s="15">
        <f t="shared" si="2"/>
        <v>11579814.814814815</v>
      </c>
      <c r="N21" s="15">
        <f t="shared" si="2"/>
        <v>11856824.644549765</v>
      </c>
      <c r="O21" s="15">
        <f t="shared" si="2"/>
        <v>12328423.645320199</v>
      </c>
      <c r="P21" s="15">
        <f t="shared" si="2"/>
        <v>15286341.463414636</v>
      </c>
    </row>
    <row r="22" spans="1:16" ht="41.4" x14ac:dyDescent="0.25">
      <c r="A22" s="33"/>
      <c r="B22" s="8" t="s">
        <v>13</v>
      </c>
      <c r="C22" s="12"/>
      <c r="D22" s="4">
        <v>4.47</v>
      </c>
      <c r="E22" s="4">
        <v>4.4800000000000004</v>
      </c>
      <c r="F22" s="18">
        <v>4.45</v>
      </c>
      <c r="G22" s="18">
        <v>4.3600000000000003</v>
      </c>
      <c r="H22" s="18">
        <v>3.44</v>
      </c>
      <c r="J22" s="13" t="s">
        <v>14</v>
      </c>
      <c r="K22" s="4">
        <f t="shared" ref="K22:P22" si="3">(K21-$K$21)/$K$21</f>
        <v>0</v>
      </c>
      <c r="L22" s="4">
        <f t="shared" si="3"/>
        <v>4.1791682531069914E-2</v>
      </c>
      <c r="M22" s="4">
        <f t="shared" si="3"/>
        <v>4.9095552973421247E-2</v>
      </c>
      <c r="N22" s="4">
        <f t="shared" si="3"/>
        <v>7.4191790275339398E-2</v>
      </c>
      <c r="O22" s="4">
        <f t="shared" si="3"/>
        <v>0.11691720708096939</v>
      </c>
      <c r="P22" s="4">
        <f t="shared" si="3"/>
        <v>0.38489545014006132</v>
      </c>
    </row>
    <row r="25" spans="1:16" x14ac:dyDescent="0.25">
      <c r="A25" s="37" t="s">
        <v>34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9</v>
      </c>
      <c r="E28" s="35"/>
      <c r="F28" s="35"/>
      <c r="G28" s="35"/>
      <c r="H28" s="36"/>
      <c r="L28" s="34" t="s">
        <v>9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2.92</v>
      </c>
      <c r="D30" s="4">
        <v>2.99</v>
      </c>
      <c r="E30" s="4">
        <v>3.05</v>
      </c>
      <c r="F30" s="18">
        <v>3.09</v>
      </c>
      <c r="G30" s="18">
        <v>3.26</v>
      </c>
      <c r="H30" s="18">
        <v>3.06</v>
      </c>
      <c r="J30" s="13" t="s">
        <v>20</v>
      </c>
      <c r="K30" s="15">
        <f t="shared" ref="K30:P30" si="4">($C$3/$C$4)*(($C$4+$C$5)*$E$3/C30)-$C$3-$E$4</f>
        <v>17184520.547945205</v>
      </c>
      <c r="L30" s="15">
        <f t="shared" si="4"/>
        <v>16779632.10702341</v>
      </c>
      <c r="M30" s="15">
        <f t="shared" si="4"/>
        <v>16447377.049180329</v>
      </c>
      <c r="N30" s="15">
        <f t="shared" si="4"/>
        <v>16233042.071197411</v>
      </c>
      <c r="O30" s="15">
        <f t="shared" si="4"/>
        <v>15380797.546012271</v>
      </c>
      <c r="P30" s="15">
        <f t="shared" si="4"/>
        <v>16393267.973856209</v>
      </c>
    </row>
    <row r="31" spans="1:16" ht="41.4" x14ac:dyDescent="0.25">
      <c r="A31" s="33"/>
      <c r="B31" s="8" t="s">
        <v>13</v>
      </c>
      <c r="C31" s="12"/>
      <c r="D31" s="4">
        <v>2.93</v>
      </c>
      <c r="E31" s="4">
        <v>2.92</v>
      </c>
      <c r="F31" s="18">
        <v>2.83</v>
      </c>
      <c r="G31" s="18">
        <v>2.85</v>
      </c>
      <c r="H31" s="18">
        <v>2.5499999999999998</v>
      </c>
      <c r="J31" s="13" t="s">
        <v>14</v>
      </c>
      <c r="K31" s="16">
        <f t="shared" ref="K31:P31" si="5">(K30-$K$30)/$K$30</f>
        <v>0</v>
      </c>
      <c r="L31" s="16">
        <f t="shared" si="5"/>
        <v>-2.3561229991383617E-2</v>
      </c>
      <c r="M31" s="16">
        <f t="shared" si="5"/>
        <v>-4.2895785000706253E-2</v>
      </c>
      <c r="N31" s="16">
        <f t="shared" si="5"/>
        <v>-5.5368345837356787E-2</v>
      </c>
      <c r="O31" s="16">
        <f t="shared" si="5"/>
        <v>-0.10496207891867018</v>
      </c>
      <c r="P31" s="16">
        <f t="shared" si="5"/>
        <v>-4.6044495211919556E-2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1.99</v>
      </c>
      <c r="D33" s="4">
        <v>2.09</v>
      </c>
      <c r="E33" s="4">
        <v>2.14</v>
      </c>
      <c r="F33" s="18">
        <v>2.17</v>
      </c>
      <c r="G33" s="18">
        <v>2.25</v>
      </c>
      <c r="H33" s="18">
        <v>2.29</v>
      </c>
      <c r="J33" s="13" t="s">
        <v>20</v>
      </c>
      <c r="K33" s="15">
        <f t="shared" ref="K33:P33" si="6">($C$3/$C$4)*(($C$4+$C$5)*$E$3/C33)-$C$3-$E$4</f>
        <v>25266884.422110554</v>
      </c>
      <c r="L33" s="15">
        <f t="shared" si="6"/>
        <v>24052679.425837323</v>
      </c>
      <c r="M33" s="15">
        <f t="shared" si="6"/>
        <v>23488130.841121495</v>
      </c>
      <c r="N33" s="15">
        <f t="shared" si="6"/>
        <v>23161889.400921661</v>
      </c>
      <c r="O33" s="15">
        <f t="shared" si="6"/>
        <v>22334444.444444444</v>
      </c>
      <c r="P33" s="15">
        <f t="shared" si="6"/>
        <v>21942401.746724889</v>
      </c>
    </row>
    <row r="34" spans="1:16" ht="41.4" x14ac:dyDescent="0.25">
      <c r="A34" s="33"/>
      <c r="B34" s="8" t="s">
        <v>13</v>
      </c>
      <c r="C34" s="12"/>
      <c r="D34" s="4">
        <v>1.99</v>
      </c>
      <c r="E34" s="4">
        <v>1.98</v>
      </c>
      <c r="F34" s="18">
        <v>1.95</v>
      </c>
      <c r="G34" s="18">
        <v>2.0299999999999998</v>
      </c>
      <c r="H34" s="18">
        <v>1.75</v>
      </c>
      <c r="J34" s="13" t="s">
        <v>14</v>
      </c>
      <c r="K34" s="16">
        <f t="shared" ref="K34:P34" si="7">(K33-$K$33)/$K$33</f>
        <v>0</v>
      </c>
      <c r="L34" s="16">
        <f t="shared" si="7"/>
        <v>-4.8055192559107278E-2</v>
      </c>
      <c r="M34" s="16">
        <f t="shared" si="7"/>
        <v>-7.0398611529346566E-2</v>
      </c>
      <c r="N34" s="16">
        <f t="shared" si="7"/>
        <v>-8.3310430602470828E-2</v>
      </c>
      <c r="O34" s="16">
        <f t="shared" si="7"/>
        <v>-0.11605862949608418</v>
      </c>
      <c r="P34" s="16">
        <f t="shared" si="7"/>
        <v>-0.13157469753083115</v>
      </c>
    </row>
  </sheetData>
  <mergeCells count="11">
    <mergeCell ref="A21:A22"/>
    <mergeCell ref="A1:P1"/>
    <mergeCell ref="A13:P13"/>
    <mergeCell ref="D16:H16"/>
    <mergeCell ref="L16:P16"/>
    <mergeCell ref="A18:A19"/>
    <mergeCell ref="A25:P25"/>
    <mergeCell ref="D28:H28"/>
    <mergeCell ref="L28:P28"/>
    <mergeCell ref="A30:A31"/>
    <mergeCell ref="A33:A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F863-419A-41FB-B40F-E7A6E0E7B2AA}">
  <dimension ref="A1:P34"/>
  <sheetViews>
    <sheetView topLeftCell="E16" workbookViewId="0">
      <selection activeCell="D35" sqref="D35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2.0099999999999998</v>
      </c>
      <c r="D18" s="4">
        <v>1.91</v>
      </c>
      <c r="E18" s="4">
        <v>1.9</v>
      </c>
      <c r="F18" s="18">
        <v>1.84</v>
      </c>
      <c r="G18" s="18">
        <v>1.6</v>
      </c>
      <c r="H18" s="18">
        <v>1.26</v>
      </c>
      <c r="J18" s="13" t="s">
        <v>20</v>
      </c>
      <c r="K18" s="15">
        <f t="shared" ref="K18:P18" si="0">($C$3/$C$4)*(($C$4+$C$5)*$E$3/C18)-$C$3-$E$4</f>
        <v>25014378.109452739</v>
      </c>
      <c r="L18" s="15">
        <f t="shared" si="0"/>
        <v>26329790.575916234</v>
      </c>
      <c r="M18" s="15">
        <f t="shared" si="0"/>
        <v>26468947.368421055</v>
      </c>
      <c r="N18" s="15">
        <f t="shared" si="0"/>
        <v>27335652.173913043</v>
      </c>
      <c r="O18" s="15">
        <f t="shared" si="0"/>
        <v>31452500</v>
      </c>
      <c r="P18" s="15">
        <f t="shared" si="0"/>
        <v>39969365.079365075</v>
      </c>
    </row>
    <row r="19" spans="1:16" ht="41.4" x14ac:dyDescent="0.25">
      <c r="A19" s="33"/>
      <c r="B19" s="8" t="s">
        <v>13</v>
      </c>
      <c r="C19" s="12"/>
      <c r="D19" s="4">
        <v>2.0099999999999998</v>
      </c>
      <c r="E19" s="4">
        <v>1.99</v>
      </c>
      <c r="F19" s="18">
        <v>1.96</v>
      </c>
      <c r="G19" s="18">
        <v>1.74</v>
      </c>
      <c r="H19" s="18">
        <v>1.53</v>
      </c>
      <c r="J19" s="13" t="s">
        <v>14</v>
      </c>
      <c r="K19" s="4">
        <f t="shared" ref="K19:P19" si="1">(K18-$K$18)/$K$18</f>
        <v>0</v>
      </c>
      <c r="L19" s="4">
        <f t="shared" si="1"/>
        <v>5.2586255021323552E-2</v>
      </c>
      <c r="M19" s="4">
        <f t="shared" si="1"/>
        <v>5.814932726305299E-2</v>
      </c>
      <c r="N19" s="4">
        <f t="shared" si="1"/>
        <v>9.2797592420781075E-2</v>
      </c>
      <c r="O19" s="4">
        <f t="shared" si="1"/>
        <v>0.25737685191999016</v>
      </c>
      <c r="P19" s="4">
        <f t="shared" si="1"/>
        <v>0.59785563744480863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3.33</v>
      </c>
      <c r="D21" s="4">
        <v>3.17</v>
      </c>
      <c r="E21" s="4">
        <v>3.1</v>
      </c>
      <c r="F21" s="18">
        <v>3.05</v>
      </c>
      <c r="G21" s="18">
        <v>2.91</v>
      </c>
      <c r="H21" s="18">
        <v>2.4500000000000002</v>
      </c>
      <c r="J21" s="13" t="s">
        <v>20</v>
      </c>
      <c r="K21" s="15">
        <f t="shared" ref="K21:P21" si="2">($C$3/$C$4)*(($C$4+$C$5)*$E$3/C21)-$C$3-$E$4</f>
        <v>15055165.165165165</v>
      </c>
      <c r="L21" s="15">
        <f t="shared" si="2"/>
        <v>15820599.369085172</v>
      </c>
      <c r="M21" s="15">
        <f t="shared" si="2"/>
        <v>16180322.580645161</v>
      </c>
      <c r="N21" s="15">
        <f t="shared" si="2"/>
        <v>16447377.049180329</v>
      </c>
      <c r="O21" s="15">
        <f t="shared" si="2"/>
        <v>17243951.890034363</v>
      </c>
      <c r="P21" s="15">
        <f t="shared" si="2"/>
        <v>20502244.897959184</v>
      </c>
    </row>
    <row r="22" spans="1:16" ht="41.4" x14ac:dyDescent="0.25">
      <c r="A22" s="33"/>
      <c r="B22" s="8" t="s">
        <v>13</v>
      </c>
      <c r="C22" s="12"/>
      <c r="D22" s="4">
        <v>3.31</v>
      </c>
      <c r="E22" s="4">
        <v>3.26</v>
      </c>
      <c r="F22" s="18">
        <v>3.25</v>
      </c>
      <c r="G22" s="18">
        <v>3.1</v>
      </c>
      <c r="H22" s="18" t="s">
        <v>35</v>
      </c>
      <c r="J22" s="13" t="s">
        <v>14</v>
      </c>
      <c r="K22" s="4">
        <f t="shared" ref="K22:P22" si="3">(K21-$K$21)/$K$21</f>
        <v>0</v>
      </c>
      <c r="L22" s="4">
        <f t="shared" si="3"/>
        <v>5.0841966562484367E-2</v>
      </c>
      <c r="M22" s="4">
        <f t="shared" si="3"/>
        <v>7.4735640767555248E-2</v>
      </c>
      <c r="N22" s="4">
        <f t="shared" si="3"/>
        <v>9.2474035903404181E-2</v>
      </c>
      <c r="O22" s="4">
        <f t="shared" si="3"/>
        <v>0.14538443788937236</v>
      </c>
      <c r="P22" s="4">
        <f t="shared" si="3"/>
        <v>0.36180803551710888</v>
      </c>
    </row>
    <row r="25" spans="1:16" x14ac:dyDescent="0.25">
      <c r="A25" s="37" t="s">
        <v>34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9</v>
      </c>
      <c r="E28" s="35"/>
      <c r="F28" s="35"/>
      <c r="G28" s="35"/>
      <c r="H28" s="36"/>
      <c r="L28" s="34" t="s">
        <v>9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2.77</v>
      </c>
      <c r="D30" s="4">
        <v>2.82</v>
      </c>
      <c r="E30" s="4">
        <v>3.03</v>
      </c>
      <c r="F30" s="18">
        <v>3.13</v>
      </c>
      <c r="G30" s="18">
        <v>3.21</v>
      </c>
      <c r="H30" s="18">
        <v>3.41</v>
      </c>
      <c r="J30" s="13" t="s">
        <v>20</v>
      </c>
      <c r="K30" s="15">
        <f t="shared" ref="K30:P30" si="4">($C$3/$C$4)*(($C$4+$C$5)*$E$3/C30)-$C$3-$E$4</f>
        <v>18121046.93140794</v>
      </c>
      <c r="L30" s="15">
        <f t="shared" si="4"/>
        <v>17797801.418439716</v>
      </c>
      <c r="M30" s="15">
        <f t="shared" si="4"/>
        <v>16556666.666666668</v>
      </c>
      <c r="N30" s="15">
        <f t="shared" si="4"/>
        <v>16024185.303514378</v>
      </c>
      <c r="O30" s="15">
        <f t="shared" si="4"/>
        <v>15622087.22741433</v>
      </c>
      <c r="P30" s="15">
        <f t="shared" si="4"/>
        <v>14699384.164222874</v>
      </c>
    </row>
    <row r="31" spans="1:16" ht="41.4" x14ac:dyDescent="0.25">
      <c r="A31" s="33"/>
      <c r="B31" s="8" t="s">
        <v>13</v>
      </c>
      <c r="C31" s="12"/>
      <c r="D31" s="4">
        <v>2.79</v>
      </c>
      <c r="E31" s="4">
        <v>2.75</v>
      </c>
      <c r="F31" s="18">
        <v>2.85</v>
      </c>
      <c r="G31" s="18">
        <v>2.9</v>
      </c>
      <c r="H31" s="18">
        <v>2.61</v>
      </c>
      <c r="J31" s="13" t="s">
        <v>14</v>
      </c>
      <c r="K31" s="16">
        <f t="shared" ref="K31:P31" si="5">(K30-$K$30)/$K$30</f>
        <v>0</v>
      </c>
      <c r="L31" s="16">
        <f t="shared" si="5"/>
        <v>-1.7838125699457506E-2</v>
      </c>
      <c r="M31" s="16">
        <f t="shared" si="5"/>
        <v>-8.6329463781137344E-2</v>
      </c>
      <c r="N31" s="16">
        <f t="shared" si="5"/>
        <v>-0.11571415469705662</v>
      </c>
      <c r="O31" s="16">
        <f t="shared" si="5"/>
        <v>-0.13790371568776955</v>
      </c>
      <c r="P31" s="16">
        <f t="shared" si="5"/>
        <v>-0.18882257631895086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1.06</v>
      </c>
      <c r="D33" s="4">
        <v>1.1000000000000001</v>
      </c>
      <c r="E33" s="4">
        <v>1.25</v>
      </c>
      <c r="F33" s="18">
        <v>1.38</v>
      </c>
      <c r="G33" s="18">
        <v>1.65</v>
      </c>
      <c r="H33" s="18">
        <v>1.75</v>
      </c>
      <c r="J33" s="13" t="s">
        <v>20</v>
      </c>
      <c r="K33" s="15">
        <f t="shared" ref="K33:P33" si="6">($C$3/$C$4)*(($C$4+$C$5)*$E$3/C33)-$C$3-$E$4</f>
        <v>47531509.433962256</v>
      </c>
      <c r="L33" s="15">
        <f t="shared" si="6"/>
        <v>45799090.909090906</v>
      </c>
      <c r="M33" s="15">
        <f t="shared" si="6"/>
        <v>40290000</v>
      </c>
      <c r="N33" s="15">
        <f t="shared" si="6"/>
        <v>36484202.898550726</v>
      </c>
      <c r="O33" s="15">
        <f t="shared" si="6"/>
        <v>30496060.606060609</v>
      </c>
      <c r="P33" s="15">
        <f t="shared" si="6"/>
        <v>28747142.857142858</v>
      </c>
    </row>
    <row r="34" spans="1:16" ht="41.4" x14ac:dyDescent="0.25">
      <c r="A34" s="33"/>
      <c r="B34" s="8" t="s">
        <v>13</v>
      </c>
      <c r="C34" s="12"/>
      <c r="D34" s="4">
        <v>1.03</v>
      </c>
      <c r="E34" s="4">
        <v>1.01</v>
      </c>
      <c r="F34" s="18">
        <v>1.01</v>
      </c>
      <c r="G34" s="18">
        <v>1.02</v>
      </c>
      <c r="H34" s="18">
        <v>0.84</v>
      </c>
      <c r="J34" s="13" t="s">
        <v>14</v>
      </c>
      <c r="K34" s="16">
        <f t="shared" ref="K34:P34" si="7">(K33-$K$33)/$K$33</f>
        <v>0</v>
      </c>
      <c r="L34" s="16">
        <f t="shared" si="7"/>
        <v>-3.6447791065383255E-2</v>
      </c>
      <c r="M34" s="16">
        <f t="shared" si="7"/>
        <v>-0.15235176665330233</v>
      </c>
      <c r="N34" s="16">
        <f t="shared" si="7"/>
        <v>-0.23242069664882131</v>
      </c>
      <c r="O34" s="16">
        <f t="shared" si="7"/>
        <v>-0.35840327880960293</v>
      </c>
      <c r="P34" s="16">
        <f t="shared" si="7"/>
        <v>-0.3951981916946567</v>
      </c>
    </row>
  </sheetData>
  <mergeCells count="11">
    <mergeCell ref="A21:A22"/>
    <mergeCell ref="A1:P1"/>
    <mergeCell ref="A13:P13"/>
    <mergeCell ref="D16:H16"/>
    <mergeCell ref="L16:P16"/>
    <mergeCell ref="A18:A19"/>
    <mergeCell ref="A25:P25"/>
    <mergeCell ref="D28:H28"/>
    <mergeCell ref="L28:P28"/>
    <mergeCell ref="A30:A31"/>
    <mergeCell ref="A33:A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7BE8-29C0-4DC0-A352-B1E3871B7A62}">
  <dimension ref="A1:P34"/>
  <sheetViews>
    <sheetView workbookViewId="0">
      <selection activeCell="E23" sqref="E23"/>
    </sheetView>
  </sheetViews>
  <sheetFormatPr defaultColWidth="11.5546875" defaultRowHeight="13.8" x14ac:dyDescent="0.25"/>
  <cols>
    <col min="1" max="16384" width="11.5546875" style="9"/>
  </cols>
  <sheetData>
    <row r="1" spans="1:16" ht="14.4" customHeight="1" x14ac:dyDescent="0.25">
      <c r="A1" s="32" t="s">
        <v>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B2" s="25" t="s">
        <v>43</v>
      </c>
    </row>
    <row r="3" spans="1:16" x14ac:dyDescent="0.25">
      <c r="B3" s="14" t="s">
        <v>15</v>
      </c>
      <c r="C3" s="14">
        <v>100000</v>
      </c>
      <c r="D3" s="14" t="s">
        <v>16</v>
      </c>
      <c r="E3" s="9">
        <v>5</v>
      </c>
    </row>
    <row r="4" spans="1:16" x14ac:dyDescent="0.25">
      <c r="B4" s="14" t="s">
        <v>17</v>
      </c>
      <c r="C4" s="14">
        <v>1000</v>
      </c>
      <c r="D4" s="14" t="s">
        <v>18</v>
      </c>
      <c r="E4" s="9">
        <f>10*1000</f>
        <v>10000</v>
      </c>
    </row>
    <row r="5" spans="1:16" ht="16.8" customHeight="1" x14ac:dyDescent="0.25">
      <c r="B5" s="9" t="s">
        <v>19</v>
      </c>
      <c r="C5" s="9">
        <v>100000</v>
      </c>
      <c r="D5" s="14"/>
    </row>
    <row r="6" spans="1:16" ht="16.8" customHeight="1" x14ac:dyDescent="0.25">
      <c r="D6" s="14"/>
    </row>
    <row r="7" spans="1:16" ht="16.8" customHeight="1" x14ac:dyDescent="0.25">
      <c r="B7" s="25" t="s">
        <v>47</v>
      </c>
      <c r="D7" s="1" t="s">
        <v>24</v>
      </c>
      <c r="E7" s="1">
        <v>0.45</v>
      </c>
      <c r="F7" s="1" t="s">
        <v>3</v>
      </c>
      <c r="G7" s="1">
        <v>1.05</v>
      </c>
      <c r="H7" s="1" t="s">
        <v>25</v>
      </c>
      <c r="I7" s="1">
        <v>0.3</v>
      </c>
    </row>
    <row r="8" spans="1:16" ht="16.8" customHeight="1" x14ac:dyDescent="0.25">
      <c r="D8" s="1" t="s">
        <v>26</v>
      </c>
      <c r="E8" s="1">
        <v>2.35</v>
      </c>
      <c r="F8" s="1" t="s">
        <v>27</v>
      </c>
      <c r="G8" s="1">
        <v>0.2</v>
      </c>
      <c r="H8" s="1"/>
      <c r="I8" s="1"/>
    </row>
    <row r="9" spans="1:16" ht="16.8" customHeight="1" x14ac:dyDescent="0.25">
      <c r="D9" s="14"/>
    </row>
    <row r="10" spans="1:16" ht="16.8" customHeight="1" x14ac:dyDescent="0.25">
      <c r="B10" s="25" t="s">
        <v>45</v>
      </c>
      <c r="E10" s="14" t="s">
        <v>44</v>
      </c>
    </row>
    <row r="11" spans="1:16" ht="16.8" customHeight="1" x14ac:dyDescent="0.25">
      <c r="B11" s="25" t="s">
        <v>22</v>
      </c>
      <c r="D11" s="14"/>
      <c r="E11" s="9" t="s">
        <v>23</v>
      </c>
    </row>
    <row r="12" spans="1:16" x14ac:dyDescent="0.25">
      <c r="L12" s="14"/>
    </row>
    <row r="13" spans="1:16" x14ac:dyDescent="0.25">
      <c r="A13" s="37" t="s">
        <v>33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5" spans="1:16" x14ac:dyDescent="0.25">
      <c r="A15" s="11"/>
      <c r="F15" s="20"/>
      <c r="G15" s="20"/>
      <c r="H15" s="20"/>
    </row>
    <row r="16" spans="1:16" x14ac:dyDescent="0.25">
      <c r="A16" s="1"/>
      <c r="B16" s="1"/>
      <c r="D16" s="34" t="s">
        <v>9</v>
      </c>
      <c r="E16" s="35"/>
      <c r="F16" s="35"/>
      <c r="G16" s="35"/>
      <c r="H16" s="36"/>
      <c r="L16" s="34" t="s">
        <v>9</v>
      </c>
      <c r="M16" s="35"/>
      <c r="N16" s="35"/>
      <c r="O16" s="35"/>
      <c r="P16" s="36"/>
    </row>
    <row r="17" spans="1:16" x14ac:dyDescent="0.25">
      <c r="A17" s="22" t="s">
        <v>0</v>
      </c>
      <c r="B17" s="1"/>
      <c r="C17" s="2" t="s">
        <v>12</v>
      </c>
      <c r="D17" s="2">
        <v>5</v>
      </c>
      <c r="E17" s="2">
        <v>4</v>
      </c>
      <c r="F17" s="2">
        <v>3</v>
      </c>
      <c r="G17" s="2">
        <v>2</v>
      </c>
      <c r="H17" s="2">
        <v>1</v>
      </c>
      <c r="J17" s="1"/>
      <c r="K17" s="2" t="s">
        <v>21</v>
      </c>
      <c r="L17" s="2">
        <v>5</v>
      </c>
      <c r="M17" s="2">
        <v>4</v>
      </c>
      <c r="N17" s="2">
        <v>3</v>
      </c>
      <c r="O17" s="2">
        <v>2</v>
      </c>
      <c r="P17" s="2">
        <f>1/1</f>
        <v>1</v>
      </c>
    </row>
    <row r="18" spans="1:16" ht="27.6" x14ac:dyDescent="0.25">
      <c r="A18" s="33">
        <v>1</v>
      </c>
      <c r="B18" s="8" t="s">
        <v>11</v>
      </c>
      <c r="C18" s="4">
        <v>3.45</v>
      </c>
      <c r="D18" s="4">
        <v>3.23</v>
      </c>
      <c r="E18" s="4">
        <v>3.23</v>
      </c>
      <c r="F18" s="18">
        <v>3.17</v>
      </c>
      <c r="G18" s="18">
        <v>3.03</v>
      </c>
      <c r="H18" s="18">
        <v>2.68</v>
      </c>
      <c r="J18" s="13" t="s">
        <v>20</v>
      </c>
      <c r="K18" s="15">
        <f t="shared" ref="K18:P18" si="0">($C$3/$C$4)*(($C$4+$C$5)*$E$3/C18)-$C$3-$E$4</f>
        <v>14527681.159420289</v>
      </c>
      <c r="L18" s="15">
        <f t="shared" si="0"/>
        <v>15524674.922600618</v>
      </c>
      <c r="M18" s="15">
        <f t="shared" si="0"/>
        <v>15524674.922600618</v>
      </c>
      <c r="N18" s="15">
        <f t="shared" si="0"/>
        <v>15820599.369085172</v>
      </c>
      <c r="O18" s="15">
        <f t="shared" si="0"/>
        <v>16556666.666666668</v>
      </c>
      <c r="P18" s="15">
        <f t="shared" si="0"/>
        <v>18733283.582089551</v>
      </c>
    </row>
    <row r="19" spans="1:16" ht="41.4" x14ac:dyDescent="0.25">
      <c r="A19" s="33"/>
      <c r="B19" s="8" t="s">
        <v>13</v>
      </c>
      <c r="C19" s="12"/>
      <c r="D19" s="4">
        <v>3.38</v>
      </c>
      <c r="E19" s="4">
        <v>3.4</v>
      </c>
      <c r="F19" s="18">
        <v>3.38</v>
      </c>
      <c r="G19" s="18">
        <v>3.28</v>
      </c>
      <c r="H19" s="18">
        <v>2.95</v>
      </c>
      <c r="J19" s="13" t="s">
        <v>14</v>
      </c>
      <c r="K19" s="4">
        <f t="shared" ref="K19:P19" si="1">(K18-$K$18)/$K$18</f>
        <v>0</v>
      </c>
      <c r="L19" s="4">
        <f t="shared" si="1"/>
        <v>6.8627178160076893E-2</v>
      </c>
      <c r="M19" s="4">
        <f t="shared" si="1"/>
        <v>6.8627178160076893E-2</v>
      </c>
      <c r="N19" s="4">
        <f t="shared" si="1"/>
        <v>8.8996874000535645E-2</v>
      </c>
      <c r="O19" s="4">
        <f t="shared" si="1"/>
        <v>0.13966341117905862</v>
      </c>
      <c r="P19" s="4">
        <f t="shared" si="1"/>
        <v>0.28948889891778723</v>
      </c>
    </row>
    <row r="20" spans="1:16" x14ac:dyDescent="0.25">
      <c r="A20" s="7"/>
      <c r="C20" s="1"/>
      <c r="D20" s="1"/>
      <c r="E20" s="1"/>
      <c r="F20" s="19"/>
      <c r="G20" s="19"/>
      <c r="H20" s="19"/>
    </row>
    <row r="21" spans="1:16" ht="27.6" x14ac:dyDescent="0.25">
      <c r="A21" s="33">
        <v>2</v>
      </c>
      <c r="B21" s="8" t="s">
        <v>11</v>
      </c>
      <c r="C21" s="4">
        <v>2.7</v>
      </c>
      <c r="D21" s="4">
        <v>2.56</v>
      </c>
      <c r="E21" s="4">
        <v>2.5099999999999998</v>
      </c>
      <c r="F21" s="18">
        <v>2.46</v>
      </c>
      <c r="G21" s="18">
        <v>2.4</v>
      </c>
      <c r="H21" s="18">
        <v>2.19</v>
      </c>
      <c r="J21" s="13" t="s">
        <v>20</v>
      </c>
      <c r="K21" s="15">
        <f t="shared" ref="K21:P21" si="2">($C$3/$C$4)*(($C$4+$C$5)*$E$3/C21)-$C$3-$E$4</f>
        <v>18593703.703703701</v>
      </c>
      <c r="L21" s="15">
        <f t="shared" si="2"/>
        <v>19616562.5</v>
      </c>
      <c r="M21" s="15">
        <f t="shared" si="2"/>
        <v>20009521.912350599</v>
      </c>
      <c r="N21" s="15">
        <f t="shared" si="2"/>
        <v>20418455.284552846</v>
      </c>
      <c r="O21" s="15">
        <f t="shared" si="2"/>
        <v>20931666.666666668</v>
      </c>
      <c r="P21" s="15">
        <f t="shared" si="2"/>
        <v>22949360.730593607</v>
      </c>
    </row>
    <row r="22" spans="1:16" ht="41.4" x14ac:dyDescent="0.25">
      <c r="A22" s="33"/>
      <c r="B22" s="8" t="s">
        <v>13</v>
      </c>
      <c r="C22" s="12"/>
      <c r="D22" s="4">
        <v>2.67</v>
      </c>
      <c r="E22" s="4">
        <v>2.65</v>
      </c>
      <c r="F22" s="18">
        <v>2.66</v>
      </c>
      <c r="G22" s="18">
        <v>2.65</v>
      </c>
      <c r="H22" s="18">
        <v>2.4</v>
      </c>
      <c r="J22" s="13" t="s">
        <v>14</v>
      </c>
      <c r="K22" s="4">
        <f t="shared" ref="K22:P22" si="3">(K21-$K$21)/$K$21</f>
        <v>0</v>
      </c>
      <c r="L22" s="4">
        <f t="shared" si="3"/>
        <v>5.5011030217317812E-2</v>
      </c>
      <c r="M22" s="4">
        <f t="shared" si="3"/>
        <v>7.6145034427158198E-2</v>
      </c>
      <c r="N22" s="4">
        <f t="shared" si="3"/>
        <v>9.8138144499187119E-2</v>
      </c>
      <c r="O22" s="4">
        <f t="shared" si="3"/>
        <v>0.1257394976395835</v>
      </c>
      <c r="P22" s="4">
        <f t="shared" si="3"/>
        <v>0.23425440656141558</v>
      </c>
    </row>
    <row r="25" spans="1:16" x14ac:dyDescent="0.25">
      <c r="A25" s="37" t="s">
        <v>34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8" spans="1:16" x14ac:dyDescent="0.25">
      <c r="A28" s="1"/>
      <c r="B28" s="1"/>
      <c r="D28" s="34" t="s">
        <v>9</v>
      </c>
      <c r="E28" s="35"/>
      <c r="F28" s="35"/>
      <c r="G28" s="35"/>
      <c r="H28" s="36"/>
      <c r="L28" s="34" t="s">
        <v>9</v>
      </c>
      <c r="M28" s="35"/>
      <c r="N28" s="35"/>
      <c r="O28" s="35"/>
      <c r="P28" s="36"/>
    </row>
    <row r="29" spans="1:16" x14ac:dyDescent="0.25">
      <c r="A29" s="22" t="s">
        <v>0</v>
      </c>
      <c r="B29" s="1"/>
      <c r="C29" s="2" t="s">
        <v>12</v>
      </c>
      <c r="D29" s="2">
        <v>5</v>
      </c>
      <c r="E29" s="2">
        <v>4</v>
      </c>
      <c r="F29" s="2">
        <v>3</v>
      </c>
      <c r="G29" s="2">
        <v>2</v>
      </c>
      <c r="H29" s="2">
        <v>1</v>
      </c>
      <c r="J29" s="1"/>
      <c r="K29" s="2" t="s">
        <v>21</v>
      </c>
      <c r="L29" s="2">
        <v>5</v>
      </c>
      <c r="M29" s="2">
        <v>4</v>
      </c>
      <c r="N29" s="2">
        <v>3</v>
      </c>
      <c r="O29" s="2">
        <v>2</v>
      </c>
      <c r="P29" s="2">
        <f>1/1</f>
        <v>1</v>
      </c>
    </row>
    <row r="30" spans="1:16" ht="27.6" x14ac:dyDescent="0.25">
      <c r="A30" s="33">
        <v>1</v>
      </c>
      <c r="B30" s="8" t="s">
        <v>11</v>
      </c>
      <c r="C30" s="4">
        <v>0.5</v>
      </c>
      <c r="D30" s="4">
        <v>0.66</v>
      </c>
      <c r="E30" s="4">
        <v>0.65</v>
      </c>
      <c r="F30" s="18">
        <v>0.71</v>
      </c>
      <c r="G30" s="18">
        <v>0.82</v>
      </c>
      <c r="H30" s="18">
        <v>0.85</v>
      </c>
      <c r="J30" s="13" t="s">
        <v>20</v>
      </c>
      <c r="K30" s="15">
        <f t="shared" ref="K30:P30" si="4">($C$3/$C$4)*(($C$4+$C$5)*$E$3/C30)-$C$3-$E$4</f>
        <v>100890000</v>
      </c>
      <c r="L30" s="15">
        <f t="shared" si="4"/>
        <v>76405151.515151516</v>
      </c>
      <c r="M30" s="15">
        <f t="shared" si="4"/>
        <v>77582307.692307681</v>
      </c>
      <c r="N30" s="15">
        <f t="shared" si="4"/>
        <v>71016760.563380286</v>
      </c>
      <c r="O30" s="15">
        <f t="shared" si="4"/>
        <v>61475365.853658542</v>
      </c>
      <c r="P30" s="15">
        <f t="shared" si="4"/>
        <v>59301764.705882348</v>
      </c>
    </row>
    <row r="31" spans="1:16" ht="41.4" x14ac:dyDescent="0.25">
      <c r="A31" s="33"/>
      <c r="B31" s="8" t="s">
        <v>13</v>
      </c>
      <c r="C31" s="12"/>
      <c r="D31" s="4">
        <v>0.5</v>
      </c>
      <c r="E31" s="4">
        <v>0.5</v>
      </c>
      <c r="F31" s="18">
        <v>0.52</v>
      </c>
      <c r="G31" s="18">
        <v>0.51</v>
      </c>
      <c r="H31" s="18">
        <v>0.37</v>
      </c>
      <c r="J31" s="13" t="s">
        <v>14</v>
      </c>
      <c r="K31" s="16">
        <f t="shared" ref="K31:P31" si="5">(K30-$K$30)/$K$30</f>
        <v>0</v>
      </c>
      <c r="L31" s="16">
        <f t="shared" si="5"/>
        <v>-0.24268855669390904</v>
      </c>
      <c r="M31" s="16">
        <f t="shared" si="5"/>
        <v>-0.23102083762208661</v>
      </c>
      <c r="N31" s="16">
        <f t="shared" si="5"/>
        <v>-0.29609712990999815</v>
      </c>
      <c r="O31" s="16">
        <f t="shared" si="5"/>
        <v>-0.39066938394629258</v>
      </c>
      <c r="P31" s="16">
        <f t="shared" si="5"/>
        <v>-0.41221365144333089</v>
      </c>
    </row>
    <row r="32" spans="1:16" x14ac:dyDescent="0.25">
      <c r="A32" s="7"/>
      <c r="C32" s="1"/>
      <c r="D32" s="1"/>
      <c r="E32" s="1"/>
      <c r="F32" s="19"/>
      <c r="G32" s="19"/>
      <c r="H32" s="19"/>
    </row>
    <row r="33" spans="1:16" ht="27.6" x14ac:dyDescent="0.25">
      <c r="A33" s="33">
        <v>2</v>
      </c>
      <c r="B33" s="8" t="s">
        <v>11</v>
      </c>
      <c r="C33" s="4">
        <v>0.6</v>
      </c>
      <c r="D33" s="4">
        <v>0.65</v>
      </c>
      <c r="E33" s="4">
        <v>0.69</v>
      </c>
      <c r="F33" s="18">
        <v>0.75</v>
      </c>
      <c r="G33" s="18">
        <v>0.8</v>
      </c>
      <c r="H33" s="18">
        <v>0.72</v>
      </c>
      <c r="J33" s="13" t="s">
        <v>20</v>
      </c>
      <c r="K33" s="15">
        <f t="shared" ref="K33:P33" si="6">($C$3/$C$4)*(($C$4+$C$5)*$E$3/C33)-$C$3-$E$4</f>
        <v>84056666.666666672</v>
      </c>
      <c r="L33" s="15">
        <f t="shared" si="6"/>
        <v>77582307.692307681</v>
      </c>
      <c r="M33" s="15">
        <f t="shared" si="6"/>
        <v>73078405.797101453</v>
      </c>
      <c r="N33" s="15">
        <f t="shared" si="6"/>
        <v>67223333.333333343</v>
      </c>
      <c r="O33" s="15">
        <f t="shared" si="6"/>
        <v>63015000</v>
      </c>
      <c r="P33" s="15">
        <f t="shared" si="6"/>
        <v>70028888.888888881</v>
      </c>
    </row>
    <row r="34" spans="1:16" ht="41.4" x14ac:dyDescent="0.25">
      <c r="A34" s="33"/>
      <c r="B34" s="8" t="s">
        <v>13</v>
      </c>
      <c r="C34" s="12"/>
      <c r="D34" s="4">
        <v>0.57999999999999996</v>
      </c>
      <c r="E34" s="4">
        <v>0.59</v>
      </c>
      <c r="F34" s="18">
        <v>0.6</v>
      </c>
      <c r="G34" s="18">
        <v>0.59</v>
      </c>
      <c r="H34" s="18">
        <v>0.5</v>
      </c>
      <c r="J34" s="13" t="s">
        <v>14</v>
      </c>
      <c r="K34" s="16">
        <f t="shared" ref="K34:P34" si="7">(K33-$K$33)/$K$33</f>
        <v>0</v>
      </c>
      <c r="L34" s="16">
        <f t="shared" si="7"/>
        <v>-7.7023741615088917E-2</v>
      </c>
      <c r="M34" s="16">
        <f t="shared" si="7"/>
        <v>-0.13060547491254176</v>
      </c>
      <c r="N34" s="16">
        <f t="shared" si="7"/>
        <v>-0.2002617281992306</v>
      </c>
      <c r="O34" s="16">
        <f t="shared" si="7"/>
        <v>-0.25032716024903839</v>
      </c>
      <c r="P34" s="16">
        <f t="shared" si="7"/>
        <v>-0.16688477349935904</v>
      </c>
    </row>
  </sheetData>
  <mergeCells count="11">
    <mergeCell ref="A21:A22"/>
    <mergeCell ref="A1:P1"/>
    <mergeCell ref="A13:P13"/>
    <mergeCell ref="D16:H16"/>
    <mergeCell ref="L16:P16"/>
    <mergeCell ref="A18:A19"/>
    <mergeCell ref="A25:P25"/>
    <mergeCell ref="D28:H28"/>
    <mergeCell ref="L28:P28"/>
    <mergeCell ref="A30:A31"/>
    <mergeCell ref="A33:A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B3B-6949-485A-BD26-0AE53459D1FC}">
  <dimension ref="A1:V78"/>
  <sheetViews>
    <sheetView tabSelected="1" topLeftCell="A46" zoomScale="55" zoomScaleNormal="55" workbookViewId="0">
      <selection activeCell="Z68" sqref="Z68"/>
    </sheetView>
  </sheetViews>
  <sheetFormatPr defaultColWidth="11.5546875" defaultRowHeight="13.8" x14ac:dyDescent="0.3"/>
  <cols>
    <col min="1" max="1" width="14.109375" style="1" customWidth="1"/>
    <col min="2" max="13" width="11.5546875" style="1"/>
    <col min="14" max="14" width="13" style="1" customWidth="1"/>
    <col min="15" max="16384" width="11.5546875" style="1"/>
  </cols>
  <sheetData>
    <row r="1" spans="1:21" x14ac:dyDescent="0.3">
      <c r="A1" s="38" t="s">
        <v>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4" spans="1:21" x14ac:dyDescent="0.3">
      <c r="A4" s="5"/>
    </row>
    <row r="5" spans="1:21" ht="27.6" x14ac:dyDescent="0.3">
      <c r="A5" s="5"/>
      <c r="N5" s="23" t="s">
        <v>37</v>
      </c>
      <c r="O5" s="29" t="s">
        <v>38</v>
      </c>
      <c r="P5" s="29"/>
      <c r="Q5" s="29"/>
      <c r="R5" s="29"/>
      <c r="S5" s="29"/>
      <c r="T5" s="29"/>
      <c r="U5" s="29"/>
    </row>
    <row r="6" spans="1:21" ht="27.6" x14ac:dyDescent="0.3">
      <c r="A6" s="5"/>
      <c r="N6" s="23" t="s">
        <v>39</v>
      </c>
      <c r="O6" s="30">
        <v>1.8800000000000001E-2</v>
      </c>
      <c r="P6" s="29" t="s">
        <v>42</v>
      </c>
      <c r="Q6" s="29"/>
      <c r="R6" s="29"/>
      <c r="S6" s="29"/>
      <c r="T6" s="29"/>
      <c r="U6" s="29"/>
    </row>
    <row r="7" spans="1:21" x14ac:dyDescent="0.3">
      <c r="N7" s="23" t="s">
        <v>40</v>
      </c>
      <c r="O7" s="29" t="s">
        <v>41</v>
      </c>
      <c r="P7" s="29"/>
      <c r="Q7" s="29"/>
      <c r="R7" s="29"/>
      <c r="S7" s="29"/>
      <c r="T7" s="29"/>
      <c r="U7" s="29"/>
    </row>
    <row r="8" spans="1:21" ht="27.6" x14ac:dyDescent="0.3">
      <c r="N8" s="23" t="s">
        <v>46</v>
      </c>
      <c r="O8" s="29"/>
      <c r="P8" s="29" t="s">
        <v>24</v>
      </c>
      <c r="Q8" s="29">
        <v>0.45</v>
      </c>
      <c r="R8" s="29" t="s">
        <v>3</v>
      </c>
      <c r="S8" s="29">
        <v>1.05</v>
      </c>
      <c r="T8" s="29" t="s">
        <v>25</v>
      </c>
      <c r="U8" s="29">
        <v>0.3</v>
      </c>
    </row>
    <row r="9" spans="1:21" x14ac:dyDescent="0.3">
      <c r="N9" s="23"/>
      <c r="O9" s="29"/>
      <c r="P9" s="29" t="s">
        <v>26</v>
      </c>
      <c r="Q9" s="29">
        <v>2.35</v>
      </c>
      <c r="R9" s="29" t="s">
        <v>27</v>
      </c>
      <c r="S9" s="29">
        <v>0.2</v>
      </c>
      <c r="T9" s="29"/>
      <c r="U9" s="29"/>
    </row>
    <row r="28" spans="1:21" x14ac:dyDescent="0.3">
      <c r="A28" s="47" t="s">
        <v>32</v>
      </c>
      <c r="B28" s="47"/>
      <c r="C28" s="47"/>
      <c r="D28" s="47"/>
      <c r="E28" s="47"/>
      <c r="F28" s="47"/>
      <c r="G28" s="47"/>
      <c r="H28" s="47"/>
      <c r="I28" s="47"/>
      <c r="M28" s="47" t="s">
        <v>36</v>
      </c>
      <c r="N28" s="47"/>
      <c r="O28" s="47"/>
      <c r="P28" s="47"/>
      <c r="Q28" s="47"/>
      <c r="R28" s="47"/>
      <c r="S28" s="47"/>
      <c r="T28" s="47"/>
      <c r="U28" s="47"/>
    </row>
    <row r="30" spans="1:21" x14ac:dyDescent="0.3">
      <c r="A30" s="45" t="s">
        <v>7</v>
      </c>
      <c r="B30" s="45"/>
      <c r="C30" s="45"/>
      <c r="D30" s="45"/>
      <c r="E30" s="45"/>
      <c r="F30" s="45"/>
      <c r="G30" s="45"/>
      <c r="H30" s="45"/>
      <c r="I30" s="45"/>
      <c r="M30" s="45" t="s">
        <v>7</v>
      </c>
      <c r="N30" s="45"/>
      <c r="O30" s="45"/>
      <c r="P30" s="45"/>
      <c r="Q30" s="45"/>
      <c r="R30" s="45"/>
      <c r="S30" s="45"/>
      <c r="T30" s="45"/>
      <c r="U30" s="45"/>
    </row>
    <row r="32" spans="1:21" x14ac:dyDescent="0.3">
      <c r="D32" s="34" t="s">
        <v>9</v>
      </c>
      <c r="E32" s="35"/>
      <c r="F32" s="35"/>
      <c r="G32" s="35"/>
      <c r="H32" s="35"/>
      <c r="I32" s="36"/>
      <c r="P32" s="34" t="s">
        <v>9</v>
      </c>
      <c r="Q32" s="35"/>
      <c r="R32" s="35"/>
      <c r="S32" s="35"/>
      <c r="T32" s="35"/>
      <c r="U32" s="36"/>
    </row>
    <row r="33" spans="1:21" x14ac:dyDescent="0.3">
      <c r="A33" s="6" t="s">
        <v>0</v>
      </c>
      <c r="D33" s="2" t="s">
        <v>31</v>
      </c>
      <c r="E33" s="2">
        <v>5</v>
      </c>
      <c r="F33" s="2">
        <v>4</v>
      </c>
      <c r="G33" s="2">
        <v>3</v>
      </c>
      <c r="H33" s="2">
        <v>2</v>
      </c>
      <c r="I33" s="2">
        <v>1</v>
      </c>
      <c r="M33" s="17" t="s">
        <v>0</v>
      </c>
      <c r="P33" s="2" t="s">
        <v>31</v>
      </c>
      <c r="Q33" s="2">
        <v>5</v>
      </c>
      <c r="R33" s="2">
        <v>4</v>
      </c>
      <c r="S33" s="2">
        <v>3</v>
      </c>
      <c r="T33" s="2">
        <v>2</v>
      </c>
      <c r="U33" s="2">
        <v>1</v>
      </c>
    </row>
    <row r="34" spans="1:21" x14ac:dyDescent="0.3">
      <c r="A34" s="33">
        <v>1</v>
      </c>
      <c r="B34" s="42" t="s">
        <v>1</v>
      </c>
      <c r="C34" s="3" t="s">
        <v>28</v>
      </c>
      <c r="D34" s="4">
        <v>0</v>
      </c>
      <c r="E34" s="4">
        <v>0.81925252445139818</v>
      </c>
      <c r="F34" s="4">
        <v>1.0013086409961534</v>
      </c>
      <c r="G34" s="4">
        <v>1.144352732567032</v>
      </c>
      <c r="H34" s="4">
        <v>1.3094036074565081</v>
      </c>
      <c r="I34" s="4">
        <v>0.33376954699871775</v>
      </c>
      <c r="M34" s="33">
        <v>1</v>
      </c>
      <c r="N34" s="42" t="s">
        <v>1</v>
      </c>
      <c r="O34" s="3" t="s">
        <v>28</v>
      </c>
      <c r="P34" s="4">
        <v>0</v>
      </c>
      <c r="Q34" s="4">
        <v>-0.2143884509295261</v>
      </c>
      <c r="R34" s="4">
        <v>0.10004794376711222</v>
      </c>
      <c r="S34" s="4">
        <v>0</v>
      </c>
      <c r="T34" s="4">
        <v>0.46689040424652362</v>
      </c>
      <c r="U34" s="4">
        <v>0.57170253581206942</v>
      </c>
    </row>
    <row r="35" spans="1:21" x14ac:dyDescent="0.3">
      <c r="A35" s="33"/>
      <c r="B35" s="43"/>
      <c r="C35" s="3" t="s">
        <v>5</v>
      </c>
      <c r="D35" s="4">
        <v>0</v>
      </c>
      <c r="E35" s="4">
        <v>0.23093019597513811</v>
      </c>
      <c r="F35" s="4">
        <v>0.33356583863075528</v>
      </c>
      <c r="G35" s="4">
        <v>0.33356583863075528</v>
      </c>
      <c r="H35" s="4">
        <v>0.45486250722375698</v>
      </c>
      <c r="I35" s="4">
        <v>0.45486250722375698</v>
      </c>
      <c r="M35" s="33"/>
      <c r="N35" s="43"/>
      <c r="O35" s="3" t="s">
        <v>5</v>
      </c>
      <c r="P35" s="4">
        <v>0</v>
      </c>
      <c r="Q35" s="4">
        <v>-7.6943188806091731E-2</v>
      </c>
      <c r="R35" s="4">
        <v>9.0932859498108073E-2</v>
      </c>
      <c r="S35" s="4">
        <v>0.50013072723959517</v>
      </c>
      <c r="T35" s="4">
        <v>-7.6943188806091731E-2</v>
      </c>
      <c r="U35" s="4">
        <v>0</v>
      </c>
    </row>
    <row r="36" spans="1:21" x14ac:dyDescent="0.3">
      <c r="A36" s="33"/>
      <c r="B36" s="43"/>
      <c r="C36" s="3" t="s">
        <v>29</v>
      </c>
      <c r="D36" s="4">
        <v>0</v>
      </c>
      <c r="E36" s="4">
        <v>8.6211726056678581E-2</v>
      </c>
      <c r="F36" s="4">
        <v>0.13306164118805086</v>
      </c>
      <c r="G36" s="4">
        <v>0.13306164118805086</v>
      </c>
      <c r="H36" s="4">
        <v>0.15802546457921965</v>
      </c>
      <c r="I36" s="4">
        <v>0.24975604921868647</v>
      </c>
      <c r="M36" s="33"/>
      <c r="N36" s="43"/>
      <c r="O36" s="3" t="s">
        <v>29</v>
      </c>
      <c r="P36" s="4">
        <v>0</v>
      </c>
      <c r="Q36" s="4">
        <v>-3.4152707764935571E-2</v>
      </c>
      <c r="R36" s="4">
        <v>-5.2142611443584903E-2</v>
      </c>
      <c r="S36" s="4">
        <v>-7.958045014771159E-2</v>
      </c>
      <c r="T36" s="4">
        <v>-0.11173416737911038</v>
      </c>
      <c r="U36" s="4">
        <v>-0.3281456073554922</v>
      </c>
    </row>
    <row r="37" spans="1:21" x14ac:dyDescent="0.3">
      <c r="A37" s="33"/>
      <c r="B37" s="43"/>
      <c r="C37" s="3" t="s">
        <v>2</v>
      </c>
      <c r="D37" s="4">
        <v>0</v>
      </c>
      <c r="E37" s="4">
        <v>9.1028058272377449E-2</v>
      </c>
      <c r="F37" s="4">
        <v>0.13224831107496338</v>
      </c>
      <c r="G37" s="4">
        <v>0.2002617281992306</v>
      </c>
      <c r="H37" s="4">
        <v>0.33376954699871775</v>
      </c>
      <c r="I37" s="4">
        <v>0.66753909399743527</v>
      </c>
      <c r="M37" s="33"/>
      <c r="N37" s="43"/>
      <c r="O37" s="3" t="s">
        <v>2</v>
      </c>
      <c r="P37" s="4">
        <v>0</v>
      </c>
      <c r="Q37" s="4">
        <v>-6.2561322484415344E-2</v>
      </c>
      <c r="R37" s="4">
        <v>-0.11776248938242909</v>
      </c>
      <c r="S37" s="4">
        <v>-0.15109149581141854</v>
      </c>
      <c r="T37" s="4">
        <v>-0.21073287573697819</v>
      </c>
      <c r="U37" s="4">
        <v>-0.30799420300019908</v>
      </c>
    </row>
    <row r="38" spans="1:21" x14ac:dyDescent="0.3">
      <c r="A38" s="33"/>
      <c r="B38" s="43"/>
      <c r="C38" s="3" t="s">
        <v>3</v>
      </c>
      <c r="D38" s="4">
        <v>0</v>
      </c>
      <c r="E38" s="4">
        <v>2.4423737199356782E-2</v>
      </c>
      <c r="F38" s="4">
        <v>2.8991853408427658E-2</v>
      </c>
      <c r="G38" s="4">
        <v>4.7674935432043701E-2</v>
      </c>
      <c r="H38" s="4">
        <v>7.9510777456660034E-2</v>
      </c>
      <c r="I38" s="4">
        <v>0.2485118228403185</v>
      </c>
      <c r="M38" s="33"/>
      <c r="N38" s="43"/>
      <c r="O38" s="3" t="s">
        <v>3</v>
      </c>
      <c r="P38" s="4">
        <v>0</v>
      </c>
      <c r="Q38" s="4">
        <v>-2.3561229991383617E-2</v>
      </c>
      <c r="R38" s="4">
        <v>-4.2895785000706253E-2</v>
      </c>
      <c r="S38" s="4">
        <v>-5.5368345837356787E-2</v>
      </c>
      <c r="T38" s="4">
        <v>-0.10496207891867018</v>
      </c>
      <c r="U38" s="4">
        <v>-4.6044495211919556E-2</v>
      </c>
    </row>
    <row r="39" spans="1:21" x14ac:dyDescent="0.3">
      <c r="A39" s="33"/>
      <c r="B39" s="43"/>
      <c r="C39" s="3" t="s">
        <v>4</v>
      </c>
      <c r="D39" s="4">
        <v>0</v>
      </c>
      <c r="E39" s="4">
        <v>5.2586255021323552E-2</v>
      </c>
      <c r="F39" s="4">
        <v>5.814932726305299E-2</v>
      </c>
      <c r="G39" s="4">
        <v>9.2797592420781075E-2</v>
      </c>
      <c r="H39" s="4">
        <v>0.25737685191999016</v>
      </c>
      <c r="I39" s="4">
        <v>0.59785563744480863</v>
      </c>
      <c r="M39" s="33"/>
      <c r="N39" s="43"/>
      <c r="O39" s="3" t="s">
        <v>4</v>
      </c>
      <c r="P39" s="4">
        <v>0</v>
      </c>
      <c r="Q39" s="4">
        <v>-1.7838125699457506E-2</v>
      </c>
      <c r="R39" s="4">
        <v>-8.6329463781137344E-2</v>
      </c>
      <c r="S39" s="4">
        <v>-0.11571415469705662</v>
      </c>
      <c r="T39" s="4">
        <v>-0.13790371568776955</v>
      </c>
      <c r="U39" s="4">
        <v>-0.18882257631895086</v>
      </c>
    </row>
    <row r="40" spans="1:21" x14ac:dyDescent="0.3">
      <c r="A40" s="33"/>
      <c r="B40" s="44"/>
      <c r="C40" s="3" t="s">
        <v>30</v>
      </c>
      <c r="D40" s="4">
        <v>0</v>
      </c>
      <c r="E40" s="4">
        <v>6.8627178160076893E-2</v>
      </c>
      <c r="F40" s="4">
        <v>6.8627178160076893E-2</v>
      </c>
      <c r="G40" s="4">
        <v>8.8996874000535645E-2</v>
      </c>
      <c r="H40" s="4">
        <v>0.13966341117905862</v>
      </c>
      <c r="I40" s="4">
        <v>0.28948889891778723</v>
      </c>
      <c r="M40" s="33"/>
      <c r="N40" s="44"/>
      <c r="O40" s="3" t="s">
        <v>30</v>
      </c>
      <c r="P40" s="4">
        <v>0</v>
      </c>
      <c r="Q40" s="4">
        <v>-0.24268855669390904</v>
      </c>
      <c r="R40" s="4">
        <v>-0.23102083762208661</v>
      </c>
      <c r="S40" s="4">
        <v>-0.29609712990999815</v>
      </c>
      <c r="T40" s="4">
        <v>-0.39066938394629258</v>
      </c>
      <c r="U40" s="4">
        <v>-0.41221365144333089</v>
      </c>
    </row>
    <row r="42" spans="1:21" x14ac:dyDescent="0.3">
      <c r="D42" s="34" t="s">
        <v>9</v>
      </c>
      <c r="E42" s="35"/>
      <c r="F42" s="35"/>
      <c r="G42" s="35"/>
      <c r="H42" s="35"/>
      <c r="I42" s="36"/>
      <c r="P42" s="34" t="s">
        <v>9</v>
      </c>
      <c r="Q42" s="35"/>
      <c r="R42" s="35"/>
      <c r="S42" s="35"/>
      <c r="T42" s="35"/>
      <c r="U42" s="36"/>
    </row>
    <row r="43" spans="1:21" x14ac:dyDescent="0.3">
      <c r="A43" s="10" t="s">
        <v>0</v>
      </c>
      <c r="D43" s="2" t="s">
        <v>31</v>
      </c>
      <c r="E43" s="2">
        <v>5</v>
      </c>
      <c r="F43" s="2">
        <v>4</v>
      </c>
      <c r="G43" s="2">
        <v>3</v>
      </c>
      <c r="H43" s="2">
        <v>2</v>
      </c>
      <c r="I43" s="2">
        <v>1</v>
      </c>
      <c r="M43" s="17" t="s">
        <v>0</v>
      </c>
      <c r="P43" s="2" t="s">
        <v>31</v>
      </c>
      <c r="Q43" s="2">
        <v>5</v>
      </c>
      <c r="R43" s="2">
        <v>4</v>
      </c>
      <c r="S43" s="2">
        <v>3</v>
      </c>
      <c r="T43" s="2">
        <v>2</v>
      </c>
      <c r="U43" s="2">
        <v>1</v>
      </c>
    </row>
    <row r="44" spans="1:21" x14ac:dyDescent="0.3">
      <c r="A44" s="33">
        <v>2</v>
      </c>
      <c r="B44" s="42" t="s">
        <v>1</v>
      </c>
      <c r="C44" s="3" t="s">
        <v>28</v>
      </c>
      <c r="D44" s="4">
        <v>0</v>
      </c>
      <c r="E44" s="4">
        <v>0.2501089583580966</v>
      </c>
      <c r="F44" s="4">
        <v>0.42875821432816541</v>
      </c>
      <c r="G44" s="4">
        <v>0.53869621800205414</v>
      </c>
      <c r="H44" s="4">
        <v>1.0004358334323864</v>
      </c>
      <c r="I44" s="4">
        <v>0.42875821432816541</v>
      </c>
      <c r="M44" s="33">
        <v>2</v>
      </c>
      <c r="N44" s="42" t="s">
        <v>1</v>
      </c>
      <c r="O44" s="3" t="s">
        <v>28</v>
      </c>
      <c r="P44" s="4">
        <v>0</v>
      </c>
      <c r="Q44" s="4">
        <v>-0.28574540650113245</v>
      </c>
      <c r="R44" s="4">
        <v>-0.1666848204589938</v>
      </c>
      <c r="S44" s="4">
        <v>-0.37504084603273624</v>
      </c>
      <c r="T44" s="4">
        <v>0</v>
      </c>
      <c r="U44" s="4">
        <v>0.66673928183597564</v>
      </c>
    </row>
    <row r="45" spans="1:21" x14ac:dyDescent="0.3">
      <c r="A45" s="33"/>
      <c r="B45" s="43"/>
      <c r="C45" s="3" t="s">
        <v>5</v>
      </c>
      <c r="D45" s="4">
        <v>0</v>
      </c>
      <c r="E45" s="4">
        <v>0</v>
      </c>
      <c r="F45" s="4">
        <v>0.4001220174072887</v>
      </c>
      <c r="G45" s="4">
        <v>0.55572502417678971</v>
      </c>
      <c r="H45" s="4">
        <v>0.55572502417678971</v>
      </c>
      <c r="I45" s="4">
        <v>0.55572502417678971</v>
      </c>
      <c r="M45" s="33"/>
      <c r="N45" s="43"/>
      <c r="O45" s="3" t="s">
        <v>5</v>
      </c>
      <c r="P45" s="4">
        <v>0</v>
      </c>
      <c r="Q45" s="4">
        <v>-0.13049163044770259</v>
      </c>
      <c r="R45" s="4">
        <v>-0.16673930557206432</v>
      </c>
      <c r="S45" s="4">
        <v>5.2654517549072896E-2</v>
      </c>
      <c r="T45" s="4">
        <v>-0.20008716668647727</v>
      </c>
      <c r="U45" s="4">
        <v>0.17654750001747982</v>
      </c>
    </row>
    <row r="46" spans="1:21" x14ac:dyDescent="0.3">
      <c r="A46" s="33"/>
      <c r="B46" s="43"/>
      <c r="C46" s="3" t="s">
        <v>29</v>
      </c>
      <c r="D46" s="4">
        <v>0</v>
      </c>
      <c r="E46" s="4">
        <v>4.1848979050649791E-2</v>
      </c>
      <c r="F46" s="4">
        <v>7.5598155704399386E-2</v>
      </c>
      <c r="G46" s="4">
        <v>0.13051207025965308</v>
      </c>
      <c r="H46" s="4">
        <v>0.11783176224317013</v>
      </c>
      <c r="I46" s="4">
        <v>0.26698589166490422</v>
      </c>
      <c r="M46" s="33"/>
      <c r="N46" s="43"/>
      <c r="O46" s="3" t="s">
        <v>29</v>
      </c>
      <c r="P46" s="4">
        <v>0</v>
      </c>
      <c r="Q46" s="4">
        <v>0.15675224523017925</v>
      </c>
      <c r="R46" s="4">
        <v>0.14348221388794186</v>
      </c>
      <c r="S46" s="4">
        <v>0.13696029507485347</v>
      </c>
      <c r="T46" s="4">
        <v>0.1115972774683992</v>
      </c>
      <c r="U46" s="4">
        <v>0</v>
      </c>
    </row>
    <row r="47" spans="1:21" x14ac:dyDescent="0.3">
      <c r="A47" s="33"/>
      <c r="B47" s="43"/>
      <c r="C47" s="3" t="s">
        <v>2</v>
      </c>
      <c r="D47" s="4">
        <v>0</v>
      </c>
      <c r="E47" s="4">
        <v>0.16679382631643264</v>
      </c>
      <c r="F47" s="4">
        <v>0.59135992966735196</v>
      </c>
      <c r="G47" s="4">
        <v>1.3343506105314613</v>
      </c>
      <c r="H47" s="4">
        <v>1.9181290026389759</v>
      </c>
      <c r="I47" s="4">
        <v>1.5011444368478934</v>
      </c>
      <c r="M47" s="33"/>
      <c r="N47" s="43"/>
      <c r="O47" s="3" t="s">
        <v>2</v>
      </c>
      <c r="P47" s="4">
        <v>0</v>
      </c>
      <c r="Q47" s="4">
        <v>-2.2812741453669613E-2</v>
      </c>
      <c r="R47" s="4">
        <v>-4.9910749257752164E-2</v>
      </c>
      <c r="S47" s="4">
        <v>-7.5551874921830145E-2</v>
      </c>
      <c r="T47" s="4">
        <v>-0.10455839832931831</v>
      </c>
      <c r="U47" s="4">
        <v>-0.18163287481207299</v>
      </c>
    </row>
    <row r="48" spans="1:21" x14ac:dyDescent="0.3">
      <c r="A48" s="33"/>
      <c r="B48" s="43"/>
      <c r="C48" s="3" t="s">
        <v>3</v>
      </c>
      <c r="D48" s="4">
        <v>0</v>
      </c>
      <c r="E48" s="4">
        <v>4.1791682531069914E-2</v>
      </c>
      <c r="F48" s="4">
        <v>4.9095552973421247E-2</v>
      </c>
      <c r="G48" s="4">
        <v>7.4191790275339398E-2</v>
      </c>
      <c r="H48" s="4">
        <v>0.11691720708096939</v>
      </c>
      <c r="I48" s="4">
        <v>0.38489545014006132</v>
      </c>
      <c r="M48" s="33"/>
      <c r="N48" s="43"/>
      <c r="O48" s="3" t="s">
        <v>3</v>
      </c>
      <c r="P48" s="4">
        <v>0</v>
      </c>
      <c r="Q48" s="4">
        <v>-4.8055192559107278E-2</v>
      </c>
      <c r="R48" s="4">
        <v>-7.0398611529346566E-2</v>
      </c>
      <c r="S48" s="4">
        <v>-8.3310430602470828E-2</v>
      </c>
      <c r="T48" s="4">
        <v>-0.11605862949608418</v>
      </c>
      <c r="U48" s="4">
        <v>-0.13157469753083115</v>
      </c>
    </row>
    <row r="49" spans="1:21" x14ac:dyDescent="0.3">
      <c r="A49" s="33"/>
      <c r="B49" s="43"/>
      <c r="C49" s="3" t="s">
        <v>4</v>
      </c>
      <c r="D49" s="4">
        <v>0</v>
      </c>
      <c r="E49" s="4">
        <v>5.0841966562484367E-2</v>
      </c>
      <c r="F49" s="4">
        <v>7.4735640767555248E-2</v>
      </c>
      <c r="G49" s="4">
        <v>9.2474035903404181E-2</v>
      </c>
      <c r="H49" s="4">
        <v>0.14538443788937236</v>
      </c>
      <c r="I49" s="4">
        <v>0.36180803551710888</v>
      </c>
      <c r="M49" s="33"/>
      <c r="N49" s="43"/>
      <c r="O49" s="3" t="s">
        <v>4</v>
      </c>
      <c r="P49" s="4">
        <v>0</v>
      </c>
      <c r="Q49" s="4">
        <v>-3.6447791065383255E-2</v>
      </c>
      <c r="R49" s="4">
        <v>-0.15235176665330233</v>
      </c>
      <c r="S49" s="4">
        <v>-0.23242069664882131</v>
      </c>
      <c r="T49" s="4">
        <v>-0.35840327880960293</v>
      </c>
      <c r="U49" s="4">
        <v>-0.3951981916946567</v>
      </c>
    </row>
    <row r="50" spans="1:21" x14ac:dyDescent="0.3">
      <c r="A50" s="33"/>
      <c r="B50" s="44"/>
      <c r="C50" s="3" t="s">
        <v>30</v>
      </c>
      <c r="D50" s="4">
        <v>0</v>
      </c>
      <c r="E50" s="4">
        <v>5.5011030217317812E-2</v>
      </c>
      <c r="F50" s="4">
        <v>7.6145034427158198E-2</v>
      </c>
      <c r="G50" s="4">
        <v>9.8138144499187119E-2</v>
      </c>
      <c r="H50" s="4">
        <v>0.1257394976395835</v>
      </c>
      <c r="I50" s="4">
        <v>0.23425440656141558</v>
      </c>
      <c r="M50" s="33"/>
      <c r="N50" s="44"/>
      <c r="O50" s="3" t="s">
        <v>30</v>
      </c>
      <c r="P50" s="4">
        <v>0</v>
      </c>
      <c r="Q50" s="4">
        <v>-7.7023741615088917E-2</v>
      </c>
      <c r="R50" s="4">
        <v>-0.13060547491254176</v>
      </c>
      <c r="S50" s="4">
        <v>-0.2002617281992306</v>
      </c>
      <c r="T50" s="4">
        <v>-0.25032716024903839</v>
      </c>
      <c r="U50" s="4">
        <v>-0.16688477349935904</v>
      </c>
    </row>
    <row r="53" spans="1:21" x14ac:dyDescent="0.3">
      <c r="D53" s="34" t="s">
        <v>8</v>
      </c>
      <c r="E53" s="35"/>
      <c r="F53" s="35"/>
      <c r="G53" s="35"/>
      <c r="H53" s="35"/>
      <c r="I53" s="36"/>
      <c r="P53" s="34" t="s">
        <v>8</v>
      </c>
      <c r="Q53" s="35"/>
      <c r="R53" s="35"/>
      <c r="S53" s="35"/>
      <c r="T53" s="35"/>
      <c r="U53" s="36"/>
    </row>
    <row r="54" spans="1:21" x14ac:dyDescent="0.3">
      <c r="A54" s="6" t="s">
        <v>0</v>
      </c>
      <c r="D54" s="2">
        <v>0</v>
      </c>
      <c r="E54" s="24">
        <f>$O$6/(2*E33)</f>
        <v>1.8800000000000002E-3</v>
      </c>
      <c r="F54" s="24">
        <f>$O$6/(2*F33)</f>
        <v>2.3500000000000001E-3</v>
      </c>
      <c r="G54" s="24">
        <f>$O$6/(2*G33)</f>
        <v>3.1333333333333335E-3</v>
      </c>
      <c r="H54" s="24">
        <f>$O$6/(2*H33)</f>
        <v>4.7000000000000002E-3</v>
      </c>
      <c r="I54" s="24">
        <f>$O$6/(2*I33)</f>
        <v>9.4000000000000004E-3</v>
      </c>
      <c r="M54" s="17" t="s">
        <v>0</v>
      </c>
      <c r="P54" s="2">
        <v>0</v>
      </c>
      <c r="Q54" s="24">
        <f>$O$6/(2*Q33)</f>
        <v>1.8800000000000002E-3</v>
      </c>
      <c r="R54" s="24">
        <f>$O$6/(2*R33)</f>
        <v>2.3500000000000001E-3</v>
      </c>
      <c r="S54" s="24">
        <f>$O$6/(2*S33)</f>
        <v>3.1333333333333335E-3</v>
      </c>
      <c r="T54" s="24">
        <f>$O$6/(2*T33)</f>
        <v>4.7000000000000002E-3</v>
      </c>
      <c r="U54" s="24">
        <f>$O$6/(2*U33)</f>
        <v>9.4000000000000004E-3</v>
      </c>
    </row>
    <row r="55" spans="1:21" x14ac:dyDescent="0.3">
      <c r="A55" s="39">
        <v>1</v>
      </c>
      <c r="B55" s="40" t="s">
        <v>1</v>
      </c>
      <c r="C55" s="3" t="s">
        <v>30</v>
      </c>
      <c r="D55" s="4">
        <v>0</v>
      </c>
      <c r="E55" s="4">
        <v>6.8627178160076893E-2</v>
      </c>
      <c r="F55" s="4">
        <v>6.8627178160076893E-2</v>
      </c>
      <c r="G55" s="4">
        <v>8.8996874000535645E-2</v>
      </c>
      <c r="H55" s="4">
        <v>0.13966341117905862</v>
      </c>
      <c r="I55" s="4">
        <v>0.28948889891778723</v>
      </c>
      <c r="M55" s="39">
        <v>1</v>
      </c>
      <c r="N55" s="40" t="s">
        <v>1</v>
      </c>
      <c r="O55" s="3" t="s">
        <v>30</v>
      </c>
      <c r="P55" s="4">
        <v>0</v>
      </c>
      <c r="Q55" s="4">
        <v>-0.24268855669390904</v>
      </c>
      <c r="R55" s="4">
        <v>-0.23102083762208661</v>
      </c>
      <c r="S55" s="4">
        <v>-0.29609712990999815</v>
      </c>
      <c r="T55" s="4">
        <v>-0.39066938394629258</v>
      </c>
      <c r="U55" s="4">
        <v>-0.41221365144333089</v>
      </c>
    </row>
    <row r="56" spans="1:21" x14ac:dyDescent="0.3">
      <c r="A56" s="39"/>
      <c r="B56" s="41"/>
      <c r="C56" s="3" t="s">
        <v>4</v>
      </c>
      <c r="D56" s="4">
        <v>0</v>
      </c>
      <c r="E56" s="4">
        <v>5.2586255021323552E-2</v>
      </c>
      <c r="F56" s="4">
        <v>5.814932726305299E-2</v>
      </c>
      <c r="G56" s="4">
        <v>9.2797592420781075E-2</v>
      </c>
      <c r="H56" s="4">
        <v>0.25737685191999016</v>
      </c>
      <c r="I56" s="4">
        <v>0.59785563744480863</v>
      </c>
      <c r="M56" s="39"/>
      <c r="N56" s="41"/>
      <c r="O56" s="3" t="s">
        <v>4</v>
      </c>
      <c r="P56" s="4">
        <v>0</v>
      </c>
      <c r="Q56" s="4">
        <v>-1.7838125699457506E-2</v>
      </c>
      <c r="R56" s="4">
        <v>-8.6329463781137344E-2</v>
      </c>
      <c r="S56" s="4">
        <v>-0.11571415469705662</v>
      </c>
      <c r="T56" s="4">
        <v>-0.13790371568776955</v>
      </c>
      <c r="U56" s="4">
        <v>-0.18882257631895086</v>
      </c>
    </row>
    <row r="57" spans="1:21" x14ac:dyDescent="0.3">
      <c r="A57" s="39"/>
      <c r="B57" s="41"/>
      <c r="C57" s="3" t="s">
        <v>3</v>
      </c>
      <c r="D57" s="4">
        <v>0</v>
      </c>
      <c r="E57" s="4">
        <v>2.4423737199356782E-2</v>
      </c>
      <c r="F57" s="4">
        <v>2.8991853408427658E-2</v>
      </c>
      <c r="G57" s="4">
        <v>4.7674935432043701E-2</v>
      </c>
      <c r="H57" s="4">
        <v>7.9510777456660034E-2</v>
      </c>
      <c r="I57" s="4">
        <v>0.2485118228403185</v>
      </c>
      <c r="M57" s="39"/>
      <c r="N57" s="41"/>
      <c r="O57" s="3" t="s">
        <v>3</v>
      </c>
      <c r="P57" s="4">
        <v>0</v>
      </c>
      <c r="Q57" s="4">
        <v>-2.3561229991383617E-2</v>
      </c>
      <c r="R57" s="4">
        <v>-4.2895785000706253E-2</v>
      </c>
      <c r="S57" s="4">
        <v>-5.5368345837356787E-2</v>
      </c>
      <c r="T57" s="4">
        <v>-0.10496207891867018</v>
      </c>
      <c r="U57" s="4">
        <v>-4.6044495211919556E-2</v>
      </c>
    </row>
    <row r="58" spans="1:21" x14ac:dyDescent="0.3">
      <c r="A58" s="39"/>
      <c r="B58" s="41"/>
      <c r="C58" s="3" t="s">
        <v>2</v>
      </c>
      <c r="D58" s="4">
        <v>0</v>
      </c>
      <c r="E58" s="4">
        <v>9.1028058272377449E-2</v>
      </c>
      <c r="F58" s="4">
        <v>0.13224831107496338</v>
      </c>
      <c r="G58" s="4">
        <v>0.2002617281992306</v>
      </c>
      <c r="H58" s="4">
        <v>0.33376954699871775</v>
      </c>
      <c r="I58" s="4">
        <v>0.66753909399743527</v>
      </c>
      <c r="M58" s="39"/>
      <c r="N58" s="41"/>
      <c r="O58" s="3" t="s">
        <v>2</v>
      </c>
      <c r="P58" s="4">
        <v>0</v>
      </c>
      <c r="Q58" s="4">
        <v>-6.2561322484415344E-2</v>
      </c>
      <c r="R58" s="4">
        <v>-0.11776248938242909</v>
      </c>
      <c r="S58" s="4">
        <v>-0.15109149581141854</v>
      </c>
      <c r="T58" s="4">
        <v>-0.21073287573697819</v>
      </c>
      <c r="U58" s="4">
        <v>-0.30799420300019908</v>
      </c>
    </row>
    <row r="59" spans="1:21" x14ac:dyDescent="0.3">
      <c r="A59" s="39"/>
      <c r="B59" s="41"/>
      <c r="C59" s="3" t="s">
        <v>29</v>
      </c>
      <c r="D59" s="4">
        <v>0</v>
      </c>
      <c r="E59" s="4">
        <v>8.6211726056678581E-2</v>
      </c>
      <c r="F59" s="4">
        <v>0.13306164118805086</v>
      </c>
      <c r="G59" s="4">
        <v>0.13306164118805086</v>
      </c>
      <c r="H59" s="4">
        <v>0.15802546457921965</v>
      </c>
      <c r="I59" s="4">
        <v>0.24975604921868647</v>
      </c>
      <c r="M59" s="39"/>
      <c r="N59" s="41"/>
      <c r="O59" s="3" t="s">
        <v>29</v>
      </c>
      <c r="P59" s="4">
        <v>0</v>
      </c>
      <c r="Q59" s="4">
        <v>-3.4152707764935571E-2</v>
      </c>
      <c r="R59" s="4">
        <v>-5.2142611443584903E-2</v>
      </c>
      <c r="S59" s="4">
        <v>-7.958045014771159E-2</v>
      </c>
      <c r="T59" s="4">
        <v>-0.11173416737911038</v>
      </c>
      <c r="U59" s="4">
        <v>-0.3281456073554922</v>
      </c>
    </row>
    <row r="60" spans="1:21" x14ac:dyDescent="0.3">
      <c r="A60" s="39"/>
      <c r="B60" s="41"/>
      <c r="C60" s="3" t="s">
        <v>5</v>
      </c>
      <c r="D60" s="4">
        <v>0</v>
      </c>
      <c r="E60" s="4">
        <v>0.23093019597513811</v>
      </c>
      <c r="F60" s="4">
        <v>0.33356583863075528</v>
      </c>
      <c r="G60" s="4">
        <v>0.33356583863075528</v>
      </c>
      <c r="H60" s="4">
        <v>0.45486250722375698</v>
      </c>
      <c r="I60" s="4">
        <v>0.45486250722375698</v>
      </c>
      <c r="M60" s="39"/>
      <c r="N60" s="41"/>
      <c r="O60" s="3" t="s">
        <v>5</v>
      </c>
      <c r="P60" s="4">
        <v>0</v>
      </c>
      <c r="Q60" s="4">
        <v>-7.6943188806091731E-2</v>
      </c>
      <c r="R60" s="4">
        <v>9.0932859498108073E-2</v>
      </c>
      <c r="S60" s="4">
        <v>0.50013072723959517</v>
      </c>
      <c r="T60" s="4">
        <v>-7.6943188806091731E-2</v>
      </c>
      <c r="U60" s="4">
        <v>0</v>
      </c>
    </row>
    <row r="61" spans="1:21" x14ac:dyDescent="0.3">
      <c r="A61" s="39"/>
      <c r="B61" s="41"/>
      <c r="C61" s="3" t="s">
        <v>28</v>
      </c>
      <c r="D61" s="4">
        <v>0</v>
      </c>
      <c r="E61" s="4">
        <v>0.81925252445139818</v>
      </c>
      <c r="F61" s="4">
        <v>1.0013086409961534</v>
      </c>
      <c r="G61" s="4">
        <v>1.144352732567032</v>
      </c>
      <c r="H61" s="4">
        <v>1.3094036074565081</v>
      </c>
      <c r="I61" s="4">
        <v>0.33376954699871775</v>
      </c>
      <c r="M61" s="39"/>
      <c r="N61" s="41"/>
      <c r="O61" s="3" t="s">
        <v>28</v>
      </c>
      <c r="P61" s="4">
        <v>0</v>
      </c>
      <c r="Q61" s="4">
        <v>-0.2143884509295261</v>
      </c>
      <c r="R61" s="4">
        <v>0.10004794376711222</v>
      </c>
      <c r="S61" s="4">
        <v>0</v>
      </c>
      <c r="T61" s="4">
        <v>0.46689040424652362</v>
      </c>
      <c r="U61" s="4">
        <v>0.57170253581206942</v>
      </c>
    </row>
    <row r="63" spans="1:21" x14ac:dyDescent="0.3">
      <c r="D63" s="34" t="s">
        <v>8</v>
      </c>
      <c r="E63" s="35"/>
      <c r="F63" s="35"/>
      <c r="G63" s="35"/>
      <c r="H63" s="35"/>
      <c r="I63" s="36"/>
      <c r="P63" s="34" t="s">
        <v>8</v>
      </c>
      <c r="Q63" s="35"/>
      <c r="R63" s="35"/>
      <c r="S63" s="35"/>
      <c r="T63" s="35"/>
      <c r="U63" s="36"/>
    </row>
    <row r="64" spans="1:21" x14ac:dyDescent="0.3">
      <c r="D64" s="2">
        <v>0</v>
      </c>
      <c r="E64" s="24">
        <f>$O$6/(2*E43)</f>
        <v>1.8800000000000002E-3</v>
      </c>
      <c r="F64" s="24">
        <f>$O$6/(2*F43)</f>
        <v>2.3500000000000001E-3</v>
      </c>
      <c r="G64" s="24">
        <f>$O$6/(2*G43)</f>
        <v>3.1333333333333335E-3</v>
      </c>
      <c r="H64" s="24">
        <f>$O$6/(2*H43)</f>
        <v>4.7000000000000002E-3</v>
      </c>
      <c r="I64" s="24">
        <f>$O$6/(2*I43)</f>
        <v>9.4000000000000004E-3</v>
      </c>
      <c r="P64" s="2">
        <v>0</v>
      </c>
      <c r="Q64" s="24">
        <f>$O$6/(2*Q33)</f>
        <v>1.8800000000000002E-3</v>
      </c>
      <c r="R64" s="24">
        <f>$O$6/(2*R33)</f>
        <v>2.3500000000000001E-3</v>
      </c>
      <c r="S64" s="24">
        <f>$O$6/(2*S33)</f>
        <v>3.1333333333333335E-3</v>
      </c>
      <c r="T64" s="24">
        <f>$O$6/(2*T33)</f>
        <v>4.7000000000000002E-3</v>
      </c>
      <c r="U64" s="24">
        <f>$O$6/(2*U33)</f>
        <v>9.4000000000000004E-3</v>
      </c>
    </row>
    <row r="65" spans="1:22" x14ac:dyDescent="0.3">
      <c r="A65" s="39">
        <v>2</v>
      </c>
      <c r="B65" s="40" t="s">
        <v>1</v>
      </c>
      <c r="C65" s="3" t="s">
        <v>30</v>
      </c>
      <c r="D65" s="4">
        <v>0</v>
      </c>
      <c r="E65" s="4">
        <v>5.5011030217317812E-2</v>
      </c>
      <c r="F65" s="4">
        <v>7.6145034427158198E-2</v>
      </c>
      <c r="G65" s="4">
        <v>9.8138144499187119E-2</v>
      </c>
      <c r="H65" s="4">
        <v>0.1257394976395835</v>
      </c>
      <c r="I65" s="4">
        <v>0.23425440656141558</v>
      </c>
      <c r="M65" s="39">
        <v>2</v>
      </c>
      <c r="N65" s="40" t="s">
        <v>1</v>
      </c>
      <c r="O65" s="3" t="s">
        <v>30</v>
      </c>
      <c r="P65" s="4">
        <v>0</v>
      </c>
      <c r="Q65" s="4">
        <v>-7.7023741615088917E-2</v>
      </c>
      <c r="R65" s="4">
        <v>-0.13060547491254176</v>
      </c>
      <c r="S65" s="4">
        <v>-0.2002617281992306</v>
      </c>
      <c r="T65" s="4">
        <v>-0.25032716024903839</v>
      </c>
      <c r="U65" s="4">
        <v>-0.16688477349935904</v>
      </c>
    </row>
    <row r="66" spans="1:22" x14ac:dyDescent="0.3">
      <c r="A66" s="39"/>
      <c r="B66" s="41"/>
      <c r="C66" s="3" t="s">
        <v>4</v>
      </c>
      <c r="D66" s="4">
        <v>0</v>
      </c>
      <c r="E66" s="4">
        <v>5.0841966562484367E-2</v>
      </c>
      <c r="F66" s="4">
        <v>7.4735640767555248E-2</v>
      </c>
      <c r="G66" s="4">
        <v>9.2474035903404181E-2</v>
      </c>
      <c r="H66" s="4">
        <v>0.14538443788937236</v>
      </c>
      <c r="I66" s="4">
        <v>0.36180803551710888</v>
      </c>
      <c r="M66" s="39"/>
      <c r="N66" s="41"/>
      <c r="O66" s="3" t="s">
        <v>4</v>
      </c>
      <c r="P66" s="4">
        <v>0</v>
      </c>
      <c r="Q66" s="4">
        <v>-3.6447791065383255E-2</v>
      </c>
      <c r="R66" s="4">
        <v>-0.15235176665330233</v>
      </c>
      <c r="S66" s="4">
        <v>-0.23242069664882131</v>
      </c>
      <c r="T66" s="4">
        <v>-0.35840327880960293</v>
      </c>
      <c r="U66" s="4">
        <v>-0.3951981916946567</v>
      </c>
    </row>
    <row r="67" spans="1:22" x14ac:dyDescent="0.3">
      <c r="A67" s="39"/>
      <c r="B67" s="41"/>
      <c r="C67" s="3" t="s">
        <v>3</v>
      </c>
      <c r="D67" s="4">
        <v>0</v>
      </c>
      <c r="E67" s="4">
        <v>4.1791682531069914E-2</v>
      </c>
      <c r="F67" s="4">
        <v>4.9095552973421247E-2</v>
      </c>
      <c r="G67" s="4">
        <v>7.4191790275339398E-2</v>
      </c>
      <c r="H67" s="4">
        <v>0.11691720708096939</v>
      </c>
      <c r="I67" s="4">
        <v>0.38489545014006132</v>
      </c>
      <c r="M67" s="39"/>
      <c r="N67" s="41"/>
      <c r="O67" s="3" t="s">
        <v>3</v>
      </c>
      <c r="P67" s="4">
        <v>0</v>
      </c>
      <c r="Q67" s="4">
        <v>-4.8055192559107278E-2</v>
      </c>
      <c r="R67" s="4">
        <v>-7.0398611529346566E-2</v>
      </c>
      <c r="S67" s="4">
        <v>-8.3310430602470828E-2</v>
      </c>
      <c r="T67" s="4">
        <v>-0.11605862949608418</v>
      </c>
      <c r="U67" s="4">
        <v>-0.13157469753083115</v>
      </c>
    </row>
    <row r="68" spans="1:22" x14ac:dyDescent="0.3">
      <c r="A68" s="39"/>
      <c r="B68" s="41"/>
      <c r="C68" s="3" t="s">
        <v>2</v>
      </c>
      <c r="D68" s="4">
        <v>0</v>
      </c>
      <c r="E68" s="4">
        <v>0.16679382631643264</v>
      </c>
      <c r="F68" s="4">
        <v>0.59135992966735196</v>
      </c>
      <c r="G68" s="4">
        <v>1.3343506105314613</v>
      </c>
      <c r="H68" s="4">
        <v>1.9181290026389759</v>
      </c>
      <c r="I68" s="4">
        <v>1.5011444368478934</v>
      </c>
      <c r="M68" s="39"/>
      <c r="N68" s="41"/>
      <c r="O68" s="3" t="s">
        <v>2</v>
      </c>
      <c r="P68" s="4">
        <v>0</v>
      </c>
      <c r="Q68" s="4">
        <v>-2.2812741453669613E-2</v>
      </c>
      <c r="R68" s="4">
        <v>-4.9910749257752164E-2</v>
      </c>
      <c r="S68" s="4">
        <v>-7.5551874921830145E-2</v>
      </c>
      <c r="T68" s="4">
        <v>-0.10455839832931831</v>
      </c>
      <c r="U68" s="4">
        <v>-0.18163287481207299</v>
      </c>
    </row>
    <row r="69" spans="1:22" x14ac:dyDescent="0.3">
      <c r="A69" s="39"/>
      <c r="B69" s="41"/>
      <c r="C69" s="3" t="s">
        <v>29</v>
      </c>
      <c r="D69" s="4">
        <v>0</v>
      </c>
      <c r="E69" s="4">
        <v>4.1848979050649791E-2</v>
      </c>
      <c r="F69" s="4">
        <v>7.5598155704399386E-2</v>
      </c>
      <c r="G69" s="4">
        <v>0.13051207025965308</v>
      </c>
      <c r="H69" s="4">
        <v>0.11783176224317013</v>
      </c>
      <c r="I69" s="4">
        <v>0.26698589166490422</v>
      </c>
      <c r="M69" s="39"/>
      <c r="N69" s="41"/>
      <c r="O69" s="3" t="s">
        <v>29</v>
      </c>
      <c r="P69" s="4">
        <v>0</v>
      </c>
      <c r="Q69" s="4">
        <v>0.15675224523017925</v>
      </c>
      <c r="R69" s="4">
        <v>0.14348221388794186</v>
      </c>
      <c r="S69" s="4">
        <v>0.13696029507485347</v>
      </c>
      <c r="T69" s="4">
        <v>0.1115972774683992</v>
      </c>
      <c r="U69" s="4">
        <v>0</v>
      </c>
    </row>
    <row r="70" spans="1:22" x14ac:dyDescent="0.3">
      <c r="A70" s="39"/>
      <c r="B70" s="41"/>
      <c r="C70" s="3" t="s">
        <v>5</v>
      </c>
      <c r="D70" s="4">
        <v>0</v>
      </c>
      <c r="E70" s="4">
        <v>0</v>
      </c>
      <c r="F70" s="4">
        <v>0.4001220174072887</v>
      </c>
      <c r="G70" s="4">
        <v>0.55572502417678971</v>
      </c>
      <c r="H70" s="4">
        <v>0.55572502417678971</v>
      </c>
      <c r="I70" s="4">
        <v>0.55572502417678971</v>
      </c>
      <c r="M70" s="39"/>
      <c r="N70" s="41"/>
      <c r="O70" s="3" t="s">
        <v>5</v>
      </c>
      <c r="P70" s="4">
        <v>0</v>
      </c>
      <c r="Q70" s="4">
        <v>-0.13049163044770259</v>
      </c>
      <c r="R70" s="4">
        <v>-0.16673930557206432</v>
      </c>
      <c r="S70" s="4">
        <v>5.2654517549072896E-2</v>
      </c>
      <c r="T70" s="4">
        <v>-0.20008716668647727</v>
      </c>
      <c r="U70" s="4">
        <v>0.17654750001747982</v>
      </c>
    </row>
    <row r="71" spans="1:22" x14ac:dyDescent="0.3">
      <c r="A71" s="39"/>
      <c r="B71" s="41"/>
      <c r="C71" s="3" t="s">
        <v>28</v>
      </c>
      <c r="D71" s="4">
        <v>0</v>
      </c>
      <c r="E71" s="4">
        <v>0.2501089583580966</v>
      </c>
      <c r="F71" s="4">
        <v>0.42875821432816541</v>
      </c>
      <c r="G71" s="4">
        <v>0.53869621800205414</v>
      </c>
      <c r="H71" s="4">
        <v>1.0004358334323864</v>
      </c>
      <c r="I71" s="4">
        <v>0.42875821432816541</v>
      </c>
      <c r="M71" s="39"/>
      <c r="N71" s="41"/>
      <c r="O71" s="3" t="s">
        <v>28</v>
      </c>
      <c r="P71" s="4">
        <v>0</v>
      </c>
      <c r="Q71" s="4">
        <v>-0.28574540650113245</v>
      </c>
      <c r="R71" s="4">
        <v>-0.1666848204589938</v>
      </c>
      <c r="S71" s="4">
        <v>-0.37504084603273624</v>
      </c>
      <c r="T71" s="4">
        <v>0</v>
      </c>
      <c r="U71" s="4">
        <v>0.66673928183597564</v>
      </c>
    </row>
    <row r="72" spans="1:22" x14ac:dyDescent="0.3">
      <c r="C72" s="1" t="s">
        <v>53</v>
      </c>
      <c r="D72" s="1">
        <v>0</v>
      </c>
      <c r="E72" s="1">
        <v>0</v>
      </c>
      <c r="F72" s="1">
        <v>0</v>
      </c>
      <c r="G72" s="1">
        <v>3.5</v>
      </c>
      <c r="H72" s="1">
        <v>3.5</v>
      </c>
      <c r="I72" s="1">
        <v>3.5</v>
      </c>
      <c r="O72" s="1" t="s">
        <v>53</v>
      </c>
      <c r="P72" s="1">
        <v>0</v>
      </c>
      <c r="Q72" s="1">
        <v>0</v>
      </c>
      <c r="R72" s="1">
        <v>0</v>
      </c>
      <c r="S72" s="1">
        <v>-3.5</v>
      </c>
      <c r="T72" s="1">
        <v>-3.5</v>
      </c>
      <c r="U72" s="1">
        <v>-3.5</v>
      </c>
    </row>
    <row r="73" spans="1:22" x14ac:dyDescent="0.3">
      <c r="B73" s="46" t="s">
        <v>10</v>
      </c>
      <c r="C73" s="46"/>
      <c r="D73" s="46"/>
      <c r="E73" s="46"/>
      <c r="F73" s="46"/>
      <c r="G73" s="46"/>
      <c r="H73" s="46"/>
      <c r="I73" s="46"/>
      <c r="J73" s="46"/>
      <c r="N73" s="46" t="s">
        <v>10</v>
      </c>
      <c r="O73" s="46"/>
      <c r="P73" s="46"/>
      <c r="Q73" s="46"/>
      <c r="R73" s="46"/>
      <c r="S73" s="46"/>
      <c r="T73" s="46"/>
      <c r="U73" s="46"/>
      <c r="V73" s="46"/>
    </row>
    <row r="76" spans="1:22" x14ac:dyDescent="0.3">
      <c r="J76" s="24">
        <v>3.13333333333333E-3</v>
      </c>
      <c r="K76" s="1">
        <v>1.4</v>
      </c>
    </row>
    <row r="77" spans="1:22" x14ac:dyDescent="0.3">
      <c r="J77" s="27">
        <v>4.7000000000000002E-3</v>
      </c>
      <c r="K77" s="1">
        <v>1.4</v>
      </c>
    </row>
    <row r="78" spans="1:22" x14ac:dyDescent="0.3">
      <c r="J78" s="28"/>
      <c r="K78" s="19"/>
    </row>
  </sheetData>
  <mergeCells count="31">
    <mergeCell ref="B73:J73"/>
    <mergeCell ref="M28:U28"/>
    <mergeCell ref="M30:U30"/>
    <mergeCell ref="P32:U32"/>
    <mergeCell ref="M34:M40"/>
    <mergeCell ref="N34:N40"/>
    <mergeCell ref="P42:U42"/>
    <mergeCell ref="M44:M50"/>
    <mergeCell ref="N44:N50"/>
    <mergeCell ref="P53:U53"/>
    <mergeCell ref="P63:U63"/>
    <mergeCell ref="D53:I53"/>
    <mergeCell ref="D63:I63"/>
    <mergeCell ref="B55:B61"/>
    <mergeCell ref="A28:I28"/>
    <mergeCell ref="N73:V73"/>
    <mergeCell ref="A1:U2"/>
    <mergeCell ref="A55:A61"/>
    <mergeCell ref="B65:B71"/>
    <mergeCell ref="A65:A71"/>
    <mergeCell ref="A44:A50"/>
    <mergeCell ref="B44:B50"/>
    <mergeCell ref="M55:M61"/>
    <mergeCell ref="N55:N61"/>
    <mergeCell ref="M65:M71"/>
    <mergeCell ref="N65:N71"/>
    <mergeCell ref="D32:I32"/>
    <mergeCell ref="A34:A40"/>
    <mergeCell ref="B34:B40"/>
    <mergeCell ref="D42:I42"/>
    <mergeCell ref="A30:I30"/>
  </mergeCells>
  <conditionalFormatting sqref="G72:I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{A2B260CE-B3B1-4E6D-AB97-C90F443418ED}</x14:id>
        </ext>
      </extLst>
    </cfRule>
  </conditionalFormatting>
  <conditionalFormatting sqref="S72:U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{AE805278-DB27-4286-8B6F-53F787B67F71}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260CE-B3B1-4E6D-AB97-C90F44341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G72:I72</xm:sqref>
        </x14:conditionalFormatting>
        <x14:conditionalFormatting xmlns:xm="http://schemas.microsoft.com/office/excel/2006/main">
          <x14:cfRule type="dataBar" id="{AE805278-DB27-4286-8B6F-53F787B67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S72:U72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Mesure_3H</vt:lpstr>
      <vt:lpstr>Mesure_2H</vt:lpstr>
      <vt:lpstr>Mesure_H</vt:lpstr>
      <vt:lpstr>Mesure_HB</vt:lpstr>
      <vt:lpstr>Mesure_B</vt:lpstr>
      <vt:lpstr>Mesure_2B</vt:lpstr>
      <vt:lpstr>Mesure_3B</vt:lpstr>
      <vt:lpstr>Mesure_différents_crayons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Calvin</cp:lastModifiedBy>
  <dcterms:created xsi:type="dcterms:W3CDTF">2021-04-13T18:55:06Z</dcterms:created>
  <dcterms:modified xsi:type="dcterms:W3CDTF">2021-05-01T17:25:35Z</dcterms:modified>
</cp:coreProperties>
</file>