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384a21af54f893/Bureau/2021-2022_Karmoudi_Bahaj/"/>
    </mc:Choice>
  </mc:AlternateContent>
  <xr:revisionPtr revIDLastSave="0" documentId="8_{B5AC3CC5-8677-4EFC-B837-53EBA1FE893C}" xr6:coauthVersionLast="47" xr6:coauthVersionMax="47" xr10:uidLastSave="{00000000-0000-0000-0000-000000000000}"/>
  <bookViews>
    <workbookView xWindow="-110" yWindow="-110" windowWidth="19420" windowHeight="10300" xr2:uid="{62D4B34C-8D9C-4E1D-8581-00677FA4DF90}"/>
  </bookViews>
  <sheets>
    <sheet name="Feuil1" sheetId="1" r:id="rId1"/>
  </sheets>
  <definedNames>
    <definedName name="_xlchart.v1.0" hidden="1">Feuil1!$M$10:$M$14</definedName>
    <definedName name="_xlchart.v1.1" hidden="1">Feuil1!$M$16:$M$20</definedName>
    <definedName name="_xlchart.v1.2" hidden="1">Feuil1!$M$4:$M$8</definedName>
    <definedName name="_xlchart.v1.3" hidden="1">Feuil1!$O$10:$O$14</definedName>
    <definedName name="_xlchart.v1.4" hidden="1">Feuil1!$O$16:$O$20</definedName>
    <definedName name="_xlchart.v1.5" hidden="1">Feuil1!$O$4:$O$8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E6" i="1" s="1"/>
  <c r="C7" i="1"/>
  <c r="D7" i="1" s="1"/>
  <c r="E7" i="1" s="1"/>
  <c r="C8" i="1"/>
  <c r="D8" i="1" s="1"/>
  <c r="E8" i="1" s="1"/>
  <c r="C5" i="1"/>
  <c r="D5" i="1" s="1"/>
  <c r="E5" i="1" s="1"/>
  <c r="C12" i="1"/>
  <c r="D12" i="1" s="1"/>
  <c r="E12" i="1" s="1"/>
  <c r="C13" i="1"/>
  <c r="D13" i="1" s="1"/>
  <c r="E13" i="1" s="1"/>
  <c r="C14" i="1"/>
  <c r="D14" i="1" s="1"/>
  <c r="E14" i="1" s="1"/>
  <c r="C11" i="1"/>
  <c r="D11" i="1" s="1"/>
  <c r="E11" i="1" s="1"/>
  <c r="C18" i="1"/>
  <c r="D18" i="1" s="1"/>
  <c r="E18" i="1" s="1"/>
  <c r="C19" i="1"/>
  <c r="D19" i="1" s="1"/>
  <c r="E19" i="1" s="1"/>
  <c r="C20" i="1"/>
  <c r="D20" i="1" s="1"/>
  <c r="E20" i="1" s="1"/>
  <c r="C17" i="1"/>
  <c r="D17" i="1" s="1"/>
  <c r="E17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16" i="1"/>
  <c r="L16" i="1" s="1"/>
  <c r="M16" i="1" s="1"/>
  <c r="L12" i="1"/>
  <c r="M12" i="1" s="1"/>
  <c r="L14" i="1"/>
  <c r="M14" i="1" s="1"/>
  <c r="K11" i="1"/>
  <c r="L11" i="1" s="1"/>
  <c r="M11" i="1" s="1"/>
  <c r="K12" i="1"/>
  <c r="K13" i="1"/>
  <c r="L13" i="1" s="1"/>
  <c r="M13" i="1" s="1"/>
  <c r="K14" i="1"/>
  <c r="K10" i="1"/>
  <c r="L10" i="1" s="1"/>
  <c r="M10" i="1" s="1"/>
  <c r="F20" i="1"/>
  <c r="G20" i="1" s="1"/>
  <c r="F19" i="1"/>
  <c r="G19" i="1" s="1"/>
  <c r="F18" i="1"/>
  <c r="G18" i="1" s="1"/>
  <c r="F17" i="1"/>
  <c r="G17" i="1" s="1"/>
  <c r="F14" i="1"/>
  <c r="G14" i="1" s="1"/>
  <c r="F13" i="1"/>
  <c r="G13" i="1" s="1"/>
  <c r="F12" i="1"/>
  <c r="G12" i="1" s="1"/>
  <c r="F11" i="1"/>
  <c r="G11" i="1" s="1"/>
  <c r="N20" i="1"/>
  <c r="O20" i="1" s="1"/>
  <c r="N19" i="1"/>
  <c r="O19" i="1" s="1"/>
  <c r="N18" i="1"/>
  <c r="O18" i="1" s="1"/>
  <c r="N17" i="1"/>
  <c r="O17" i="1" s="1"/>
  <c r="N16" i="1"/>
  <c r="O16" i="1" s="1"/>
  <c r="N14" i="1"/>
  <c r="O14" i="1" s="1"/>
  <c r="N13" i="1"/>
  <c r="O13" i="1" s="1"/>
  <c r="N12" i="1"/>
  <c r="O12" i="1" s="1"/>
  <c r="N11" i="1"/>
  <c r="O11" i="1" s="1"/>
  <c r="N10" i="1"/>
  <c r="O10" i="1" s="1"/>
  <c r="N8" i="1"/>
  <c r="O8" i="1" s="1"/>
  <c r="N7" i="1"/>
  <c r="O7" i="1" s="1"/>
  <c r="N6" i="1"/>
  <c r="O6" i="1" s="1"/>
  <c r="N5" i="1"/>
  <c r="O5" i="1" s="1"/>
  <c r="N4" i="1"/>
  <c r="O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4" i="1"/>
  <c r="L4" i="1" s="1"/>
  <c r="M4" i="1" s="1"/>
  <c r="F5" i="1"/>
  <c r="G5" i="1" s="1"/>
  <c r="F6" i="1"/>
  <c r="G6" i="1" s="1"/>
  <c r="F7" i="1"/>
  <c r="G7" i="1" s="1"/>
  <c r="F8" i="1"/>
  <c r="G8" i="1" s="1"/>
</calcChain>
</file>

<file path=xl/sharedStrings.xml><?xml version="1.0" encoding="utf-8"?>
<sst xmlns="http://schemas.openxmlformats.org/spreadsheetml/2006/main" count="22" uniqueCount="11">
  <si>
    <t>B</t>
  </si>
  <si>
    <t>Rayon de courbure(cm)</t>
  </si>
  <si>
    <t>Résistance Mohm</t>
  </si>
  <si>
    <t>6B</t>
  </si>
  <si>
    <t>HB/2</t>
  </si>
  <si>
    <t>DeltaR</t>
  </si>
  <si>
    <t>DeltaR/R0</t>
  </si>
  <si>
    <t>%</t>
  </si>
  <si>
    <t>Déformation</t>
  </si>
  <si>
    <t>TENSION</t>
  </si>
  <si>
    <t>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</si>
</sst>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3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3" fillId="0" borderId="0" xfId="1" applyFont="1" applyBorder="1"/>
    <xf numFmtId="0" fontId="4" fillId="0" borderId="0" xfId="0" applyFont="1"/>
    <xf numFmtId="0" fontId="3" fillId="0" borderId="1" xfId="1" applyFont="1"/>
    <xf numFmtId="0" fontId="4" fillId="4" borderId="3" xfId="0" applyFont="1" applyFill="1" applyBorder="1"/>
    <xf numFmtId="0" fontId="4" fillId="3" borderId="2" xfId="3" applyFont="1" applyBorder="1"/>
    <xf numFmtId="0" fontId="4" fillId="3" borderId="0" xfId="3" applyFont="1"/>
    <xf numFmtId="0" fontId="4" fillId="2" borderId="0" xfId="2" applyFont="1"/>
    <xf numFmtId="0" fontId="4" fillId="0" borderId="0" xfId="2" applyFont="1" applyFill="1"/>
    <xf numFmtId="0" fontId="4" fillId="0" borderId="0" xfId="0" applyFont="1" applyFill="1"/>
  </cellXfs>
  <cellStyles count="4">
    <cellStyle name="20 % - Accent1" xfId="2" builtinId="30"/>
    <cellStyle name="60 % - Accent1" xfId="3" builtinId="32"/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Caractéristiques du capteur en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 en compression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Feuil1!$G$4:$G$8</c:f>
              <c:numCache>
                <c:formatCode>General</c:formatCode>
                <c:ptCount val="5"/>
                <c:pt idx="0">
                  <c:v>0</c:v>
                </c:pt>
                <c:pt idx="1">
                  <c:v>2.25</c:v>
                </c:pt>
                <c:pt idx="2">
                  <c:v>3</c:v>
                </c:pt>
                <c:pt idx="3">
                  <c:v>3.75</c:v>
                </c:pt>
                <c:pt idx="4">
                  <c:v>4.5</c:v>
                </c:pt>
              </c:numCache>
            </c:numRef>
          </c:xVal>
          <c:yVal>
            <c:numRef>
              <c:f>Feuil1!$E$4:$E$8</c:f>
              <c:numCache>
                <c:formatCode>General</c:formatCode>
                <c:ptCount val="5"/>
                <c:pt idx="0">
                  <c:v>0</c:v>
                </c:pt>
                <c:pt idx="1">
                  <c:v>-14.471544715447152</c:v>
                </c:pt>
                <c:pt idx="2">
                  <c:v>-17.398373983739841</c:v>
                </c:pt>
                <c:pt idx="3">
                  <c:v>-19.512195121951219</c:v>
                </c:pt>
                <c:pt idx="4">
                  <c:v>-25.04065040650406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2A-4EA1-89D4-E0ABDC1E1259}"/>
            </c:ext>
          </c:extLst>
        </c:ser>
        <c:ser>
          <c:idx val="1"/>
          <c:order val="1"/>
          <c:tx>
            <c:v>6B en compression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Feuil1!$G$10:$G$14</c:f>
              <c:numCache>
                <c:formatCode>General</c:formatCode>
                <c:ptCount val="5"/>
                <c:pt idx="0">
                  <c:v>0</c:v>
                </c:pt>
                <c:pt idx="1">
                  <c:v>2.25</c:v>
                </c:pt>
                <c:pt idx="2">
                  <c:v>3</c:v>
                </c:pt>
                <c:pt idx="3">
                  <c:v>3.75</c:v>
                </c:pt>
                <c:pt idx="4">
                  <c:v>4.5</c:v>
                </c:pt>
              </c:numCache>
            </c:numRef>
          </c:xVal>
          <c:yVal>
            <c:numRef>
              <c:f>Feuil1!$E$10:$E$14</c:f>
              <c:numCache>
                <c:formatCode>General</c:formatCode>
                <c:ptCount val="5"/>
                <c:pt idx="0">
                  <c:v>0</c:v>
                </c:pt>
                <c:pt idx="1">
                  <c:v>-4.6948356807511731</c:v>
                </c:pt>
                <c:pt idx="2">
                  <c:v>-7.5117370892018851</c:v>
                </c:pt>
                <c:pt idx="3">
                  <c:v>-12.676056338028166</c:v>
                </c:pt>
                <c:pt idx="4">
                  <c:v>-14.788732394366209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2A-4EA1-89D4-E0ABDC1E1259}"/>
            </c:ext>
          </c:extLst>
        </c:ser>
        <c:ser>
          <c:idx val="2"/>
          <c:order val="2"/>
          <c:tx>
            <c:v>HB/2 en compression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Feuil1!$G$16:$G$20</c:f>
              <c:numCache>
                <c:formatCode>General</c:formatCode>
                <c:ptCount val="5"/>
                <c:pt idx="0">
                  <c:v>0</c:v>
                </c:pt>
                <c:pt idx="1">
                  <c:v>2.25</c:v>
                </c:pt>
                <c:pt idx="2">
                  <c:v>3</c:v>
                </c:pt>
                <c:pt idx="3">
                  <c:v>3.75</c:v>
                </c:pt>
                <c:pt idx="4">
                  <c:v>4.5</c:v>
                </c:pt>
              </c:numCache>
            </c:numRef>
          </c:xVal>
          <c:yVal>
            <c:numRef>
              <c:f>Feuil1!$E$16:$E$20</c:f>
              <c:numCache>
                <c:formatCode>General</c:formatCode>
                <c:ptCount val="5"/>
                <c:pt idx="0">
                  <c:v>0</c:v>
                </c:pt>
                <c:pt idx="1">
                  <c:v>-6.7864271457085801</c:v>
                </c:pt>
                <c:pt idx="2">
                  <c:v>-12.075848303393222</c:v>
                </c:pt>
                <c:pt idx="3">
                  <c:v>-19.860279441117772</c:v>
                </c:pt>
                <c:pt idx="4">
                  <c:v>-25.648702594810381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2A-4EA1-89D4-E0ABDC1E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11439"/>
        <c:axId val="153912017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B en tension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Feuil1!$O$4:$O$8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2.25</c:v>
                      </c:pt>
                      <c:pt idx="2">
                        <c:v>3</c:v>
                      </c:pt>
                      <c:pt idx="3">
                        <c:v>3.75</c:v>
                      </c:pt>
                      <c:pt idx="4">
                        <c:v>4.5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Feuil1!$M$4:$M$8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9.4117647058823497</c:v>
                      </c:pt>
                      <c:pt idx="2">
                        <c:v>10.481283422459891</c:v>
                      </c:pt>
                      <c:pt idx="3">
                        <c:v>13.903743315508022</c:v>
                      </c:pt>
                      <c:pt idx="4">
                        <c:v>16.36363636363636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12A-4EA1-89D4-E0ABDC1E125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6B en tension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Feuil1!$O$4:$O$8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2.25</c:v>
                      </c:pt>
                      <c:pt idx="2">
                        <c:v>3</c:v>
                      </c:pt>
                      <c:pt idx="3">
                        <c:v>3.75</c:v>
                      </c:pt>
                      <c:pt idx="4">
                        <c:v>4.5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Feuil1!$M$10:$M$14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14.962593516209477</c:v>
                      </c:pt>
                      <c:pt idx="2">
                        <c:v>18.703241895261844</c:v>
                      </c:pt>
                      <c:pt idx="3">
                        <c:v>20.448877805486273</c:v>
                      </c:pt>
                      <c:pt idx="4">
                        <c:v>25.436408977556095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412A-4EA1-89D4-E0ABDC1E125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HB/2 en tension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Feuil1!$O$16:$O$20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2.25</c:v>
                      </c:pt>
                      <c:pt idx="2">
                        <c:v>3</c:v>
                      </c:pt>
                      <c:pt idx="3">
                        <c:v>3.75</c:v>
                      </c:pt>
                      <c:pt idx="4">
                        <c:v>4.5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Feuil1!$M$16:$M$20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28.068043742405845</c:v>
                      </c:pt>
                      <c:pt idx="2">
                        <c:v>33.535844471445941</c:v>
                      </c:pt>
                      <c:pt idx="3">
                        <c:v>36.452004860267316</c:v>
                      </c:pt>
                      <c:pt idx="4">
                        <c:v>37.910085054678014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412A-4EA1-89D4-E0ABDC1E1259}"/>
                  </c:ext>
                </c:extLst>
              </c15:ser>
            </c15:filteredScatterSeries>
          </c:ext>
        </c:extLst>
      </c:scatterChart>
      <c:valAx>
        <c:axId val="153911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9120175"/>
        <c:crosses val="autoZero"/>
        <c:crossBetween val="midCat"/>
      </c:valAx>
      <c:valAx>
        <c:axId val="15391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Variation</a:t>
                </a:r>
                <a:r>
                  <a:rPr lang="fr-FR" baseline="0"/>
                  <a:t> relative de résistance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911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66105467664619566"/>
          <c:y val="0.17904205692423936"/>
          <c:w val="0.32198990932998972"/>
          <c:h val="0.7824841676479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Caractéristiques du capteur en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Feuil1!$O$4:$O$8</c:f>
              <c:numCache>
                <c:formatCode>General</c:formatCode>
                <c:ptCount val="5"/>
                <c:pt idx="0">
                  <c:v>0</c:v>
                </c:pt>
                <c:pt idx="1">
                  <c:v>2.25</c:v>
                </c:pt>
                <c:pt idx="2">
                  <c:v>3</c:v>
                </c:pt>
                <c:pt idx="3">
                  <c:v>3.75</c:v>
                </c:pt>
                <c:pt idx="4">
                  <c:v>4.5</c:v>
                </c:pt>
              </c:numCache>
            </c:numRef>
          </c:xVal>
          <c:yVal>
            <c:numRef>
              <c:f>Feuil1!$M$4:$M$8</c:f>
              <c:numCache>
                <c:formatCode>General</c:formatCode>
                <c:ptCount val="5"/>
                <c:pt idx="0">
                  <c:v>0</c:v>
                </c:pt>
                <c:pt idx="1">
                  <c:v>9.4117647058823497</c:v>
                </c:pt>
                <c:pt idx="2">
                  <c:v>10.481283422459891</c:v>
                </c:pt>
                <c:pt idx="3">
                  <c:v>13.903743315508022</c:v>
                </c:pt>
                <c:pt idx="4">
                  <c:v>16.36363636363636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BF-47B5-A899-6859C70804C0}"/>
            </c:ext>
          </c:extLst>
        </c:ser>
        <c:ser>
          <c:idx val="1"/>
          <c:order val="1"/>
          <c:tx>
            <c:v>6B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Feuil1!$O$10:$O$14</c:f>
              <c:numCache>
                <c:formatCode>General</c:formatCode>
                <c:ptCount val="5"/>
                <c:pt idx="0">
                  <c:v>0</c:v>
                </c:pt>
                <c:pt idx="1">
                  <c:v>2.25</c:v>
                </c:pt>
                <c:pt idx="2">
                  <c:v>3</c:v>
                </c:pt>
                <c:pt idx="3">
                  <c:v>3.75</c:v>
                </c:pt>
                <c:pt idx="4">
                  <c:v>4.5</c:v>
                </c:pt>
              </c:numCache>
            </c:numRef>
          </c:xVal>
          <c:yVal>
            <c:numRef>
              <c:f>Feuil1!$M$10:$M$14</c:f>
              <c:numCache>
                <c:formatCode>General</c:formatCode>
                <c:ptCount val="5"/>
                <c:pt idx="0">
                  <c:v>0</c:v>
                </c:pt>
                <c:pt idx="1">
                  <c:v>14.962593516209477</c:v>
                </c:pt>
                <c:pt idx="2">
                  <c:v>18.703241895261844</c:v>
                </c:pt>
                <c:pt idx="3">
                  <c:v>20.448877805486273</c:v>
                </c:pt>
                <c:pt idx="4">
                  <c:v>25.436408977556095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BF-47B5-A899-6859C70804C0}"/>
            </c:ext>
          </c:extLst>
        </c:ser>
        <c:ser>
          <c:idx val="2"/>
          <c:order val="2"/>
          <c:tx>
            <c:v>HB/2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Feuil1!$O$16:$O$20</c:f>
              <c:numCache>
                <c:formatCode>General</c:formatCode>
                <c:ptCount val="5"/>
                <c:pt idx="0">
                  <c:v>0</c:v>
                </c:pt>
                <c:pt idx="1">
                  <c:v>2.25</c:v>
                </c:pt>
                <c:pt idx="2">
                  <c:v>3</c:v>
                </c:pt>
                <c:pt idx="3">
                  <c:v>3.75</c:v>
                </c:pt>
                <c:pt idx="4">
                  <c:v>4.5</c:v>
                </c:pt>
              </c:numCache>
            </c:numRef>
          </c:xVal>
          <c:yVal>
            <c:numRef>
              <c:f>Feuil1!$M$16:$M$20</c:f>
              <c:numCache>
                <c:formatCode>General</c:formatCode>
                <c:ptCount val="5"/>
                <c:pt idx="0">
                  <c:v>0</c:v>
                </c:pt>
                <c:pt idx="1">
                  <c:v>28.068043742405845</c:v>
                </c:pt>
                <c:pt idx="2">
                  <c:v>33.535844471445941</c:v>
                </c:pt>
                <c:pt idx="3">
                  <c:v>36.452004860267316</c:v>
                </c:pt>
                <c:pt idx="4">
                  <c:v>37.910085054678014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BF-47B5-A899-6859C708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66847"/>
        <c:axId val="1185667679"/>
      </c:scatterChart>
      <c:valAx>
        <c:axId val="118566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7679"/>
        <c:crosses val="autoZero"/>
        <c:crossBetween val="midCat"/>
      </c:valAx>
      <c:valAx>
        <c:axId val="11856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Variation relative de la résistance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729091</xdr:colOff>
      <xdr:row>21</xdr:row>
      <xdr:rowOff>90916</xdr:rowOff>
    </xdr:from>
    <xdr:to>
      <xdr:col>4</xdr:col>
      <xdr:colOff>532241</xdr:colOff>
      <xdr:row>36</xdr:row>
      <xdr:rowOff>71865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A51F730-C95A-49D7-974A-F1E23F461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151946</xdr:colOff>
      <xdr:row>21</xdr:row>
      <xdr:rowOff>121960</xdr:rowOff>
    </xdr:from>
    <xdr:to>
      <xdr:col>14</xdr:col>
      <xdr:colOff>159203</xdr:colOff>
      <xdr:row>36</xdr:row>
      <xdr:rowOff>100591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521D72D-DCF0-4F2D-87D7-CBCD1FC51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20E3-34BE-4320-9FA0-5AEA3C55A231}">
  <dimension ref="A1:O20"/>
  <sheetViews>
    <sheetView tabSelected="1" zoomScale="70" zoomScaleNormal="70" workbookViewId="0">
      <selection activeCell="Q8" sqref="Q8"/>
    </sheetView>
  </sheetViews>
  <sheetFormatPr baseColWidth="10" defaultRowHeight="14.5" x14ac:dyDescent="0.35"/>
  <cols>
    <col min="1" max="1" width="22.90625" customWidth="1"/>
    <col min="2" max="2" width="20.36328125" customWidth="1"/>
    <col min="3" max="3" width="14.08984375" customWidth="1"/>
    <col min="6" max="6" width="10.90625" customWidth="1"/>
    <col min="9" max="9" width="23.26953125" customWidth="1"/>
    <col min="10" max="10" width="21.7265625" customWidth="1"/>
  </cols>
  <sheetData>
    <row r="1" spans="1:15" ht="19.5" thickBot="1" x14ac:dyDescent="0.45">
      <c r="A1" s="1" t="s">
        <v>10</v>
      </c>
      <c r="B1" s="2"/>
      <c r="C1" s="2"/>
      <c r="D1" s="2"/>
      <c r="E1" s="2"/>
      <c r="F1" s="2"/>
      <c r="G1" s="2"/>
      <c r="H1" s="2"/>
      <c r="I1" s="3" t="s">
        <v>9</v>
      </c>
      <c r="J1" s="2"/>
      <c r="K1" s="2"/>
      <c r="L1" s="2"/>
      <c r="M1" s="2"/>
      <c r="N1" s="2"/>
      <c r="O1" s="2"/>
    </row>
    <row r="2" spans="1:15" ht="15" thickTop="1" x14ac:dyDescent="0.35">
      <c r="A2" s="4" t="s">
        <v>0</v>
      </c>
      <c r="B2" s="2"/>
      <c r="C2" s="2"/>
      <c r="D2" s="2"/>
      <c r="E2" s="2"/>
      <c r="F2" s="2"/>
      <c r="G2" s="2"/>
      <c r="H2" s="2"/>
      <c r="I2" s="4" t="s">
        <v>0</v>
      </c>
      <c r="J2" s="2"/>
      <c r="K2" s="2"/>
      <c r="L2" s="2"/>
      <c r="M2" s="2"/>
      <c r="N2" s="2"/>
      <c r="O2" s="2"/>
    </row>
    <row r="3" spans="1:15" ht="15" thickBot="1" x14ac:dyDescent="0.4">
      <c r="A3" s="5" t="s">
        <v>1</v>
      </c>
      <c r="B3" s="5" t="s">
        <v>2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7</v>
      </c>
      <c r="H3" s="2"/>
      <c r="I3" s="6" t="s">
        <v>1</v>
      </c>
      <c r="J3" s="6" t="s">
        <v>2</v>
      </c>
      <c r="K3" s="6" t="s">
        <v>5</v>
      </c>
      <c r="L3" s="6" t="s">
        <v>6</v>
      </c>
      <c r="M3" s="6" t="s">
        <v>7</v>
      </c>
      <c r="N3" s="6" t="s">
        <v>8</v>
      </c>
      <c r="O3" s="6" t="s">
        <v>7</v>
      </c>
    </row>
    <row r="4" spans="1:15" ht="15" thickTop="1" x14ac:dyDescent="0.35">
      <c r="A4" s="7">
        <v>0</v>
      </c>
      <c r="B4" s="7">
        <v>61.5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8"/>
      <c r="I4" s="7">
        <v>0</v>
      </c>
      <c r="J4" s="7">
        <v>93.5</v>
      </c>
      <c r="K4" s="7">
        <f>J4-93.5</f>
        <v>0</v>
      </c>
      <c r="L4" s="7">
        <f>K4/93.5</f>
        <v>0</v>
      </c>
      <c r="M4" s="7">
        <f>L4*100</f>
        <v>0</v>
      </c>
      <c r="N4" s="7">
        <f>0.03/2*I4</f>
        <v>0</v>
      </c>
      <c r="O4" s="7">
        <f>N4*100</f>
        <v>0</v>
      </c>
    </row>
    <row r="5" spans="1:15" x14ac:dyDescent="0.35">
      <c r="A5" s="7">
        <v>1.5</v>
      </c>
      <c r="B5" s="7">
        <v>52.6</v>
      </c>
      <c r="C5" s="7">
        <f>B5-61.5</f>
        <v>-8.8999999999999986</v>
      </c>
      <c r="D5" s="7">
        <f t="shared" ref="D5:D8" si="0">C5/61.5</f>
        <v>-0.14471544715447152</v>
      </c>
      <c r="E5" s="7">
        <f>D5*100</f>
        <v>-14.471544715447152</v>
      </c>
      <c r="F5" s="7">
        <f t="shared" ref="F5:F8" si="1">0.03/2*A5</f>
        <v>2.2499999999999999E-2</v>
      </c>
      <c r="G5" s="7">
        <f t="shared" ref="G5:G8" si="2">F5*100</f>
        <v>2.25</v>
      </c>
      <c r="H5" s="8"/>
      <c r="I5" s="7">
        <v>1.5</v>
      </c>
      <c r="J5" s="7">
        <v>102.3</v>
      </c>
      <c r="K5" s="7">
        <f t="shared" ref="K5:K8" si="3">J5-93.5</f>
        <v>8.7999999999999972</v>
      </c>
      <c r="L5" s="7">
        <f t="shared" ref="L5:L8" si="4">K5/93.5</f>
        <v>9.41176470588235E-2</v>
      </c>
      <c r="M5" s="7">
        <f t="shared" ref="M5:M8" si="5">L5*100</f>
        <v>9.4117647058823497</v>
      </c>
      <c r="N5" s="7">
        <f t="shared" ref="N5:N8" si="6">0.03/2*I5</f>
        <v>2.2499999999999999E-2</v>
      </c>
      <c r="O5" s="7">
        <f t="shared" ref="O5:O8" si="7">N5*100</f>
        <v>2.25</v>
      </c>
    </row>
    <row r="6" spans="1:15" x14ac:dyDescent="0.35">
      <c r="A6" s="7">
        <v>2</v>
      </c>
      <c r="B6" s="7">
        <v>50.8</v>
      </c>
      <c r="C6" s="7">
        <f t="shared" ref="C6:C8" si="8">B6-61.5</f>
        <v>-10.700000000000003</v>
      </c>
      <c r="D6" s="7">
        <f t="shared" si="0"/>
        <v>-0.17398373983739843</v>
      </c>
      <c r="E6" s="7">
        <f t="shared" ref="E6:E8" si="9">D6*100</f>
        <v>-17.398373983739841</v>
      </c>
      <c r="F6" s="7">
        <f t="shared" si="1"/>
        <v>0.03</v>
      </c>
      <c r="G6" s="7">
        <f t="shared" si="2"/>
        <v>3</v>
      </c>
      <c r="H6" s="8"/>
      <c r="I6" s="7">
        <v>2</v>
      </c>
      <c r="J6" s="7">
        <v>103.3</v>
      </c>
      <c r="K6" s="7">
        <f t="shared" si="3"/>
        <v>9.7999999999999972</v>
      </c>
      <c r="L6" s="7">
        <f t="shared" si="4"/>
        <v>0.1048128342245989</v>
      </c>
      <c r="M6" s="7">
        <f t="shared" si="5"/>
        <v>10.481283422459891</v>
      </c>
      <c r="N6" s="7">
        <f t="shared" si="6"/>
        <v>0.03</v>
      </c>
      <c r="O6" s="7">
        <f t="shared" si="7"/>
        <v>3</v>
      </c>
    </row>
    <row r="7" spans="1:15" x14ac:dyDescent="0.35">
      <c r="A7" s="7">
        <v>2.5</v>
      </c>
      <c r="B7" s="7">
        <v>49.5</v>
      </c>
      <c r="C7" s="7">
        <f t="shared" si="8"/>
        <v>-12</v>
      </c>
      <c r="D7" s="7">
        <f t="shared" si="0"/>
        <v>-0.1951219512195122</v>
      </c>
      <c r="E7" s="7">
        <f t="shared" si="9"/>
        <v>-19.512195121951219</v>
      </c>
      <c r="F7" s="7">
        <f t="shared" si="1"/>
        <v>3.7499999999999999E-2</v>
      </c>
      <c r="G7" s="7">
        <f t="shared" si="2"/>
        <v>3.75</v>
      </c>
      <c r="H7" s="8"/>
      <c r="I7" s="7">
        <v>2.5</v>
      </c>
      <c r="J7" s="7">
        <v>106.5</v>
      </c>
      <c r="K7" s="7">
        <f t="shared" si="3"/>
        <v>13</v>
      </c>
      <c r="L7" s="7">
        <f t="shared" si="4"/>
        <v>0.13903743315508021</v>
      </c>
      <c r="M7" s="7">
        <f t="shared" si="5"/>
        <v>13.903743315508022</v>
      </c>
      <c r="N7" s="7">
        <f t="shared" si="6"/>
        <v>3.7499999999999999E-2</v>
      </c>
      <c r="O7" s="7">
        <f t="shared" si="7"/>
        <v>3.75</v>
      </c>
    </row>
    <row r="8" spans="1:15" x14ac:dyDescent="0.35">
      <c r="A8" s="7">
        <v>3</v>
      </c>
      <c r="B8" s="7">
        <v>46.1</v>
      </c>
      <c r="C8" s="7">
        <f t="shared" si="8"/>
        <v>-15.399999999999999</v>
      </c>
      <c r="D8" s="7">
        <f t="shared" si="0"/>
        <v>-0.25040650406504061</v>
      </c>
      <c r="E8" s="7">
        <f t="shared" si="9"/>
        <v>-25.04065040650406</v>
      </c>
      <c r="F8" s="7">
        <f t="shared" si="1"/>
        <v>4.4999999999999998E-2</v>
      </c>
      <c r="G8" s="7">
        <f t="shared" si="2"/>
        <v>4.5</v>
      </c>
      <c r="H8" s="8"/>
      <c r="I8" s="7">
        <v>3</v>
      </c>
      <c r="J8" s="7">
        <v>108.8</v>
      </c>
      <c r="K8" s="7">
        <f t="shared" si="3"/>
        <v>15.299999999999997</v>
      </c>
      <c r="L8" s="7">
        <f t="shared" si="4"/>
        <v>0.16363636363636361</v>
      </c>
      <c r="M8" s="7">
        <f t="shared" si="5"/>
        <v>16.36363636363636</v>
      </c>
      <c r="N8" s="7">
        <f t="shared" si="6"/>
        <v>4.4999999999999998E-2</v>
      </c>
      <c r="O8" s="7">
        <f t="shared" si="7"/>
        <v>4.5</v>
      </c>
    </row>
    <row r="9" spans="1:15" x14ac:dyDescent="0.35">
      <c r="A9" s="4" t="s">
        <v>3</v>
      </c>
      <c r="B9" s="2"/>
      <c r="C9" s="2"/>
      <c r="D9" s="2"/>
      <c r="E9" s="2"/>
      <c r="F9" s="2"/>
      <c r="G9" s="2"/>
      <c r="H9" s="9"/>
      <c r="I9" s="4" t="s">
        <v>3</v>
      </c>
      <c r="J9" s="2"/>
      <c r="K9" s="2"/>
      <c r="L9" s="2"/>
      <c r="M9" s="2"/>
      <c r="N9" s="2"/>
      <c r="O9" s="2"/>
    </row>
    <row r="10" spans="1:15" x14ac:dyDescent="0.35">
      <c r="A10" s="7">
        <v>0</v>
      </c>
      <c r="B10" s="7">
        <v>42.6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2"/>
      <c r="I10" s="7">
        <v>0</v>
      </c>
      <c r="J10" s="7">
        <v>40.1</v>
      </c>
      <c r="K10" s="7">
        <f>J10-40.1</f>
        <v>0</v>
      </c>
      <c r="L10" s="7">
        <f>K10/40.1</f>
        <v>0</v>
      </c>
      <c r="M10" s="7">
        <f>L10*100</f>
        <v>0</v>
      </c>
      <c r="N10" s="7">
        <f>0.03/2*I10</f>
        <v>0</v>
      </c>
      <c r="O10" s="7">
        <f>N10*100</f>
        <v>0</v>
      </c>
    </row>
    <row r="11" spans="1:15" x14ac:dyDescent="0.35">
      <c r="A11" s="7">
        <v>1.5</v>
      </c>
      <c r="B11" s="7">
        <v>40.6</v>
      </c>
      <c r="C11" s="7">
        <f>B11-42.6</f>
        <v>-2</v>
      </c>
      <c r="D11" s="7">
        <f t="shared" ref="D11:D14" si="10">C11/42.6</f>
        <v>-4.6948356807511735E-2</v>
      </c>
      <c r="E11" s="7">
        <f t="shared" ref="E11:E14" si="11">D11*100</f>
        <v>-4.6948356807511731</v>
      </c>
      <c r="F11" s="7">
        <f t="shared" ref="F11:F14" si="12">0.03/2*A11</f>
        <v>2.2499999999999999E-2</v>
      </c>
      <c r="G11" s="7">
        <f t="shared" ref="G11:G14" si="13">F11*100</f>
        <v>2.25</v>
      </c>
      <c r="H11" s="2"/>
      <c r="I11" s="7">
        <v>1.5</v>
      </c>
      <c r="J11" s="7">
        <v>46.1</v>
      </c>
      <c r="K11" s="7">
        <f t="shared" ref="K11:K14" si="14">J11-40.1</f>
        <v>6</v>
      </c>
      <c r="L11" s="7">
        <f t="shared" ref="L11:L14" si="15">K11/40.1</f>
        <v>0.14962593516209477</v>
      </c>
      <c r="M11" s="7">
        <f t="shared" ref="M11:M14" si="16">L11*100</f>
        <v>14.962593516209477</v>
      </c>
      <c r="N11" s="7">
        <f t="shared" ref="N11:N14" si="17">0.03/2*I11</f>
        <v>2.2499999999999999E-2</v>
      </c>
      <c r="O11" s="7">
        <f t="shared" ref="O11:O14" si="18">N11*100</f>
        <v>2.25</v>
      </c>
    </row>
    <row r="12" spans="1:15" x14ac:dyDescent="0.35">
      <c r="A12" s="7">
        <v>2</v>
      </c>
      <c r="B12" s="7">
        <v>39.4</v>
      </c>
      <c r="C12" s="7">
        <f t="shared" ref="C12:C14" si="19">B12-42.6</f>
        <v>-3.2000000000000028</v>
      </c>
      <c r="D12" s="7">
        <f t="shared" si="10"/>
        <v>-7.511737089201885E-2</v>
      </c>
      <c r="E12" s="7">
        <f t="shared" si="11"/>
        <v>-7.5117370892018851</v>
      </c>
      <c r="F12" s="7">
        <f t="shared" si="12"/>
        <v>0.03</v>
      </c>
      <c r="G12" s="7">
        <f t="shared" si="13"/>
        <v>3</v>
      </c>
      <c r="H12" s="2"/>
      <c r="I12" s="7">
        <v>2</v>
      </c>
      <c r="J12" s="7">
        <v>47.6</v>
      </c>
      <c r="K12" s="7">
        <f t="shared" si="14"/>
        <v>7.5</v>
      </c>
      <c r="L12" s="7">
        <f t="shared" si="15"/>
        <v>0.18703241895261843</v>
      </c>
      <c r="M12" s="7">
        <f t="shared" si="16"/>
        <v>18.703241895261844</v>
      </c>
      <c r="N12" s="7">
        <f t="shared" si="17"/>
        <v>0.03</v>
      </c>
      <c r="O12" s="7">
        <f t="shared" si="18"/>
        <v>3</v>
      </c>
    </row>
    <row r="13" spans="1:15" x14ac:dyDescent="0.35">
      <c r="A13" s="7">
        <v>2.5</v>
      </c>
      <c r="B13" s="7">
        <v>37.200000000000003</v>
      </c>
      <c r="C13" s="7">
        <f t="shared" si="19"/>
        <v>-5.3999999999999986</v>
      </c>
      <c r="D13" s="7">
        <f t="shared" si="10"/>
        <v>-0.12676056338028166</v>
      </c>
      <c r="E13" s="7">
        <f t="shared" si="11"/>
        <v>-12.676056338028166</v>
      </c>
      <c r="F13" s="7">
        <f t="shared" si="12"/>
        <v>3.7499999999999999E-2</v>
      </c>
      <c r="G13" s="7">
        <f t="shared" si="13"/>
        <v>3.75</v>
      </c>
      <c r="H13" s="2"/>
      <c r="I13" s="7">
        <v>2.5</v>
      </c>
      <c r="J13" s="7">
        <v>48.3</v>
      </c>
      <c r="K13" s="7">
        <f t="shared" si="14"/>
        <v>8.1999999999999957</v>
      </c>
      <c r="L13" s="7">
        <f t="shared" si="15"/>
        <v>0.20448877805486274</v>
      </c>
      <c r="M13" s="7">
        <f t="shared" si="16"/>
        <v>20.448877805486273</v>
      </c>
      <c r="N13" s="7">
        <f t="shared" si="17"/>
        <v>3.7499999999999999E-2</v>
      </c>
      <c r="O13" s="7">
        <f t="shared" si="18"/>
        <v>3.75</v>
      </c>
    </row>
    <row r="14" spans="1:15" x14ac:dyDescent="0.35">
      <c r="A14" s="7">
        <v>3</v>
      </c>
      <c r="B14" s="7">
        <v>36.299999999999997</v>
      </c>
      <c r="C14" s="7">
        <f t="shared" si="19"/>
        <v>-6.3000000000000043</v>
      </c>
      <c r="D14" s="7">
        <f t="shared" si="10"/>
        <v>-0.14788732394366208</v>
      </c>
      <c r="E14" s="7">
        <f t="shared" si="11"/>
        <v>-14.788732394366209</v>
      </c>
      <c r="F14" s="7">
        <f t="shared" si="12"/>
        <v>4.4999999999999998E-2</v>
      </c>
      <c r="G14" s="7">
        <f t="shared" si="13"/>
        <v>4.5</v>
      </c>
      <c r="H14" s="2"/>
      <c r="I14" s="7">
        <v>3</v>
      </c>
      <c r="J14" s="7">
        <v>50.3</v>
      </c>
      <c r="K14" s="7">
        <f t="shared" si="14"/>
        <v>10.199999999999996</v>
      </c>
      <c r="L14" s="7">
        <f t="shared" si="15"/>
        <v>0.25436408977556096</v>
      </c>
      <c r="M14" s="7">
        <f t="shared" si="16"/>
        <v>25.436408977556095</v>
      </c>
      <c r="N14" s="7">
        <f t="shared" si="17"/>
        <v>4.4999999999999998E-2</v>
      </c>
      <c r="O14" s="7">
        <f t="shared" si="18"/>
        <v>4.5</v>
      </c>
    </row>
    <row r="15" spans="1:15" x14ac:dyDescent="0.35">
      <c r="A15" s="4" t="s">
        <v>4</v>
      </c>
      <c r="B15" s="2"/>
      <c r="C15" s="2"/>
      <c r="D15" s="2"/>
      <c r="E15" s="2"/>
      <c r="F15" s="2"/>
      <c r="G15" s="2"/>
      <c r="H15" s="2"/>
      <c r="I15" s="4" t="s">
        <v>4</v>
      </c>
      <c r="J15" s="2"/>
      <c r="K15" s="2"/>
      <c r="L15" s="2"/>
      <c r="M15" s="2"/>
      <c r="N15" s="2"/>
      <c r="O15" s="2"/>
    </row>
    <row r="16" spans="1:15" x14ac:dyDescent="0.35">
      <c r="A16" s="7">
        <v>0</v>
      </c>
      <c r="B16" s="7">
        <v>100.2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2"/>
      <c r="I16" s="7">
        <v>0</v>
      </c>
      <c r="J16" s="7">
        <v>82.3</v>
      </c>
      <c r="K16" s="7">
        <f>J16-82.3</f>
        <v>0</v>
      </c>
      <c r="L16" s="7">
        <f>K16/82.3</f>
        <v>0</v>
      </c>
      <c r="M16" s="7">
        <f>L16*100</f>
        <v>0</v>
      </c>
      <c r="N16" s="7">
        <f>0.03/2*I16</f>
        <v>0</v>
      </c>
      <c r="O16" s="7">
        <f>N16*100</f>
        <v>0</v>
      </c>
    </row>
    <row r="17" spans="1:15" x14ac:dyDescent="0.35">
      <c r="A17" s="7">
        <v>1.5</v>
      </c>
      <c r="B17" s="7">
        <v>93.4</v>
      </c>
      <c r="C17" s="7">
        <f>B17-100.2</f>
        <v>-6.7999999999999972</v>
      </c>
      <c r="D17" s="7">
        <f t="shared" ref="D17:D20" si="20">C17/100.2</f>
        <v>-6.7864271457085804E-2</v>
      </c>
      <c r="E17" s="7">
        <f t="shared" ref="E17:E20" si="21">D17*100</f>
        <v>-6.7864271457085801</v>
      </c>
      <c r="F17" s="7">
        <f t="shared" ref="F17:F20" si="22">0.03/2*A17</f>
        <v>2.2499999999999999E-2</v>
      </c>
      <c r="G17" s="7">
        <f t="shared" ref="G17:G20" si="23">F17*100</f>
        <v>2.25</v>
      </c>
      <c r="H17" s="2"/>
      <c r="I17" s="7">
        <v>1.5</v>
      </c>
      <c r="J17" s="7">
        <v>105.4</v>
      </c>
      <c r="K17" s="7">
        <f t="shared" ref="K17:K20" si="24">J17-82.3</f>
        <v>23.100000000000009</v>
      </c>
      <c r="L17" s="7">
        <f t="shared" ref="L17:L20" si="25">K17/82.3</f>
        <v>0.28068043742405846</v>
      </c>
      <c r="M17" s="7">
        <f t="shared" ref="M17:M20" si="26">L17*100</f>
        <v>28.068043742405845</v>
      </c>
      <c r="N17" s="7">
        <f t="shared" ref="N17:N20" si="27">0.03/2*I17</f>
        <v>2.2499999999999999E-2</v>
      </c>
      <c r="O17" s="7">
        <f t="shared" ref="O17:O20" si="28">N17*100</f>
        <v>2.25</v>
      </c>
    </row>
    <row r="18" spans="1:15" x14ac:dyDescent="0.35">
      <c r="A18" s="7">
        <v>2</v>
      </c>
      <c r="B18" s="7">
        <v>88.1</v>
      </c>
      <c r="C18" s="7">
        <f t="shared" ref="C18:C20" si="29">B18-100.2</f>
        <v>-12.100000000000009</v>
      </c>
      <c r="D18" s="7">
        <f t="shared" si="20"/>
        <v>-0.12075848303393222</v>
      </c>
      <c r="E18" s="7">
        <f t="shared" si="21"/>
        <v>-12.075848303393222</v>
      </c>
      <c r="F18" s="7">
        <f t="shared" si="22"/>
        <v>0.03</v>
      </c>
      <c r="G18" s="7">
        <f t="shared" si="23"/>
        <v>3</v>
      </c>
      <c r="H18" s="2"/>
      <c r="I18" s="7">
        <v>2</v>
      </c>
      <c r="J18" s="7">
        <v>109.9</v>
      </c>
      <c r="K18" s="7">
        <f t="shared" si="24"/>
        <v>27.600000000000009</v>
      </c>
      <c r="L18" s="7">
        <f t="shared" si="25"/>
        <v>0.33535844471445941</v>
      </c>
      <c r="M18" s="7">
        <f t="shared" si="26"/>
        <v>33.535844471445941</v>
      </c>
      <c r="N18" s="7">
        <f t="shared" si="27"/>
        <v>0.03</v>
      </c>
      <c r="O18" s="7">
        <f t="shared" si="28"/>
        <v>3</v>
      </c>
    </row>
    <row r="19" spans="1:15" x14ac:dyDescent="0.35">
      <c r="A19" s="7">
        <v>2.5</v>
      </c>
      <c r="B19" s="7">
        <v>80.3</v>
      </c>
      <c r="C19" s="7">
        <f t="shared" si="29"/>
        <v>-19.900000000000006</v>
      </c>
      <c r="D19" s="7">
        <f t="shared" si="20"/>
        <v>-0.1986027944111777</v>
      </c>
      <c r="E19" s="7">
        <f t="shared" si="21"/>
        <v>-19.860279441117772</v>
      </c>
      <c r="F19" s="7">
        <f t="shared" si="22"/>
        <v>3.7499999999999999E-2</v>
      </c>
      <c r="G19" s="7">
        <f t="shared" si="23"/>
        <v>3.75</v>
      </c>
      <c r="H19" s="2"/>
      <c r="I19" s="7">
        <v>2.5</v>
      </c>
      <c r="J19" s="7">
        <v>112.3</v>
      </c>
      <c r="K19" s="7">
        <f t="shared" si="24"/>
        <v>30</v>
      </c>
      <c r="L19" s="7">
        <f t="shared" si="25"/>
        <v>0.36452004860267317</v>
      </c>
      <c r="M19" s="7">
        <f t="shared" si="26"/>
        <v>36.452004860267316</v>
      </c>
      <c r="N19" s="7">
        <f t="shared" si="27"/>
        <v>3.7499999999999999E-2</v>
      </c>
      <c r="O19" s="7">
        <f t="shared" si="28"/>
        <v>3.75</v>
      </c>
    </row>
    <row r="20" spans="1:15" x14ac:dyDescent="0.35">
      <c r="A20" s="7">
        <v>3</v>
      </c>
      <c r="B20" s="7">
        <v>74.5</v>
      </c>
      <c r="C20" s="7">
        <f t="shared" si="29"/>
        <v>-25.700000000000003</v>
      </c>
      <c r="D20" s="7">
        <f t="shared" si="20"/>
        <v>-0.2564870259481038</v>
      </c>
      <c r="E20" s="7">
        <f t="shared" si="21"/>
        <v>-25.648702594810381</v>
      </c>
      <c r="F20" s="7">
        <f t="shared" si="22"/>
        <v>4.4999999999999998E-2</v>
      </c>
      <c r="G20" s="7">
        <f t="shared" si="23"/>
        <v>4.5</v>
      </c>
      <c r="H20" s="2"/>
      <c r="I20" s="7">
        <v>3</v>
      </c>
      <c r="J20" s="7">
        <v>113.5</v>
      </c>
      <c r="K20" s="7">
        <f t="shared" si="24"/>
        <v>31.200000000000003</v>
      </c>
      <c r="L20" s="7">
        <f t="shared" si="25"/>
        <v>0.37910085054678011</v>
      </c>
      <c r="M20" s="7">
        <f t="shared" si="26"/>
        <v>37.910085054678014</v>
      </c>
      <c r="N20" s="7">
        <f t="shared" si="27"/>
        <v>4.4999999999999998E-2</v>
      </c>
      <c r="O20" s="7">
        <f t="shared" si="28"/>
        <v>4.5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Imane Karmoudi</dc:creator>
  <cp:lastModifiedBy>Imane Karmoudi</cp:lastModifiedBy>
  <dcterms:created xsi:type="dcterms:W3CDTF">2022-04-16T11:18:56Z</dcterms:created>
  <dcterms:modified xsi:type="dcterms:W3CDTF">2022-04-17T12:00:41Z</dcterms:modified>
</cp:coreProperties>
</file>