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e\Documents\insa\Cours_2022-2023\S2\capteur_et_banc_de_test\"/>
    </mc:Choice>
  </mc:AlternateContent>
  <xr:revisionPtr revIDLastSave="0" documentId="13_ncr:1_{47295603-8749-4FCC-BC38-925C65332954}" xr6:coauthVersionLast="47" xr6:coauthVersionMax="47" xr10:uidLastSave="{00000000-0000-0000-0000-000000000000}"/>
  <bookViews>
    <workbookView xWindow="-108" yWindow="-108" windowWidth="23256" windowHeight="13176" xr2:uid="{27A3F362-E3C9-4D1E-BEAE-9C0D135C8FC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1" l="1"/>
  <c r="M37" i="1"/>
  <c r="M38" i="1"/>
  <c r="M39" i="1"/>
  <c r="M35" i="1"/>
  <c r="K36" i="1"/>
  <c r="K37" i="1"/>
  <c r="K38" i="1"/>
  <c r="K39" i="1"/>
  <c r="K35" i="1"/>
  <c r="I36" i="1"/>
  <c r="I37" i="1"/>
  <c r="I38" i="1"/>
  <c r="I39" i="1"/>
  <c r="I35" i="1"/>
  <c r="F39" i="1"/>
  <c r="F38" i="1"/>
  <c r="F37" i="1"/>
  <c r="F36" i="1"/>
  <c r="K5" i="1"/>
  <c r="K6" i="1"/>
  <c r="K7" i="1"/>
  <c r="K8" i="1"/>
  <c r="K4" i="1"/>
  <c r="I5" i="1"/>
  <c r="I6" i="1"/>
  <c r="I7" i="1"/>
  <c r="I8" i="1"/>
  <c r="I4" i="1"/>
  <c r="M5" i="1"/>
  <c r="M6" i="1"/>
  <c r="M7" i="1"/>
  <c r="M8" i="1"/>
  <c r="M4" i="1"/>
  <c r="F8" i="1"/>
  <c r="K63" i="1"/>
  <c r="K64" i="1"/>
  <c r="K65" i="1"/>
  <c r="K66" i="1"/>
  <c r="K62" i="1"/>
  <c r="M63" i="1"/>
  <c r="M64" i="1"/>
  <c r="M65" i="1"/>
  <c r="M66" i="1"/>
  <c r="M62" i="1"/>
  <c r="I62" i="1"/>
  <c r="I63" i="1"/>
  <c r="I64" i="1"/>
  <c r="I65" i="1"/>
  <c r="I66" i="1"/>
  <c r="D63" i="1"/>
  <c r="E63" i="1" s="1"/>
  <c r="F63" i="1" s="1"/>
  <c r="D64" i="1"/>
  <c r="E64" i="1" s="1"/>
  <c r="F64" i="1" s="1"/>
  <c r="D65" i="1"/>
  <c r="E65" i="1" s="1"/>
  <c r="F65" i="1" s="1"/>
  <c r="D66" i="1"/>
  <c r="E66" i="1" s="1"/>
  <c r="F66" i="1" s="1"/>
  <c r="D62" i="1"/>
  <c r="E62" i="1" s="1"/>
  <c r="F62" i="1" s="1"/>
  <c r="C63" i="1"/>
  <c r="C64" i="1"/>
  <c r="C65" i="1"/>
  <c r="C66" i="1"/>
  <c r="C62" i="1"/>
  <c r="F7" i="1"/>
  <c r="F6" i="1"/>
  <c r="F5" i="1"/>
</calcChain>
</file>

<file path=xl/sharedStrings.xml><?xml version="1.0" encoding="utf-8"?>
<sst xmlns="http://schemas.openxmlformats.org/spreadsheetml/2006/main" count="33" uniqueCount="15">
  <si>
    <t>angle: rad</t>
  </si>
  <si>
    <t>d</t>
  </si>
  <si>
    <t>1/teta</t>
  </si>
  <si>
    <t>epaisseur</t>
  </si>
  <si>
    <t>R0(mm)</t>
  </si>
  <si>
    <t>deformation</t>
  </si>
  <si>
    <t>2B</t>
  </si>
  <si>
    <t>2H</t>
  </si>
  <si>
    <t>HB</t>
  </si>
  <si>
    <t>angle</t>
  </si>
  <si>
    <t>DR/R0</t>
  </si>
  <si>
    <t>Compression</t>
  </si>
  <si>
    <t>flex(ohm)</t>
  </si>
  <si>
    <t>extention</t>
  </si>
  <si>
    <t>compression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</si>
</sst>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2B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351435789715058E-2"/>
          <c:y val="0.15063082494649227"/>
          <c:w val="0.88323101841008878"/>
          <c:h val="0.717006286276933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929452733364347"/>
                  <c:y val="-0.60953674929109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Feuil1!$B$62:$B$66</c:f>
              <c:numCache>
                <c:formatCode>General</c:formatCode>
                <c:ptCount val="5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90</c:v>
                </c:pt>
                <c:pt idx="4">
                  <c:v>60</c:v>
                </c:pt>
              </c:numCache>
            </c:numRef>
          </c:xVal>
          <c:yVal>
            <c:numRef>
              <c:f>Feuil1!$I$62:$I$66</c:f>
              <c:numCache>
                <c:formatCode>General</c:formatCode>
                <c:ptCount val="5"/>
                <c:pt idx="0">
                  <c:v>0</c:v>
                </c:pt>
                <c:pt idx="1">
                  <c:v>10.76923076923077</c:v>
                </c:pt>
                <c:pt idx="2">
                  <c:v>18.46153846153846</c:v>
                </c:pt>
                <c:pt idx="3">
                  <c:v>23.076923076923077</c:v>
                </c:pt>
                <c:pt idx="4">
                  <c:v>35.384615384615387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9B-48E7-BFF9-197056011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61359"/>
        <c:axId val="752161839"/>
      </c:scatterChart>
      <c:valAx>
        <c:axId val="75216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aseline="0"/>
                  <a:t>Deformation angle (°)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2161839"/>
        <c:crosses val="autoZero"/>
        <c:crossBetween val="midCat"/>
      </c:valAx>
      <c:valAx>
        <c:axId val="75216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Resistance (M</a:t>
                </a:r>
                <a:r>
                  <a:rPr lang="el-GR"/>
                  <a:t>Ω</a:t>
                </a:r>
                <a:r>
                  <a:rPr lang="fr-F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216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Feuil1!$F$4:$F$8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Feuil1!$M$4:$M$8</c:f>
              <c:numCache>
                <c:formatCode>General</c:formatCode>
                <c:ptCount val="5"/>
                <c:pt idx="0">
                  <c:v>0</c:v>
                </c:pt>
                <c:pt idx="1">
                  <c:v>-12.5</c:v>
                </c:pt>
                <c:pt idx="2">
                  <c:v>-25</c:v>
                </c:pt>
                <c:pt idx="3">
                  <c:v>-33.333333333333336</c:v>
                </c:pt>
                <c:pt idx="4">
                  <c:v>-45.833333333333336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F-4E41-8F90-81547C4E3843}"/>
            </c:ext>
          </c:extLst>
        </c:ser>
        <c:ser>
          <c:idx val="1"/>
          <c:order val="1"/>
          <c:tx>
            <c:v>2H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Feuil1!$F$4:$F$8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Feuil1!$K$4:$K$8</c:f>
              <c:numCache>
                <c:formatCode>General</c:formatCode>
                <c:ptCount val="5"/>
                <c:pt idx="0">
                  <c:v>0</c:v>
                </c:pt>
                <c:pt idx="1">
                  <c:v>-4.5454545454545459</c:v>
                </c:pt>
                <c:pt idx="2">
                  <c:v>-9.0909090909090917</c:v>
                </c:pt>
                <c:pt idx="3">
                  <c:v>-14.545454545454545</c:v>
                </c:pt>
                <c:pt idx="4">
                  <c:v>-22.727272727272727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F-4E41-8F90-81547C4E3843}"/>
            </c:ext>
          </c:extLst>
        </c:ser>
        <c:ser>
          <c:idx val="2"/>
          <c:order val="2"/>
          <c:tx>
            <c:v>2B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Feuil1!$F$4:$F$8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Feuil1!$I$4:$I$8</c:f>
              <c:numCache>
                <c:formatCode>General</c:formatCode>
                <c:ptCount val="5"/>
                <c:pt idx="0">
                  <c:v>0</c:v>
                </c:pt>
                <c:pt idx="1">
                  <c:v>-7.1428571428571432</c:v>
                </c:pt>
                <c:pt idx="2">
                  <c:v>-14.285714285714286</c:v>
                </c:pt>
                <c:pt idx="3">
                  <c:v>-28.571428571428573</c:v>
                </c:pt>
                <c:pt idx="4">
                  <c:v>-39.285714285714285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FF-4E41-8F90-81547C4E3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412047"/>
        <c:axId val="1467412527"/>
      </c:scatterChart>
      <c:valAx>
        <c:axId val="146741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Deformation (cm)</a:t>
                </a:r>
                <a:r>
                  <a:rPr lang="fr-FR" baseline="0"/>
                  <a:t> 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7412527"/>
        <c:crosses val="autoZero"/>
        <c:crossBetween val="midCat"/>
      </c:valAx>
      <c:valAx>
        <c:axId val="14674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741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Feuil1!$F$35:$F$39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Feuil1!$M$35:$M$39</c:f>
              <c:numCache>
                <c:formatCode>General</c:formatCode>
                <c:ptCount val="5"/>
                <c:pt idx="0">
                  <c:v>0</c:v>
                </c:pt>
                <c:pt idx="1">
                  <c:v>3.125</c:v>
                </c:pt>
                <c:pt idx="2">
                  <c:v>9.375</c:v>
                </c:pt>
                <c:pt idx="3">
                  <c:v>17.5</c:v>
                </c:pt>
                <c:pt idx="4">
                  <c:v>36.25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CB-4C9B-8012-BF43C21A5C46}"/>
            </c:ext>
          </c:extLst>
        </c:ser>
        <c:ser>
          <c:idx val="1"/>
          <c:order val="1"/>
          <c:tx>
            <c:v>2H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4898119985815626E-2"/>
                  <c:y val="-4.08407961667184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Feuil1!$F$35:$F$39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Feuil1!$K$35:$K$39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8.6666666666666661</c:v>
                </c:pt>
                <c:pt idx="3">
                  <c:v>13.333333333333334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CB-4C9B-8012-BF43C21A5C46}"/>
            </c:ext>
          </c:extLst>
        </c:ser>
        <c:ser>
          <c:idx val="2"/>
          <c:order val="2"/>
          <c:tx>
            <c:v>2B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4541458128396512"/>
                  <c:y val="0.40153890745978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Feuil1!$F$35:$F$39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Feuil1!$I$35:$I$39</c:f>
              <c:numCache>
                <c:formatCode>General</c:formatCode>
                <c:ptCount val="5"/>
                <c:pt idx="0">
                  <c:v>0</c:v>
                </c:pt>
                <c:pt idx="1">
                  <c:v>6.9230769230769234</c:v>
                </c:pt>
                <c:pt idx="2">
                  <c:v>11.538461538461538</c:v>
                </c:pt>
                <c:pt idx="3">
                  <c:v>16.153846153846153</c:v>
                </c:pt>
                <c:pt idx="4">
                  <c:v>28.46153846153846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CB-4C9B-8012-BF43C21A5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412047"/>
        <c:axId val="1467412527"/>
      </c:scatterChart>
      <c:valAx>
        <c:axId val="146741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Deformation (cm)</a:t>
                </a:r>
                <a:r>
                  <a:rPr lang="fr-FR" baseline="0"/>
                  <a:t> 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7412527"/>
        <c:crosses val="autoZero"/>
        <c:crossBetween val="midCat"/>
      </c:valAx>
      <c:valAx>
        <c:axId val="14674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741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HB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840528253435875"/>
                  <c:y val="-0.620973432225602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Feuil1!$B$62:$B$66</c:f>
              <c:numCache>
                <c:formatCode>General</c:formatCode>
                <c:ptCount val="5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90</c:v>
                </c:pt>
                <c:pt idx="4">
                  <c:v>60</c:v>
                </c:pt>
              </c:numCache>
            </c:numRef>
          </c:xVal>
          <c:yVal>
            <c:numRef>
              <c:f>Feuil1!$M$62:$M$66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22</c:v>
                </c:pt>
                <c:pt idx="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5-4048-AA34-CF9D0AFBD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711087"/>
        <c:axId val="1802709647"/>
      </c:scatterChart>
      <c:valAx>
        <c:axId val="180271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Deformation angle (°)</a:t>
                </a:r>
                <a:endParaRPr lang="fr-F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2709647"/>
        <c:crosses val="autoZero"/>
        <c:crossBetween val="midCat"/>
      </c:valAx>
      <c:valAx>
        <c:axId val="18027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Resistance (M</a:t>
                </a:r>
                <a:r>
                  <a:rPr lang="el-GR" sz="1000" b="0" i="0" u="none" strike="noStrike" baseline="0">
                    <a:effectLst/>
                  </a:rPr>
                  <a:t>Ω</a:t>
                </a:r>
                <a:r>
                  <a:rPr lang="fr-FR" sz="1000" b="0" i="0" u="none" strike="noStrike" baseline="0">
                    <a:effectLst/>
                  </a:rPr>
                  <a:t>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271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2H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558847158283695"/>
          <c:y val="0.17088228518774476"/>
          <c:w val="0.81369426403017386"/>
          <c:h val="0.6798281175461222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907963547925985"/>
                  <c:y val="-0.584504459402837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Feuil1!$B$62:$B$66</c:f>
              <c:numCache>
                <c:formatCode>General</c:formatCode>
                <c:ptCount val="5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90</c:v>
                </c:pt>
                <c:pt idx="4">
                  <c:v>60</c:v>
                </c:pt>
              </c:numCache>
            </c:numRef>
          </c:xVal>
          <c:yVal>
            <c:numRef>
              <c:f>Feuil1!$K$62:$K$66</c:f>
              <c:numCache>
                <c:formatCode>General</c:formatCode>
                <c:ptCount val="5"/>
                <c:pt idx="0">
                  <c:v>0</c:v>
                </c:pt>
                <c:pt idx="1">
                  <c:v>6.25</c:v>
                </c:pt>
                <c:pt idx="2">
                  <c:v>12.5</c:v>
                </c:pt>
                <c:pt idx="3">
                  <c:v>15.625</c:v>
                </c:pt>
                <c:pt idx="4">
                  <c:v>21.875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7-45A3-809F-4E7DBF41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29247"/>
        <c:axId val="1796457823"/>
      </c:scatterChart>
      <c:valAx>
        <c:axId val="62762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Deformation angle (°)</a:t>
                </a:r>
                <a:endParaRPr lang="fr-F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6457823"/>
        <c:crosses val="autoZero"/>
        <c:crossBetween val="midCat"/>
      </c:valAx>
      <c:valAx>
        <c:axId val="17964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Resistance (M</a:t>
                </a:r>
                <a:r>
                  <a:rPr lang="el-GR" sz="1000" b="0" i="0" u="none" strike="noStrike" baseline="0">
                    <a:effectLst/>
                  </a:rPr>
                  <a:t>Ω</a:t>
                </a:r>
                <a:r>
                  <a:rPr lang="fr-FR" sz="1000" b="0" i="0" u="none" strike="noStrike" baseline="0">
                    <a:effectLst/>
                  </a:rPr>
                  <a:t>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3.0581039755351681E-2"/>
              <c:y val="0.35730618330621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62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Feuil1!$F$4:$F$9</c:f>
              <c:strCache>
                <c:ptCount val="6"/>
                <c:pt idx="0">
                  <c:v>0</c:v>
                </c:pt>
                <c:pt idx="1">
                  <c:v>0.025</c:v>
                </c:pt>
                <c:pt idx="2">
                  <c:v>0.0375</c:v>
                </c:pt>
                <c:pt idx="3">
                  <c:v>0.075</c:v>
                </c:pt>
                <c:pt idx="4">
                  <c:v>0.15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8526293294757779E-2"/>
                  <c:y val="-1.42103081990097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Feuil1!$F$4:$F$9</c:f>
              <c:numCache>
                <c:formatCode>General</c:formatCode>
                <c:ptCount val="6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Feuil1!$M$4:$M$8</c:f>
              <c:numCache>
                <c:formatCode>General</c:formatCode>
                <c:ptCount val="5"/>
                <c:pt idx="0">
                  <c:v>0</c:v>
                </c:pt>
                <c:pt idx="1">
                  <c:v>-12.5</c:v>
                </c:pt>
                <c:pt idx="2">
                  <c:v>-25</c:v>
                </c:pt>
                <c:pt idx="3">
                  <c:v>-33.333333333333336</c:v>
                </c:pt>
                <c:pt idx="4">
                  <c:v>-45.833333333333336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7-43FE-99F1-3F3E3C342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419648"/>
        <c:axId val="2122413888"/>
      </c:scatterChart>
      <c:valAx>
        <c:axId val="212241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413888"/>
        <c:crosses val="autoZero"/>
        <c:crossBetween val="midCat"/>
      </c:valAx>
      <c:valAx>
        <c:axId val="21224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41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4087666884205076E-2"/>
          <c:y val="0.18707562802050989"/>
          <c:w val="0.86360079625615316"/>
          <c:h val="0.672140826471535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299078787320412E-3"/>
                  <c:y val="7.21542527517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Feuil1!$F$4:$F$8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Feuil1!$K$4:$K$8</c:f>
              <c:numCache>
                <c:formatCode>General</c:formatCode>
                <c:ptCount val="5"/>
                <c:pt idx="0">
                  <c:v>0</c:v>
                </c:pt>
                <c:pt idx="1">
                  <c:v>-4.5454545454545459</c:v>
                </c:pt>
                <c:pt idx="2">
                  <c:v>-9.0909090909090917</c:v>
                </c:pt>
                <c:pt idx="3">
                  <c:v>-14.545454545454545</c:v>
                </c:pt>
                <c:pt idx="4">
                  <c:v>-22.727272727272727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0F-4C09-A115-66BC0C957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0160"/>
        <c:axId val="43215360"/>
      </c:scatterChart>
      <c:valAx>
        <c:axId val="4322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15360"/>
        <c:crosses val="autoZero"/>
        <c:crossBetween val="midCat"/>
      </c:valAx>
      <c:valAx>
        <c:axId val="432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2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95379966023382E-2"/>
                  <c:y val="-9.14542646826111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Feuil1!$F$4:$F$8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Feuil1!$I$4:$I$8</c:f>
              <c:numCache>
                <c:formatCode>General</c:formatCode>
                <c:ptCount val="5"/>
                <c:pt idx="0">
                  <c:v>0</c:v>
                </c:pt>
                <c:pt idx="1">
                  <c:v>-7.1428571428571432</c:v>
                </c:pt>
                <c:pt idx="2">
                  <c:v>-14.285714285714286</c:v>
                </c:pt>
                <c:pt idx="3">
                  <c:v>-28.571428571428573</c:v>
                </c:pt>
                <c:pt idx="4">
                  <c:v>-39.285714285714285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AA-4AD9-80CF-6D53CC493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7760"/>
        <c:axId val="2058694960"/>
      </c:scatterChart>
      <c:valAx>
        <c:axId val="4321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8694960"/>
        <c:crosses val="autoZero"/>
        <c:crossBetween val="midCat"/>
      </c:valAx>
      <c:valAx>
        <c:axId val="20586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1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Feuil1!$F$35:$F$39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Feuil1!$M$35:$M$39</c:f>
              <c:numCache>
                <c:formatCode>General</c:formatCode>
                <c:ptCount val="5"/>
                <c:pt idx="0">
                  <c:v>0</c:v>
                </c:pt>
                <c:pt idx="1">
                  <c:v>3.125</c:v>
                </c:pt>
                <c:pt idx="2">
                  <c:v>9.375</c:v>
                </c:pt>
                <c:pt idx="3">
                  <c:v>17.5</c:v>
                </c:pt>
                <c:pt idx="4">
                  <c:v>36.25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4-4323-8AA5-CFB8C0049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753792"/>
        <c:axId val="1916754752"/>
      </c:scatterChart>
      <c:valAx>
        <c:axId val="191675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6754752"/>
        <c:crosses val="autoZero"/>
        <c:crossBetween val="midCat"/>
      </c:valAx>
      <c:valAx>
        <c:axId val="19167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675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5417178357292496E-3"/>
                  <c:y val="-4.37033320973382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Feuil1!$F$35:$F$39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Feuil1!$K$35:$K$39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8.6666666666666661</c:v>
                </c:pt>
                <c:pt idx="3">
                  <c:v>13.333333333333334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3-4703-AAF6-87373BAE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23632"/>
        <c:axId val="171927952"/>
      </c:scatterChart>
      <c:valAx>
        <c:axId val="17192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927952"/>
        <c:crosses val="autoZero"/>
        <c:crossBetween val="midCat"/>
      </c:valAx>
      <c:valAx>
        <c:axId val="1719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92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5417178357292496E-3"/>
                  <c:y val="-3.44156009625010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Feuil1!$F$35:$F$39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Feuil1!$I$35:$I$39</c:f>
              <c:numCache>
                <c:formatCode>General</c:formatCode>
                <c:ptCount val="5"/>
                <c:pt idx="0">
                  <c:v>0</c:v>
                </c:pt>
                <c:pt idx="1">
                  <c:v>6.9230769230769234</c:v>
                </c:pt>
                <c:pt idx="2">
                  <c:v>11.538461538461538</c:v>
                </c:pt>
                <c:pt idx="3">
                  <c:v>16.153846153846153</c:v>
                </c:pt>
                <c:pt idx="4">
                  <c:v>28.46153846153846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4-49CF-B9E4-1DB2D6573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429344"/>
        <c:axId val="1945424064"/>
      </c:scatterChart>
      <c:valAx>
        <c:axId val="19454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5424064"/>
        <c:crosses val="autoZero"/>
        <c:crossBetween val="midCat"/>
      </c:valAx>
      <c:valAx>
        <c:axId val="19454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542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297656</xdr:colOff>
      <xdr:row>69</xdr:row>
      <xdr:rowOff>140970</xdr:rowOff>
    </xdr:from>
    <xdr:to>
      <xdr:col>6</xdr:col>
      <xdr:colOff>354330</xdr:colOff>
      <xdr:row>84</xdr:row>
      <xdr:rowOff>167640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3E828E9-5512-B694-C39A-8F64865DD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291703</xdr:colOff>
      <xdr:row>69</xdr:row>
      <xdr:rowOff>100965</xdr:rowOff>
    </xdr:from>
    <xdr:to>
      <xdr:col>22</xdr:col>
      <xdr:colOff>152638</xdr:colOff>
      <xdr:row>84</xdr:row>
      <xdr:rowOff>170974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F76BB3C-AC9D-A7F3-B93C-2C19B1930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83344</xdr:colOff>
      <xdr:row>69</xdr:row>
      <xdr:rowOff>100965</xdr:rowOff>
    </xdr:from>
    <xdr:to>
      <xdr:col>13</xdr:col>
      <xdr:colOff>724376</xdr:colOff>
      <xdr:row>84</xdr:row>
      <xdr:rowOff>170974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30F66C9-A6FF-9920-A882-839565C63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235981</xdr:colOff>
      <xdr:row>10</xdr:row>
      <xdr:rowOff>160496</xdr:rowOff>
    </xdr:from>
    <xdr:to>
      <xdr:col>20</xdr:col>
      <xdr:colOff>744140</xdr:colOff>
      <xdr:row>26</xdr:row>
      <xdr:rowOff>51911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073609E-ED1C-5DA7-46E0-502A97AE9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740093</xdr:colOff>
      <xdr:row>12</xdr:row>
      <xdr:rowOff>27623</xdr:rowOff>
    </xdr:from>
    <xdr:to>
      <xdr:col>13</xdr:col>
      <xdr:colOff>591503</xdr:colOff>
      <xdr:row>27</xdr:row>
      <xdr:rowOff>95727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E2D4A0C-C8CF-E170-63AB-FF77222D9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521970</xdr:colOff>
      <xdr:row>12</xdr:row>
      <xdr:rowOff>172403</xdr:rowOff>
    </xdr:from>
    <xdr:to>
      <xdr:col>6</xdr:col>
      <xdr:colOff>166687</xdr:colOff>
      <xdr:row>28</xdr:row>
      <xdr:rowOff>63818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4BDB66B-E80D-A2A8-5DED-E74558EC9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583406</xdr:colOff>
      <xdr:row>40</xdr:row>
      <xdr:rowOff>100966</xdr:rowOff>
    </xdr:from>
    <xdr:to>
      <xdr:col>20</xdr:col>
      <xdr:colOff>162878</xdr:colOff>
      <xdr:row>55</xdr:row>
      <xdr:rowOff>169070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560A0AA7-CCF4-289B-3F58-14A34B356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200501</xdr:colOff>
      <xdr:row>40</xdr:row>
      <xdr:rowOff>136684</xdr:rowOff>
    </xdr:from>
    <xdr:to>
      <xdr:col>14</xdr:col>
      <xdr:colOff>59531</xdr:colOff>
      <xdr:row>56</xdr:row>
      <xdr:rowOff>28099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E0D3D83-DF56-CEB8-B14D-FBF0A73C7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45720</xdr:colOff>
      <xdr:row>41</xdr:row>
      <xdr:rowOff>5715</xdr:rowOff>
    </xdr:from>
    <xdr:to>
      <xdr:col>6</xdr:col>
      <xdr:colOff>476250</xdr:colOff>
      <xdr:row>56</xdr:row>
      <xdr:rowOff>75724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A23EE63F-2C48-417A-541A-31255A4EA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590722</xdr:colOff>
      <xdr:row>3</xdr:row>
      <xdr:rowOff>126423</xdr:rowOff>
    </xdr:from>
    <xdr:to>
      <xdr:col>36</xdr:col>
      <xdr:colOff>34636</xdr:colOff>
      <xdr:row>30</xdr:row>
      <xdr:rowOff>155863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E589D1A-FBA6-00A5-D974-13C622094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100853</xdr:colOff>
      <xdr:row>36</xdr:row>
      <xdr:rowOff>33618</xdr:rowOff>
    </xdr:from>
    <xdr:to>
      <xdr:col>35</xdr:col>
      <xdr:colOff>348005</xdr:colOff>
      <xdr:row>63</xdr:row>
      <xdr:rowOff>55439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C4EFC2E-9B49-47A0-8435-B11FD8973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CAF4F-3D76-4E0B-BF55-FF2E4DA25147}">
  <dimension ref="A2:T67"/>
  <sheetViews>
    <sheetView tabSelected="1" zoomScale="70" zoomScaleNormal="70" workbookViewId="0">
      <selection activeCell="I62" sqref="I62"/>
    </sheetView>
  </sheetViews>
  <sheetFormatPr baseColWidth="10" defaultRowHeight="14.4" x14ac:dyDescent="0.3"/>
  <cols>
    <col min="4" max="4" width="13" bestFit="1" customWidth="1"/>
    <col min="6" max="6" width="13" bestFit="1" customWidth="1"/>
    <col min="16" max="16" width="13.33203125" bestFit="1" customWidth="1"/>
    <col min="20" max="20" width="13.44140625" bestFit="1" customWidth="1"/>
  </cols>
  <sheetData>
    <row r="2" spans="1:16" x14ac:dyDescent="0.3">
      <c r="A2" t="s">
        <v>1</v>
      </c>
      <c r="B2" t="s">
        <v>3</v>
      </c>
      <c r="E2" s="5" t="s">
        <v>4</v>
      </c>
      <c r="F2" s="5" t="s">
        <v>5</v>
      </c>
      <c r="H2" s="1" t="s">
        <v>6</v>
      </c>
      <c r="I2" s="1" t="s">
        <v>10</v>
      </c>
      <c r="J2" s="2" t="s">
        <v>7</v>
      </c>
      <c r="K2" s="2" t="s">
        <v>10</v>
      </c>
      <c r="L2" s="3" t="s">
        <v>8</v>
      </c>
      <c r="M2" s="3" t="s">
        <v>10</v>
      </c>
    </row>
    <row r="3" spans="1:16" x14ac:dyDescent="0.3">
      <c r="A3">
        <v>21.5</v>
      </c>
      <c r="B3">
        <v>0.3</v>
      </c>
      <c r="E3" s="5"/>
      <c r="F3" s="5"/>
      <c r="H3" s="1"/>
      <c r="I3" s="1"/>
      <c r="J3" s="2"/>
      <c r="K3" s="2"/>
      <c r="L3" s="3"/>
      <c r="M3" s="3"/>
      <c r="P3" s="6" t="s">
        <v>13</v>
      </c>
    </row>
    <row r="4" spans="1:16" x14ac:dyDescent="0.3">
      <c r="E4" s="5"/>
      <c r="F4" s="5">
        <v>0</v>
      </c>
      <c r="H4" s="1">
        <v>140</v>
      </c>
      <c r="I4" s="1">
        <f>($H$4-H4)*100/$H$4</f>
        <v>0</v>
      </c>
      <c r="J4" s="2">
        <v>220</v>
      </c>
      <c r="K4" s="2">
        <f>($J$4-J4)*100/$J$4</f>
        <v>0</v>
      </c>
      <c r="L4" s="3">
        <v>120</v>
      </c>
      <c r="M4" s="3">
        <f>($L$4-L4)*100/$L$4</f>
        <v>0</v>
      </c>
    </row>
    <row r="5" spans="1:16" x14ac:dyDescent="0.3">
      <c r="E5" s="5">
        <v>6</v>
      </c>
      <c r="F5" s="5">
        <f>$B$3/(2*E5)</f>
        <v>2.4999999999999998E-2</v>
      </c>
      <c r="H5" s="1">
        <v>150</v>
      </c>
      <c r="I5" s="1">
        <f t="shared" ref="I5:I8" si="0">($H$4-H5)*100/$H$4</f>
        <v>-7.1428571428571432</v>
      </c>
      <c r="J5" s="2">
        <v>230</v>
      </c>
      <c r="K5" s="2">
        <f t="shared" ref="K5:K8" si="1">($J$4-J5)*100/$J$4</f>
        <v>-4.5454545454545459</v>
      </c>
      <c r="L5" s="3">
        <v>135</v>
      </c>
      <c r="M5" s="3">
        <f t="shared" ref="M5:M8" si="2">($L$4-L5)*100/$L$4</f>
        <v>-12.5</v>
      </c>
    </row>
    <row r="6" spans="1:16" x14ac:dyDescent="0.3">
      <c r="E6" s="5">
        <v>4</v>
      </c>
      <c r="F6" s="5">
        <f>$B$3/(2*E6)</f>
        <v>3.7499999999999999E-2</v>
      </c>
      <c r="H6" s="1">
        <v>160</v>
      </c>
      <c r="I6" s="1">
        <f t="shared" si="0"/>
        <v>-14.285714285714286</v>
      </c>
      <c r="J6" s="2">
        <v>240</v>
      </c>
      <c r="K6" s="2">
        <f t="shared" si="1"/>
        <v>-9.0909090909090917</v>
      </c>
      <c r="L6" s="3">
        <v>150</v>
      </c>
      <c r="M6" s="3">
        <f t="shared" si="2"/>
        <v>-25</v>
      </c>
    </row>
    <row r="7" spans="1:16" x14ac:dyDescent="0.3">
      <c r="E7" s="5">
        <v>2</v>
      </c>
      <c r="F7" s="5">
        <f>$B$3/(2*E7)</f>
        <v>7.4999999999999997E-2</v>
      </c>
      <c r="H7" s="1">
        <v>180</v>
      </c>
      <c r="I7" s="1">
        <f t="shared" si="0"/>
        <v>-28.571428571428573</v>
      </c>
      <c r="J7" s="2">
        <v>252</v>
      </c>
      <c r="K7" s="2">
        <f t="shared" si="1"/>
        <v>-14.545454545454545</v>
      </c>
      <c r="L7" s="3">
        <v>160</v>
      </c>
      <c r="M7" s="3">
        <f t="shared" si="2"/>
        <v>-33.333333333333336</v>
      </c>
    </row>
    <row r="8" spans="1:16" x14ac:dyDescent="0.3">
      <c r="E8" s="5">
        <v>1</v>
      </c>
      <c r="F8" s="5">
        <f>$B$3/(2*E8)</f>
        <v>0.15</v>
      </c>
      <c r="H8" s="1">
        <v>195</v>
      </c>
      <c r="I8" s="1">
        <f t="shared" si="0"/>
        <v>-39.285714285714285</v>
      </c>
      <c r="J8" s="2">
        <v>270</v>
      </c>
      <c r="K8" s="2">
        <f t="shared" si="1"/>
        <v>-22.727272727272727</v>
      </c>
      <c r="L8" s="3">
        <v>175</v>
      </c>
      <c r="M8" s="3">
        <f t="shared" si="2"/>
        <v>-45.833333333333336</v>
      </c>
    </row>
    <row r="33" spans="5:16" x14ac:dyDescent="0.3">
      <c r="E33" s="5" t="s">
        <v>4</v>
      </c>
      <c r="F33" s="5" t="s">
        <v>5</v>
      </c>
      <c r="H33" s="1" t="s">
        <v>6</v>
      </c>
      <c r="I33" s="1" t="s">
        <v>10</v>
      </c>
      <c r="J33" s="2" t="s">
        <v>7</v>
      </c>
      <c r="K33" s="2" t="s">
        <v>10</v>
      </c>
      <c r="L33" s="3" t="s">
        <v>8</v>
      </c>
      <c r="M33" s="3" t="s">
        <v>10</v>
      </c>
    </row>
    <row r="34" spans="5:16" x14ac:dyDescent="0.3">
      <c r="E34" s="5"/>
      <c r="F34" s="5"/>
      <c r="H34" s="1"/>
      <c r="I34" s="1"/>
      <c r="J34" s="2"/>
      <c r="K34" s="2"/>
      <c r="L34" s="3"/>
      <c r="M34" s="3"/>
      <c r="P34" s="6" t="s">
        <v>14</v>
      </c>
    </row>
    <row r="35" spans="5:16" x14ac:dyDescent="0.3">
      <c r="E35" s="5"/>
      <c r="F35" s="5">
        <v>0</v>
      </c>
      <c r="H35" s="1">
        <v>130</v>
      </c>
      <c r="I35" s="1">
        <f>($H$35-H35)*100/$H$35</f>
        <v>0</v>
      </c>
      <c r="J35" s="2">
        <v>300</v>
      </c>
      <c r="K35" s="2">
        <f>($J$35-J35)*100/$J$35</f>
        <v>0</v>
      </c>
      <c r="L35" s="3">
        <v>160</v>
      </c>
      <c r="M35" s="3">
        <f>($L$35-L35)*100/$L$35</f>
        <v>0</v>
      </c>
    </row>
    <row r="36" spans="5:16" x14ac:dyDescent="0.3">
      <c r="E36" s="5">
        <v>6</v>
      </c>
      <c r="F36" s="5">
        <f>$B$3/(2*E36)</f>
        <v>2.4999999999999998E-2</v>
      </c>
      <c r="H36" s="1">
        <v>121</v>
      </c>
      <c r="I36" s="1">
        <f t="shared" ref="I36:I39" si="3">($H$35-H36)*100/$H$35</f>
        <v>6.9230769230769234</v>
      </c>
      <c r="J36" s="2">
        <v>285</v>
      </c>
      <c r="K36" s="2">
        <f t="shared" ref="K36:K39" si="4">($J$35-J36)*100/$J$35</f>
        <v>5</v>
      </c>
      <c r="L36" s="3">
        <v>155</v>
      </c>
      <c r="M36" s="3">
        <f t="shared" ref="M36:M39" si="5">($L$35-L36)*100/$L$35</f>
        <v>3.125</v>
      </c>
    </row>
    <row r="37" spans="5:16" x14ac:dyDescent="0.3">
      <c r="E37" s="5">
        <v>4</v>
      </c>
      <c r="F37" s="5">
        <f>$B$3/(2*E37)</f>
        <v>3.7499999999999999E-2</v>
      </c>
      <c r="H37" s="1">
        <v>115</v>
      </c>
      <c r="I37" s="1">
        <f t="shared" si="3"/>
        <v>11.538461538461538</v>
      </c>
      <c r="J37" s="2">
        <v>274</v>
      </c>
      <c r="K37" s="2">
        <f t="shared" si="4"/>
        <v>8.6666666666666661</v>
      </c>
      <c r="L37" s="3">
        <v>145</v>
      </c>
      <c r="M37" s="3">
        <f t="shared" si="5"/>
        <v>9.375</v>
      </c>
    </row>
    <row r="38" spans="5:16" x14ac:dyDescent="0.3">
      <c r="E38" s="5">
        <v>2</v>
      </c>
      <c r="F38" s="5">
        <f>$B$3/(2*E38)</f>
        <v>7.4999999999999997E-2</v>
      </c>
      <c r="H38" s="1">
        <v>109</v>
      </c>
      <c r="I38" s="1">
        <f t="shared" si="3"/>
        <v>16.153846153846153</v>
      </c>
      <c r="J38" s="2">
        <v>260</v>
      </c>
      <c r="K38" s="2">
        <f t="shared" si="4"/>
        <v>13.333333333333334</v>
      </c>
      <c r="L38" s="3">
        <v>132</v>
      </c>
      <c r="M38" s="3">
        <f t="shared" si="5"/>
        <v>17.5</v>
      </c>
    </row>
    <row r="39" spans="5:16" x14ac:dyDescent="0.3">
      <c r="E39" s="5">
        <v>1</v>
      </c>
      <c r="F39" s="5">
        <f>$B$3/(2*E39)</f>
        <v>0.15</v>
      </c>
      <c r="H39" s="1">
        <v>93</v>
      </c>
      <c r="I39" s="1">
        <f t="shared" si="3"/>
        <v>28.46153846153846</v>
      </c>
      <c r="J39" s="2">
        <v>210</v>
      </c>
      <c r="K39" s="2">
        <f t="shared" si="4"/>
        <v>30</v>
      </c>
      <c r="L39" s="3">
        <v>102</v>
      </c>
      <c r="M39" s="3">
        <f t="shared" si="5"/>
        <v>36.25</v>
      </c>
    </row>
    <row r="61" spans="2:20" x14ac:dyDescent="0.3">
      <c r="B61" t="s">
        <v>9</v>
      </c>
      <c r="C61" t="s">
        <v>2</v>
      </c>
      <c r="D61" t="s">
        <v>0</v>
      </c>
      <c r="E61" t="s">
        <v>4</v>
      </c>
      <c r="F61" t="s">
        <v>5</v>
      </c>
      <c r="H61" s="1" t="s">
        <v>6</v>
      </c>
      <c r="I61" s="1" t="s">
        <v>10</v>
      </c>
      <c r="J61" s="2" t="s">
        <v>7</v>
      </c>
      <c r="K61" s="2" t="s">
        <v>10</v>
      </c>
      <c r="L61" s="3" t="s">
        <v>8</v>
      </c>
      <c r="M61" s="3" t="s">
        <v>10</v>
      </c>
      <c r="O61" t="s">
        <v>12</v>
      </c>
    </row>
    <row r="62" spans="2:20" x14ac:dyDescent="0.3">
      <c r="B62">
        <v>180</v>
      </c>
      <c r="C62">
        <f>1/B62</f>
        <v>5.5555555555555558E-3</v>
      </c>
      <c r="D62">
        <f>RADIANS(B62)</f>
        <v>3.1415926535897931</v>
      </c>
      <c r="E62">
        <f>$A$3/D62</f>
        <v>6.8436625529514998</v>
      </c>
      <c r="F62">
        <f>$B$3/(2*E62)</f>
        <v>2.1918088280859019E-2</v>
      </c>
      <c r="H62" s="1">
        <v>650</v>
      </c>
      <c r="I62" s="1">
        <f>($H$62-H62)*100/$H$62</f>
        <v>0</v>
      </c>
      <c r="J62" s="2">
        <v>320</v>
      </c>
      <c r="K62" s="2">
        <f>($J$62-J62)*100/$J$62</f>
        <v>0</v>
      </c>
      <c r="L62" s="3">
        <v>100</v>
      </c>
      <c r="M62" s="3">
        <f>($L$62-L62)*100/$L$62</f>
        <v>0</v>
      </c>
      <c r="O62">
        <v>14500</v>
      </c>
    </row>
    <row r="63" spans="2:20" x14ac:dyDescent="0.3">
      <c r="B63">
        <v>150</v>
      </c>
      <c r="C63">
        <f t="shared" ref="C63:C66" si="6">1/B63</f>
        <v>6.6666666666666671E-3</v>
      </c>
      <c r="D63">
        <f t="shared" ref="D63:D66" si="7">RADIANS(B63)</f>
        <v>2.6179938779914944</v>
      </c>
      <c r="E63">
        <f t="shared" ref="E63:E66" si="8">$A$3/D63</f>
        <v>8.2123950635417984</v>
      </c>
      <c r="F63">
        <f t="shared" ref="F63:F66" si="9">$B$3/(2*E63)</f>
        <v>1.8265073567382519E-2</v>
      </c>
      <c r="H63" s="1">
        <v>580</v>
      </c>
      <c r="I63" s="1">
        <f>($H$62-H63)*100/$H$62</f>
        <v>10.76923076923077</v>
      </c>
      <c r="J63" s="2">
        <v>300</v>
      </c>
      <c r="K63" s="2">
        <f>($J$62-J63)*100/$J$62</f>
        <v>6.25</v>
      </c>
      <c r="L63" s="3">
        <v>94</v>
      </c>
      <c r="M63" s="3">
        <f>($L$62-L63)*100/$L$62</f>
        <v>6</v>
      </c>
      <c r="O63">
        <v>24000</v>
      </c>
      <c r="T63" s="4" t="s">
        <v>11</v>
      </c>
    </row>
    <row r="64" spans="2:20" x14ac:dyDescent="0.3">
      <c r="B64">
        <v>120</v>
      </c>
      <c r="C64">
        <f t="shared" si="6"/>
        <v>8.3333333333333332E-3</v>
      </c>
      <c r="D64">
        <f t="shared" si="7"/>
        <v>2.0943951023931953</v>
      </c>
      <c r="E64">
        <f t="shared" si="8"/>
        <v>10.26549382942725</v>
      </c>
      <c r="F64">
        <f t="shared" si="9"/>
        <v>1.4612058853906014E-2</v>
      </c>
      <c r="H64" s="1">
        <v>530</v>
      </c>
      <c r="I64" s="1">
        <f>($H$62-H64)*100/$H$62</f>
        <v>18.46153846153846</v>
      </c>
      <c r="J64" s="2">
        <v>280</v>
      </c>
      <c r="K64" s="2">
        <f>($J$62-J64)*100/$J$62</f>
        <v>12.5</v>
      </c>
      <c r="L64" s="3">
        <v>88</v>
      </c>
      <c r="M64" s="3">
        <f>($L$62-L64)*100/$L$62</f>
        <v>12</v>
      </c>
      <c r="O64">
        <v>34000</v>
      </c>
    </row>
    <row r="65" spans="2:15" x14ac:dyDescent="0.3">
      <c r="B65">
        <v>90</v>
      </c>
      <c r="C65">
        <f t="shared" si="6"/>
        <v>1.1111111111111112E-2</v>
      </c>
      <c r="D65">
        <f t="shared" si="7"/>
        <v>1.5707963267948966</v>
      </c>
      <c r="E65">
        <f t="shared" si="8"/>
        <v>13.687325105903</v>
      </c>
      <c r="F65">
        <f t="shared" si="9"/>
        <v>1.0959044140429509E-2</v>
      </c>
      <c r="H65" s="1">
        <v>500</v>
      </c>
      <c r="I65" s="1">
        <f>($H$62-H65)*100/$H$62</f>
        <v>23.076923076923077</v>
      </c>
      <c r="J65" s="2">
        <v>270</v>
      </c>
      <c r="K65" s="2">
        <f>($J$62-J65)*100/$J$62</f>
        <v>15.625</v>
      </c>
      <c r="L65" s="3">
        <v>78</v>
      </c>
      <c r="M65" s="3">
        <f>($L$62-L65)*100/$L$62</f>
        <v>22</v>
      </c>
      <c r="O65">
        <v>40000</v>
      </c>
    </row>
    <row r="66" spans="2:15" x14ac:dyDescent="0.3">
      <c r="B66">
        <v>60</v>
      </c>
      <c r="C66">
        <f t="shared" si="6"/>
        <v>1.6666666666666666E-2</v>
      </c>
      <c r="D66">
        <f t="shared" si="7"/>
        <v>1.0471975511965976</v>
      </c>
      <c r="E66">
        <f t="shared" si="8"/>
        <v>20.5309876588545</v>
      </c>
      <c r="F66">
        <f t="shared" si="9"/>
        <v>7.3060294269530071E-3</v>
      </c>
      <c r="H66" s="1">
        <v>420</v>
      </c>
      <c r="I66" s="1">
        <f>($H$62-H66)*100/$H$62</f>
        <v>35.384615384615387</v>
      </c>
      <c r="J66" s="2">
        <v>250</v>
      </c>
      <c r="K66" s="2">
        <f>($J$62-J66)*100/$J$62</f>
        <v>21.875</v>
      </c>
      <c r="L66" s="3">
        <v>72</v>
      </c>
      <c r="M66" s="3">
        <f>($L$62-L66)*100/$L$62</f>
        <v>28</v>
      </c>
      <c r="O66">
        <v>50000</v>
      </c>
    </row>
    <row r="67" spans="2:15" x14ac:dyDescent="0.3">
      <c r="O67">
        <v>64000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GUYOT</dc:creator>
  <cp:lastModifiedBy>adrien GUYOT</cp:lastModifiedBy>
  <dcterms:created xsi:type="dcterms:W3CDTF">2023-04-05T12:49:16Z</dcterms:created>
  <dcterms:modified xsi:type="dcterms:W3CDTF">2023-04-27T09:52:42Z</dcterms:modified>
</cp:coreProperties>
</file>