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jet\Projet_capteur\"/>
    </mc:Choice>
  </mc:AlternateContent>
  <xr:revisionPtr revIDLastSave="0" documentId="13_ncr:1_{9B4EA0D1-F1FF-44B9-91FA-DC71FE0C9E1A}" xr6:coauthVersionLast="47" xr6:coauthVersionMax="47" xr10:uidLastSave="{00000000-0000-0000-0000-000000000000}"/>
  <bookViews>
    <workbookView xWindow="28680" yWindow="-120" windowWidth="29040" windowHeight="15840" firstSheet="1" activeTab="1" xr2:uid="{26616443-A70B-4F30-8590-3C8F2284DA29}"/>
  </bookViews>
  <sheets>
    <sheet name="Feuil1" sheetId="1" r:id="rId1"/>
    <sheet name="Mise en tension" sheetId="2" r:id="rId2"/>
    <sheet name="Mise en compre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9" i="2"/>
  <c r="S10" i="2"/>
  <c r="S11" i="2"/>
  <c r="S12" i="2"/>
  <c r="U7" i="2"/>
  <c r="U8" i="2"/>
  <c r="U9" i="2"/>
  <c r="U10" i="2"/>
  <c r="U11" i="2"/>
  <c r="U12" i="2"/>
  <c r="U6" i="2"/>
  <c r="S7" i="2"/>
  <c r="D78" i="2"/>
  <c r="H73" i="2"/>
  <c r="H79" i="2"/>
  <c r="D79" i="2"/>
  <c r="C79" i="2"/>
  <c r="H78" i="2"/>
  <c r="C78" i="2"/>
  <c r="H77" i="2"/>
  <c r="D77" i="2"/>
  <c r="C77" i="2"/>
  <c r="H76" i="2"/>
  <c r="D76" i="2"/>
  <c r="C76" i="2"/>
  <c r="H75" i="2"/>
  <c r="D75" i="2"/>
  <c r="C75" i="2"/>
  <c r="H74" i="2"/>
  <c r="D74" i="2"/>
  <c r="C74" i="2"/>
  <c r="H68" i="2"/>
  <c r="D68" i="2"/>
  <c r="C68" i="2"/>
  <c r="H67" i="2"/>
  <c r="D67" i="2"/>
  <c r="C67" i="2"/>
  <c r="H66" i="2"/>
  <c r="D66" i="2"/>
  <c r="C66" i="2"/>
  <c r="H65" i="2"/>
  <c r="D65" i="2"/>
  <c r="C65" i="2"/>
  <c r="H64" i="2"/>
  <c r="D64" i="2"/>
  <c r="C64" i="2"/>
  <c r="H63" i="2"/>
  <c r="D63" i="2"/>
  <c r="C63" i="2"/>
  <c r="H62" i="2"/>
  <c r="H51" i="4"/>
  <c r="H52" i="4"/>
  <c r="H53" i="4"/>
  <c r="H54" i="4"/>
  <c r="H55" i="4"/>
  <c r="H56" i="4"/>
  <c r="H50" i="4"/>
  <c r="H51" i="2"/>
  <c r="H52" i="2"/>
  <c r="H53" i="2"/>
  <c r="H54" i="2"/>
  <c r="H55" i="2"/>
  <c r="H56" i="2"/>
  <c r="H50" i="2"/>
  <c r="D56" i="4"/>
  <c r="C56" i="4"/>
  <c r="D55" i="4"/>
  <c r="C55" i="4"/>
  <c r="D54" i="4"/>
  <c r="C54" i="4"/>
  <c r="D53" i="4"/>
  <c r="C53" i="4"/>
  <c r="D52" i="4"/>
  <c r="C52" i="4"/>
  <c r="D51" i="4"/>
  <c r="C51" i="4"/>
  <c r="D56" i="2"/>
  <c r="C56" i="2"/>
  <c r="D55" i="2"/>
  <c r="C55" i="2"/>
  <c r="D54" i="2"/>
  <c r="C54" i="2"/>
  <c r="D53" i="2"/>
  <c r="C53" i="2"/>
  <c r="D52" i="2"/>
  <c r="C52" i="2"/>
  <c r="D51" i="2"/>
  <c r="C51" i="2"/>
  <c r="H28" i="2" l="1"/>
  <c r="H29" i="2"/>
  <c r="H30" i="2"/>
  <c r="H31" i="2"/>
  <c r="H32" i="2"/>
  <c r="H33" i="2"/>
  <c r="H34" i="2"/>
  <c r="H29" i="4"/>
  <c r="H30" i="4"/>
  <c r="H31" i="4"/>
  <c r="H32" i="4"/>
  <c r="H33" i="4"/>
  <c r="H34" i="4"/>
  <c r="H28" i="4"/>
  <c r="D29" i="2"/>
  <c r="H18" i="4"/>
  <c r="H19" i="4"/>
  <c r="H20" i="4"/>
  <c r="H21" i="4"/>
  <c r="H22" i="4"/>
  <c r="H23" i="4"/>
  <c r="H17" i="4"/>
  <c r="H18" i="2"/>
  <c r="H19" i="2"/>
  <c r="H20" i="2"/>
  <c r="H21" i="2"/>
  <c r="H22" i="2"/>
  <c r="H23" i="2"/>
  <c r="H17" i="2"/>
  <c r="D45" i="4" l="1"/>
  <c r="C45" i="4"/>
  <c r="D44" i="4"/>
  <c r="C44" i="4"/>
  <c r="D43" i="4"/>
  <c r="C43" i="4"/>
  <c r="D42" i="4"/>
  <c r="C42" i="4"/>
  <c r="D41" i="4"/>
  <c r="C41" i="4"/>
  <c r="D40" i="4"/>
  <c r="C40" i="4"/>
  <c r="D34" i="4"/>
  <c r="C34" i="4"/>
  <c r="D33" i="4"/>
  <c r="C33" i="4"/>
  <c r="D32" i="4"/>
  <c r="C32" i="4"/>
  <c r="D31" i="4"/>
  <c r="C31" i="4"/>
  <c r="D30" i="4"/>
  <c r="C30" i="4"/>
  <c r="D29" i="4"/>
  <c r="C29" i="4"/>
  <c r="D23" i="4"/>
  <c r="C23" i="4"/>
  <c r="D22" i="4"/>
  <c r="C22" i="4"/>
  <c r="D21" i="4"/>
  <c r="C21" i="4"/>
  <c r="D20" i="4"/>
  <c r="C20" i="4"/>
  <c r="D19" i="4"/>
  <c r="C19" i="4"/>
  <c r="D18" i="4"/>
  <c r="C18" i="4"/>
  <c r="D12" i="4"/>
  <c r="C12" i="4"/>
  <c r="D11" i="4"/>
  <c r="C11" i="4"/>
  <c r="D10" i="4"/>
  <c r="C10" i="4"/>
  <c r="D9" i="4"/>
  <c r="C9" i="4"/>
  <c r="D8" i="4"/>
  <c r="C8" i="4"/>
  <c r="D7" i="4"/>
  <c r="C7" i="4"/>
  <c r="D45" i="2"/>
  <c r="C45" i="2"/>
  <c r="D44" i="2"/>
  <c r="C44" i="2"/>
  <c r="D43" i="2"/>
  <c r="C43" i="2"/>
  <c r="D42" i="2"/>
  <c r="C42" i="2"/>
  <c r="D41" i="2"/>
  <c r="C41" i="2"/>
  <c r="D40" i="2"/>
  <c r="C40" i="2"/>
  <c r="D34" i="2"/>
  <c r="C34" i="2"/>
  <c r="D33" i="2"/>
  <c r="C33" i="2"/>
  <c r="D32" i="2"/>
  <c r="C32" i="2"/>
  <c r="D31" i="2"/>
  <c r="C31" i="2"/>
  <c r="D30" i="2"/>
  <c r="C30" i="2"/>
  <c r="C29" i="2"/>
  <c r="D8" i="2"/>
  <c r="D9" i="2"/>
  <c r="D10" i="2"/>
  <c r="D11" i="2"/>
  <c r="D12" i="2"/>
  <c r="D7" i="2"/>
  <c r="D19" i="2"/>
  <c r="D20" i="2"/>
  <c r="D21" i="2"/>
  <c r="D22" i="2"/>
  <c r="D23" i="2"/>
  <c r="D18" i="2"/>
  <c r="C19" i="2"/>
  <c r="C20" i="2"/>
  <c r="C21" i="2"/>
  <c r="C22" i="2"/>
  <c r="C23" i="2"/>
  <c r="C18" i="2"/>
  <c r="C8" i="2"/>
  <c r="C9" i="2"/>
  <c r="C10" i="2"/>
  <c r="C11" i="2"/>
  <c r="C12" i="2"/>
  <c r="C7" i="2"/>
  <c r="C21" i="1" l="1"/>
  <c r="C22" i="1"/>
  <c r="C23" i="1"/>
  <c r="C24" i="1"/>
  <c r="C25" i="1"/>
  <c r="C26" i="1"/>
  <c r="C27" i="1"/>
  <c r="C17" i="1"/>
  <c r="C16" i="1"/>
  <c r="C15" i="1"/>
  <c r="C14" i="1"/>
  <c r="C7" i="1"/>
  <c r="C13" i="1"/>
  <c r="C12" i="1"/>
  <c r="C11" i="1"/>
  <c r="C8" i="1"/>
  <c r="C9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</author>
  </authors>
  <commentList>
    <comment ref="D14" authorId="0" shapeId="0" xr:uid="{FE885492-DFA0-4FE2-AE31-681DCE5B7247}">
      <text>
        <r>
          <rPr>
            <b/>
            <sz val="9"/>
            <color indexed="81"/>
            <rFont val="Tahoma"/>
            <family val="2"/>
          </rPr>
          <t>Y:</t>
        </r>
        <r>
          <rPr>
            <sz val="9"/>
            <color indexed="81"/>
            <rFont val="Tahoma"/>
            <family val="2"/>
          </rPr>
          <t xml:space="preserve">
2,23V
179588032</t>
        </r>
      </text>
    </comment>
    <comment ref="D24" authorId="0" shapeId="0" xr:uid="{AF994D20-BA4B-4A31-ACB8-2052DE459938}">
      <text>
        <r>
          <rPr>
            <b/>
            <sz val="9"/>
            <color indexed="81"/>
            <rFont val="Tahoma"/>
            <family val="2"/>
          </rPr>
          <t>Y:</t>
        </r>
        <r>
          <rPr>
            <sz val="9"/>
            <color indexed="81"/>
            <rFont val="Tahoma"/>
            <family val="2"/>
          </rPr>
          <t xml:space="preserve">
2,23V
179588032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</author>
  </authors>
  <commentList>
    <comment ref="E9" authorId="0" shapeId="0" xr:uid="{B23A6775-1F38-4D1C-A169-FCC8B1D3E988}">
      <text>
        <r>
          <rPr>
            <b/>
            <sz val="9"/>
            <color indexed="81"/>
            <rFont val="Tahoma"/>
            <family val="2"/>
          </rPr>
          <t>Y:</t>
        </r>
        <r>
          <rPr>
            <sz val="9"/>
            <color indexed="81"/>
            <rFont val="Tahoma"/>
            <family val="2"/>
          </rPr>
          <t xml:space="preserve">
2,23V
179588032</t>
        </r>
      </text>
    </comment>
  </commentList>
</comments>
</file>

<file path=xl/sharedStrings.xml><?xml version="1.0" encoding="utf-8"?>
<sst xmlns="http://schemas.openxmlformats.org/spreadsheetml/2006/main" count="122" uniqueCount="31">
  <si>
    <t>Graphite Sensor</t>
  </si>
  <si>
    <t>Tension</t>
  </si>
  <si>
    <t>Rayon de courbure (m)</t>
  </si>
  <si>
    <t>Déformation (m)</t>
  </si>
  <si>
    <t>Crayon 2HB</t>
  </si>
  <si>
    <t>Resistance (ohm)</t>
  </si>
  <si>
    <t>Numéro cercle</t>
  </si>
  <si>
    <t>Rayon (mm)</t>
  </si>
  <si>
    <t>160 g.m-2</t>
  </si>
  <si>
    <t>e (mm)</t>
  </si>
  <si>
    <t>Courbure (mm-1)</t>
  </si>
  <si>
    <t>Déformation</t>
  </si>
  <si>
    <t>pot 128</t>
  </si>
  <si>
    <t>Crayon HB</t>
  </si>
  <si>
    <t>pot 1</t>
  </si>
  <si>
    <t>pot …</t>
  </si>
  <si>
    <t>COMPRESSION</t>
  </si>
  <si>
    <t>TENSION</t>
  </si>
  <si>
    <t>pot 43</t>
  </si>
  <si>
    <t>ΔR/R0</t>
  </si>
  <si>
    <t>pot 4</t>
  </si>
  <si>
    <t>Crayon B</t>
  </si>
  <si>
    <t>Crayon 4B</t>
  </si>
  <si>
    <t>pot 5</t>
  </si>
  <si>
    <t>pot 3</t>
  </si>
  <si>
    <t>*</t>
  </si>
  <si>
    <t>Crayon 5B</t>
  </si>
  <si>
    <t>Crayon 6B</t>
  </si>
  <si>
    <t>e</t>
  </si>
  <si>
    <t>dR/R</t>
  </si>
  <si>
    <t>2HB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</si>
</sst>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tension'!$H$16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tension'!$D$17:$D$23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</c:numCache>
            </c:numRef>
          </c:xVal>
          <c:yVal>
            <c:numRef>
              <c:f>'Mise en tension'!$H$17:$H$23</c:f>
              <c:numCache>
                <c:formatCode>General</c:formatCode>
                <c:ptCount val="7"/>
                <c:pt idx="0">
                  <c:v>0</c:v>
                </c:pt>
                <c:pt idx="1">
                  <c:v>9.2292530259875397E-2</c:v>
                </c:pt>
                <c:pt idx="2">
                  <c:v>0.27481127276802436</c:v>
                </c:pt>
                <c:pt idx="3">
                  <c:v>0.32813464277039384</c:v>
                </c:pt>
                <c:pt idx="4">
                  <c:v>0.47082470316864478</c:v>
                </c:pt>
                <c:pt idx="5">
                  <c:v>0.55429295945687818</c:v>
                </c:pt>
                <c:pt idx="6">
                  <c:v>0.54823416602951858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E-4F94-A9C5-8D6D8F80D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35791"/>
        <c:axId val="944977199"/>
      </c:scatterChart>
      <c:valAx>
        <c:axId val="126323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977199"/>
        <c:crosses val="autoZero"/>
        <c:crossBetween val="midCat"/>
      </c:valAx>
      <c:valAx>
        <c:axId val="9449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23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tension'!$H$27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tension'!$D$28:$D$34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</c:numCache>
            </c:numRef>
          </c:xVal>
          <c:yVal>
            <c:numRef>
              <c:f>'Mise en tension'!$H$28:$H$34</c:f>
              <c:numCache>
                <c:formatCode>General</c:formatCode>
                <c:ptCount val="7"/>
                <c:pt idx="0">
                  <c:v>0</c:v>
                </c:pt>
                <c:pt idx="1">
                  <c:v>0.63856469630663215</c:v>
                </c:pt>
                <c:pt idx="2">
                  <c:v>0.30559882631919938</c:v>
                </c:pt>
                <c:pt idx="3">
                  <c:v>0.25792532951334979</c:v>
                </c:pt>
                <c:pt idx="4">
                  <c:v>0.13561473893719692</c:v>
                </c:pt>
                <c:pt idx="5">
                  <c:v>0.10676887640305498</c:v>
                </c:pt>
                <c:pt idx="6">
                  <c:v>7.9344093409720859E-2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9-4A90-B16E-20D42528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79983"/>
        <c:axId val="1388343279"/>
      </c:scatterChart>
      <c:valAx>
        <c:axId val="1258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343279"/>
        <c:crosses val="autoZero"/>
        <c:crossBetween val="midCat"/>
      </c:valAx>
      <c:valAx>
        <c:axId val="13883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7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tension'!$H$49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tension'!$D$50:$D$56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</c:numCache>
            </c:numRef>
          </c:xVal>
          <c:yVal>
            <c:numRef>
              <c:f>'Mise en tension'!$H$50:$H$56</c:f>
              <c:numCache>
                <c:formatCode>General</c:formatCode>
                <c:ptCount val="7"/>
                <c:pt idx="0">
                  <c:v>0</c:v>
                </c:pt>
                <c:pt idx="1">
                  <c:v>8.7143622911899143E-2</c:v>
                </c:pt>
                <c:pt idx="2">
                  <c:v>8.041951805366454E-2</c:v>
                </c:pt>
                <c:pt idx="3">
                  <c:v>7.3778025057053817E-2</c:v>
                </c:pt>
                <c:pt idx="4">
                  <c:v>6.7217501072546038E-2</c:v>
                </c:pt>
                <c:pt idx="5">
                  <c:v>4.1756384504392979E-2</c:v>
                </c:pt>
                <c:pt idx="6">
                  <c:v>2.3442132737860361E-2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D-4676-9CE5-78227EAB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24511"/>
        <c:axId val="585943567"/>
      </c:scatterChart>
      <c:valAx>
        <c:axId val="4720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943567"/>
        <c:crosses val="autoZero"/>
        <c:crossBetween val="midCat"/>
      </c:valAx>
      <c:valAx>
        <c:axId val="5859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02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tension'!$H$61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tension'!$D$62:$D$68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6.6666666666666671E-3</c:v>
                </c:pt>
                <c:pt idx="4">
                  <c:v>5.7142857142857143E-3</c:v>
                </c:pt>
                <c:pt idx="5">
                  <c:v>5.0000000000000001E-3</c:v>
                </c:pt>
                <c:pt idx="6">
                  <c:v>4.4444444444444444E-3</c:v>
                </c:pt>
              </c:numCache>
            </c:numRef>
          </c:xVal>
          <c:yVal>
            <c:numRef>
              <c:f>'Mise en tension'!$H$62:$H$68</c:f>
              <c:numCache>
                <c:formatCode>General</c:formatCode>
                <c:ptCount val="7"/>
                <c:pt idx="0">
                  <c:v>2.9347244252921221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2.770687934631487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C-4D68-8D04-955A4BF5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3103"/>
        <c:axId val="683176703"/>
      </c:scatterChart>
      <c:valAx>
        <c:axId val="68320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176703"/>
        <c:crosses val="autoZero"/>
        <c:crossBetween val="midCat"/>
      </c:valAx>
      <c:valAx>
        <c:axId val="6831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20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tension'!$S$7:$S$12</c:f>
              <c:numCache>
                <c:formatCode>General</c:formatCode>
                <c:ptCount val="6"/>
                <c:pt idx="0">
                  <c:v>0.01</c:v>
                </c:pt>
                <c:pt idx="1">
                  <c:v>8.0000000000000002E-3</c:v>
                </c:pt>
                <c:pt idx="2">
                  <c:v>6.6666666666666671E-3</c:v>
                </c:pt>
                <c:pt idx="3">
                  <c:v>5.7142857142857143E-3</c:v>
                </c:pt>
                <c:pt idx="4">
                  <c:v>5.0000000000000001E-3</c:v>
                </c:pt>
                <c:pt idx="5">
                  <c:v>4.4444444444444444E-3</c:v>
                </c:pt>
              </c:numCache>
            </c:numRef>
          </c:xVal>
          <c:yVal>
            <c:numRef>
              <c:f>'Mise en tension'!$U$7:$U$12</c:f>
              <c:numCache>
                <c:formatCode>General</c:formatCode>
                <c:ptCount val="6"/>
                <c:pt idx="0">
                  <c:v>0.98002547921252203</c:v>
                </c:pt>
                <c:pt idx="1">
                  <c:v>1.1286303960038182</c:v>
                </c:pt>
                <c:pt idx="2">
                  <c:v>1.1601525119423204</c:v>
                </c:pt>
                <c:pt idx="3">
                  <c:v>1.5419142828024899</c:v>
                </c:pt>
                <c:pt idx="4">
                  <c:v>1.5106700565751112</c:v>
                </c:pt>
                <c:pt idx="5">
                  <c:v>1.5610367681825863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24E-8769-7EE44BAA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32224"/>
        <c:axId val="716433920"/>
      </c:scatterChart>
      <c:valAx>
        <c:axId val="7975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6433920"/>
        <c:crosses val="autoZero"/>
        <c:crossBetween val="midCat"/>
      </c:valAx>
      <c:valAx>
        <c:axId val="7164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75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compression'!$H$16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compression'!$D$17:$D$23</c:f>
              <c:numCache>
                <c:formatCode>General</c:formatCode>
                <c:ptCount val="7"/>
                <c:pt idx="0">
                  <c:v>0</c:v>
                </c:pt>
                <c:pt idx="1">
                  <c:v>9.4999999999999998E-3</c:v>
                </c:pt>
                <c:pt idx="2">
                  <c:v>7.6E-3</c:v>
                </c:pt>
                <c:pt idx="3">
                  <c:v>6.3333333333333332E-3</c:v>
                </c:pt>
                <c:pt idx="4">
                  <c:v>5.4285714285714284E-3</c:v>
                </c:pt>
                <c:pt idx="5">
                  <c:v>4.7499999999999999E-3</c:v>
                </c:pt>
                <c:pt idx="6">
                  <c:v>4.2222222222222227E-3</c:v>
                </c:pt>
              </c:numCache>
            </c:numRef>
          </c:xVal>
          <c:yVal>
            <c:numRef>
              <c:f>'Mise en compression'!$H$17:$H$23</c:f>
              <c:numCache>
                <c:formatCode>General</c:formatCode>
                <c:ptCount val="7"/>
                <c:pt idx="0">
                  <c:v>0</c:v>
                </c:pt>
                <c:pt idx="1">
                  <c:v>-0.383780565665713</c:v>
                </c:pt>
                <c:pt idx="2">
                  <c:v>-0.42624306851264204</c:v>
                </c:pt>
                <c:pt idx="3">
                  <c:v>-0.52467899707992482</c:v>
                </c:pt>
                <c:pt idx="4">
                  <c:v>-0.58633949243030836</c:v>
                </c:pt>
                <c:pt idx="5">
                  <c:v>-0.61339280289543296</c:v>
                </c:pt>
                <c:pt idx="6">
                  <c:v>-0.44903876473657039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3-4E11-ADC7-0AB70703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98911"/>
        <c:axId val="944970543"/>
      </c:scatterChart>
      <c:valAx>
        <c:axId val="12571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4970543"/>
        <c:crosses val="autoZero"/>
        <c:crossBetween val="midCat"/>
      </c:valAx>
      <c:valAx>
        <c:axId val="9449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1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compression'!$H$27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'Mise en compression'!$D$28:$D$34</c:f>
              <c:numCache>
                <c:formatCode>General</c:formatCode>
                <c:ptCount val="7"/>
                <c:pt idx="0">
                  <c:v>0</c:v>
                </c:pt>
                <c:pt idx="1">
                  <c:v>9.4999999999999998E-3</c:v>
                </c:pt>
                <c:pt idx="2">
                  <c:v>7.6E-3</c:v>
                </c:pt>
                <c:pt idx="3">
                  <c:v>6.3333333333333332E-3</c:v>
                </c:pt>
                <c:pt idx="4">
                  <c:v>5.4285714285714284E-3</c:v>
                </c:pt>
                <c:pt idx="5">
                  <c:v>4.7499999999999999E-3</c:v>
                </c:pt>
                <c:pt idx="6">
                  <c:v>4.2222222222222227E-3</c:v>
                </c:pt>
              </c:numCache>
            </c:numRef>
          </c:xVal>
          <c:yVal>
            <c:numRef>
              <c:f>'Mise en compression'!$H$28:$H$34</c:f>
              <c:numCache>
                <c:formatCode>General</c:formatCode>
                <c:ptCount val="7"/>
                <c:pt idx="0">
                  <c:v>0</c:v>
                </c:pt>
                <c:pt idx="1">
                  <c:v>-0.59354869101315466</c:v>
                </c:pt>
                <c:pt idx="2">
                  <c:v>-0.57558340403656116</c:v>
                </c:pt>
                <c:pt idx="3">
                  <c:v>-0.54783755009603174</c:v>
                </c:pt>
                <c:pt idx="4">
                  <c:v>-0.49943657165211042</c:v>
                </c:pt>
                <c:pt idx="5">
                  <c:v>-0.45015800059293426</c:v>
                </c:pt>
                <c:pt idx="6">
                  <c:v>-0.42458707096112186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4-498D-8AAF-68F4B675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61183"/>
        <c:axId val="1388341199"/>
      </c:scatterChart>
      <c:valAx>
        <c:axId val="12587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341199"/>
        <c:crosses val="autoZero"/>
        <c:crossBetween val="midCat"/>
      </c:valAx>
      <c:valAx>
        <c:axId val="13883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7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 en compression'!$H$49</c:f>
              <c:strCache>
                <c:ptCount val="1"/>
                <c:pt idx="0">
                  <c:v>ΔR/R0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'Mise en compression'!$D$50:$D$56</c:f>
              <c:numCache>
                <c:formatCode>General</c:formatCode>
                <c:ptCount val="7"/>
                <c:pt idx="0">
                  <c:v>0</c:v>
                </c:pt>
                <c:pt idx="1">
                  <c:v>9.4999999999999998E-3</c:v>
                </c:pt>
                <c:pt idx="2">
                  <c:v>7.6E-3</c:v>
                </c:pt>
                <c:pt idx="3">
                  <c:v>6.3333333333333332E-3</c:v>
                </c:pt>
                <c:pt idx="4">
                  <c:v>5.4285714285714284E-3</c:v>
                </c:pt>
                <c:pt idx="5">
                  <c:v>4.7499999999999999E-3</c:v>
                </c:pt>
                <c:pt idx="6">
                  <c:v>4.2222222222222227E-3</c:v>
                </c:pt>
              </c:numCache>
            </c:numRef>
          </c:xVal>
          <c:yVal>
            <c:numRef>
              <c:f>'Mise en compression'!$H$50:$H$56</c:f>
              <c:numCache>
                <c:formatCode>General</c:formatCode>
                <c:ptCount val="7"/>
                <c:pt idx="0">
                  <c:v>0</c:v>
                </c:pt>
                <c:pt idx="1">
                  <c:v>-0.1073767184930019</c:v>
                </c:pt>
                <c:pt idx="2">
                  <c:v>-7.4235786371396967E-2</c:v>
                </c:pt>
                <c:pt idx="3">
                  <c:v>-6.7944589784440956E-2</c:v>
                </c:pt>
                <c:pt idx="4">
                  <c:v>-1.436822183770024E-2</c:v>
                </c:pt>
                <c:pt idx="5">
                  <c:v>-6.1567514681297446E-2</c:v>
                </c:pt>
                <c:pt idx="6">
                  <c:v>3.0027954965052128E-2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E-47DB-AF52-24A4DC2F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13855"/>
        <c:axId val="468335327"/>
      </c:scatterChart>
      <c:valAx>
        <c:axId val="5810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35327"/>
        <c:crosses val="autoZero"/>
        <c:crossBetween val="midCat"/>
      </c:valAx>
      <c:valAx>
        <c:axId val="4683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101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0</xdr:row>
      <xdr:rowOff>118110</xdr:rowOff>
    </xdr:from>
    <xdr:to>
      <xdr:col>14</xdr:col>
      <xdr:colOff>365760</xdr:colOff>
      <xdr:row>15</xdr:row>
      <xdr:rowOff>118110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DDE150-DF85-4D0C-8F25-4CE38BDF8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25</xdr:row>
      <xdr:rowOff>64770</xdr:rowOff>
    </xdr:from>
    <xdr:to>
      <xdr:col>14</xdr:col>
      <xdr:colOff>426720</xdr:colOff>
      <xdr:row>40</xdr:row>
      <xdr:rowOff>64770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941FD7-04AA-474A-9CAB-B5451486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42</xdr:row>
      <xdr:rowOff>64770</xdr:rowOff>
    </xdr:from>
    <xdr:to>
      <xdr:col>14</xdr:col>
      <xdr:colOff>312420</xdr:colOff>
      <xdr:row>57</xdr:row>
      <xdr:rowOff>64770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34F040F-A3B4-4E93-A316-7C3EAB938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263338</xdr:colOff>
      <xdr:row>65</xdr:row>
      <xdr:rowOff>176604</xdr:rowOff>
    </xdr:from>
    <xdr:to>
      <xdr:col>16</xdr:col>
      <xdr:colOff>82363</xdr:colOff>
      <xdr:row>80</xdr:row>
      <xdr:rowOff>176605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5D0207E-B2D2-AD3C-8C12-B2B31577A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196102</xdr:colOff>
      <xdr:row>17</xdr:row>
      <xdr:rowOff>178509</xdr:rowOff>
    </xdr:from>
    <xdr:to>
      <xdr:col>21</xdr:col>
      <xdr:colOff>786204</xdr:colOff>
      <xdr:row>33</xdr:row>
      <xdr:rowOff>51098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399DFA-BB29-37E6-B586-CF98E426C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125730</xdr:rowOff>
    </xdr:from>
    <xdr:to>
      <xdr:col>14</xdr:col>
      <xdr:colOff>121920</xdr:colOff>
      <xdr:row>18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D96944-CF81-4243-8F53-4A6482B4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22</xdr:row>
      <xdr:rowOff>11430</xdr:rowOff>
    </xdr:from>
    <xdr:to>
      <xdr:col>14</xdr:col>
      <xdr:colOff>327660</xdr:colOff>
      <xdr:row>37</xdr:row>
      <xdr:rowOff>11430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793210-6FCE-406B-9BCB-4212D1A6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106680</xdr:colOff>
      <xdr:row>39</xdr:row>
      <xdr:rowOff>34290</xdr:rowOff>
    </xdr:from>
    <xdr:to>
      <xdr:col>14</xdr:col>
      <xdr:colOff>716280</xdr:colOff>
      <xdr:row>54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7D25B60-A3D8-4CA2-B7C8-BAAAD48A1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1D32-753C-406C-A8AF-6D384DFD9D4A}">
  <dimension ref="A1:E27"/>
  <sheetViews>
    <sheetView workbookViewId="0">
      <selection activeCell="B4" sqref="B4"/>
    </sheetView>
  </sheetViews>
  <sheetFormatPr defaultColWidth="11.5546875" defaultRowHeight="14.4" x14ac:dyDescent="0.3"/>
  <cols>
    <col min="2" max="2" width="19.44140625" customWidth="1"/>
    <col min="3" max="3" width="19.5546875" customWidth="1"/>
    <col min="5" max="5" width="15.88671875" customWidth="1"/>
    <col min="7" max="7" width="11.5546875" customWidth="1"/>
  </cols>
  <sheetData>
    <row r="1" spans="1:5" x14ac:dyDescent="0.3">
      <c r="B1" t="s">
        <v>0</v>
      </c>
    </row>
    <row r="4" spans="1:5" x14ac:dyDescent="0.3">
      <c r="B4" t="s">
        <v>4</v>
      </c>
    </row>
    <row r="5" spans="1:5" x14ac:dyDescent="0.3">
      <c r="B5" t="s">
        <v>2</v>
      </c>
      <c r="C5" t="s">
        <v>3</v>
      </c>
      <c r="D5" t="s">
        <v>1</v>
      </c>
      <c r="E5" t="s">
        <v>5</v>
      </c>
    </row>
    <row r="6" spans="1:5" x14ac:dyDescent="0.3">
      <c r="B6">
        <v>0</v>
      </c>
      <c r="C6">
        <v>0</v>
      </c>
      <c r="D6">
        <v>4.99</v>
      </c>
      <c r="E6">
        <v>80146904</v>
      </c>
    </row>
    <row r="7" spans="1:5" x14ac:dyDescent="0.3">
      <c r="B7">
        <v>0.01</v>
      </c>
      <c r="C7">
        <f>'Mise en tension'!$B$2/(2*B7)</f>
        <v>10</v>
      </c>
    </row>
    <row r="8" spans="1:5" x14ac:dyDescent="0.3">
      <c r="B8">
        <v>1.2500000000000001E-2</v>
      </c>
      <c r="C8">
        <f>'Mise en tension'!$B$2/(2*B8)</f>
        <v>8</v>
      </c>
    </row>
    <row r="9" spans="1:5" x14ac:dyDescent="0.3">
      <c r="B9">
        <v>1.4999999999999999E-2</v>
      </c>
      <c r="C9">
        <f>'Mise en tension'!$B$2/(2*B9)</f>
        <v>6.666666666666667</v>
      </c>
    </row>
    <row r="10" spans="1:5" x14ac:dyDescent="0.3">
      <c r="B10">
        <v>1.7500000000000002E-2</v>
      </c>
      <c r="C10">
        <f>'Mise en tension'!$B$2/(2*B10)</f>
        <v>5.7142857142857144</v>
      </c>
    </row>
    <row r="11" spans="1:5" x14ac:dyDescent="0.3">
      <c r="A11">
        <v>1</v>
      </c>
      <c r="B11">
        <v>0.02</v>
      </c>
      <c r="C11">
        <f>'Mise en tension'!$B$2/(2*B11)</f>
        <v>5</v>
      </c>
      <c r="D11">
        <v>2.52</v>
      </c>
      <c r="E11">
        <v>158692912</v>
      </c>
    </row>
    <row r="12" spans="1:5" x14ac:dyDescent="0.3">
      <c r="B12">
        <v>2.2499999999999999E-2</v>
      </c>
      <c r="C12">
        <f>'Mise en tension'!$B$2/(2*B12)</f>
        <v>4.4444444444444446</v>
      </c>
    </row>
    <row r="13" spans="1:5" x14ac:dyDescent="0.3">
      <c r="A13">
        <v>2</v>
      </c>
      <c r="B13">
        <v>2.5000000000000001E-2</v>
      </c>
      <c r="C13">
        <f>'Mise en tension'!$B$2/(2*B13)</f>
        <v>4</v>
      </c>
      <c r="D13">
        <v>2.35</v>
      </c>
      <c r="E13">
        <v>170603136</v>
      </c>
    </row>
    <row r="14" spans="1:5" x14ac:dyDescent="0.3">
      <c r="A14">
        <v>3</v>
      </c>
      <c r="B14">
        <v>0.03</v>
      </c>
      <c r="C14">
        <f>'Mise en tension'!$B$2/(2*B14)</f>
        <v>3.3333333333333335</v>
      </c>
      <c r="D14">
        <v>2.31</v>
      </c>
      <c r="E14">
        <v>173129536</v>
      </c>
    </row>
    <row r="15" spans="1:5" x14ac:dyDescent="0.3">
      <c r="A15">
        <v>4</v>
      </c>
      <c r="B15">
        <v>3.5000000000000003E-2</v>
      </c>
      <c r="C15">
        <f>'Mise en tension'!$B$2/(2*B15)</f>
        <v>2.8571428571428572</v>
      </c>
      <c r="D15">
        <v>1.96</v>
      </c>
      <c r="E15">
        <v>203726560</v>
      </c>
    </row>
    <row r="16" spans="1:5" x14ac:dyDescent="0.3">
      <c r="B16">
        <v>0.04</v>
      </c>
      <c r="C16">
        <f>'Mise en tension'!$B$2/(2*B16)</f>
        <v>2.5</v>
      </c>
    </row>
    <row r="17" spans="1:5" x14ac:dyDescent="0.3">
      <c r="B17">
        <v>4.4999999999999998E-2</v>
      </c>
      <c r="C17">
        <f>'Mise en tension'!$B$2/(2*B17)</f>
        <v>2.2222222222222223</v>
      </c>
    </row>
    <row r="21" spans="1:5" x14ac:dyDescent="0.3">
      <c r="A21">
        <v>0</v>
      </c>
      <c r="B21">
        <v>1</v>
      </c>
      <c r="C21">
        <f>'Mise en tension'!$B$2/(2*B21)</f>
        <v>0.1</v>
      </c>
    </row>
    <row r="22" spans="1:5" x14ac:dyDescent="0.3">
      <c r="A22">
        <v>1</v>
      </c>
      <c r="B22">
        <v>4.4999999999999998E-2</v>
      </c>
      <c r="C22">
        <f>'Mise en tension'!$B$2/(2*B22)</f>
        <v>2.2222222222222223</v>
      </c>
      <c r="D22">
        <v>2.52</v>
      </c>
      <c r="E22">
        <v>158692912</v>
      </c>
    </row>
    <row r="23" spans="1:5" x14ac:dyDescent="0.3">
      <c r="A23">
        <v>2</v>
      </c>
      <c r="B23">
        <v>0.04</v>
      </c>
      <c r="C23">
        <f>'Mise en tension'!$B$2/(2*B23)</f>
        <v>2.5</v>
      </c>
      <c r="D23">
        <v>2.35</v>
      </c>
      <c r="E23">
        <v>170603136</v>
      </c>
    </row>
    <row r="24" spans="1:5" x14ac:dyDescent="0.3">
      <c r="A24">
        <v>3</v>
      </c>
      <c r="B24">
        <v>3.5000000000000003E-2</v>
      </c>
      <c r="C24">
        <f>'Mise en tension'!$B$2/(2*B24)</f>
        <v>2.8571428571428572</v>
      </c>
      <c r="D24">
        <v>2.31</v>
      </c>
      <c r="E24">
        <v>173129536</v>
      </c>
    </row>
    <row r="25" spans="1:5" x14ac:dyDescent="0.3">
      <c r="A25">
        <v>4</v>
      </c>
      <c r="B25">
        <v>0.03</v>
      </c>
      <c r="C25">
        <f>'Mise en tension'!$B$2/(2*B25)</f>
        <v>3.3333333333333335</v>
      </c>
      <c r="D25">
        <v>1.96</v>
      </c>
      <c r="E25">
        <v>203726560</v>
      </c>
    </row>
    <row r="26" spans="1:5" x14ac:dyDescent="0.3">
      <c r="A26">
        <v>5</v>
      </c>
      <c r="B26">
        <v>2.5000000000000001E-2</v>
      </c>
      <c r="C26">
        <f>'Mise en tension'!$B$2/(2*B26)</f>
        <v>4</v>
      </c>
      <c r="D26">
        <v>1.99</v>
      </c>
      <c r="E26">
        <v>201222432</v>
      </c>
    </row>
    <row r="27" spans="1:5" x14ac:dyDescent="0.3">
      <c r="A27">
        <v>6</v>
      </c>
      <c r="B27">
        <v>0.02</v>
      </c>
      <c r="C27">
        <f>'Mise en tension'!$B$2/(2*B27)</f>
        <v>5</v>
      </c>
      <c r="D27">
        <v>1.95</v>
      </c>
      <c r="E27">
        <v>205259168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43EA-3DC9-4855-BEED-2A1578264041}">
  <dimension ref="A1:U79"/>
  <sheetViews>
    <sheetView tabSelected="1" topLeftCell="A51" zoomScale="85" zoomScaleNormal="85" workbookViewId="0">
      <selection activeCell="T77" sqref="T77"/>
    </sheetView>
  </sheetViews>
  <sheetFormatPr defaultColWidth="11.5546875" defaultRowHeight="14.4" x14ac:dyDescent="0.3"/>
  <cols>
    <col min="1" max="1" width="12.88671875" customWidth="1"/>
    <col min="2" max="2" width="7.77734375" customWidth="1"/>
    <col min="3" max="3" width="15.33203125" customWidth="1"/>
    <col min="4" max="4" width="18.109375" customWidth="1"/>
    <col min="6" max="6" width="18.6640625" customWidth="1"/>
    <col min="19" max="19" width="11.5546875" customWidth="1"/>
  </cols>
  <sheetData>
    <row r="1" spans="1:21" x14ac:dyDescent="0.3">
      <c r="A1" s="13" t="s">
        <v>17</v>
      </c>
      <c r="B1" s="13"/>
      <c r="C1" s="13"/>
      <c r="D1" s="13"/>
      <c r="E1" s="13"/>
      <c r="F1" s="13"/>
    </row>
    <row r="2" spans="1:21" x14ac:dyDescent="0.3">
      <c r="A2" t="s">
        <v>9</v>
      </c>
      <c r="B2">
        <v>0.2</v>
      </c>
      <c r="C2" t="s">
        <v>8</v>
      </c>
    </row>
    <row r="4" spans="1:21" x14ac:dyDescent="0.3">
      <c r="A4" t="s">
        <v>4</v>
      </c>
      <c r="B4" t="s">
        <v>12</v>
      </c>
      <c r="T4" t="s">
        <v>30</v>
      </c>
    </row>
    <row r="5" spans="1:21" x14ac:dyDescent="0.3">
      <c r="A5" t="s">
        <v>6</v>
      </c>
      <c r="B5" t="s">
        <v>7</v>
      </c>
      <c r="C5" t="s">
        <v>10</v>
      </c>
      <c r="D5" t="s">
        <v>11</v>
      </c>
      <c r="E5" t="s">
        <v>1</v>
      </c>
      <c r="F5" t="s">
        <v>5</v>
      </c>
      <c r="S5" t="s">
        <v>28</v>
      </c>
      <c r="T5" t="s">
        <v>29</v>
      </c>
      <c r="U5" t="s">
        <v>29</v>
      </c>
    </row>
    <row r="6" spans="1:21" x14ac:dyDescent="0.3">
      <c r="A6">
        <v>0</v>
      </c>
      <c r="C6">
        <v>0</v>
      </c>
      <c r="D6">
        <v>0</v>
      </c>
      <c r="E6">
        <v>4.99</v>
      </c>
      <c r="F6">
        <v>80146904</v>
      </c>
      <c r="S6">
        <v>0</v>
      </c>
      <c r="T6">
        <v>80146904</v>
      </c>
      <c r="U6">
        <f>(T6-$T$6)/($T$6)</f>
        <v>0</v>
      </c>
    </row>
    <row r="7" spans="1:21" x14ac:dyDescent="0.3">
      <c r="A7">
        <v>1</v>
      </c>
      <c r="B7">
        <v>10</v>
      </c>
      <c r="C7">
        <f>1/$B7</f>
        <v>0.1</v>
      </c>
      <c r="D7">
        <f>$B$2/(2*$B7)</f>
        <v>0.01</v>
      </c>
      <c r="E7">
        <v>2.52</v>
      </c>
      <c r="F7">
        <v>158692912</v>
      </c>
      <c r="S7">
        <f>$B$2/(2*$B7)</f>
        <v>0.01</v>
      </c>
      <c r="T7">
        <v>158692912</v>
      </c>
      <c r="U7">
        <f t="shared" ref="U7:U12" si="0">(T7-$T$6)/($T$6)</f>
        <v>0.98002547921252203</v>
      </c>
    </row>
    <row r="8" spans="1:21" x14ac:dyDescent="0.3">
      <c r="A8">
        <v>2</v>
      </c>
      <c r="B8">
        <v>12.5</v>
      </c>
      <c r="C8">
        <f t="shared" ref="C8:C12" si="1">1/$B8</f>
        <v>0.08</v>
      </c>
      <c r="D8">
        <f t="shared" ref="D8:D12" si="2">$B$2/(2*$B8)</f>
        <v>8.0000000000000002E-3</v>
      </c>
      <c r="E8">
        <v>2.35</v>
      </c>
      <c r="F8">
        <v>170603136</v>
      </c>
      <c r="S8">
        <f t="shared" ref="S8:S12" si="3">$B$2/(2*$B8)</f>
        <v>8.0000000000000002E-3</v>
      </c>
      <c r="T8">
        <v>170603136</v>
      </c>
      <c r="U8">
        <f t="shared" si="0"/>
        <v>1.1286303960038182</v>
      </c>
    </row>
    <row r="9" spans="1:21" x14ac:dyDescent="0.3">
      <c r="A9">
        <v>3</v>
      </c>
      <c r="B9">
        <v>15</v>
      </c>
      <c r="C9">
        <f t="shared" si="1"/>
        <v>6.6666666666666666E-2</v>
      </c>
      <c r="D9">
        <f t="shared" si="2"/>
        <v>6.6666666666666671E-3</v>
      </c>
      <c r="E9">
        <v>2.31</v>
      </c>
      <c r="F9">
        <v>173129536</v>
      </c>
      <c r="S9">
        <f t="shared" si="3"/>
        <v>6.6666666666666671E-3</v>
      </c>
      <c r="T9">
        <v>173129536</v>
      </c>
      <c r="U9">
        <f t="shared" si="0"/>
        <v>1.1601525119423204</v>
      </c>
    </row>
    <row r="10" spans="1:21" x14ac:dyDescent="0.3">
      <c r="A10">
        <v>4</v>
      </c>
      <c r="B10">
        <v>17.5</v>
      </c>
      <c r="C10">
        <f t="shared" si="1"/>
        <v>5.7142857142857141E-2</v>
      </c>
      <c r="D10">
        <f t="shared" si="2"/>
        <v>5.7142857142857143E-3</v>
      </c>
      <c r="E10">
        <v>1.96</v>
      </c>
      <c r="F10">
        <v>203726560</v>
      </c>
      <c r="S10">
        <f t="shared" si="3"/>
        <v>5.7142857142857143E-3</v>
      </c>
      <c r="T10">
        <v>203726560</v>
      </c>
      <c r="U10">
        <f t="shared" si="0"/>
        <v>1.5419142828024899</v>
      </c>
    </row>
    <row r="11" spans="1:21" x14ac:dyDescent="0.3">
      <c r="A11">
        <v>5</v>
      </c>
      <c r="B11">
        <v>20</v>
      </c>
      <c r="C11">
        <f t="shared" si="1"/>
        <v>0.05</v>
      </c>
      <c r="D11">
        <f t="shared" si="2"/>
        <v>5.0000000000000001E-3</v>
      </c>
      <c r="E11">
        <v>1.99</v>
      </c>
      <c r="F11">
        <v>201222432</v>
      </c>
      <c r="S11">
        <f t="shared" si="3"/>
        <v>5.0000000000000001E-3</v>
      </c>
      <c r="T11">
        <v>201222432</v>
      </c>
      <c r="U11">
        <f t="shared" si="0"/>
        <v>1.5106700565751112</v>
      </c>
    </row>
    <row r="12" spans="1:21" x14ac:dyDescent="0.3">
      <c r="A12">
        <v>6</v>
      </c>
      <c r="B12">
        <v>22.5</v>
      </c>
      <c r="C12">
        <f t="shared" si="1"/>
        <v>4.4444444444444446E-2</v>
      </c>
      <c r="D12">
        <f t="shared" si="2"/>
        <v>4.4444444444444444E-3</v>
      </c>
      <c r="E12">
        <v>1.95</v>
      </c>
      <c r="F12">
        <v>205259168</v>
      </c>
      <c r="S12">
        <f t="shared" si="3"/>
        <v>4.4444444444444444E-3</v>
      </c>
      <c r="T12">
        <v>205259168</v>
      </c>
      <c r="U12">
        <f t="shared" si="0"/>
        <v>1.5610367681825863</v>
      </c>
    </row>
    <row r="15" spans="1:21" x14ac:dyDescent="0.3">
      <c r="A15" s="1" t="s">
        <v>13</v>
      </c>
      <c r="B15" t="s">
        <v>14</v>
      </c>
    </row>
    <row r="16" spans="1:21" x14ac:dyDescent="0.3">
      <c r="A16" t="s">
        <v>6</v>
      </c>
      <c r="B16" t="s">
        <v>7</v>
      </c>
      <c r="C16" t="s">
        <v>10</v>
      </c>
      <c r="D16" t="s">
        <v>11</v>
      </c>
      <c r="E16" t="s">
        <v>1</v>
      </c>
      <c r="F16" t="s">
        <v>5</v>
      </c>
      <c r="H16" s="2" t="s">
        <v>19</v>
      </c>
    </row>
    <row r="17" spans="1:8" x14ac:dyDescent="0.3">
      <c r="A17">
        <v>0</v>
      </c>
      <c r="C17">
        <v>0</v>
      </c>
      <c r="D17">
        <v>0</v>
      </c>
      <c r="E17">
        <v>3.89</v>
      </c>
      <c r="F17">
        <v>39012388</v>
      </c>
      <c r="H17">
        <f>(F17-$F$17)/$F$17</f>
        <v>0</v>
      </c>
    </row>
    <row r="18" spans="1:8" x14ac:dyDescent="0.3">
      <c r="A18">
        <v>1</v>
      </c>
      <c r="B18">
        <v>10</v>
      </c>
      <c r="C18">
        <f>1/$B18</f>
        <v>0.1</v>
      </c>
      <c r="D18">
        <f>$B$2/(2*$B18)</f>
        <v>0.01</v>
      </c>
      <c r="E18">
        <v>3.56</v>
      </c>
      <c r="F18">
        <v>42612940</v>
      </c>
      <c r="H18">
        <f t="shared" ref="H18:H23" si="4">(F18-$F$17)/$F$17</f>
        <v>9.2292530259875397E-2</v>
      </c>
    </row>
    <row r="19" spans="1:8" x14ac:dyDescent="0.3">
      <c r="A19">
        <v>2</v>
      </c>
      <c r="B19">
        <v>12.5</v>
      </c>
      <c r="C19">
        <f t="shared" ref="C19:C23" si="5">1/$B19</f>
        <v>0.08</v>
      </c>
      <c r="D19">
        <f t="shared" ref="D19:D23" si="6">$B$2/(2*$B19)</f>
        <v>8.0000000000000002E-3</v>
      </c>
      <c r="E19">
        <v>3.05</v>
      </c>
      <c r="F19">
        <v>49733432</v>
      </c>
      <c r="H19">
        <f t="shared" si="4"/>
        <v>0.27481127276802436</v>
      </c>
    </row>
    <row r="20" spans="1:8" x14ac:dyDescent="0.3">
      <c r="A20">
        <v>3</v>
      </c>
      <c r="B20">
        <v>15</v>
      </c>
      <c r="C20">
        <f t="shared" si="5"/>
        <v>6.6666666666666666E-2</v>
      </c>
      <c r="D20">
        <f t="shared" si="6"/>
        <v>6.6666666666666671E-3</v>
      </c>
      <c r="E20">
        <v>2.93</v>
      </c>
      <c r="F20">
        <v>51813704</v>
      </c>
      <c r="H20">
        <f t="shared" si="4"/>
        <v>0.32813464277039384</v>
      </c>
    </row>
    <row r="21" spans="1:8" x14ac:dyDescent="0.3">
      <c r="A21">
        <v>4</v>
      </c>
      <c r="B21">
        <v>17.5</v>
      </c>
      <c r="C21">
        <f t="shared" si="5"/>
        <v>5.7142857142857141E-2</v>
      </c>
      <c r="D21">
        <f t="shared" si="6"/>
        <v>5.7142857142857143E-3</v>
      </c>
      <c r="E21">
        <v>2.64</v>
      </c>
      <c r="F21">
        <v>57380384</v>
      </c>
      <c r="H21">
        <f t="shared" si="4"/>
        <v>0.47082470316864478</v>
      </c>
    </row>
    <row r="22" spans="1:8" x14ac:dyDescent="0.3">
      <c r="A22">
        <v>5</v>
      </c>
      <c r="B22">
        <v>20</v>
      </c>
      <c r="C22">
        <f t="shared" si="5"/>
        <v>0.05</v>
      </c>
      <c r="D22">
        <f t="shared" si="6"/>
        <v>5.0000000000000001E-3</v>
      </c>
      <c r="E22">
        <v>2.5</v>
      </c>
      <c r="F22">
        <v>60636680</v>
      </c>
      <c r="H22">
        <f t="shared" si="4"/>
        <v>0.55429295945687818</v>
      </c>
    </row>
    <row r="23" spans="1:8" x14ac:dyDescent="0.3">
      <c r="A23">
        <v>6</v>
      </c>
      <c r="B23">
        <v>22.5</v>
      </c>
      <c r="C23">
        <f t="shared" si="5"/>
        <v>4.4444444444444446E-2</v>
      </c>
      <c r="D23">
        <f t="shared" si="6"/>
        <v>4.4444444444444444E-3</v>
      </c>
      <c r="E23">
        <v>2.5099999999999998</v>
      </c>
      <c r="F23">
        <v>60400312</v>
      </c>
      <c r="H23">
        <f t="shared" si="4"/>
        <v>0.54823416602951858</v>
      </c>
    </row>
    <row r="26" spans="1:8" x14ac:dyDescent="0.3">
      <c r="A26" s="3" t="s">
        <v>13</v>
      </c>
      <c r="B26" s="4" t="s">
        <v>20</v>
      </c>
      <c r="C26" s="4"/>
      <c r="D26" s="4"/>
      <c r="E26" s="4"/>
      <c r="F26" s="4"/>
      <c r="G26" s="4"/>
      <c r="H26" s="5"/>
    </row>
    <row r="27" spans="1:8" x14ac:dyDescent="0.3">
      <c r="A27" s="6" t="s">
        <v>6</v>
      </c>
      <c r="B27" t="s">
        <v>7</v>
      </c>
      <c r="C27" t="s">
        <v>10</v>
      </c>
      <c r="D27" t="s">
        <v>11</v>
      </c>
      <c r="E27" t="s">
        <v>1</v>
      </c>
      <c r="F27" t="s">
        <v>5</v>
      </c>
      <c r="H27" s="7" t="s">
        <v>19</v>
      </c>
    </row>
    <row r="28" spans="1:8" x14ac:dyDescent="0.3">
      <c r="A28" s="6">
        <v>0</v>
      </c>
      <c r="C28">
        <v>0</v>
      </c>
      <c r="D28">
        <v>0</v>
      </c>
      <c r="E28">
        <v>3.21</v>
      </c>
      <c r="F28">
        <v>16470577</v>
      </c>
      <c r="H28" s="8">
        <f t="shared" ref="H28:H34" si="7">(F28-$F$28)/$F$28</f>
        <v>0</v>
      </c>
    </row>
    <row r="29" spans="1:8" x14ac:dyDescent="0.3">
      <c r="A29" s="6">
        <v>1</v>
      </c>
      <c r="B29">
        <v>10</v>
      </c>
      <c r="C29">
        <f>1/$B29</f>
        <v>0.1</v>
      </c>
      <c r="D29">
        <f>$B$2/(2*$B29)</f>
        <v>0.01</v>
      </c>
      <c r="E29">
        <v>1.96</v>
      </c>
      <c r="F29">
        <v>26988106</v>
      </c>
      <c r="H29" s="8">
        <f t="shared" si="7"/>
        <v>0.63856469630663215</v>
      </c>
    </row>
    <row r="30" spans="1:8" x14ac:dyDescent="0.3">
      <c r="A30" s="6">
        <v>2</v>
      </c>
      <c r="B30">
        <v>12.5</v>
      </c>
      <c r="C30">
        <f t="shared" ref="C30:C34" si="8">1/$B30</f>
        <v>0.08</v>
      </c>
      <c r="D30">
        <f t="shared" ref="D30:D34" si="9">$B$2/(2*$B30)</f>
        <v>8.0000000000000002E-3</v>
      </c>
      <c r="E30">
        <v>2.46</v>
      </c>
      <c r="F30">
        <v>21503966</v>
      </c>
      <c r="H30" s="8">
        <f t="shared" si="7"/>
        <v>0.30559882631919938</v>
      </c>
    </row>
    <row r="31" spans="1:8" x14ac:dyDescent="0.3">
      <c r="A31" s="6">
        <v>3</v>
      </c>
      <c r="B31">
        <v>15</v>
      </c>
      <c r="C31">
        <f t="shared" si="8"/>
        <v>6.6666666666666666E-2</v>
      </c>
      <c r="D31">
        <f t="shared" si="9"/>
        <v>6.6666666666666671E-3</v>
      </c>
      <c r="E31">
        <v>2.56</v>
      </c>
      <c r="F31">
        <v>20718756</v>
      </c>
      <c r="H31" s="8">
        <f t="shared" si="7"/>
        <v>0.25792532951334979</v>
      </c>
    </row>
    <row r="32" spans="1:8" x14ac:dyDescent="0.3">
      <c r="A32" s="6">
        <v>4</v>
      </c>
      <c r="B32">
        <v>17.5</v>
      </c>
      <c r="C32">
        <f t="shared" si="8"/>
        <v>5.7142857142857141E-2</v>
      </c>
      <c r="D32">
        <f t="shared" si="9"/>
        <v>5.7142857142857143E-3</v>
      </c>
      <c r="E32">
        <v>2.83</v>
      </c>
      <c r="F32">
        <v>18704230</v>
      </c>
      <c r="H32" s="8">
        <f t="shared" si="7"/>
        <v>0.13561473893719692</v>
      </c>
    </row>
    <row r="33" spans="1:8" x14ac:dyDescent="0.3">
      <c r="A33" s="6">
        <v>5</v>
      </c>
      <c r="B33">
        <v>20</v>
      </c>
      <c r="C33">
        <f t="shared" si="8"/>
        <v>0.05</v>
      </c>
      <c r="D33">
        <f t="shared" si="9"/>
        <v>5.0000000000000001E-3</v>
      </c>
      <c r="E33">
        <v>2.9</v>
      </c>
      <c r="F33">
        <v>18229122</v>
      </c>
      <c r="H33" s="8">
        <f t="shared" si="7"/>
        <v>0.10676887640305498</v>
      </c>
    </row>
    <row r="34" spans="1:8" x14ac:dyDescent="0.3">
      <c r="A34" s="9">
        <v>6</v>
      </c>
      <c r="B34" s="10">
        <v>22.5</v>
      </c>
      <c r="C34" s="10">
        <f t="shared" si="8"/>
        <v>4.4444444444444446E-2</v>
      </c>
      <c r="D34" s="10">
        <f t="shared" si="9"/>
        <v>4.4444444444444444E-3</v>
      </c>
      <c r="E34" s="10">
        <v>2.98</v>
      </c>
      <c r="F34" s="10">
        <v>17777420</v>
      </c>
      <c r="G34" s="10"/>
      <c r="H34" s="11">
        <f t="shared" si="7"/>
        <v>7.9344093409720859E-2</v>
      </c>
    </row>
    <row r="37" spans="1:8" x14ac:dyDescent="0.3">
      <c r="A37" t="s">
        <v>21</v>
      </c>
      <c r="B37" t="s">
        <v>15</v>
      </c>
    </row>
    <row r="38" spans="1:8" x14ac:dyDescent="0.3">
      <c r="A38" t="s">
        <v>6</v>
      </c>
      <c r="B38" t="s">
        <v>7</v>
      </c>
      <c r="C38" t="s">
        <v>10</v>
      </c>
      <c r="D38" t="s">
        <v>11</v>
      </c>
      <c r="E38" t="s">
        <v>1</v>
      </c>
      <c r="F38" t="s">
        <v>5</v>
      </c>
    </row>
    <row r="39" spans="1:8" x14ac:dyDescent="0.3">
      <c r="A39">
        <v>0</v>
      </c>
      <c r="C39">
        <v>0</v>
      </c>
      <c r="D39">
        <v>0</v>
      </c>
    </row>
    <row r="40" spans="1:8" x14ac:dyDescent="0.3">
      <c r="A40">
        <v>1</v>
      </c>
      <c r="B40">
        <v>10</v>
      </c>
      <c r="C40">
        <f>1/$B40</f>
        <v>0.1</v>
      </c>
      <c r="D40">
        <f>$B$2/(2*$B40)</f>
        <v>0.01</v>
      </c>
    </row>
    <row r="41" spans="1:8" x14ac:dyDescent="0.3">
      <c r="A41">
        <v>2</v>
      </c>
      <c r="B41">
        <v>12.5</v>
      </c>
      <c r="C41">
        <f t="shared" ref="C41:C45" si="10">1/$B41</f>
        <v>0.08</v>
      </c>
      <c r="D41">
        <f t="shared" ref="D41:D45" si="11">$B$2/(2*$B41)</f>
        <v>8.0000000000000002E-3</v>
      </c>
    </row>
    <row r="42" spans="1:8" x14ac:dyDescent="0.3">
      <c r="A42">
        <v>3</v>
      </c>
      <c r="B42">
        <v>15</v>
      </c>
      <c r="C42">
        <f t="shared" si="10"/>
        <v>6.6666666666666666E-2</v>
      </c>
      <c r="D42">
        <f t="shared" si="11"/>
        <v>6.6666666666666671E-3</v>
      </c>
    </row>
    <row r="43" spans="1:8" x14ac:dyDescent="0.3">
      <c r="A43">
        <v>4</v>
      </c>
      <c r="B43">
        <v>17.5</v>
      </c>
      <c r="C43">
        <f t="shared" si="10"/>
        <v>5.7142857142857141E-2</v>
      </c>
      <c r="D43">
        <f t="shared" si="11"/>
        <v>5.7142857142857143E-3</v>
      </c>
    </row>
    <row r="44" spans="1:8" x14ac:dyDescent="0.3">
      <c r="A44">
        <v>5</v>
      </c>
      <c r="B44">
        <v>20</v>
      </c>
      <c r="C44">
        <f t="shared" si="10"/>
        <v>0.05</v>
      </c>
      <c r="D44">
        <f t="shared" si="11"/>
        <v>5.0000000000000001E-3</v>
      </c>
    </row>
    <row r="45" spans="1:8" x14ac:dyDescent="0.3">
      <c r="A45">
        <v>6</v>
      </c>
      <c r="B45">
        <v>22.5</v>
      </c>
      <c r="C45">
        <f t="shared" si="10"/>
        <v>4.4444444444444446E-2</v>
      </c>
      <c r="D45">
        <f t="shared" si="11"/>
        <v>4.4444444444444444E-3</v>
      </c>
    </row>
    <row r="48" spans="1:8" x14ac:dyDescent="0.3">
      <c r="A48" t="s">
        <v>22</v>
      </c>
      <c r="B48" t="s">
        <v>23</v>
      </c>
    </row>
    <row r="49" spans="1:8" x14ac:dyDescent="0.3">
      <c r="A49" t="s">
        <v>6</v>
      </c>
      <c r="B49" t="s">
        <v>7</v>
      </c>
      <c r="C49" t="s">
        <v>10</v>
      </c>
      <c r="D49" t="s">
        <v>11</v>
      </c>
      <c r="E49" t="s">
        <v>1</v>
      </c>
      <c r="F49" t="s">
        <v>5</v>
      </c>
      <c r="H49" s="7" t="s">
        <v>19</v>
      </c>
    </row>
    <row r="50" spans="1:8" x14ac:dyDescent="0.3">
      <c r="A50">
        <v>0</v>
      </c>
      <c r="C50">
        <v>0</v>
      </c>
      <c r="D50">
        <v>0</v>
      </c>
      <c r="E50">
        <v>0.86</v>
      </c>
      <c r="F50">
        <v>51130672</v>
      </c>
      <c r="H50">
        <f>(F50-$F$50)/$F$50</f>
        <v>0</v>
      </c>
    </row>
    <row r="51" spans="1:8" x14ac:dyDescent="0.3">
      <c r="A51">
        <v>1</v>
      </c>
      <c r="B51">
        <v>10</v>
      </c>
      <c r="C51">
        <f>1/$B51</f>
        <v>0.1</v>
      </c>
      <c r="D51">
        <f>$B$2/(2*$B51)</f>
        <v>0.01</v>
      </c>
      <c r="E51">
        <v>0.79</v>
      </c>
      <c r="F51">
        <v>55586384</v>
      </c>
      <c r="H51">
        <f t="shared" ref="H51:H56" si="12">(F51-$F$50)/$F$50</f>
        <v>8.7143622911899143E-2</v>
      </c>
    </row>
    <row r="52" spans="1:8" x14ac:dyDescent="0.3">
      <c r="A52">
        <v>2</v>
      </c>
      <c r="B52">
        <v>12.5</v>
      </c>
      <c r="C52">
        <f t="shared" ref="C52:C56" si="13">1/$B52</f>
        <v>0.08</v>
      </c>
      <c r="D52">
        <f t="shared" ref="D52:D56" si="14">$B$2/(2*$B52)</f>
        <v>8.0000000000000002E-3</v>
      </c>
      <c r="E52">
        <v>0.79</v>
      </c>
      <c r="F52">
        <v>55242576</v>
      </c>
      <c r="H52">
        <f t="shared" si="12"/>
        <v>8.041951805366454E-2</v>
      </c>
    </row>
    <row r="53" spans="1:8" x14ac:dyDescent="0.3">
      <c r="A53">
        <v>3</v>
      </c>
      <c r="B53">
        <v>15</v>
      </c>
      <c r="C53">
        <f t="shared" si="13"/>
        <v>6.6666666666666666E-2</v>
      </c>
      <c r="D53">
        <f t="shared" si="14"/>
        <v>6.6666666666666671E-3</v>
      </c>
      <c r="E53">
        <v>0.8</v>
      </c>
      <c r="F53">
        <v>54902992</v>
      </c>
      <c r="H53">
        <f t="shared" si="12"/>
        <v>7.3778025057053817E-2</v>
      </c>
    </row>
    <row r="54" spans="1:8" x14ac:dyDescent="0.3">
      <c r="A54">
        <v>4</v>
      </c>
      <c r="B54">
        <v>17.5</v>
      </c>
      <c r="C54">
        <f t="shared" si="13"/>
        <v>5.7142857142857141E-2</v>
      </c>
      <c r="D54">
        <f t="shared" si="14"/>
        <v>5.7142857142857143E-3</v>
      </c>
      <c r="E54">
        <v>0.8</v>
      </c>
      <c r="F54">
        <v>54567548</v>
      </c>
      <c r="H54">
        <f t="shared" si="12"/>
        <v>6.7217501072546038E-2</v>
      </c>
    </row>
    <row r="55" spans="1:8" x14ac:dyDescent="0.3">
      <c r="A55">
        <v>5</v>
      </c>
      <c r="B55">
        <v>20</v>
      </c>
      <c r="C55">
        <f t="shared" si="13"/>
        <v>0.05</v>
      </c>
      <c r="D55">
        <f t="shared" si="14"/>
        <v>5.0000000000000001E-3</v>
      </c>
      <c r="E55">
        <v>0.82</v>
      </c>
      <c r="F55">
        <v>53265704</v>
      </c>
      <c r="H55">
        <f t="shared" si="12"/>
        <v>4.1756384504392979E-2</v>
      </c>
    </row>
    <row r="56" spans="1:8" x14ac:dyDescent="0.3">
      <c r="A56">
        <v>6</v>
      </c>
      <c r="B56">
        <v>22.5</v>
      </c>
      <c r="C56">
        <f t="shared" si="13"/>
        <v>4.4444444444444446E-2</v>
      </c>
      <c r="D56">
        <f t="shared" si="14"/>
        <v>4.4444444444444444E-3</v>
      </c>
      <c r="E56">
        <v>0.84</v>
      </c>
      <c r="F56">
        <v>52329284</v>
      </c>
      <c r="H56">
        <f t="shared" si="12"/>
        <v>2.3442132737860361E-2</v>
      </c>
    </row>
    <row r="60" spans="1:8" x14ac:dyDescent="0.3">
      <c r="A60" t="s">
        <v>26</v>
      </c>
      <c r="B60" t="s">
        <v>23</v>
      </c>
    </row>
    <row r="61" spans="1:8" x14ac:dyDescent="0.3">
      <c r="A61" t="s">
        <v>6</v>
      </c>
      <c r="B61" t="s">
        <v>7</v>
      </c>
      <c r="C61" t="s">
        <v>10</v>
      </c>
      <c r="D61" t="s">
        <v>11</v>
      </c>
      <c r="E61" t="s">
        <v>1</v>
      </c>
      <c r="F61" t="s">
        <v>5</v>
      </c>
      <c r="H61" s="7" t="s">
        <v>19</v>
      </c>
    </row>
    <row r="62" spans="1:8" x14ac:dyDescent="0.3">
      <c r="A62">
        <v>0</v>
      </c>
      <c r="C62">
        <v>0</v>
      </c>
      <c r="D62">
        <v>0</v>
      </c>
      <c r="E62">
        <v>0.34</v>
      </c>
      <c r="F62">
        <v>201185104</v>
      </c>
      <c r="H62">
        <f>(F62-$F$50)/$F$50</f>
        <v>2.9347244252921221</v>
      </c>
    </row>
    <row r="63" spans="1:8" x14ac:dyDescent="0.3">
      <c r="A63">
        <v>1</v>
      </c>
      <c r="B63">
        <v>10</v>
      </c>
      <c r="C63">
        <f>1/$B63</f>
        <v>0.1</v>
      </c>
      <c r="D63">
        <f>$B$2/(2*$B63)</f>
        <v>0.01</v>
      </c>
      <c r="E63">
        <v>0.79</v>
      </c>
      <c r="F63">
        <v>0</v>
      </c>
      <c r="H63">
        <f t="shared" ref="H63:H68" si="15">(F63-$F$50)/$F$50</f>
        <v>-1</v>
      </c>
    </row>
    <row r="64" spans="1:8" x14ac:dyDescent="0.3">
      <c r="A64">
        <v>2</v>
      </c>
      <c r="B64">
        <v>12.5</v>
      </c>
      <c r="C64">
        <f t="shared" ref="C64:C68" si="16">1/$B64</f>
        <v>0.08</v>
      </c>
      <c r="D64">
        <f t="shared" ref="D64:D68" si="17">$B$2/(2*$B64)</f>
        <v>8.0000000000000002E-3</v>
      </c>
      <c r="E64">
        <v>0.79</v>
      </c>
      <c r="F64">
        <v>0</v>
      </c>
      <c r="H64">
        <f t="shared" si="15"/>
        <v>-1</v>
      </c>
    </row>
    <row r="65" spans="1:8" x14ac:dyDescent="0.3">
      <c r="A65">
        <v>3</v>
      </c>
      <c r="B65">
        <v>15</v>
      </c>
      <c r="C65">
        <f t="shared" si="16"/>
        <v>6.6666666666666666E-2</v>
      </c>
      <c r="D65">
        <f t="shared" si="17"/>
        <v>6.6666666666666671E-3</v>
      </c>
      <c r="E65">
        <v>0.8</v>
      </c>
      <c r="F65">
        <v>0</v>
      </c>
      <c r="H65">
        <f t="shared" si="15"/>
        <v>-1</v>
      </c>
    </row>
    <row r="66" spans="1:8" x14ac:dyDescent="0.3">
      <c r="A66">
        <v>4</v>
      </c>
      <c r="B66">
        <v>17.5</v>
      </c>
      <c r="C66">
        <f t="shared" si="16"/>
        <v>5.7142857142857141E-2</v>
      </c>
      <c r="D66">
        <f t="shared" si="17"/>
        <v>5.7142857142857143E-3</v>
      </c>
      <c r="E66">
        <v>0.8</v>
      </c>
      <c r="F66">
        <v>0</v>
      </c>
      <c r="H66">
        <f t="shared" si="15"/>
        <v>-1</v>
      </c>
    </row>
    <row r="67" spans="1:8" x14ac:dyDescent="0.3">
      <c r="A67">
        <v>5</v>
      </c>
      <c r="B67">
        <v>20</v>
      </c>
      <c r="C67">
        <f t="shared" si="16"/>
        <v>0.05</v>
      </c>
      <c r="D67">
        <f t="shared" si="17"/>
        <v>5.0000000000000001E-3</v>
      </c>
      <c r="E67">
        <v>0.82</v>
      </c>
      <c r="F67">
        <v>0</v>
      </c>
      <c r="H67">
        <f t="shared" si="15"/>
        <v>-1</v>
      </c>
    </row>
    <row r="68" spans="1:8" x14ac:dyDescent="0.3">
      <c r="A68">
        <v>6</v>
      </c>
      <c r="B68">
        <v>22.5</v>
      </c>
      <c r="C68">
        <f t="shared" si="16"/>
        <v>4.4444444444444446E-2</v>
      </c>
      <c r="D68">
        <f t="shared" si="17"/>
        <v>4.4444444444444444E-3</v>
      </c>
      <c r="E68">
        <v>0.35</v>
      </c>
      <c r="F68">
        <v>192797808</v>
      </c>
      <c r="H68">
        <f t="shared" si="15"/>
        <v>2.770687934631487</v>
      </c>
    </row>
    <row r="71" spans="1:8" x14ac:dyDescent="0.3">
      <c r="A71" s="12" t="s">
        <v>27</v>
      </c>
      <c r="B71" t="s">
        <v>23</v>
      </c>
    </row>
    <row r="72" spans="1:8" x14ac:dyDescent="0.3">
      <c r="A72" t="s">
        <v>6</v>
      </c>
      <c r="B72" t="s">
        <v>7</v>
      </c>
      <c r="C72" t="s">
        <v>10</v>
      </c>
      <c r="D72" t="s">
        <v>11</v>
      </c>
      <c r="E72" t="s">
        <v>1</v>
      </c>
      <c r="F72" t="s">
        <v>5</v>
      </c>
      <c r="H72" s="7" t="s">
        <v>19</v>
      </c>
    </row>
    <row r="73" spans="1:8" x14ac:dyDescent="0.3">
      <c r="A73">
        <v>0</v>
      </c>
      <c r="C73">
        <v>0</v>
      </c>
      <c r="D73">
        <v>0</v>
      </c>
      <c r="E73">
        <v>0.95</v>
      </c>
      <c r="F73">
        <v>46112256</v>
      </c>
      <c r="H73">
        <f>(F73-$F$73)/$F$73</f>
        <v>0</v>
      </c>
    </row>
    <row r="74" spans="1:8" x14ac:dyDescent="0.3">
      <c r="A74">
        <v>1</v>
      </c>
      <c r="B74">
        <v>10</v>
      </c>
      <c r="C74">
        <f>1/$B74</f>
        <v>0.1</v>
      </c>
      <c r="D74">
        <f>$B$2/(2*$B74)</f>
        <v>0.01</v>
      </c>
      <c r="E74">
        <v>0.6</v>
      </c>
      <c r="F74">
        <v>72793392</v>
      </c>
      <c r="H74">
        <f t="shared" ref="H74:H79" si="18">(F74-$F$50)/$F$50</f>
        <v>0.42367368064319594</v>
      </c>
    </row>
    <row r="75" spans="1:8" x14ac:dyDescent="0.3">
      <c r="A75">
        <v>2</v>
      </c>
      <c r="B75">
        <v>12.5</v>
      </c>
      <c r="C75">
        <f t="shared" ref="C75:C79" si="19">1/$B75</f>
        <v>0.08</v>
      </c>
      <c r="D75">
        <f t="shared" ref="D75:D79" si="20">$B$2/(2*$B75)</f>
        <v>8.0000000000000002E-3</v>
      </c>
      <c r="E75">
        <v>0.61</v>
      </c>
      <c r="F75">
        <v>71626944</v>
      </c>
      <c r="H75">
        <f t="shared" si="18"/>
        <v>0.40086060280999242</v>
      </c>
    </row>
    <row r="76" spans="1:8" x14ac:dyDescent="0.3">
      <c r="A76">
        <v>3</v>
      </c>
      <c r="B76">
        <v>15</v>
      </c>
      <c r="C76">
        <f t="shared" si="19"/>
        <v>6.6666666666666666E-2</v>
      </c>
      <c r="D76">
        <f t="shared" si="20"/>
        <v>6.6666666666666671E-3</v>
      </c>
      <c r="E76">
        <v>0.6</v>
      </c>
      <c r="F76">
        <v>69945608</v>
      </c>
      <c r="H76">
        <f t="shared" si="18"/>
        <v>0.367977483260928</v>
      </c>
    </row>
    <row r="77" spans="1:8" x14ac:dyDescent="0.3">
      <c r="A77">
        <v>4</v>
      </c>
      <c r="B77">
        <v>17.5</v>
      </c>
      <c r="C77">
        <f t="shared" si="19"/>
        <v>5.7142857142857141E-2</v>
      </c>
      <c r="D77">
        <f t="shared" si="20"/>
        <v>5.7142857142857143E-3</v>
      </c>
      <c r="E77">
        <v>0.61</v>
      </c>
      <c r="F77">
        <v>72793392</v>
      </c>
      <c r="H77">
        <f t="shared" si="18"/>
        <v>0.42367368064319594</v>
      </c>
    </row>
    <row r="78" spans="1:8" x14ac:dyDescent="0.3">
      <c r="A78">
        <v>5</v>
      </c>
      <c r="B78">
        <v>20</v>
      </c>
      <c r="C78">
        <f t="shared" si="19"/>
        <v>0.05</v>
      </c>
      <c r="D78">
        <f t="shared" si="20"/>
        <v>5.0000000000000001E-3</v>
      </c>
      <c r="E78">
        <v>0.64</v>
      </c>
      <c r="F78">
        <v>69402544</v>
      </c>
      <c r="H78">
        <f t="shared" si="18"/>
        <v>0.35735638287718963</v>
      </c>
    </row>
    <row r="79" spans="1:8" x14ac:dyDescent="0.3">
      <c r="A79">
        <v>6</v>
      </c>
      <c r="B79">
        <v>22.5</v>
      </c>
      <c r="C79">
        <f t="shared" si="19"/>
        <v>4.4444444444444446E-2</v>
      </c>
      <c r="D79">
        <f t="shared" si="20"/>
        <v>4.4444444444444444E-3</v>
      </c>
      <c r="E79">
        <v>0.62</v>
      </c>
      <c r="F79">
        <v>69402544</v>
      </c>
      <c r="H79">
        <f t="shared" si="18"/>
        <v>0.35735638287718963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7566-2D0F-4854-8779-E2AD22D057CD}">
  <dimension ref="A1:I61"/>
  <sheetViews>
    <sheetView topLeftCell="A51" zoomScale="85" zoomScaleNormal="85" workbookViewId="0">
      <selection activeCell="A60" sqref="A60:H68"/>
    </sheetView>
  </sheetViews>
  <sheetFormatPr defaultColWidth="11.5546875" defaultRowHeight="14.4" x14ac:dyDescent="0.3"/>
  <cols>
    <col min="1" max="1" width="15.33203125" customWidth="1"/>
    <col min="2" max="2" width="13.88671875" customWidth="1"/>
    <col min="3" max="3" width="15.77734375" customWidth="1"/>
    <col min="4" max="4" width="18.109375" customWidth="1"/>
    <col min="6" max="6" width="18.6640625" customWidth="1"/>
  </cols>
  <sheetData>
    <row r="1" spans="1:8" x14ac:dyDescent="0.3">
      <c r="A1" s="14" t="s">
        <v>16</v>
      </c>
      <c r="B1" s="14"/>
      <c r="C1" s="14"/>
      <c r="D1" s="14"/>
      <c r="E1" s="14"/>
      <c r="F1" s="14"/>
    </row>
    <row r="2" spans="1:8" x14ac:dyDescent="0.3">
      <c r="A2" t="s">
        <v>9</v>
      </c>
      <c r="B2">
        <v>0.19</v>
      </c>
      <c r="C2" t="s">
        <v>8</v>
      </c>
    </row>
    <row r="4" spans="1:8" x14ac:dyDescent="0.3">
      <c r="A4" t="s">
        <v>4</v>
      </c>
      <c r="B4" t="s">
        <v>12</v>
      </c>
    </row>
    <row r="5" spans="1:8" x14ac:dyDescent="0.3">
      <c r="A5" t="s">
        <v>6</v>
      </c>
      <c r="B5" t="s">
        <v>7</v>
      </c>
      <c r="C5" t="s">
        <v>10</v>
      </c>
      <c r="D5" t="s">
        <v>11</v>
      </c>
      <c r="E5" t="s">
        <v>1</v>
      </c>
      <c r="F5" t="s">
        <v>5</v>
      </c>
    </row>
    <row r="6" spans="1:8" x14ac:dyDescent="0.3">
      <c r="A6">
        <v>0</v>
      </c>
      <c r="C6">
        <v>0</v>
      </c>
      <c r="D6">
        <v>0</v>
      </c>
    </row>
    <row r="7" spans="1:8" x14ac:dyDescent="0.3">
      <c r="A7">
        <v>1</v>
      </c>
      <c r="B7">
        <v>10</v>
      </c>
      <c r="C7">
        <f>1/$B7</f>
        <v>0.1</v>
      </c>
      <c r="D7">
        <f>$B$2/(2*$B7)</f>
        <v>9.4999999999999998E-3</v>
      </c>
    </row>
    <row r="8" spans="1:8" x14ac:dyDescent="0.3">
      <c r="A8">
        <v>2</v>
      </c>
      <c r="B8">
        <v>12.5</v>
      </c>
      <c r="C8">
        <f t="shared" ref="C8:C12" si="0">1/$B8</f>
        <v>0.08</v>
      </c>
      <c r="D8">
        <f t="shared" ref="D8:D12" si="1">$B$2/(2*$B8)</f>
        <v>7.6E-3</v>
      </c>
    </row>
    <row r="9" spans="1:8" x14ac:dyDescent="0.3">
      <c r="A9">
        <v>3</v>
      </c>
      <c r="B9">
        <v>15</v>
      </c>
      <c r="C9">
        <f t="shared" si="0"/>
        <v>6.6666666666666666E-2</v>
      </c>
      <c r="D9">
        <f t="shared" si="1"/>
        <v>6.3333333333333332E-3</v>
      </c>
    </row>
    <row r="10" spans="1:8" x14ac:dyDescent="0.3">
      <c r="A10">
        <v>4</v>
      </c>
      <c r="B10">
        <v>17.5</v>
      </c>
      <c r="C10">
        <f t="shared" si="0"/>
        <v>5.7142857142857141E-2</v>
      </c>
      <c r="D10">
        <f t="shared" si="1"/>
        <v>5.4285714285714284E-3</v>
      </c>
    </row>
    <row r="11" spans="1:8" x14ac:dyDescent="0.3">
      <c r="A11">
        <v>5</v>
      </c>
      <c r="B11">
        <v>20</v>
      </c>
      <c r="C11">
        <f t="shared" si="0"/>
        <v>0.05</v>
      </c>
      <c r="D11">
        <f t="shared" si="1"/>
        <v>4.7499999999999999E-3</v>
      </c>
    </row>
    <row r="12" spans="1:8" x14ac:dyDescent="0.3">
      <c r="A12">
        <v>6</v>
      </c>
      <c r="B12">
        <v>22.5</v>
      </c>
      <c r="C12">
        <f t="shared" si="0"/>
        <v>4.4444444444444446E-2</v>
      </c>
      <c r="D12">
        <f t="shared" si="1"/>
        <v>4.2222222222222227E-3</v>
      </c>
    </row>
    <row r="15" spans="1:8" x14ac:dyDescent="0.3">
      <c r="A15" s="1" t="s">
        <v>13</v>
      </c>
      <c r="B15" t="s">
        <v>18</v>
      </c>
    </row>
    <row r="16" spans="1:8" x14ac:dyDescent="0.3">
      <c r="A16" t="s">
        <v>6</v>
      </c>
      <c r="B16" t="s">
        <v>7</v>
      </c>
      <c r="C16" t="s">
        <v>10</v>
      </c>
      <c r="D16" t="s">
        <v>11</v>
      </c>
      <c r="E16" t="s">
        <v>1</v>
      </c>
      <c r="F16" t="s">
        <v>5</v>
      </c>
      <c r="H16" s="2" t="s">
        <v>19</v>
      </c>
    </row>
    <row r="17" spans="1:8" x14ac:dyDescent="0.3">
      <c r="A17">
        <v>0</v>
      </c>
      <c r="C17">
        <v>0</v>
      </c>
      <c r="D17">
        <v>0</v>
      </c>
      <c r="E17">
        <v>0.21</v>
      </c>
      <c r="F17">
        <v>29461570</v>
      </c>
      <c r="H17">
        <f>(F17-$F$17)/$F$17</f>
        <v>0</v>
      </c>
    </row>
    <row r="18" spans="1:8" x14ac:dyDescent="0.3">
      <c r="A18">
        <v>1</v>
      </c>
      <c r="B18">
        <v>10</v>
      </c>
      <c r="C18">
        <f>1/$B18</f>
        <v>0.1</v>
      </c>
      <c r="D18">
        <f>$B$2/(2*$B18)</f>
        <v>9.4999999999999998E-3</v>
      </c>
      <c r="E18">
        <v>0.33</v>
      </c>
      <c r="F18">
        <v>18154792</v>
      </c>
      <c r="H18">
        <f t="shared" ref="H18:H23" si="2">(F18-$F$17)/$F$17</f>
        <v>-0.383780565665713</v>
      </c>
    </row>
    <row r="19" spans="1:8" x14ac:dyDescent="0.3">
      <c r="A19">
        <v>2</v>
      </c>
      <c r="B19">
        <v>12.5</v>
      </c>
      <c r="C19">
        <f t="shared" ref="C19:C23" si="3">1/$B19</f>
        <v>0.08</v>
      </c>
      <c r="D19">
        <f t="shared" ref="D19:D23" si="4">$B$2/(2*$B19)</f>
        <v>7.6E-3</v>
      </c>
      <c r="E19">
        <v>0.36</v>
      </c>
      <c r="F19">
        <v>16903780</v>
      </c>
      <c r="H19">
        <f t="shared" si="2"/>
        <v>-0.42624306851264204</v>
      </c>
    </row>
    <row r="20" spans="1:8" x14ac:dyDescent="0.3">
      <c r="A20">
        <v>3</v>
      </c>
      <c r="B20">
        <v>15</v>
      </c>
      <c r="C20">
        <f t="shared" si="3"/>
        <v>6.6666666666666666E-2</v>
      </c>
      <c r="D20">
        <f t="shared" si="4"/>
        <v>6.3333333333333332E-3</v>
      </c>
      <c r="E20">
        <v>0.43</v>
      </c>
      <c r="F20">
        <v>14003703</v>
      </c>
      <c r="H20">
        <f t="shared" si="2"/>
        <v>-0.52467899707992482</v>
      </c>
    </row>
    <row r="21" spans="1:8" x14ac:dyDescent="0.3">
      <c r="A21">
        <v>4</v>
      </c>
      <c r="B21">
        <v>17.5</v>
      </c>
      <c r="C21">
        <f t="shared" si="3"/>
        <v>5.7142857142857141E-2</v>
      </c>
      <c r="D21">
        <f t="shared" si="4"/>
        <v>5.4285714285714284E-3</v>
      </c>
      <c r="E21">
        <v>0.49</v>
      </c>
      <c r="F21">
        <v>12187088</v>
      </c>
      <c r="H21">
        <f t="shared" si="2"/>
        <v>-0.58633949243030836</v>
      </c>
    </row>
    <row r="22" spans="1:8" x14ac:dyDescent="0.3">
      <c r="A22">
        <v>5</v>
      </c>
      <c r="B22">
        <v>20</v>
      </c>
      <c r="C22">
        <f t="shared" si="3"/>
        <v>0.05</v>
      </c>
      <c r="D22">
        <f t="shared" si="4"/>
        <v>4.7499999999999999E-3</v>
      </c>
      <c r="E22">
        <v>0.53</v>
      </c>
      <c r="F22">
        <v>11390055</v>
      </c>
      <c r="H22">
        <f t="shared" si="2"/>
        <v>-0.61339280289543296</v>
      </c>
    </row>
    <row r="23" spans="1:8" x14ac:dyDescent="0.3">
      <c r="A23">
        <v>6</v>
      </c>
      <c r="B23">
        <v>22.5</v>
      </c>
      <c r="C23">
        <f t="shared" si="3"/>
        <v>4.4444444444444446E-2</v>
      </c>
      <c r="D23">
        <f t="shared" si="4"/>
        <v>4.2222222222222227E-3</v>
      </c>
      <c r="E23">
        <v>0.37</v>
      </c>
      <c r="F23">
        <v>16232183</v>
      </c>
      <c r="H23">
        <f t="shared" si="2"/>
        <v>-0.44903876473657039</v>
      </c>
    </row>
    <row r="26" spans="1:8" x14ac:dyDescent="0.3">
      <c r="A26" s="1" t="s">
        <v>13</v>
      </c>
      <c r="B26" t="s">
        <v>20</v>
      </c>
    </row>
    <row r="27" spans="1:8" x14ac:dyDescent="0.3">
      <c r="A27" t="s">
        <v>6</v>
      </c>
      <c r="B27" t="s">
        <v>7</v>
      </c>
      <c r="C27" t="s">
        <v>10</v>
      </c>
      <c r="D27" t="s">
        <v>11</v>
      </c>
      <c r="E27" t="s">
        <v>1</v>
      </c>
      <c r="F27" t="s">
        <v>5</v>
      </c>
      <c r="H27" s="2" t="s">
        <v>19</v>
      </c>
    </row>
    <row r="28" spans="1:8" x14ac:dyDescent="0.3">
      <c r="A28">
        <v>0</v>
      </c>
      <c r="C28">
        <v>0</v>
      </c>
      <c r="D28">
        <v>0</v>
      </c>
      <c r="E28">
        <v>0.85</v>
      </c>
      <c r="F28">
        <v>62495968</v>
      </c>
      <c r="H28">
        <f>(F28-$F$28)/$F$28</f>
        <v>0</v>
      </c>
    </row>
    <row r="29" spans="1:8" x14ac:dyDescent="0.3">
      <c r="A29">
        <v>1</v>
      </c>
      <c r="B29">
        <v>10</v>
      </c>
      <c r="C29">
        <f>1/$B29</f>
        <v>0.1</v>
      </c>
      <c r="D29">
        <f>$B$2/(2*$B29)</f>
        <v>9.4999999999999998E-3</v>
      </c>
      <c r="E29">
        <v>2.09</v>
      </c>
      <c r="F29">
        <v>25401568</v>
      </c>
      <c r="H29">
        <f t="shared" ref="H29:H34" si="5">(F29-$F$28)/$F$28</f>
        <v>-0.59354869101315466</v>
      </c>
    </row>
    <row r="30" spans="1:8" x14ac:dyDescent="0.3">
      <c r="A30">
        <v>2</v>
      </c>
      <c r="B30">
        <v>12.5</v>
      </c>
      <c r="C30">
        <f t="shared" ref="C30:C34" si="6">1/$B30</f>
        <v>0.08</v>
      </c>
      <c r="D30">
        <f t="shared" ref="D30:D34" si="7">$B$2/(2*$B30)</f>
        <v>7.6E-3</v>
      </c>
      <c r="E30">
        <v>2</v>
      </c>
      <c r="F30">
        <v>26524326</v>
      </c>
      <c r="H30">
        <f t="shared" si="5"/>
        <v>-0.57558340403656116</v>
      </c>
    </row>
    <row r="31" spans="1:8" x14ac:dyDescent="0.3">
      <c r="A31">
        <v>3</v>
      </c>
      <c r="B31">
        <v>15</v>
      </c>
      <c r="C31">
        <f t="shared" si="6"/>
        <v>6.6666666666666666E-2</v>
      </c>
      <c r="D31">
        <f t="shared" si="7"/>
        <v>6.3333333333333332E-3</v>
      </c>
      <c r="E31">
        <v>1.88</v>
      </c>
      <c r="F31">
        <v>28258330</v>
      </c>
      <c r="H31">
        <f t="shared" si="5"/>
        <v>-0.54783755009603174</v>
      </c>
    </row>
    <row r="32" spans="1:8" x14ac:dyDescent="0.3">
      <c r="A32">
        <v>4</v>
      </c>
      <c r="B32">
        <v>17.5</v>
      </c>
      <c r="C32">
        <f t="shared" si="6"/>
        <v>5.7142857142857141E-2</v>
      </c>
      <c r="D32">
        <f t="shared" si="7"/>
        <v>5.4285714285714284E-3</v>
      </c>
      <c r="E32">
        <v>1.7</v>
      </c>
      <c r="F32">
        <v>31283196</v>
      </c>
      <c r="H32">
        <f t="shared" si="5"/>
        <v>-0.49943657165211042</v>
      </c>
    </row>
    <row r="33" spans="1:8" x14ac:dyDescent="0.3">
      <c r="A33">
        <v>5</v>
      </c>
      <c r="B33">
        <v>20</v>
      </c>
      <c r="C33">
        <f t="shared" si="6"/>
        <v>0.05</v>
      </c>
      <c r="D33">
        <f t="shared" si="7"/>
        <v>4.7499999999999999E-3</v>
      </c>
      <c r="E33">
        <v>1.54</v>
      </c>
      <c r="F33">
        <v>34362908</v>
      </c>
      <c r="H33">
        <f t="shared" si="5"/>
        <v>-0.45015800059293426</v>
      </c>
    </row>
    <row r="34" spans="1:8" x14ac:dyDescent="0.3">
      <c r="A34">
        <v>6</v>
      </c>
      <c r="B34">
        <v>22.5</v>
      </c>
      <c r="C34">
        <f t="shared" si="6"/>
        <v>4.4444444444444446E-2</v>
      </c>
      <c r="D34">
        <f t="shared" si="7"/>
        <v>4.2222222222222227E-3</v>
      </c>
      <c r="E34">
        <v>1.48</v>
      </c>
      <c r="F34">
        <v>35960988</v>
      </c>
      <c r="H34">
        <f t="shared" si="5"/>
        <v>-0.42458707096112186</v>
      </c>
    </row>
    <row r="37" spans="1:8" x14ac:dyDescent="0.3">
      <c r="A37" t="s">
        <v>21</v>
      </c>
      <c r="B37" t="s">
        <v>15</v>
      </c>
    </row>
    <row r="38" spans="1:8" x14ac:dyDescent="0.3">
      <c r="A38" t="s">
        <v>6</v>
      </c>
      <c r="B38" t="s">
        <v>7</v>
      </c>
      <c r="C38" t="s">
        <v>10</v>
      </c>
      <c r="D38" t="s">
        <v>11</v>
      </c>
      <c r="E38" t="s">
        <v>1</v>
      </c>
      <c r="F38" t="s">
        <v>5</v>
      </c>
    </row>
    <row r="39" spans="1:8" x14ac:dyDescent="0.3">
      <c r="A39">
        <v>0</v>
      </c>
      <c r="C39">
        <v>0</v>
      </c>
      <c r="D39">
        <v>0</v>
      </c>
    </row>
    <row r="40" spans="1:8" x14ac:dyDescent="0.3">
      <c r="A40">
        <v>1</v>
      </c>
      <c r="B40">
        <v>10</v>
      </c>
      <c r="C40">
        <f>1/$B40</f>
        <v>0.1</v>
      </c>
      <c r="D40">
        <f>$B$2/(2*$B40)</f>
        <v>9.4999999999999998E-3</v>
      </c>
    </row>
    <row r="41" spans="1:8" x14ac:dyDescent="0.3">
      <c r="A41">
        <v>2</v>
      </c>
      <c r="B41">
        <v>12.5</v>
      </c>
      <c r="C41">
        <f t="shared" ref="C41:C45" si="8">1/$B41</f>
        <v>0.08</v>
      </c>
      <c r="D41">
        <f t="shared" ref="D41:D45" si="9">$B$2/(2*$B41)</f>
        <v>7.6E-3</v>
      </c>
    </row>
    <row r="42" spans="1:8" x14ac:dyDescent="0.3">
      <c r="A42">
        <v>3</v>
      </c>
      <c r="B42">
        <v>15</v>
      </c>
      <c r="C42">
        <f t="shared" si="8"/>
        <v>6.6666666666666666E-2</v>
      </c>
      <c r="D42">
        <f t="shared" si="9"/>
        <v>6.3333333333333332E-3</v>
      </c>
    </row>
    <row r="43" spans="1:8" x14ac:dyDescent="0.3">
      <c r="A43">
        <v>4</v>
      </c>
      <c r="B43">
        <v>17.5</v>
      </c>
      <c r="C43">
        <f t="shared" si="8"/>
        <v>5.7142857142857141E-2</v>
      </c>
      <c r="D43">
        <f t="shared" si="9"/>
        <v>5.4285714285714284E-3</v>
      </c>
    </row>
    <row r="44" spans="1:8" x14ac:dyDescent="0.3">
      <c r="A44">
        <v>5</v>
      </c>
      <c r="B44">
        <v>20</v>
      </c>
      <c r="C44">
        <f t="shared" si="8"/>
        <v>0.05</v>
      </c>
      <c r="D44">
        <f t="shared" si="9"/>
        <v>4.7499999999999999E-3</v>
      </c>
    </row>
    <row r="45" spans="1:8" x14ac:dyDescent="0.3">
      <c r="A45">
        <v>6</v>
      </c>
      <c r="B45">
        <v>22.5</v>
      </c>
      <c r="C45">
        <f t="shared" si="8"/>
        <v>4.4444444444444446E-2</v>
      </c>
      <c r="D45">
        <f t="shared" si="9"/>
        <v>4.2222222222222227E-3</v>
      </c>
    </row>
    <row r="48" spans="1:8" x14ac:dyDescent="0.3">
      <c r="A48" t="s">
        <v>22</v>
      </c>
      <c r="B48" t="s">
        <v>24</v>
      </c>
    </row>
    <row r="49" spans="1:9" x14ac:dyDescent="0.3">
      <c r="A49" t="s">
        <v>6</v>
      </c>
      <c r="B49" t="s">
        <v>7</v>
      </c>
      <c r="C49" t="s">
        <v>10</v>
      </c>
      <c r="D49" t="s">
        <v>11</v>
      </c>
      <c r="E49" t="s">
        <v>1</v>
      </c>
      <c r="F49" t="s">
        <v>5</v>
      </c>
      <c r="H49" s="2" t="s">
        <v>19</v>
      </c>
    </row>
    <row r="50" spans="1:9" x14ac:dyDescent="0.3">
      <c r="A50">
        <v>0</v>
      </c>
      <c r="C50">
        <v>0</v>
      </c>
      <c r="D50">
        <v>0</v>
      </c>
      <c r="E50">
        <v>1.34</v>
      </c>
      <c r="F50">
        <v>50396772</v>
      </c>
      <c r="H50">
        <f>(F50-$F$50)/$F$50</f>
        <v>0</v>
      </c>
    </row>
    <row r="51" spans="1:9" x14ac:dyDescent="0.3">
      <c r="A51">
        <v>1</v>
      </c>
      <c r="B51">
        <v>10</v>
      </c>
      <c r="C51">
        <f>1/$B51</f>
        <v>0.1</v>
      </c>
      <c r="D51">
        <f>$B$2/(2*$B51)</f>
        <v>9.4999999999999998E-3</v>
      </c>
      <c r="E51">
        <v>1.51</v>
      </c>
      <c r="F51">
        <v>44985332</v>
      </c>
      <c r="H51">
        <f t="shared" ref="H51:H56" si="10">(F51-$F$50)/$F$50</f>
        <v>-0.1073767184930019</v>
      </c>
    </row>
    <row r="52" spans="1:9" x14ac:dyDescent="0.3">
      <c r="A52">
        <v>2</v>
      </c>
      <c r="B52">
        <v>12.5</v>
      </c>
      <c r="C52">
        <f t="shared" ref="C52:C56" si="11">1/$B52</f>
        <v>0.08</v>
      </c>
      <c r="D52">
        <f t="shared" ref="D52:D56" si="12">$B$2/(2*$B52)</f>
        <v>7.6E-3</v>
      </c>
      <c r="E52">
        <v>1.45</v>
      </c>
      <c r="F52">
        <v>46655528</v>
      </c>
      <c r="H52">
        <f t="shared" si="10"/>
        <v>-7.4235786371396967E-2</v>
      </c>
    </row>
    <row r="53" spans="1:9" x14ac:dyDescent="0.3">
      <c r="A53">
        <v>3</v>
      </c>
      <c r="B53">
        <v>15</v>
      </c>
      <c r="C53">
        <f t="shared" si="11"/>
        <v>6.6666666666666666E-2</v>
      </c>
      <c r="D53">
        <f t="shared" si="12"/>
        <v>6.3333333333333332E-3</v>
      </c>
      <c r="E53">
        <v>1.44</v>
      </c>
      <c r="F53">
        <v>46972584</v>
      </c>
      <c r="H53">
        <f t="shared" si="10"/>
        <v>-6.7944589784440956E-2</v>
      </c>
    </row>
    <row r="54" spans="1:9" x14ac:dyDescent="0.3">
      <c r="A54">
        <v>4</v>
      </c>
      <c r="B54">
        <v>17.5</v>
      </c>
      <c r="C54">
        <f t="shared" si="11"/>
        <v>5.7142857142857141E-2</v>
      </c>
      <c r="D54">
        <f t="shared" si="12"/>
        <v>5.4285714285714284E-3</v>
      </c>
      <c r="E54">
        <v>1.36</v>
      </c>
      <c r="F54">
        <v>49672660</v>
      </c>
      <c r="H54">
        <f t="shared" si="10"/>
        <v>-1.436822183770024E-2</v>
      </c>
      <c r="I54" t="s">
        <v>25</v>
      </c>
    </row>
    <row r="55" spans="1:9" x14ac:dyDescent="0.3">
      <c r="A55">
        <v>5</v>
      </c>
      <c r="B55">
        <v>20</v>
      </c>
      <c r="C55">
        <f t="shared" si="11"/>
        <v>0.05</v>
      </c>
      <c r="D55">
        <f t="shared" si="12"/>
        <v>4.7499999999999999E-3</v>
      </c>
      <c r="E55">
        <v>1.43</v>
      </c>
      <c r="F55">
        <v>47293968</v>
      </c>
      <c r="H55">
        <f t="shared" si="10"/>
        <v>-6.1567514681297446E-2</v>
      </c>
    </row>
    <row r="56" spans="1:9" x14ac:dyDescent="0.3">
      <c r="A56">
        <v>6</v>
      </c>
      <c r="B56">
        <v>22.5</v>
      </c>
      <c r="C56">
        <f t="shared" si="11"/>
        <v>4.4444444444444446E-2</v>
      </c>
      <c r="D56">
        <f t="shared" si="12"/>
        <v>4.2222222222222227E-3</v>
      </c>
      <c r="E56">
        <v>1.3</v>
      </c>
      <c r="F56">
        <v>51910084</v>
      </c>
      <c r="H56">
        <f t="shared" si="10"/>
        <v>3.0027954965052128E-2</v>
      </c>
      <c r="I56" t="s">
        <v>25</v>
      </c>
    </row>
    <row r="61" spans="1:9" x14ac:dyDescent="0.3">
      <c r="H61" s="2"/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Mise en tension</vt:lpstr>
      <vt:lpstr>Mise en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Ly-Hai Hoang</cp:lastModifiedBy>
  <dcterms:created xsi:type="dcterms:W3CDTF">2025-05-15T14:49:54Z</dcterms:created>
  <dcterms:modified xsi:type="dcterms:W3CDTF">2025-05-20T22:08:19Z</dcterms:modified>
</cp:coreProperties>
</file>