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Downloads\GIT\2024-2025-4GP-oetham-axellgp\Test Bench\"/>
    </mc:Choice>
  </mc:AlternateContent>
  <xr:revisionPtr revIDLastSave="0" documentId="13_ncr:1_{FF825D3C-86F2-4457-A675-422EF8ED121E}" xr6:coauthVersionLast="47" xr6:coauthVersionMax="47" xr10:uidLastSave="{00000000-0000-0000-0000-000000000000}"/>
  <bookViews>
    <workbookView xWindow="-108" yWindow="-108" windowWidth="27288" windowHeight="18264" xr2:uid="{3B748F38-0158-49F5-AB1C-817470F7F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2" i="1"/>
  <c r="K23" i="1"/>
  <c r="K24" i="1"/>
  <c r="K25" i="1"/>
  <c r="K22" i="1"/>
  <c r="H23" i="1"/>
  <c r="H24" i="1"/>
  <c r="H25" i="1"/>
  <c r="H22" i="1"/>
  <c r="E25" i="1"/>
  <c r="B25" i="1"/>
  <c r="E23" i="1"/>
  <c r="E24" i="1"/>
  <c r="E22" i="1"/>
  <c r="B24" i="1"/>
  <c r="B22" i="1"/>
  <c r="B23" i="1"/>
  <c r="N14" i="1"/>
  <c r="N15" i="1"/>
  <c r="N16" i="1"/>
  <c r="N13" i="1"/>
  <c r="M16" i="1"/>
  <c r="M15" i="1"/>
  <c r="M14" i="1"/>
  <c r="M13" i="1"/>
  <c r="L16" i="1"/>
  <c r="L15" i="1"/>
  <c r="L14" i="1"/>
  <c r="L13" i="1"/>
  <c r="U8" i="1"/>
  <c r="U9" i="1"/>
  <c r="U10" i="1"/>
  <c r="U7" i="1"/>
  <c r="R8" i="1"/>
  <c r="R9" i="1"/>
  <c r="R10" i="1"/>
  <c r="R7" i="1"/>
  <c r="O8" i="1"/>
  <c r="O9" i="1"/>
  <c r="O10" i="1"/>
  <c r="O7" i="1"/>
  <c r="L8" i="1"/>
  <c r="L9" i="1"/>
  <c r="L10" i="1"/>
  <c r="L7" i="1"/>
  <c r="I8" i="1"/>
  <c r="I9" i="1"/>
  <c r="I10" i="1"/>
  <c r="I7" i="1"/>
  <c r="F8" i="1"/>
  <c r="F9" i="1"/>
  <c r="F10" i="1"/>
  <c r="F7" i="1"/>
  <c r="B7" i="1"/>
  <c r="B8" i="1"/>
  <c r="B9" i="1"/>
  <c r="B10" i="1"/>
  <c r="O16" i="1" l="1"/>
  <c r="O13" i="1"/>
  <c r="O14" i="1"/>
  <c r="O15" i="1"/>
</calcChain>
</file>

<file path=xl/sharedStrings.xml><?xml version="1.0" encoding="utf-8"?>
<sst xmlns="http://schemas.openxmlformats.org/spreadsheetml/2006/main" count="52" uniqueCount="15">
  <si>
    <t>V0</t>
  </si>
  <si>
    <t>V</t>
  </si>
  <si>
    <t>Diff</t>
  </si>
  <si>
    <t>d</t>
  </si>
  <si>
    <t>ε</t>
  </si>
  <si>
    <t>HB Tension</t>
  </si>
  <si>
    <t>HB Compression</t>
  </si>
  <si>
    <t>4B Compression</t>
  </si>
  <si>
    <t>5B Compression</t>
  </si>
  <si>
    <t>Pot pos</t>
  </si>
  <si>
    <t>6B Compression</t>
  </si>
  <si>
    <t>F Compression</t>
  </si>
  <si>
    <t>5B Tension</t>
  </si>
  <si>
    <t>4B Tension</t>
  </si>
  <si>
    <t>F 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</si>
</sst>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the resistance </a:t>
            </a:r>
            <a:r>
              <a:rPr lang="en-US" baseline="0"/>
              <a:t>as a function of a compression-like deformation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84046841913069"/>
                  <c:y val="-2.1510179584923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xVal>
          <c:yVal>
            <c:numRef>
              <c:f>Sheet1!$L$6:$L$10</c:f>
              <c:numCache>
                <c:formatCode>General</c:formatCode>
                <c:ptCount val="5"/>
                <c:pt idx="0">
                  <c:v>0</c:v>
                </c:pt>
                <c:pt idx="1">
                  <c:v>6.8656716417910435E-2</c:v>
                </c:pt>
                <c:pt idx="2">
                  <c:v>0.12732919254658376</c:v>
                </c:pt>
                <c:pt idx="3">
                  <c:v>0.19254658385093157</c:v>
                </c:pt>
                <c:pt idx="4">
                  <c:v>0.25088339222614842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B-43AE-A2E9-AF828A22DBCE}"/>
            </c:ext>
          </c:extLst>
        </c:ser>
        <c:ser>
          <c:idx val="4"/>
          <c:order val="1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25000"/>
                    <a:lumOff val="75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513196452654404"/>
                  <c:y val="-4.43625948631470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xVal>
          <c:yVal>
            <c:numRef>
              <c:f>Sheet1!$I$6:$I$10</c:f>
              <c:numCache>
                <c:formatCode>General</c:formatCode>
                <c:ptCount val="5"/>
                <c:pt idx="0">
                  <c:v>0</c:v>
                </c:pt>
                <c:pt idx="1">
                  <c:v>3.2258064516128343E-3</c:v>
                </c:pt>
                <c:pt idx="2">
                  <c:v>4.8387096774193519E-2</c:v>
                </c:pt>
                <c:pt idx="3">
                  <c:v>8.0645161290322578E-2</c:v>
                </c:pt>
                <c:pt idx="4">
                  <c:v>0.10000000000000002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DB-43AE-A2E9-AF828A22DBCE}"/>
            </c:ext>
          </c:extLst>
        </c:ser>
        <c:ser>
          <c:idx val="2"/>
          <c:order val="3"/>
          <c:tx>
            <c:v>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27513191556039"/>
                  <c:y val="-1.1854182291319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xVal>
          <c:yVal>
            <c:numRef>
              <c:f>Sheet1!$R$6:$R$10</c:f>
              <c:numCache>
                <c:formatCode>General</c:formatCode>
                <c:ptCount val="5"/>
                <c:pt idx="0">
                  <c:v>0</c:v>
                </c:pt>
                <c:pt idx="1">
                  <c:v>0.22641509433962262</c:v>
                </c:pt>
                <c:pt idx="2">
                  <c:v>0.42222222222222222</c:v>
                </c:pt>
                <c:pt idx="3">
                  <c:v>0.45161290322580649</c:v>
                </c:pt>
                <c:pt idx="4">
                  <c:v>0.50000000000000011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B-43AE-A2E9-AF828A22DBCE}"/>
            </c:ext>
          </c:extLst>
        </c:ser>
        <c:ser>
          <c:idx val="3"/>
          <c:order val="4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0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65202291794059"/>
                  <c:y val="1.9159135622137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xVal>
          <c:yVal>
            <c:numRef>
              <c:f>Sheet1!$U$6:$U$10</c:f>
              <c:numCache>
                <c:formatCode>General</c:formatCode>
                <c:ptCount val="5"/>
                <c:pt idx="0">
                  <c:v>0</c:v>
                </c:pt>
                <c:pt idx="1">
                  <c:v>2.1897810218977957E-2</c:v>
                </c:pt>
                <c:pt idx="2">
                  <c:v>0.12062256809338524</c:v>
                </c:pt>
                <c:pt idx="3">
                  <c:v>0.1358024691358023</c:v>
                </c:pt>
                <c:pt idx="4">
                  <c:v>0.19747899159663876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B-43AE-A2E9-AF828A22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88208"/>
        <c:axId val="1174173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6B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Sheet1!$B$7:$B$10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4.0000000000000001E-3</c:v>
                      </c:pt>
                      <c:pt idx="1">
                        <c:v>5.0000000000000001E-3</c:v>
                      </c:pt>
                      <c:pt idx="2">
                        <c:v>6.6666666666666671E-3</c:v>
                      </c:pt>
                      <c:pt idx="3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2.4930747922437758E-2</c:v>
                      </c:pt>
                      <c:pt idx="1">
                        <c:v>7.8078078078078011E-2</c:v>
                      </c:pt>
                      <c:pt idx="2">
                        <c:v>6.363636363636363E-2</c:v>
                      </c:pt>
                      <c:pt idx="3">
                        <c:v>3.8095238095238133E-2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CDB-43AE-A2E9-AF828A22DBCE}"/>
                  </c:ext>
                </c:extLst>
              </c15:ser>
            </c15:filteredScatterSeries>
          </c:ext>
        </c:extLst>
      </c:scatterChart>
      <c:valAx>
        <c:axId val="11741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r>
                  <a:rPr lang="el-GR" sz="1000" b="0" i="0" u="none" strike="noStrike" baseline="0"/>
                  <a:t> </a:t>
                </a:r>
                <a:r>
                  <a:rPr lang="en-US" sz="1000" b="0" i="0" u="none" strike="noStrike" baseline="0"/>
                  <a:t> (Deformation)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73808"/>
        <c:crosses val="autoZero"/>
        <c:crossBetween val="midCat"/>
      </c:valAx>
      <c:valAx>
        <c:axId val="117417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|ΔR|/ R0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Variation of the resistance as a function of a relaxation-like deformation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453836522516274"/>
                  <c:y val="1.4824496085313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xVal>
          <c:yVal>
            <c:numRef>
              <c:f>Sheet1!$E$21:$E$25</c:f>
              <c:numCache>
                <c:formatCode>General</c:formatCode>
                <c:ptCount val="5"/>
                <c:pt idx="0">
                  <c:v>0</c:v>
                </c:pt>
                <c:pt idx="1">
                  <c:v>9.0909090909090939E-2</c:v>
                </c:pt>
                <c:pt idx="2">
                  <c:v>9.3821510297482869E-2</c:v>
                </c:pt>
                <c:pt idx="3">
                  <c:v>0.10695187165775411</c:v>
                </c:pt>
                <c:pt idx="4">
                  <c:v>0.15531335149863756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3-4532-9225-261A8C66CDD2}"/>
            </c:ext>
          </c:extLst>
        </c:ser>
        <c:ser>
          <c:idx val="1"/>
          <c:order val="1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25000"/>
                    <a:lumOff val="75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453836522516274"/>
                  <c:y val="-1.208781560460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xVal>
          <c:yVal>
            <c:numRef>
              <c:f>Sheet1!$H$21:$H$25</c:f>
              <c:numCache>
                <c:formatCode>General</c:formatCode>
                <c:ptCount val="5"/>
                <c:pt idx="0">
                  <c:v>0</c:v>
                </c:pt>
                <c:pt idx="1">
                  <c:v>0.12668463611859831</c:v>
                </c:pt>
                <c:pt idx="2">
                  <c:v>0.1473087818696884</c:v>
                </c:pt>
                <c:pt idx="3">
                  <c:v>0.23723723723723725</c:v>
                </c:pt>
                <c:pt idx="4">
                  <c:v>0.2988929889298893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3-4532-9225-261A8C66CDD2}"/>
            </c:ext>
          </c:extLst>
        </c:ser>
        <c:ser>
          <c:idx val="2"/>
          <c:order val="2"/>
          <c:tx>
            <c:v>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085323761673802"/>
                  <c:y val="-1.5610441067949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xVal>
          <c:yVal>
            <c:numRef>
              <c:f>Sheet1!$K$21:$K$25</c:f>
              <c:numCache>
                <c:formatCode>General</c:formatCode>
                <c:ptCount val="5"/>
                <c:pt idx="0">
                  <c:v>0</c:v>
                </c:pt>
                <c:pt idx="1">
                  <c:v>0.22857142857142848</c:v>
                </c:pt>
                <c:pt idx="2">
                  <c:v>0.23414634146341454</c:v>
                </c:pt>
                <c:pt idx="3">
                  <c:v>0.3628691983122363</c:v>
                </c:pt>
                <c:pt idx="4">
                  <c:v>0.39267015706806285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3-4532-9225-261A8C66CDD2}"/>
            </c:ext>
          </c:extLst>
        </c:ser>
        <c:ser>
          <c:idx val="3"/>
          <c:order val="3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453836522516274"/>
                  <c:y val="1.69250077242563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xVal>
          <c:yVal>
            <c:numRef>
              <c:f>Sheet1!$N$21:$N$25</c:f>
              <c:numCache>
                <c:formatCode>General</c:formatCode>
                <c:ptCount val="5"/>
                <c:pt idx="0">
                  <c:v>0</c:v>
                </c:pt>
                <c:pt idx="1">
                  <c:v>0.14324324324324331</c:v>
                </c:pt>
                <c:pt idx="2">
                  <c:v>0.15099715099715094</c:v>
                </c:pt>
                <c:pt idx="3">
                  <c:v>0.16184971098265899</c:v>
                </c:pt>
                <c:pt idx="4">
                  <c:v>0.20059880239520958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3-4532-9225-261A8C66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81008"/>
        <c:axId val="1174181968"/>
      </c:scatterChart>
      <c:valAx>
        <c:axId val="11741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ε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(Deformation)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81968"/>
        <c:crosses val="autoZero"/>
        <c:crossBetween val="midCat"/>
      </c:valAx>
      <c:valAx>
        <c:axId val="1174181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|ΔR|/ R0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8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599326</xdr:colOff>
      <xdr:row>39</xdr:row>
      <xdr:rowOff>33010</xdr:rowOff>
    </xdr:from>
    <xdr:to>
      <xdr:col>25</xdr:col>
      <xdr:colOff>23475</xdr:colOff>
      <xdr:row>57</xdr:row>
      <xdr:rowOff>51369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D78900-252A-B7E7-CAE0-4FF2F4AB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256990</xdr:colOff>
      <xdr:row>28</xdr:row>
      <xdr:rowOff>64021</xdr:rowOff>
    </xdr:from>
    <xdr:to>
      <xdr:col>12</xdr:col>
      <xdr:colOff>443960</xdr:colOff>
      <xdr:row>46</xdr:row>
      <xdr:rowOff>89885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246426-531C-1A3F-B29C-2EC05FC55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4352-584F-4689-8EB2-85A85752C7CE}">
  <dimension ref="A4:U28"/>
  <sheetViews>
    <sheetView tabSelected="1" topLeftCell="G26" zoomScale="105" workbookViewId="0">
      <selection activeCell="U36" sqref="U36"/>
    </sheetView>
  </sheetViews>
  <sheetFormatPr defaultRowHeight="14.4" x14ac:dyDescent="0.3"/>
  <sheetData>
    <row r="4" spans="1:21" x14ac:dyDescent="0.3">
      <c r="D4" t="s">
        <v>5</v>
      </c>
      <c r="G4" t="s">
        <v>7</v>
      </c>
      <c r="J4" s="2" t="s">
        <v>8</v>
      </c>
      <c r="K4" s="2"/>
      <c r="L4" s="2"/>
      <c r="M4" s="3" t="s">
        <v>10</v>
      </c>
      <c r="N4" s="3"/>
      <c r="O4" s="3"/>
      <c r="P4" t="s">
        <v>11</v>
      </c>
      <c r="S4" t="s">
        <v>6</v>
      </c>
    </row>
    <row r="5" spans="1:21" x14ac:dyDescent="0.3">
      <c r="A5" t="s">
        <v>3</v>
      </c>
      <c r="B5" t="s">
        <v>4</v>
      </c>
      <c r="D5" t="s">
        <v>0</v>
      </c>
      <c r="E5" t="s">
        <v>1</v>
      </c>
      <c r="F5" t="s">
        <v>2</v>
      </c>
      <c r="G5" t="s">
        <v>0</v>
      </c>
      <c r="H5" t="s">
        <v>1</v>
      </c>
      <c r="I5" t="s">
        <v>2</v>
      </c>
      <c r="J5" s="2" t="s">
        <v>0</v>
      </c>
      <c r="K5" s="2" t="s">
        <v>1</v>
      </c>
      <c r="L5" s="2" t="s">
        <v>2</v>
      </c>
      <c r="M5" s="3" t="s">
        <v>0</v>
      </c>
      <c r="N5" s="3" t="s">
        <v>1</v>
      </c>
      <c r="O5" s="3" t="s">
        <v>2</v>
      </c>
      <c r="P5" s="3" t="s">
        <v>0</v>
      </c>
      <c r="Q5" s="3" t="s">
        <v>1</v>
      </c>
      <c r="R5" s="3" t="s">
        <v>2</v>
      </c>
      <c r="S5" s="3" t="s">
        <v>0</v>
      </c>
      <c r="T5" s="3" t="s">
        <v>1</v>
      </c>
      <c r="U5" s="3" t="s">
        <v>2</v>
      </c>
    </row>
    <row r="6" spans="1:21" x14ac:dyDescent="0.3">
      <c r="B6">
        <v>0</v>
      </c>
      <c r="I6">
        <v>0</v>
      </c>
      <c r="J6" s="2"/>
      <c r="K6" s="2"/>
      <c r="L6" s="2">
        <v>0</v>
      </c>
      <c r="M6" s="3"/>
      <c r="N6" s="3"/>
      <c r="O6" s="3">
        <v>0</v>
      </c>
      <c r="P6" s="3"/>
      <c r="Q6" s="3"/>
      <c r="R6" s="3">
        <v>0</v>
      </c>
      <c r="S6" s="3"/>
      <c r="T6" s="3"/>
      <c r="U6" s="3">
        <v>0</v>
      </c>
    </row>
    <row r="7" spans="1:21" x14ac:dyDescent="0.3">
      <c r="A7">
        <v>5</v>
      </c>
      <c r="B7">
        <f>A14/A7</f>
        <v>4.0000000000000001E-3</v>
      </c>
      <c r="D7">
        <v>1.25</v>
      </c>
      <c r="E7">
        <v>0.82</v>
      </c>
      <c r="F7">
        <f>ABS(D7-E7)/D7</f>
        <v>0.34400000000000003</v>
      </c>
      <c r="G7">
        <v>3.1</v>
      </c>
      <c r="H7">
        <v>3.11</v>
      </c>
      <c r="I7">
        <f>ABS(G7-H7)/G7</f>
        <v>3.2258064516128343E-3</v>
      </c>
      <c r="J7" s="2">
        <v>3.35</v>
      </c>
      <c r="K7" s="2">
        <v>3.58</v>
      </c>
      <c r="L7" s="2">
        <f>ABS(J7-K7)/J7</f>
        <v>6.8656716417910435E-2</v>
      </c>
      <c r="M7" s="3">
        <v>3.61</v>
      </c>
      <c r="N7" s="3">
        <v>3.7</v>
      </c>
      <c r="O7" s="3">
        <f>ABS(M7-N7)/M7</f>
        <v>2.4930747922437758E-2</v>
      </c>
      <c r="P7" s="3">
        <v>1.06</v>
      </c>
      <c r="Q7" s="3">
        <v>1.3</v>
      </c>
      <c r="R7">
        <f>ABS(P7-Q7)/P7</f>
        <v>0.22641509433962262</v>
      </c>
      <c r="S7" s="3">
        <v>2.74</v>
      </c>
      <c r="T7" s="3">
        <v>2.8</v>
      </c>
      <c r="U7">
        <f>ABS(S7-T7)/S7</f>
        <v>2.1897810218977957E-2</v>
      </c>
    </row>
    <row r="8" spans="1:21" x14ac:dyDescent="0.3">
      <c r="A8">
        <v>4</v>
      </c>
      <c r="B8">
        <f>A14/4</f>
        <v>5.0000000000000001E-3</v>
      </c>
      <c r="D8">
        <v>1.25</v>
      </c>
      <c r="E8">
        <v>0.87</v>
      </c>
      <c r="F8">
        <f t="shared" ref="F8:F10" si="0">ABS(D8-E8)/D8</f>
        <v>0.30399999999999999</v>
      </c>
      <c r="G8">
        <v>3.1</v>
      </c>
      <c r="H8">
        <v>3.25</v>
      </c>
      <c r="I8">
        <f t="shared" ref="I8:I10" si="1">ABS(G8-H8)/G8</f>
        <v>4.8387096774193519E-2</v>
      </c>
      <c r="J8" s="2">
        <v>3.22</v>
      </c>
      <c r="K8" s="2">
        <v>3.63</v>
      </c>
      <c r="L8" s="2">
        <f t="shared" ref="L8:L10" si="2">ABS(J8-K8)/J8</f>
        <v>0.12732919254658376</v>
      </c>
      <c r="M8" s="3">
        <v>3.33</v>
      </c>
      <c r="N8" s="3">
        <v>3.59</v>
      </c>
      <c r="O8" s="3">
        <f t="shared" ref="O8:O10" si="3">ABS(M8-N8)/M8</f>
        <v>7.8078078078078011E-2</v>
      </c>
      <c r="P8" s="3">
        <v>0.9</v>
      </c>
      <c r="Q8" s="3">
        <v>1.28</v>
      </c>
      <c r="R8">
        <f t="shared" ref="R8:R10" si="4">ABS(P8-Q8)/P8</f>
        <v>0.42222222222222222</v>
      </c>
      <c r="S8" s="3">
        <v>2.57</v>
      </c>
      <c r="T8" s="3">
        <v>2.88</v>
      </c>
      <c r="U8">
        <f>ABS(S8-T8)/S8</f>
        <v>0.12062256809338524</v>
      </c>
    </row>
    <row r="9" spans="1:21" x14ac:dyDescent="0.3">
      <c r="A9">
        <v>3</v>
      </c>
      <c r="B9">
        <f>A14/A9</f>
        <v>6.6666666666666671E-3</v>
      </c>
      <c r="D9">
        <v>1.25</v>
      </c>
      <c r="E9">
        <v>0.92</v>
      </c>
      <c r="F9">
        <f t="shared" si="0"/>
        <v>0.26399999999999996</v>
      </c>
      <c r="G9">
        <v>3.1</v>
      </c>
      <c r="H9">
        <v>3.35</v>
      </c>
      <c r="I9">
        <f t="shared" si="1"/>
        <v>8.0645161290322578E-2</v>
      </c>
      <c r="J9" s="2">
        <v>3.22</v>
      </c>
      <c r="K9" s="2">
        <v>3.84</v>
      </c>
      <c r="L9" s="2">
        <f t="shared" si="2"/>
        <v>0.19254658385093157</v>
      </c>
      <c r="M9" s="3">
        <v>3.3</v>
      </c>
      <c r="N9" s="3">
        <v>3.51</v>
      </c>
      <c r="O9" s="3">
        <f t="shared" si="3"/>
        <v>6.363636363636363E-2</v>
      </c>
      <c r="P9" s="3">
        <v>0.93</v>
      </c>
      <c r="Q9" s="3">
        <v>1.35</v>
      </c>
      <c r="R9">
        <f t="shared" si="4"/>
        <v>0.45161290322580649</v>
      </c>
      <c r="S9" s="3">
        <v>2.4300000000000002</v>
      </c>
      <c r="T9">
        <v>2.76</v>
      </c>
      <c r="U9">
        <f>ABS(S9-T9)/S9</f>
        <v>0.1358024691358023</v>
      </c>
    </row>
    <row r="10" spans="1:21" x14ac:dyDescent="0.3">
      <c r="A10">
        <v>2</v>
      </c>
      <c r="B10">
        <f>A14/A10</f>
        <v>0.01</v>
      </c>
      <c r="D10">
        <v>1.25</v>
      </c>
      <c r="E10">
        <v>0.96</v>
      </c>
      <c r="F10">
        <f t="shared" si="0"/>
        <v>0.23200000000000004</v>
      </c>
      <c r="G10">
        <v>3.1</v>
      </c>
      <c r="H10">
        <v>3.41</v>
      </c>
      <c r="I10">
        <f t="shared" si="1"/>
        <v>0.10000000000000002</v>
      </c>
      <c r="J10" s="2">
        <v>2.83</v>
      </c>
      <c r="K10" s="2">
        <v>3.54</v>
      </c>
      <c r="L10" s="2">
        <f t="shared" si="2"/>
        <v>0.25088339222614842</v>
      </c>
      <c r="M10" s="3">
        <v>3.15</v>
      </c>
      <c r="N10" s="3">
        <v>3.27</v>
      </c>
      <c r="O10" s="3">
        <f t="shared" si="3"/>
        <v>3.8095238095238133E-2</v>
      </c>
      <c r="P10" s="3">
        <v>0.72</v>
      </c>
      <c r="Q10" s="3">
        <v>1.08</v>
      </c>
      <c r="R10">
        <f t="shared" si="4"/>
        <v>0.50000000000000011</v>
      </c>
      <c r="S10" s="3">
        <v>2.38</v>
      </c>
      <c r="T10" s="3">
        <v>2.85</v>
      </c>
      <c r="U10">
        <f>ABS(S10-T10)/S10</f>
        <v>0.19747899159663876</v>
      </c>
    </row>
    <row r="11" spans="1:21" x14ac:dyDescent="0.3">
      <c r="J11" t="s">
        <v>9</v>
      </c>
      <c r="K11" s="2">
        <v>100</v>
      </c>
      <c r="M11" t="s">
        <v>9</v>
      </c>
      <c r="N11">
        <v>150</v>
      </c>
      <c r="O11" s="3"/>
      <c r="P11" t="s">
        <v>9</v>
      </c>
      <c r="Q11" s="3">
        <v>10</v>
      </c>
      <c r="S11" t="s">
        <v>9</v>
      </c>
      <c r="T11" s="3">
        <v>200</v>
      </c>
    </row>
    <row r="13" spans="1:21" x14ac:dyDescent="0.3">
      <c r="J13" s="2">
        <v>3.35</v>
      </c>
      <c r="K13" s="2">
        <v>3.58</v>
      </c>
      <c r="L13" s="2">
        <f>ABS(J13-K13)/J13</f>
        <v>6.8656716417910435E-2</v>
      </c>
      <c r="M13" s="3">
        <f>3.61*0.667</f>
        <v>2.40787</v>
      </c>
      <c r="N13">
        <f>N7*0.667</f>
        <v>2.4679000000000002</v>
      </c>
      <c r="O13">
        <f>ABS(M13-N13)/M13</f>
        <v>2.4930747922437779E-2</v>
      </c>
    </row>
    <row r="14" spans="1:21" ht="15" thickBot="1" x14ac:dyDescent="0.35">
      <c r="A14" s="1">
        <v>0.02</v>
      </c>
      <c r="J14" s="2">
        <v>3.22</v>
      </c>
      <c r="K14" s="2">
        <v>3.63</v>
      </c>
      <c r="L14" s="2">
        <f t="shared" ref="L14:L16" si="5">ABS(J14-K14)/J14</f>
        <v>0.12732919254658376</v>
      </c>
      <c r="M14" s="3">
        <f>3.33 * 0.667</f>
        <v>2.2211100000000004</v>
      </c>
      <c r="N14">
        <f t="shared" ref="N14:N16" si="6">N8*0.667</f>
        <v>2.39453</v>
      </c>
      <c r="O14">
        <f t="shared" ref="O14:O16" si="7">ABS(M14-N14)/M14</f>
        <v>7.8078078078077928E-2</v>
      </c>
    </row>
    <row r="15" spans="1:21" x14ac:dyDescent="0.3">
      <c r="J15" s="2">
        <v>3.22</v>
      </c>
      <c r="K15" s="2">
        <v>3.84</v>
      </c>
      <c r="L15" s="2">
        <f t="shared" si="5"/>
        <v>0.19254658385093157</v>
      </c>
      <c r="M15" s="3">
        <f>3.3*0.667</f>
        <v>2.2010999999999998</v>
      </c>
      <c r="N15">
        <f t="shared" si="6"/>
        <v>2.34117</v>
      </c>
      <c r="O15">
        <f t="shared" si="7"/>
        <v>6.3636363636363699E-2</v>
      </c>
    </row>
    <row r="16" spans="1:21" x14ac:dyDescent="0.3">
      <c r="J16" s="2">
        <v>2.83</v>
      </c>
      <c r="K16" s="2">
        <v>3.54</v>
      </c>
      <c r="L16" s="2">
        <f t="shared" si="5"/>
        <v>0.25088339222614842</v>
      </c>
      <c r="M16" s="3">
        <f>3.15 *0.667</f>
        <v>2.1010499999999999</v>
      </c>
      <c r="N16">
        <f t="shared" si="6"/>
        <v>2.1810900000000002</v>
      </c>
      <c r="O16">
        <f t="shared" si="7"/>
        <v>3.8095238095238258E-2</v>
      </c>
    </row>
    <row r="19" spans="1:14" x14ac:dyDescent="0.3">
      <c r="C19" t="s">
        <v>12</v>
      </c>
      <c r="F19" t="s">
        <v>13</v>
      </c>
      <c r="I19" t="s">
        <v>14</v>
      </c>
      <c r="L19" t="s">
        <v>5</v>
      </c>
    </row>
    <row r="20" spans="1:14" x14ac:dyDescent="0.3">
      <c r="A20" t="s">
        <v>3</v>
      </c>
      <c r="B20" t="s">
        <v>4</v>
      </c>
      <c r="C20" t="s">
        <v>0</v>
      </c>
      <c r="D20" t="s">
        <v>1</v>
      </c>
      <c r="E20" t="s">
        <v>2</v>
      </c>
      <c r="F20" t="s">
        <v>0</v>
      </c>
      <c r="G20" t="s">
        <v>1</v>
      </c>
      <c r="H20" t="s">
        <v>2</v>
      </c>
      <c r="I20" t="s">
        <v>0</v>
      </c>
      <c r="J20" t="s">
        <v>1</v>
      </c>
      <c r="K20" t="s">
        <v>2</v>
      </c>
      <c r="L20" t="s">
        <v>0</v>
      </c>
      <c r="M20" t="s">
        <v>1</v>
      </c>
      <c r="N20" t="s">
        <v>2</v>
      </c>
    </row>
    <row r="21" spans="1:14" x14ac:dyDescent="0.3">
      <c r="B21">
        <v>0</v>
      </c>
      <c r="E21">
        <v>0</v>
      </c>
      <c r="H21">
        <v>0</v>
      </c>
      <c r="K21">
        <v>0</v>
      </c>
      <c r="N21">
        <v>0</v>
      </c>
    </row>
    <row r="22" spans="1:14" x14ac:dyDescent="0.3">
      <c r="A22">
        <v>5</v>
      </c>
      <c r="B22">
        <f>A28/A22</f>
        <v>4.0000000000000001E-3</v>
      </c>
      <c r="C22">
        <v>4.51</v>
      </c>
      <c r="D22">
        <v>4.0999999999999996</v>
      </c>
      <c r="E22">
        <f>ABS(C22-D22)/C22</f>
        <v>9.0909090909090939E-2</v>
      </c>
      <c r="F22">
        <v>3.71</v>
      </c>
      <c r="G22">
        <v>3.24</v>
      </c>
      <c r="H22">
        <f>ABS(F22-G22)/F22</f>
        <v>0.12668463611859831</v>
      </c>
      <c r="I22">
        <v>2.8</v>
      </c>
      <c r="J22">
        <v>2.16</v>
      </c>
      <c r="K22">
        <f>ABS(I22-J22)/I22</f>
        <v>0.22857142857142848</v>
      </c>
      <c r="L22">
        <v>3.7</v>
      </c>
      <c r="M22">
        <v>3.17</v>
      </c>
      <c r="N22">
        <f>ABS(L22-M22)/L22</f>
        <v>0.14324324324324331</v>
      </c>
    </row>
    <row r="23" spans="1:14" x14ac:dyDescent="0.3">
      <c r="A23">
        <v>4</v>
      </c>
      <c r="B23">
        <f>A28/4</f>
        <v>5.0000000000000001E-3</v>
      </c>
      <c r="C23">
        <v>4.37</v>
      </c>
      <c r="D23">
        <v>3.96</v>
      </c>
      <c r="E23">
        <f t="shared" ref="E23:E25" si="8">ABS(C23-D23)/C23</f>
        <v>9.3821510297482869E-2</v>
      </c>
      <c r="F23">
        <v>3.53</v>
      </c>
      <c r="G23">
        <v>3.01</v>
      </c>
      <c r="H23">
        <f t="shared" ref="H23:H25" si="9">ABS(F23-G23)/F23</f>
        <v>0.1473087818696884</v>
      </c>
      <c r="I23">
        <v>2.0499999999999998</v>
      </c>
      <c r="J23">
        <v>1.57</v>
      </c>
      <c r="K23">
        <f t="shared" ref="K23:K25" si="10">ABS(I23-J23)/I23</f>
        <v>0.23414634146341454</v>
      </c>
      <c r="L23">
        <v>3.51</v>
      </c>
      <c r="M23">
        <v>2.98</v>
      </c>
      <c r="N23">
        <f t="shared" ref="N23:N25" si="11">ABS(L23-M23)/L23</f>
        <v>0.15099715099715094</v>
      </c>
    </row>
    <row r="24" spans="1:14" x14ac:dyDescent="0.3">
      <c r="A24">
        <v>3</v>
      </c>
      <c r="B24">
        <f>A28/A24</f>
        <v>6.6666666666666671E-3</v>
      </c>
      <c r="C24">
        <v>3.74</v>
      </c>
      <c r="D24">
        <v>3.34</v>
      </c>
      <c r="E24">
        <f t="shared" si="8"/>
        <v>0.10695187165775411</v>
      </c>
      <c r="F24">
        <v>3.33</v>
      </c>
      <c r="G24">
        <v>2.54</v>
      </c>
      <c r="H24">
        <f t="shared" si="9"/>
        <v>0.23723723723723725</v>
      </c>
      <c r="I24">
        <v>2.37</v>
      </c>
      <c r="J24">
        <v>1.51</v>
      </c>
      <c r="K24">
        <f t="shared" si="10"/>
        <v>0.3628691983122363</v>
      </c>
      <c r="L24">
        <v>3.46</v>
      </c>
      <c r="M24">
        <v>2.9</v>
      </c>
      <c r="N24">
        <f t="shared" si="11"/>
        <v>0.16184971098265899</v>
      </c>
    </row>
    <row r="25" spans="1:14" x14ac:dyDescent="0.3">
      <c r="A25">
        <v>2</v>
      </c>
      <c r="B25">
        <f>A28/A25</f>
        <v>0.01</v>
      </c>
      <c r="C25">
        <v>3.67</v>
      </c>
      <c r="D25">
        <v>3.1</v>
      </c>
      <c r="E25">
        <f t="shared" si="8"/>
        <v>0.15531335149863756</v>
      </c>
      <c r="F25">
        <v>2.71</v>
      </c>
      <c r="G25">
        <v>1.9</v>
      </c>
      <c r="H25">
        <f t="shared" si="9"/>
        <v>0.2988929889298893</v>
      </c>
      <c r="I25">
        <v>1.91</v>
      </c>
      <c r="J25">
        <v>1.1599999999999999</v>
      </c>
      <c r="K25">
        <f t="shared" si="10"/>
        <v>0.39267015706806285</v>
      </c>
      <c r="L25">
        <v>3.34</v>
      </c>
      <c r="M25">
        <v>2.67</v>
      </c>
      <c r="N25">
        <f t="shared" si="11"/>
        <v>0.20059880239520958</v>
      </c>
    </row>
    <row r="26" spans="1:14" x14ac:dyDescent="0.3">
      <c r="C26" t="s">
        <v>9</v>
      </c>
      <c r="D26" s="2">
        <v>250</v>
      </c>
      <c r="F26" t="s">
        <v>9</v>
      </c>
      <c r="G26" s="2">
        <v>35</v>
      </c>
      <c r="I26" t="s">
        <v>9</v>
      </c>
      <c r="J26" s="2">
        <v>20</v>
      </c>
      <c r="L26" t="s">
        <v>9</v>
      </c>
      <c r="M26" s="2">
        <v>100</v>
      </c>
    </row>
    <row r="28" spans="1:14" ht="15" thickBot="1" x14ac:dyDescent="0.35">
      <c r="A28" s="1">
        <v>0.02</v>
      </c>
      <c r="L28">
        <v>2.96</v>
      </c>
      <c r="M28">
        <v>2.44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Matheo Hahn</dc:creator>
  <cp:lastModifiedBy>Matheo Hahn</cp:lastModifiedBy>
  <dcterms:created xsi:type="dcterms:W3CDTF">2025-04-11T09:57:36Z</dcterms:created>
  <dcterms:modified xsi:type="dcterms:W3CDTF">2025-04-11T15:15:32Z</dcterms:modified>
</cp:coreProperties>
</file>