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bc6bc325e90e7782/Documents/CC_Seby_2021/Data Sheet/"/>
    </mc:Choice>
  </mc:AlternateContent>
  <xr:revisionPtr revIDLastSave="120" documentId="13_ncr:1_{D78F1A65-18EC-49E9-A8C7-19EEECE77B48}" xr6:coauthVersionLast="46" xr6:coauthVersionMax="46" xr10:uidLastSave="{7F8A1E10-9F39-4279-8B8B-07EB535609EE}"/>
  <bookViews>
    <workbookView xWindow="-120" yWindow="-120" windowWidth="38640" windowHeight="21240" activeTab="2" xr2:uid="{00000000-000D-0000-FFFF-FFFF00000000}"/>
  </bookViews>
  <sheets>
    <sheet name="12B" sheetId="1" r:id="rId1"/>
    <sheet name="HB" sheetId="2" r:id="rId2"/>
    <sheet name="Synthè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E2" i="1"/>
  <c r="G3" i="2"/>
  <c r="G5" i="2"/>
  <c r="G6" i="2"/>
  <c r="G7" i="2"/>
  <c r="G2" i="2"/>
  <c r="F3" i="2"/>
  <c r="F4" i="2"/>
  <c r="G4" i="2" s="1"/>
  <c r="F5" i="2"/>
  <c r="F6" i="2"/>
  <c r="F7" i="2"/>
  <c r="F8" i="2"/>
  <c r="G8" i="2" s="1"/>
  <c r="F2" i="2"/>
  <c r="E8" i="2"/>
  <c r="B8" i="2"/>
  <c r="E7" i="2"/>
  <c r="B7" i="2"/>
  <c r="E6" i="2"/>
  <c r="B6" i="2"/>
  <c r="E5" i="2"/>
  <c r="C5" i="2"/>
  <c r="B5" i="2"/>
  <c r="E4" i="2"/>
  <c r="B4" i="2"/>
  <c r="C4" i="2" s="1"/>
  <c r="E3" i="2"/>
  <c r="B3" i="2"/>
  <c r="E2" i="2"/>
  <c r="B2" i="2"/>
  <c r="A2" i="2"/>
  <c r="C8" i="2" s="1"/>
  <c r="C7" i="2" l="1"/>
  <c r="C3" i="2"/>
  <c r="C6" i="2"/>
  <c r="E4" i="1" l="1"/>
  <c r="B10" i="1"/>
  <c r="B9" i="1"/>
  <c r="B5" i="1"/>
  <c r="B6" i="1"/>
  <c r="B8" i="1"/>
  <c r="B7" i="1"/>
  <c r="E5" i="1"/>
  <c r="E6" i="1"/>
  <c r="E7" i="1"/>
  <c r="E8" i="1"/>
  <c r="E9" i="1"/>
  <c r="E10" i="1"/>
  <c r="E3" i="1"/>
  <c r="B4" i="1"/>
  <c r="B3" i="1"/>
  <c r="B2" i="1" l="1"/>
  <c r="A2" i="1"/>
  <c r="C4" i="1" l="1"/>
  <c r="C7" i="1"/>
  <c r="C6" i="1"/>
  <c r="C8" i="1"/>
  <c r="C3" i="1"/>
  <c r="C9" i="1"/>
  <c r="C10" i="1"/>
  <c r="C5" i="1"/>
</calcChain>
</file>

<file path=xl/sharedStrings.xml><?xml version="1.0" encoding="utf-8"?>
<sst xmlns="http://schemas.openxmlformats.org/spreadsheetml/2006/main" count="19" uniqueCount="13">
  <si>
    <t>Épaisseur du papier (m)</t>
  </si>
  <si>
    <t>Rayon de Courbure (m)</t>
  </si>
  <si>
    <t>Déformation</t>
  </si>
  <si>
    <t>Résistance B (Mohms)</t>
  </si>
  <si>
    <t>Min</t>
  </si>
  <si>
    <t>Max</t>
  </si>
  <si>
    <t>Résistance B/R0</t>
  </si>
  <si>
    <t>∆R (Mohms)</t>
  </si>
  <si>
    <t>∆R/R0</t>
  </si>
  <si>
    <t>Résistance HB/R0</t>
  </si>
  <si>
    <t>Résistance HB (Mohms)</t>
  </si>
  <si>
    <t>∆R/R0 (2H)</t>
  </si>
  <si>
    <t>∆R/R0 (HB)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</si>
</sst>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Caractéristique de déformation du crayon 12B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8914236040684566E-2"/>
                  <c:y val="8.51022098455079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'12B'!$C$2:$C$10</c:f>
              <c:numCache>
                <c:formatCode>0%</c:formatCode>
                <c:ptCount val="9"/>
                <c:pt idx="0">
                  <c:v>0</c:v>
                </c:pt>
                <c:pt idx="1">
                  <c:v>5.9642147117296212E-3</c:v>
                </c:pt>
                <c:pt idx="2">
                  <c:v>-5.9642147117296212E-3</c:v>
                </c:pt>
                <c:pt idx="3">
                  <c:v>1.4778325123152707E-2</c:v>
                </c:pt>
                <c:pt idx="4">
                  <c:v>-1.4778325123152707E-2</c:v>
                </c:pt>
                <c:pt idx="5">
                  <c:v>8.4985835694050965E-3</c:v>
                </c:pt>
                <c:pt idx="6">
                  <c:v>-8.4985835694050965E-3</c:v>
                </c:pt>
                <c:pt idx="7">
                  <c:v>6.6225165562913899E-3</c:v>
                </c:pt>
                <c:pt idx="8">
                  <c:v>-6.6225165562913899E-3</c:v>
                </c:pt>
              </c:numCache>
            </c:numRef>
          </c:xVal>
          <c:yVal>
            <c:numRef>
              <c:f>'12B'!$G$2:$G$10</c:f>
              <c:numCache>
                <c:formatCode>0%</c:formatCode>
                <c:ptCount val="9"/>
                <c:pt idx="0">
                  <c:v>0</c:v>
                </c:pt>
                <c:pt idx="1">
                  <c:v>3.6842105263157857E-2</c:v>
                </c:pt>
                <c:pt idx="2">
                  <c:v>-2.6315789473684209E-2</c:v>
                </c:pt>
                <c:pt idx="3">
                  <c:v>0.11578947368421048</c:v>
                </c:pt>
                <c:pt idx="4">
                  <c:v>-0.10526315789473684</c:v>
                </c:pt>
                <c:pt idx="5">
                  <c:v>4.7368421052631504E-2</c:v>
                </c:pt>
                <c:pt idx="6">
                  <c:v>-7.8947368421052627E-2</c:v>
                </c:pt>
                <c:pt idx="7">
                  <c:v>3.6842105263157857E-2</c:v>
                </c:pt>
                <c:pt idx="8">
                  <c:v>-3.6842105263157857E-2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4-4767-98C4-EFED1ED7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609888"/>
        <c:axId val="668624448"/>
      </c:scatterChart>
      <c:valAx>
        <c:axId val="66860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8624448"/>
        <c:crosses val="autoZero"/>
        <c:crossBetween val="midCat"/>
      </c:valAx>
      <c:valAx>
        <c:axId val="6686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860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Caractéristique de déformation du crayon HB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4398775600620258E-2"/>
                  <c:y val="0.124324819310661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HB!$C$2:$C$8</c:f>
              <c:numCache>
                <c:formatCode>0%</c:formatCode>
                <c:ptCount val="7"/>
                <c:pt idx="0">
                  <c:v>0</c:v>
                </c:pt>
                <c:pt idx="1">
                  <c:v>5.9642147117296212E-3</c:v>
                </c:pt>
                <c:pt idx="2">
                  <c:v>-5.9642147117296212E-3</c:v>
                </c:pt>
                <c:pt idx="3">
                  <c:v>1.4778325123152707E-2</c:v>
                </c:pt>
                <c:pt idx="4">
                  <c:v>-1.4778325123152707E-2</c:v>
                </c:pt>
                <c:pt idx="5">
                  <c:v>6.6225165562913899E-3</c:v>
                </c:pt>
                <c:pt idx="6">
                  <c:v>-6.6225165562913899E-3</c:v>
                </c:pt>
              </c:numCache>
            </c:numRef>
          </c:xVal>
          <c:yVal>
            <c:numRef>
              <c:f>HB!$G$2:$G$8</c:f>
              <c:numCache>
                <c:formatCode>0%</c:formatCode>
                <c:ptCount val="7"/>
                <c:pt idx="0">
                  <c:v>0</c:v>
                </c:pt>
                <c:pt idx="1">
                  <c:v>0.19174757281553392</c:v>
                </c:pt>
                <c:pt idx="2">
                  <c:v>-4.6116504854369064E-2</c:v>
                </c:pt>
                <c:pt idx="3">
                  <c:v>0.27427184466019411</c:v>
                </c:pt>
                <c:pt idx="4">
                  <c:v>-0.12621359223300976</c:v>
                </c:pt>
                <c:pt idx="5">
                  <c:v>0.10679611650485432</c:v>
                </c:pt>
                <c:pt idx="6">
                  <c:v>-4.1262135922330162E-2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D-49F0-918F-EEF21343D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52480"/>
        <c:axId val="668575776"/>
      </c:scatterChart>
      <c:valAx>
        <c:axId val="66855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8575776"/>
        <c:crosses val="autoZero"/>
        <c:crossBetween val="midCat"/>
      </c:valAx>
      <c:valAx>
        <c:axId val="668575776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855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Caractéristiques de déformation des crayons 2H et HB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8.7725554129522459E-2"/>
                  <c:y val="-2.79806878389817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Synthèse!$A$2:$A$10</c:f>
              <c:numCache>
                <c:formatCode>0%</c:formatCode>
                <c:ptCount val="9"/>
                <c:pt idx="0">
                  <c:v>0</c:v>
                </c:pt>
                <c:pt idx="1">
                  <c:v>5.9642147117296212E-3</c:v>
                </c:pt>
                <c:pt idx="2">
                  <c:v>-5.9642147117296212E-3</c:v>
                </c:pt>
                <c:pt idx="3">
                  <c:v>1.4778325123152707E-2</c:v>
                </c:pt>
                <c:pt idx="4">
                  <c:v>-1.4778325123152707E-2</c:v>
                </c:pt>
                <c:pt idx="5">
                  <c:v>8.4985835694050965E-3</c:v>
                </c:pt>
                <c:pt idx="6">
                  <c:v>-8.4985835694050965E-3</c:v>
                </c:pt>
                <c:pt idx="7">
                  <c:v>6.6225165562913899E-3</c:v>
                </c:pt>
                <c:pt idx="8">
                  <c:v>-6.6225165562913899E-3</c:v>
                </c:pt>
              </c:numCache>
            </c:numRef>
          </c:xVal>
          <c:yVal>
            <c:numRef>
              <c:f>Synthèse!$C$2:$C$10</c:f>
              <c:numCache>
                <c:formatCode>0%</c:formatCode>
                <c:ptCount val="9"/>
                <c:pt idx="0">
                  <c:v>0</c:v>
                </c:pt>
                <c:pt idx="1">
                  <c:v>0.19174757281553392</c:v>
                </c:pt>
                <c:pt idx="2">
                  <c:v>-4.6116504854369064E-2</c:v>
                </c:pt>
                <c:pt idx="3">
                  <c:v>0.27427184466019411</c:v>
                </c:pt>
                <c:pt idx="4">
                  <c:v>-0.12621359223300976</c:v>
                </c:pt>
                <c:pt idx="7">
                  <c:v>0.10679611650485432</c:v>
                </c:pt>
                <c:pt idx="8">
                  <c:v>-4.1262135922330162E-2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5-4F26-B6BB-8EAC4289938A}"/>
            </c:ext>
          </c:extLst>
        </c:ser>
        <c:ser>
          <c:idx val="1"/>
          <c:order val="1"/>
          <c:tx>
            <c:v>2H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8.6257125348318239E-2"/>
                  <c:y val="4.19450027615894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Synthèse!$A$2:$A$10</c:f>
              <c:numCache>
                <c:formatCode>0%</c:formatCode>
                <c:ptCount val="9"/>
                <c:pt idx="0">
                  <c:v>0</c:v>
                </c:pt>
                <c:pt idx="1">
                  <c:v>5.9642147117296212E-3</c:v>
                </c:pt>
                <c:pt idx="2">
                  <c:v>-5.9642147117296212E-3</c:v>
                </c:pt>
                <c:pt idx="3">
                  <c:v>1.4778325123152707E-2</c:v>
                </c:pt>
                <c:pt idx="4">
                  <c:v>-1.4778325123152707E-2</c:v>
                </c:pt>
                <c:pt idx="5">
                  <c:v>8.4985835694050965E-3</c:v>
                </c:pt>
                <c:pt idx="6">
                  <c:v>-8.4985835694050965E-3</c:v>
                </c:pt>
                <c:pt idx="7">
                  <c:v>6.6225165562913899E-3</c:v>
                </c:pt>
                <c:pt idx="8">
                  <c:v>-6.6225165562913899E-3</c:v>
                </c:pt>
              </c:numCache>
            </c:numRef>
          </c:xVal>
          <c:yVal>
            <c:numRef>
              <c:f>Synthèse!$B$2:$B$10</c:f>
              <c:numCache>
                <c:formatCode>0%</c:formatCode>
                <c:ptCount val="9"/>
                <c:pt idx="0">
                  <c:v>0</c:v>
                </c:pt>
                <c:pt idx="1">
                  <c:v>3.6842105263157857E-2</c:v>
                </c:pt>
                <c:pt idx="2">
                  <c:v>-2.6315789473684209E-2</c:v>
                </c:pt>
                <c:pt idx="3">
                  <c:v>0.11578947368421048</c:v>
                </c:pt>
                <c:pt idx="4">
                  <c:v>-0.10526315789473684</c:v>
                </c:pt>
                <c:pt idx="5">
                  <c:v>4.7368421052631504E-2</c:v>
                </c:pt>
                <c:pt idx="6">
                  <c:v>-7.8947368421052627E-2</c:v>
                </c:pt>
                <c:pt idx="7">
                  <c:v>3.6842105263157857E-2</c:v>
                </c:pt>
                <c:pt idx="8">
                  <c:v>-3.6842105263157857E-2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65-4F26-B6BB-8EAC4289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098687"/>
        <c:axId val="672101183"/>
      </c:scatterChart>
      <c:valAx>
        <c:axId val="67209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101183"/>
        <c:crosses val="autoZero"/>
        <c:crossBetween val="midCat"/>
      </c:valAx>
      <c:valAx>
        <c:axId val="67210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09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290511</xdr:colOff>
      <xdr:row>11</xdr:row>
      <xdr:rowOff>119061</xdr:rowOff>
    </xdr:from>
    <xdr:to>
      <xdr:col>7</xdr:col>
      <xdr:colOff>152399</xdr:colOff>
      <xdr:row>33</xdr:row>
      <xdr:rowOff>47625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4722206-71CE-4586-A57A-75C2F81BD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10</xdr:row>
      <xdr:rowOff>23811</xdr:rowOff>
    </xdr:from>
    <xdr:to>
      <xdr:col>7</xdr:col>
      <xdr:colOff>466725</xdr:colOff>
      <xdr:row>33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BCFB42E-6D9D-4595-AE1A-B37F887F3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1</xdr:row>
      <xdr:rowOff>109536</xdr:rowOff>
    </xdr:from>
    <xdr:to>
      <xdr:col>14</xdr:col>
      <xdr:colOff>180975</xdr:colOff>
      <xdr:row>28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CE280F6-5070-4C7D-873C-26BB41E93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workbookViewId="0">
      <selection activeCell="H37" sqref="H37"/>
    </sheetView>
  </sheetViews>
  <sheetFormatPr baseColWidth="10" defaultColWidth="9.140625" defaultRowHeight="15" x14ac:dyDescent="0.25"/>
  <cols>
    <col min="1" max="1" width="22.140625" style="1" bestFit="1" customWidth="1"/>
    <col min="2" max="2" width="21.7109375" style="1" bestFit="1" customWidth="1"/>
    <col min="3" max="3" width="12.28515625" style="1" bestFit="1" customWidth="1"/>
    <col min="4" max="4" width="20.5703125" style="1" bestFit="1" customWidth="1"/>
    <col min="5" max="5" width="21.85546875" style="1" bestFit="1" customWidth="1"/>
    <col min="6" max="6" width="11.7109375" style="1" bestFit="1" customWidth="1"/>
    <col min="7" max="7" width="6.28515625" style="1" bestFit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</row>
    <row r="2" spans="1:7" x14ac:dyDescent="0.25">
      <c r="A2" s="1">
        <f>0.3/1000</f>
        <v>2.9999999999999997E-4</v>
      </c>
      <c r="B2" s="1">
        <f>1.79E+307</f>
        <v>1.7900000000000001E+307</v>
      </c>
      <c r="C2" s="2">
        <v>0</v>
      </c>
      <c r="D2" s="1">
        <v>19</v>
      </c>
      <c r="E2" s="1">
        <f>$D$2/D2</f>
        <v>1</v>
      </c>
      <c r="F2" s="1">
        <f>D2-$D$2</f>
        <v>0</v>
      </c>
      <c r="G2" s="2">
        <f>F2/$D$2</f>
        <v>0</v>
      </c>
    </row>
    <row r="3" spans="1:7" x14ac:dyDescent="0.25">
      <c r="B3" s="1">
        <f>2.5/100</f>
        <v>2.5000000000000001E-2</v>
      </c>
      <c r="C3" s="2">
        <f>$A$2/(2*B3+$A$2)</f>
        <v>5.9642147117296212E-3</v>
      </c>
      <c r="D3" s="1">
        <v>19.7</v>
      </c>
      <c r="E3" s="1">
        <f>D3/$D$2</f>
        <v>1.0368421052631578</v>
      </c>
      <c r="F3" s="1">
        <f t="shared" ref="F3:F10" si="0">D3-$D$2</f>
        <v>0.69999999999999929</v>
      </c>
      <c r="G3" s="2">
        <f t="shared" ref="G3:G10" si="1">F3/$D$2</f>
        <v>3.6842105263157857E-2</v>
      </c>
    </row>
    <row r="4" spans="1:7" x14ac:dyDescent="0.25">
      <c r="B4" s="1">
        <f>2.5/100</f>
        <v>2.5000000000000001E-2</v>
      </c>
      <c r="C4" s="2">
        <f>-$A$2/(2*B4+$A$2)</f>
        <v>-5.9642147117296212E-3</v>
      </c>
      <c r="D4" s="1">
        <v>18.5</v>
      </c>
      <c r="E4" s="1">
        <f t="shared" ref="E4:E10" si="2">D4/$D$2</f>
        <v>0.97368421052631582</v>
      </c>
      <c r="F4" s="1">
        <f t="shared" si="0"/>
        <v>-0.5</v>
      </c>
      <c r="G4" s="2">
        <f t="shared" si="1"/>
        <v>-2.6315789473684209E-2</v>
      </c>
    </row>
    <row r="5" spans="1:7" x14ac:dyDescent="0.25">
      <c r="B5" s="1">
        <f>1/100</f>
        <v>0.01</v>
      </c>
      <c r="C5" s="2">
        <f t="shared" ref="C5:C7" si="3">$A$2/(2*B5+$A$2)</f>
        <v>1.4778325123152707E-2</v>
      </c>
      <c r="D5" s="1">
        <v>21.2</v>
      </c>
      <c r="E5" s="1">
        <f t="shared" si="2"/>
        <v>1.1157894736842104</v>
      </c>
      <c r="F5" s="1">
        <f t="shared" si="0"/>
        <v>2.1999999999999993</v>
      </c>
      <c r="G5" s="2">
        <f t="shared" si="1"/>
        <v>0.11578947368421048</v>
      </c>
    </row>
    <row r="6" spans="1:7" x14ac:dyDescent="0.25">
      <c r="B6" s="1">
        <f>1/100</f>
        <v>0.01</v>
      </c>
      <c r="C6" s="2">
        <f>-$A$2/(2*B6+$A$2)</f>
        <v>-1.4778325123152707E-2</v>
      </c>
      <c r="D6" s="1">
        <v>17</v>
      </c>
      <c r="E6" s="1">
        <f t="shared" si="2"/>
        <v>0.89473684210526316</v>
      </c>
      <c r="F6" s="1">
        <f t="shared" si="0"/>
        <v>-2</v>
      </c>
      <c r="G6" s="2">
        <f t="shared" si="1"/>
        <v>-0.10526315789473684</v>
      </c>
    </row>
    <row r="7" spans="1:7" x14ac:dyDescent="0.25">
      <c r="B7" s="1">
        <f>3.5/2/100</f>
        <v>1.7500000000000002E-2</v>
      </c>
      <c r="C7" s="2">
        <f t="shared" si="3"/>
        <v>8.4985835694050965E-3</v>
      </c>
      <c r="D7" s="1">
        <v>19.899999999999999</v>
      </c>
      <c r="E7" s="1">
        <f t="shared" si="2"/>
        <v>1.0473684210526315</v>
      </c>
      <c r="F7" s="1">
        <f t="shared" si="0"/>
        <v>0.89999999999999858</v>
      </c>
      <c r="G7" s="2">
        <f t="shared" si="1"/>
        <v>4.7368421052631504E-2</v>
      </c>
    </row>
    <row r="8" spans="1:7" x14ac:dyDescent="0.25">
      <c r="B8" s="1">
        <f>3.5/2/100</f>
        <v>1.7500000000000002E-2</v>
      </c>
      <c r="C8" s="2">
        <f>-$A$2/(2*B8+$A$2)</f>
        <v>-8.4985835694050965E-3</v>
      </c>
      <c r="D8" s="1">
        <v>17.5</v>
      </c>
      <c r="E8" s="1">
        <f t="shared" si="2"/>
        <v>0.92105263157894735</v>
      </c>
      <c r="F8" s="1">
        <f t="shared" si="0"/>
        <v>-1.5</v>
      </c>
      <c r="G8" s="2">
        <f t="shared" si="1"/>
        <v>-7.8947368421052627E-2</v>
      </c>
    </row>
    <row r="9" spans="1:7" x14ac:dyDescent="0.25">
      <c r="B9" s="1">
        <f>4.5/2/100</f>
        <v>2.2499999999999999E-2</v>
      </c>
      <c r="C9" s="2">
        <f>$A$2/(2*B9+$A$2)</f>
        <v>6.6225165562913899E-3</v>
      </c>
      <c r="D9" s="1">
        <v>19.7</v>
      </c>
      <c r="E9" s="1">
        <f t="shared" si="2"/>
        <v>1.0368421052631578</v>
      </c>
      <c r="F9" s="1">
        <f t="shared" si="0"/>
        <v>0.69999999999999929</v>
      </c>
      <c r="G9" s="2">
        <f t="shared" si="1"/>
        <v>3.6842105263157857E-2</v>
      </c>
    </row>
    <row r="10" spans="1:7" x14ac:dyDescent="0.25">
      <c r="B10" s="1">
        <f>4.5/2/100</f>
        <v>2.2499999999999999E-2</v>
      </c>
      <c r="C10" s="2">
        <f t="shared" ref="C10" si="4">-$A$2/(2*B10+$A$2)</f>
        <v>-6.6225165562913899E-3</v>
      </c>
      <c r="D10" s="1">
        <v>18.3</v>
      </c>
      <c r="E10" s="1">
        <f t="shared" si="2"/>
        <v>0.9631578947368421</v>
      </c>
      <c r="F10" s="1">
        <f t="shared" si="0"/>
        <v>-0.69999999999999929</v>
      </c>
      <c r="G10" s="2">
        <f t="shared" si="1"/>
        <v>-3.6842105263157857E-2</v>
      </c>
    </row>
    <row r="39" spans="2:3" x14ac:dyDescent="0.25">
      <c r="B39" s="1" t="s">
        <v>4</v>
      </c>
      <c r="C39" s="1" t="s">
        <v>5</v>
      </c>
    </row>
    <row r="40" spans="2:3" x14ac:dyDescent="0.25">
      <c r="B40" s="1">
        <v>18.8</v>
      </c>
      <c r="C40" s="1">
        <v>19.5</v>
      </c>
    </row>
    <row r="41" spans="2:3" x14ac:dyDescent="0.25">
      <c r="B41" s="1">
        <v>21.3</v>
      </c>
      <c r="C41" s="1">
        <v>21.6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9FFB-2166-4A65-BDCB-8CECF040B828}">
  <dimension ref="A1:G8"/>
  <sheetViews>
    <sheetView workbookViewId="0">
      <selection activeCell="J13" sqref="J13"/>
    </sheetView>
  </sheetViews>
  <sheetFormatPr baseColWidth="10" defaultColWidth="9.140625" defaultRowHeight="15" x14ac:dyDescent="0.25"/>
  <cols>
    <col min="1" max="1" width="22.140625" style="1" bestFit="1" customWidth="1"/>
    <col min="2" max="2" width="21.7109375" style="1" bestFit="1" customWidth="1"/>
    <col min="3" max="3" width="12.28515625" style="1" bestFit="1" customWidth="1"/>
    <col min="4" max="4" width="20.5703125" style="1" bestFit="1" customWidth="1"/>
    <col min="5" max="5" width="21.85546875" style="1" bestFit="1" customWidth="1"/>
    <col min="6" max="6" width="11.7109375" style="1" bestFit="1" customWidth="1"/>
    <col min="7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9</v>
      </c>
      <c r="F1" s="1" t="s">
        <v>7</v>
      </c>
      <c r="G1" s="1" t="s">
        <v>8</v>
      </c>
    </row>
    <row r="2" spans="1:7" x14ac:dyDescent="0.25">
      <c r="A2" s="1">
        <f>0.3/1000</f>
        <v>2.9999999999999997E-4</v>
      </c>
      <c r="B2" s="1">
        <f>1.79E+307</f>
        <v>1.7900000000000001E+307</v>
      </c>
      <c r="C2" s="2">
        <v>0</v>
      </c>
      <c r="D2" s="1">
        <v>41.2</v>
      </c>
      <c r="E2" s="1">
        <f>$D$2/D2</f>
        <v>1</v>
      </c>
      <c r="F2" s="1">
        <f>D2-$D$2</f>
        <v>0</v>
      </c>
      <c r="G2" s="2">
        <f>F2/$D$2</f>
        <v>0</v>
      </c>
    </row>
    <row r="3" spans="1:7" x14ac:dyDescent="0.25">
      <c r="B3" s="1">
        <f>2.5/100</f>
        <v>2.5000000000000001E-2</v>
      </c>
      <c r="C3" s="2">
        <f>$A$2/(2*B3+$A$2)</f>
        <v>5.9642147117296212E-3</v>
      </c>
      <c r="D3" s="1">
        <v>49.1</v>
      </c>
      <c r="E3" s="1">
        <f>D3/$D$2</f>
        <v>1.191747572815534</v>
      </c>
      <c r="F3" s="1">
        <f t="shared" ref="F3:F6" si="0">D3-$D$2</f>
        <v>7.8999999999999986</v>
      </c>
      <c r="G3" s="2">
        <f t="shared" ref="G3:G6" si="1">F3/$D$2</f>
        <v>0.19174757281553392</v>
      </c>
    </row>
    <row r="4" spans="1:7" x14ac:dyDescent="0.25">
      <c r="B4" s="1">
        <f>2.5/100</f>
        <v>2.5000000000000001E-2</v>
      </c>
      <c r="C4" s="2">
        <f>-$A$2/(2*B4+$A$2)</f>
        <v>-5.9642147117296212E-3</v>
      </c>
      <c r="D4" s="1">
        <v>39.299999999999997</v>
      </c>
      <c r="E4" s="1">
        <f t="shared" ref="E4:E6" si="2">D4/$D$2</f>
        <v>0.95388349514563098</v>
      </c>
      <c r="F4" s="1">
        <f t="shared" si="0"/>
        <v>-1.9000000000000057</v>
      </c>
      <c r="G4" s="2">
        <f t="shared" si="1"/>
        <v>-4.6116504854369064E-2</v>
      </c>
    </row>
    <row r="5" spans="1:7" x14ac:dyDescent="0.25">
      <c r="B5" s="1">
        <f>1/100</f>
        <v>0.01</v>
      </c>
      <c r="C5" s="2">
        <f t="shared" ref="C5" si="3">$A$2/(2*B5+$A$2)</f>
        <v>1.4778325123152707E-2</v>
      </c>
      <c r="D5" s="1">
        <v>52.5</v>
      </c>
      <c r="E5" s="1">
        <f t="shared" si="2"/>
        <v>1.2742718446601942</v>
      </c>
      <c r="F5" s="1">
        <f t="shared" si="0"/>
        <v>11.299999999999997</v>
      </c>
      <c r="G5" s="2">
        <f t="shared" si="1"/>
        <v>0.27427184466019411</v>
      </c>
    </row>
    <row r="6" spans="1:7" x14ac:dyDescent="0.25">
      <c r="B6" s="1">
        <f>1/100</f>
        <v>0.01</v>
      </c>
      <c r="C6" s="2">
        <f>-$A$2/(2*B6+$A$2)</f>
        <v>-1.4778325123152707E-2</v>
      </c>
      <c r="D6" s="1">
        <v>36</v>
      </c>
      <c r="E6" s="1">
        <f t="shared" si="2"/>
        <v>0.87378640776699024</v>
      </c>
      <c r="F6" s="1">
        <f t="shared" si="0"/>
        <v>-5.2000000000000028</v>
      </c>
      <c r="G6" s="2">
        <f t="shared" si="1"/>
        <v>-0.12621359223300976</v>
      </c>
    </row>
    <row r="7" spans="1:7" x14ac:dyDescent="0.25">
      <c r="B7" s="1">
        <f>4.5/2/100</f>
        <v>2.2499999999999999E-2</v>
      </c>
      <c r="C7" s="2">
        <f>$A$2/(2*B7+$A$2)</f>
        <v>6.6225165562913899E-3</v>
      </c>
      <c r="D7" s="1">
        <v>45.6</v>
      </c>
      <c r="E7" s="1">
        <f>D7/$D$2</f>
        <v>1.1067961165048543</v>
      </c>
      <c r="F7" s="1">
        <f>D7-$D$2</f>
        <v>4.3999999999999986</v>
      </c>
      <c r="G7" s="2">
        <f>F7/$D$2</f>
        <v>0.10679611650485432</v>
      </c>
    </row>
    <row r="8" spans="1:7" x14ac:dyDescent="0.25">
      <c r="B8" s="1">
        <f>4.5/2/100</f>
        <v>2.2499999999999999E-2</v>
      </c>
      <c r="C8" s="2">
        <f t="shared" ref="C8" si="4">-$A$2/(2*B8+$A$2)</f>
        <v>-6.6225165562913899E-3</v>
      </c>
      <c r="D8" s="1">
        <v>39.5</v>
      </c>
      <c r="E8" s="1">
        <f>D8/$D$2</f>
        <v>0.95873786407766981</v>
      </c>
      <c r="F8" s="1">
        <f>D8-$D$2</f>
        <v>-1.7000000000000028</v>
      </c>
      <c r="G8" s="2">
        <f>F8/$D$2</f>
        <v>-4.1262135922330162E-2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737AE-35C0-43A9-B3E7-6A33C307FB29}">
  <dimension ref="A1:C10"/>
  <sheetViews>
    <sheetView tabSelected="1" workbookViewId="0">
      <selection activeCell="Q7" sqref="Q7"/>
    </sheetView>
  </sheetViews>
  <sheetFormatPr baseColWidth="10" defaultRowHeight="15" x14ac:dyDescent="0.25"/>
  <cols>
    <col min="1" max="2" width="12.7109375" bestFit="1" customWidth="1"/>
    <col min="6" max="6" width="22" bestFit="1" customWidth="1"/>
  </cols>
  <sheetData>
    <row r="1" spans="1:3" x14ac:dyDescent="0.25">
      <c r="A1" t="s">
        <v>2</v>
      </c>
      <c r="B1" t="s">
        <v>11</v>
      </c>
      <c r="C1" t="s">
        <v>12</v>
      </c>
    </row>
    <row r="2" spans="1:3" x14ac:dyDescent="0.25">
      <c r="A2" s="3">
        <v>0</v>
      </c>
      <c r="B2" s="3">
        <v>0</v>
      </c>
      <c r="C2" s="3">
        <v>0</v>
      </c>
    </row>
    <row r="3" spans="1:3" x14ac:dyDescent="0.25">
      <c r="A3" s="3">
        <v>5.9642147117296212E-3</v>
      </c>
      <c r="B3" s="3">
        <v>3.6842105263157857E-2</v>
      </c>
      <c r="C3" s="3">
        <v>0.19174757281553392</v>
      </c>
    </row>
    <row r="4" spans="1:3" x14ac:dyDescent="0.25">
      <c r="A4" s="3">
        <v>-5.9642147117296212E-3</v>
      </c>
      <c r="B4" s="3">
        <v>-2.6315789473684209E-2</v>
      </c>
      <c r="C4" s="3">
        <v>-4.6116504854369064E-2</v>
      </c>
    </row>
    <row r="5" spans="1:3" x14ac:dyDescent="0.25">
      <c r="A5" s="3">
        <v>1.4778325123152707E-2</v>
      </c>
      <c r="B5" s="3">
        <v>0.11578947368421048</v>
      </c>
      <c r="C5" s="3">
        <v>0.27427184466019411</v>
      </c>
    </row>
    <row r="6" spans="1:3" x14ac:dyDescent="0.25">
      <c r="A6" s="3">
        <v>-1.4778325123152707E-2</v>
      </c>
      <c r="B6" s="3">
        <v>-0.10526315789473684</v>
      </c>
      <c r="C6" s="3">
        <v>-0.12621359223300976</v>
      </c>
    </row>
    <row r="7" spans="1:3" x14ac:dyDescent="0.25">
      <c r="A7" s="3">
        <v>8.4985835694050965E-3</v>
      </c>
      <c r="B7" s="3">
        <v>4.7368421052631504E-2</v>
      </c>
      <c r="C7" s="3"/>
    </row>
    <row r="8" spans="1:3" x14ac:dyDescent="0.25">
      <c r="A8" s="3">
        <v>-8.4985835694050965E-3</v>
      </c>
      <c r="B8" s="3">
        <v>-7.8947368421052627E-2</v>
      </c>
      <c r="C8" s="3"/>
    </row>
    <row r="9" spans="1:3" x14ac:dyDescent="0.25">
      <c r="A9" s="3">
        <v>6.6225165562913899E-3</v>
      </c>
      <c r="B9" s="3">
        <v>3.6842105263157857E-2</v>
      </c>
      <c r="C9" s="3">
        <v>0.10679611650485432</v>
      </c>
    </row>
    <row r="10" spans="1:3" x14ac:dyDescent="0.25">
      <c r="A10" s="3">
        <v>-6.6225165562913899E-3</v>
      </c>
      <c r="B10" s="3">
        <v>-3.6842105263157857E-2</v>
      </c>
      <c r="C10" s="3">
        <v>-4.1262135922330162E-2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12B</vt:lpstr>
      <vt:lpstr>HB</vt:lpstr>
      <vt:lpstr>Synthèse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LENI</dc:creator>
  <cp:lastModifiedBy>Sébastien LENI</cp:lastModifiedBy>
  <dcterms:created xsi:type="dcterms:W3CDTF">2015-06-05T18:19:34Z</dcterms:created>
  <dcterms:modified xsi:type="dcterms:W3CDTF">2021-05-05T10:03:49Z</dcterms:modified>
</cp:coreProperties>
</file>