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240" windowHeight="12225"/>
  </bookViews>
  <sheets>
    <sheet name="Feuil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7" i="1" l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6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5" i="1"/>
  <c r="AA4" i="1"/>
  <c r="AA5" i="1"/>
  <c r="AA6" i="1"/>
  <c r="AA7" i="1"/>
  <c r="AA8" i="1"/>
  <c r="AA9" i="1"/>
  <c r="AA10" i="1"/>
  <c r="AA11" i="1"/>
  <c r="AA3" i="1"/>
  <c r="R4" i="1"/>
  <c r="R5" i="1"/>
  <c r="R6" i="1"/>
  <c r="R7" i="1"/>
  <c r="R8" i="1"/>
  <c r="R9" i="1"/>
  <c r="R10" i="1"/>
  <c r="R11" i="1"/>
  <c r="R3" i="1"/>
  <c r="I3" i="1"/>
  <c r="I4" i="1"/>
  <c r="I6" i="1"/>
  <c r="I7" i="1"/>
  <c r="I8" i="1"/>
  <c r="I9" i="1"/>
  <c r="I10" i="1"/>
  <c r="I11" i="1"/>
  <c r="I5" i="1"/>
  <c r="BC7" i="1" l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AQ38" i="1"/>
  <c r="AQ39" i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7" i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E6" i="1" l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G5" i="1" l="1"/>
  <c r="G6" i="1" s="1"/>
  <c r="G7" i="1" s="1"/>
  <c r="G8" i="1" s="1"/>
  <c r="G9" i="1" s="1"/>
  <c r="G10" i="1" s="1"/>
  <c r="G11" i="1" s="1"/>
  <c r="Y4" i="1"/>
  <c r="Y5" i="1" s="1"/>
  <c r="Y6" i="1" s="1"/>
  <c r="Y7" i="1" s="1"/>
  <c r="Y8" i="1" s="1"/>
  <c r="Y9" i="1" s="1"/>
  <c r="Y10" i="1" s="1"/>
  <c r="Y11" i="1" s="1"/>
  <c r="P4" i="1"/>
  <c r="P5" i="1" s="1"/>
  <c r="P6" i="1" s="1"/>
  <c r="P7" i="1" s="1"/>
  <c r="P8" i="1" s="1"/>
  <c r="P9" i="1" s="1"/>
  <c r="P10" i="1" s="1"/>
  <c r="P11" i="1" s="1"/>
  <c r="G4" i="1"/>
</calcChain>
</file>

<file path=xl/sharedStrings.xml><?xml version="1.0" encoding="utf-8"?>
<sst xmlns="http://schemas.openxmlformats.org/spreadsheetml/2006/main" count="57" uniqueCount="26">
  <si>
    <t xml:space="preserve">Type de crayon : </t>
  </si>
  <si>
    <t>HB</t>
  </si>
  <si>
    <t>R2 (Ohm)</t>
  </si>
  <si>
    <t>Vadc (V)</t>
  </si>
  <si>
    <t>R0 (Ohm)</t>
  </si>
  <si>
    <t>deflection (cm)</t>
  </si>
  <si>
    <t>delta R (Ohm)</t>
  </si>
  <si>
    <t>deltaR/R0</t>
  </si>
  <si>
    <t>Type de crayon :</t>
  </si>
  <si>
    <t>B</t>
  </si>
  <si>
    <t xml:space="preserve">longueur : </t>
  </si>
  <si>
    <t>3,4 cm</t>
  </si>
  <si>
    <t>10000 Ohm</t>
  </si>
  <si>
    <t>écrat entre les pins :</t>
  </si>
  <si>
    <t>3 mm</t>
  </si>
  <si>
    <t xml:space="preserve">écrat entre les pins : </t>
  </si>
  <si>
    <t>largueur :</t>
  </si>
  <si>
    <t>7 mm</t>
  </si>
  <si>
    <t xml:space="preserve">largueur : </t>
  </si>
  <si>
    <t>Mesures dans le temps</t>
  </si>
  <si>
    <t>crayon B</t>
  </si>
  <si>
    <t>R (ohm)</t>
  </si>
  <si>
    <t>temps (s)</t>
  </si>
  <si>
    <t>delta R/R0</t>
  </si>
  <si>
    <t>crayon HB</t>
  </si>
  <si>
    <t>crayon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</si>
</sst>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Capteur</a:t>
            </a:r>
            <a:r>
              <a:rPr lang="fr-FR" baseline="0"/>
              <a:t> de graphite avec crayon HB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Feuil1!$G$3:$G$11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Feuil1!$I$3:$I$11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-3.850593692022263</c:v>
                </c:pt>
                <c:pt idx="3">
                  <c:v>-7.421150278293136</c:v>
                </c:pt>
                <c:pt idx="4">
                  <c:v>-9.1107884972170687</c:v>
                </c:pt>
                <c:pt idx="5">
                  <c:v>-10.741141001855288</c:v>
                </c:pt>
                <c:pt idx="6">
                  <c:v>-12.315269016697588</c:v>
                </c:pt>
                <c:pt idx="7">
                  <c:v>-13.836038961038961</c:v>
                </c:pt>
                <c:pt idx="8">
                  <c:v>-13.836038961038961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1-4746-A77E-2D3F1BF5B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59872"/>
        <c:axId val="166960448"/>
      </c:scatterChart>
      <c:valAx>
        <c:axId val="16695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b="0"/>
                  <a:t>déflexion</a:t>
                </a:r>
                <a:r>
                  <a:rPr lang="fr-FR" b="0" baseline="0"/>
                  <a:t> (cm)</a:t>
                </a:r>
                <a:endParaRPr lang="fr-FR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960448"/>
        <c:crosses val="autoZero"/>
        <c:crossBetween val="midCat"/>
      </c:valAx>
      <c:valAx>
        <c:axId val="166960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effectLst/>
                  </a:rPr>
                  <a:t>Δ</a:t>
                </a:r>
                <a:r>
                  <a:rPr lang="fr-FR" sz="1000" b="0" i="0" baseline="0">
                    <a:effectLst/>
                  </a:rPr>
                  <a:t>R/R0 (%)</a:t>
                </a:r>
                <a:endParaRPr lang="fr-FR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95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Capteur de graphite avec crayon B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3906255468066492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75240594925637"/>
          <c:y val="0.19480351414406533"/>
          <c:w val="0.63637904636920384"/>
          <c:h val="0.591045129775444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Feuil1!$P$3:$P$11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Feuil1!$R$3:$R$11</c:f>
              <c:numCache>
                <c:formatCode>General</c:formatCode>
                <c:ptCount val="9"/>
                <c:pt idx="0">
                  <c:v>0</c:v>
                </c:pt>
                <c:pt idx="1">
                  <c:v>-2.4886941424126849</c:v>
                </c:pt>
                <c:pt idx="2">
                  <c:v>-3.6886103657712326</c:v>
                </c:pt>
                <c:pt idx="3">
                  <c:v>-4.8602754593269104</c:v>
                </c:pt>
                <c:pt idx="4">
                  <c:v>-6.0046959954004864</c:v>
                </c:pt>
                <c:pt idx="5">
                  <c:v>-8.2155165285512748</c:v>
                </c:pt>
                <c:pt idx="6">
                  <c:v>-8.2155165285512748</c:v>
                </c:pt>
                <c:pt idx="7">
                  <c:v>-10.328080691012644</c:v>
                </c:pt>
                <c:pt idx="8">
                  <c:v>-10.328080691012644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BA-4F71-B0A9-C2CA6C06C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1872"/>
        <c:axId val="206112448"/>
      </c:scatterChart>
      <c:valAx>
        <c:axId val="20611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fr-FR" sz="1000" b="0" i="0" u="none" strike="noStrike" baseline="0">
                    <a:effectLst/>
                  </a:rPr>
                  <a:t>déflexion (cm)</a:t>
                </a:r>
                <a:endParaRPr lang="fr-FR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112448"/>
        <c:crosses val="autoZero"/>
        <c:crossBetween val="midCat"/>
      </c:valAx>
      <c:valAx>
        <c:axId val="2061124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effectLst/>
                  </a:rPr>
                  <a:t>Δ</a:t>
                </a:r>
                <a:r>
                  <a:rPr lang="fr-FR" sz="1000" b="0" i="0" baseline="0">
                    <a:effectLst/>
                  </a:rPr>
                  <a:t>R/R0 (%)</a:t>
                </a:r>
                <a:endParaRPr lang="fr-FR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111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Capteur</a:t>
            </a:r>
            <a:r>
              <a:rPr lang="fr-FR" baseline="0"/>
              <a:t> de graphite avec crayon 2B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Feuil1!$Y$3:$Y$11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Feuil1!$AA$3:$AA$11</c:f>
              <c:numCache>
                <c:formatCode>General</c:formatCode>
                <c:ptCount val="9"/>
                <c:pt idx="0">
                  <c:v>0</c:v>
                </c:pt>
                <c:pt idx="1">
                  <c:v>-1.2948912153924514</c:v>
                </c:pt>
                <c:pt idx="2">
                  <c:v>-3.1794293686324062</c:v>
                </c:pt>
                <c:pt idx="3">
                  <c:v>-3.7927357348195323</c:v>
                </c:pt>
                <c:pt idx="4">
                  <c:v>-4.3988254539021225</c:v>
                </c:pt>
                <c:pt idx="5">
                  <c:v>-5.5898670999030537</c:v>
                </c:pt>
                <c:pt idx="6">
                  <c:v>-6.1750673415604753</c:v>
                </c:pt>
                <c:pt idx="7">
                  <c:v>-6.7535320459203296</c:v>
                </c:pt>
                <c:pt idx="8">
                  <c:v>-7.3253934405811725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EB-43A5-9B8A-B9AA32EA7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4176"/>
        <c:axId val="206114752"/>
      </c:scatterChart>
      <c:valAx>
        <c:axId val="20611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déflexion (cm)</a:t>
                </a:r>
                <a:endParaRPr lang="fr-FR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114752"/>
        <c:crosses val="autoZero"/>
        <c:crossBetween val="midCat"/>
      </c:valAx>
      <c:valAx>
        <c:axId val="2061147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effectLst/>
                  </a:rPr>
                  <a:t>Δ</a:t>
                </a:r>
                <a:r>
                  <a:rPr lang="fr-FR" sz="1000" b="0" i="0" baseline="0">
                    <a:effectLst/>
                  </a:rPr>
                  <a:t>R/R0 (%)</a:t>
                </a:r>
                <a:endParaRPr lang="fr-FR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11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Capteur</a:t>
            </a:r>
            <a:r>
              <a:rPr lang="fr-FR" baseline="0"/>
              <a:t> de graphite en compression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Feuil1!$G$3:$G$11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Feuil1!$I$3:$I$11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-3.850593692022263</c:v>
                </c:pt>
                <c:pt idx="3">
                  <c:v>-7.421150278293136</c:v>
                </c:pt>
                <c:pt idx="4">
                  <c:v>-9.1107884972170687</c:v>
                </c:pt>
                <c:pt idx="5">
                  <c:v>-10.741141001855288</c:v>
                </c:pt>
                <c:pt idx="6">
                  <c:v>-12.315269016697588</c:v>
                </c:pt>
                <c:pt idx="7">
                  <c:v>-13.836038961038961</c:v>
                </c:pt>
                <c:pt idx="8">
                  <c:v>-13.836038961038961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E3-4EAE-8745-52506E55D9E7}"/>
            </c:ext>
          </c:extLst>
        </c:ser>
        <c:ser>
          <c:idx val="2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Feuil1!$P$3:$P$11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Feuil1!$R$3:$R$11</c:f>
              <c:numCache>
                <c:formatCode>General</c:formatCode>
                <c:ptCount val="9"/>
                <c:pt idx="0">
                  <c:v>0</c:v>
                </c:pt>
                <c:pt idx="1">
                  <c:v>-2.4886941424126849</c:v>
                </c:pt>
                <c:pt idx="2">
                  <c:v>-3.6886103657712326</c:v>
                </c:pt>
                <c:pt idx="3">
                  <c:v>-4.8602754593269104</c:v>
                </c:pt>
                <c:pt idx="4">
                  <c:v>-6.0046959954004864</c:v>
                </c:pt>
                <c:pt idx="5">
                  <c:v>-8.2155165285512748</c:v>
                </c:pt>
                <c:pt idx="6">
                  <c:v>-8.2155165285512748</c:v>
                </c:pt>
                <c:pt idx="7">
                  <c:v>-10.328080691012644</c:v>
                </c:pt>
                <c:pt idx="8">
                  <c:v>-10.328080691012644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7E3-4EAE-8745-52506E55D9E7}"/>
            </c:ext>
          </c:extLst>
        </c:ser>
        <c:ser>
          <c:idx val="3"/>
          <c:order val="2"/>
          <c:tx>
            <c:v>2B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Feuil1!$Y$3:$Y$11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Feuil1!$AA$3:$AA$11</c:f>
              <c:numCache>
                <c:formatCode>General</c:formatCode>
                <c:ptCount val="9"/>
                <c:pt idx="0">
                  <c:v>0</c:v>
                </c:pt>
                <c:pt idx="1">
                  <c:v>-1.2948912153924514</c:v>
                </c:pt>
                <c:pt idx="2">
                  <c:v>-3.1794293686324062</c:v>
                </c:pt>
                <c:pt idx="3">
                  <c:v>-3.7927357348195323</c:v>
                </c:pt>
                <c:pt idx="4">
                  <c:v>-4.3988254539021225</c:v>
                </c:pt>
                <c:pt idx="5">
                  <c:v>-5.5898670999030537</c:v>
                </c:pt>
                <c:pt idx="6">
                  <c:v>-6.1750673415604753</c:v>
                </c:pt>
                <c:pt idx="7">
                  <c:v>-6.7535320459203296</c:v>
                </c:pt>
                <c:pt idx="8">
                  <c:v>-7.3253934405811725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7E3-4EAE-8745-52506E55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6480"/>
        <c:axId val="206117056"/>
      </c:scatterChart>
      <c:valAx>
        <c:axId val="20611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rgbClr val="45455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déflexion (cm)</a:t>
                </a:r>
                <a:endParaRPr lang="fr-F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117056"/>
        <c:crosses val="autoZero"/>
        <c:crossBetween val="midCat"/>
      </c:valAx>
      <c:valAx>
        <c:axId val="2061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45455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effectLst/>
                  </a:rPr>
                  <a:t>Δ</a:t>
                </a:r>
                <a:r>
                  <a:rPr lang="fr-FR" sz="1000" b="0" i="0" baseline="0">
                    <a:effectLst/>
                  </a:rPr>
                  <a:t>R/R0 (%)</a:t>
                </a:r>
                <a:endParaRPr lang="fr-F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11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Capteur</a:t>
            </a:r>
            <a:r>
              <a:rPr lang="fr-FR" baseline="0"/>
              <a:t> de graphite avec crayon B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deltaR/R0</c:v>
          </c:tx>
          <c:marker>
            <c:symbol val="none"/>
          </c:marker>
          <c:xVal>
            <c:numRef>
              <c:f>Feuil1!$AE$5:$AE$36</c:f>
              <c:numCache>
                <c:formatCode>General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</c:numCache>
            </c:numRef>
          </c:xVal>
          <c:yVal>
            <c:numRef>
              <c:f>Feuil1!$AG$5:$AG$36</c:f>
              <c:numCache>
                <c:formatCode>General</c:formatCode>
                <c:ptCount val="32"/>
                <c:pt idx="0">
                  <c:v>0</c:v>
                </c:pt>
                <c:pt idx="1">
                  <c:v>-5.9570979515746059</c:v>
                </c:pt>
                <c:pt idx="2">
                  <c:v>-5.9570979515746059</c:v>
                </c:pt>
                <c:pt idx="3">
                  <c:v>-11.252314102368587</c:v>
                </c:pt>
                <c:pt idx="4">
                  <c:v>-11.252314102368587</c:v>
                </c:pt>
                <c:pt idx="5">
                  <c:v>-13.685240948543974</c:v>
                </c:pt>
                <c:pt idx="6">
                  <c:v>-15.990135431021496</c:v>
                </c:pt>
                <c:pt idx="7">
                  <c:v>-15.990135431021496</c:v>
                </c:pt>
                <c:pt idx="8">
                  <c:v>-18.176817754560503</c:v>
                </c:pt>
                <c:pt idx="9">
                  <c:v>-13.685240948543974</c:v>
                </c:pt>
                <c:pt idx="10">
                  <c:v>-15.990135431021496</c:v>
                </c:pt>
                <c:pt idx="11">
                  <c:v>-11.252314102368587</c:v>
                </c:pt>
                <c:pt idx="12">
                  <c:v>-5.9570979515746059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-3.0688024341168241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-5.9570979515746059</c:v>
                </c:pt>
                <c:pt idx="25">
                  <c:v>-11.252308325777552</c:v>
                </c:pt>
                <c:pt idx="26">
                  <c:v>-13.685240948543974</c:v>
                </c:pt>
                <c:pt idx="27">
                  <c:v>-13.685240948543974</c:v>
                </c:pt>
                <c:pt idx="28">
                  <c:v>-18.176811977969468</c:v>
                </c:pt>
                <c:pt idx="29">
                  <c:v>-13.685240948543974</c:v>
                </c:pt>
                <c:pt idx="30">
                  <c:v>-15.99012965443046</c:v>
                </c:pt>
                <c:pt idx="31">
                  <c:v>-11.252308325777552</c:v>
                </c:pt>
              </c:numCache>
            </c:numRef>
          </c:yVal>
          <c:smooth val="1"/>
        </c:ser>
        <c:ser>
          <c:idx val="22"/>
          <c:order val="1"/>
          <c:marker>
            <c:symbol val="none"/>
          </c:marker>
          <c:yVal>
            <c:numRef>
              <c:f>Feuil1!$AE$26</c:f>
              <c:numCache>
                <c:formatCode>General</c:formatCode>
                <c:ptCount val="1"/>
                <c:pt idx="0">
                  <c:v>2.2000000000000006</c:v>
                </c:pt>
              </c:numCache>
            </c:numRef>
          </c:yVal>
          <c:smooth val="1"/>
        </c:ser>
        <c:ser>
          <c:idx val="27"/>
          <c:order val="2"/>
          <c:marker>
            <c:symbol val="none"/>
          </c:marker>
          <c:yVal>
            <c:numRef>
              <c:f>Feuil1!$AE$31</c:f>
              <c:numCache>
                <c:formatCode>General</c:formatCode>
                <c:ptCount val="1"/>
                <c:pt idx="0">
                  <c:v>2.7000000000000011</c:v>
                </c:pt>
              </c:numCache>
            </c:numRef>
          </c:yVal>
          <c:smooth val="1"/>
        </c:ser>
        <c:ser>
          <c:idx val="28"/>
          <c:order val="3"/>
          <c:marker>
            <c:symbol val="none"/>
          </c:marker>
          <c:yVal>
            <c:numRef>
              <c:f>Feuil1!$AE$32</c:f>
              <c:numCache>
                <c:formatCode>General</c:formatCode>
                <c:ptCount val="1"/>
                <c:pt idx="0">
                  <c:v>2.8000000000000012</c:v>
                </c:pt>
              </c:numCache>
            </c:numRef>
          </c:yVal>
          <c:smooth val="1"/>
        </c:ser>
        <c:ser>
          <c:idx val="30"/>
          <c:order val="4"/>
          <c:marker>
            <c:symbol val="none"/>
          </c:marker>
          <c:yVal>
            <c:numRef>
              <c:f>Feuil1!$AE$34</c:f>
              <c:numCache>
                <c:formatCode>General</c:formatCode>
                <c:ptCount val="1"/>
                <c:pt idx="0">
                  <c:v>3.0000000000000013</c:v>
                </c:pt>
              </c:numCache>
            </c:numRef>
          </c:yVal>
          <c:smooth val="1"/>
        </c:ser>
        <c:ser>
          <c:idx val="31"/>
          <c:order val="5"/>
          <c:marker>
            <c:symbol val="none"/>
          </c:marker>
          <c:yVal>
            <c:numRef>
              <c:f>Feuil1!$AE$35</c:f>
              <c:numCache>
                <c:formatCode>General</c:formatCode>
                <c:ptCount val="1"/>
                <c:pt idx="0">
                  <c:v>3.1000000000000014</c:v>
                </c:pt>
              </c:numCache>
            </c:numRef>
          </c:yVal>
          <c:smooth val="1"/>
        </c:ser>
        <c:ser>
          <c:idx val="32"/>
          <c:order val="6"/>
          <c:marker>
            <c:symbol val="none"/>
          </c:marker>
          <c:yVal>
            <c:numRef>
              <c:f>Feuil1!$AE$36</c:f>
              <c:numCache>
                <c:formatCode>General</c:formatCode>
                <c:ptCount val="1"/>
                <c:pt idx="0">
                  <c:v>3.2000000000000015</c:v>
                </c:pt>
              </c:numCache>
            </c:numRef>
          </c:yVal>
          <c:smooth val="1"/>
        </c:ser>
        <c:ser>
          <c:idx val="33"/>
          <c:order val="7"/>
          <c:marker>
            <c:symbol val="none"/>
          </c:marker>
          <c:yVal>
            <c:numRef>
              <c:f>Feuil1!$AG$5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34"/>
          <c:order val="8"/>
          <c:marker>
            <c:symbol val="none"/>
          </c:marker>
          <c:yVal>
            <c:numRef>
              <c:f>Feuil1!$AG$6</c:f>
              <c:numCache>
                <c:formatCode>General</c:formatCode>
                <c:ptCount val="1"/>
                <c:pt idx="0">
                  <c:v>-5.9570979515746059</c:v>
                </c:pt>
              </c:numCache>
            </c:numRef>
          </c:yVal>
          <c:smooth val="1"/>
        </c:ser>
        <c:ser>
          <c:idx val="35"/>
          <c:order val="9"/>
          <c:marker>
            <c:symbol val="none"/>
          </c:marker>
          <c:yVal>
            <c:numRef>
              <c:f>Feuil1!$AG$7</c:f>
              <c:numCache>
                <c:formatCode>General</c:formatCode>
                <c:ptCount val="1"/>
                <c:pt idx="0">
                  <c:v>-5.9570979515746059</c:v>
                </c:pt>
              </c:numCache>
            </c:numRef>
          </c:yVal>
          <c:smooth val="1"/>
        </c:ser>
        <c:ser>
          <c:idx val="36"/>
          <c:order val="10"/>
          <c:marker>
            <c:symbol val="none"/>
          </c:marker>
          <c:yVal>
            <c:numRef>
              <c:f>Feuil1!$AG$8</c:f>
              <c:numCache>
                <c:formatCode>General</c:formatCode>
                <c:ptCount val="1"/>
                <c:pt idx="0">
                  <c:v>-11.252314102368587</c:v>
                </c:pt>
              </c:numCache>
            </c:numRef>
          </c:yVal>
          <c:smooth val="1"/>
        </c:ser>
        <c:ser>
          <c:idx val="37"/>
          <c:order val="11"/>
          <c:marker>
            <c:symbol val="none"/>
          </c:marker>
          <c:yVal>
            <c:numRef>
              <c:f>Feuil1!$AG$9</c:f>
              <c:numCache>
                <c:formatCode>General</c:formatCode>
                <c:ptCount val="1"/>
                <c:pt idx="0">
                  <c:v>-11.252314102368587</c:v>
                </c:pt>
              </c:numCache>
            </c:numRef>
          </c:yVal>
          <c:smooth val="1"/>
        </c:ser>
        <c:ser>
          <c:idx val="38"/>
          <c:order val="12"/>
          <c:marker>
            <c:symbol val="none"/>
          </c:marker>
          <c:yVal>
            <c:numRef>
              <c:f>Feuil1!$AG$10</c:f>
              <c:numCache>
                <c:formatCode>General</c:formatCode>
                <c:ptCount val="1"/>
                <c:pt idx="0">
                  <c:v>-13.685240948543974</c:v>
                </c:pt>
              </c:numCache>
            </c:numRef>
          </c:yVal>
          <c:smooth val="1"/>
        </c:ser>
        <c:ser>
          <c:idx val="39"/>
          <c:order val="13"/>
          <c:marker>
            <c:symbol val="none"/>
          </c:marker>
          <c:yVal>
            <c:numRef>
              <c:f>Feuil1!$AG$11</c:f>
              <c:numCache>
                <c:formatCode>General</c:formatCode>
                <c:ptCount val="1"/>
                <c:pt idx="0">
                  <c:v>-15.990135431021496</c:v>
                </c:pt>
              </c:numCache>
            </c:numRef>
          </c:yVal>
          <c:smooth val="1"/>
        </c:ser>
        <c:ser>
          <c:idx val="40"/>
          <c:order val="14"/>
          <c:marker>
            <c:symbol val="none"/>
          </c:marker>
          <c:yVal>
            <c:numRef>
              <c:f>Feuil1!$AG$12</c:f>
              <c:numCache>
                <c:formatCode>General</c:formatCode>
                <c:ptCount val="1"/>
                <c:pt idx="0">
                  <c:v>-15.990135431021496</c:v>
                </c:pt>
              </c:numCache>
            </c:numRef>
          </c:yVal>
          <c:smooth val="1"/>
        </c:ser>
        <c:ser>
          <c:idx val="41"/>
          <c:order val="15"/>
          <c:marker>
            <c:symbol val="none"/>
          </c:marker>
          <c:yVal>
            <c:numRef>
              <c:f>Feuil1!$AG$13</c:f>
              <c:numCache>
                <c:formatCode>General</c:formatCode>
                <c:ptCount val="1"/>
                <c:pt idx="0">
                  <c:v>-18.176817754560503</c:v>
                </c:pt>
              </c:numCache>
            </c:numRef>
          </c:yVal>
          <c:smooth val="1"/>
        </c:ser>
        <c:ser>
          <c:idx val="42"/>
          <c:order val="16"/>
          <c:marker>
            <c:symbol val="none"/>
          </c:marker>
          <c:yVal>
            <c:numRef>
              <c:f>Feuil1!$AG$14</c:f>
              <c:numCache>
                <c:formatCode>General</c:formatCode>
                <c:ptCount val="1"/>
                <c:pt idx="0">
                  <c:v>-13.685240948543974</c:v>
                </c:pt>
              </c:numCache>
            </c:numRef>
          </c:yVal>
          <c:smooth val="1"/>
        </c:ser>
        <c:ser>
          <c:idx val="43"/>
          <c:order val="17"/>
          <c:marker>
            <c:symbol val="none"/>
          </c:marker>
          <c:yVal>
            <c:numRef>
              <c:f>Feuil1!$AG$15</c:f>
              <c:numCache>
                <c:formatCode>General</c:formatCode>
                <c:ptCount val="1"/>
                <c:pt idx="0">
                  <c:v>-15.990135431021496</c:v>
                </c:pt>
              </c:numCache>
            </c:numRef>
          </c:yVal>
          <c:smooth val="1"/>
        </c:ser>
        <c:ser>
          <c:idx val="44"/>
          <c:order val="18"/>
          <c:marker>
            <c:symbol val="none"/>
          </c:marker>
          <c:yVal>
            <c:numRef>
              <c:f>Feuil1!$AG$16</c:f>
              <c:numCache>
                <c:formatCode>General</c:formatCode>
                <c:ptCount val="1"/>
                <c:pt idx="0">
                  <c:v>-11.252314102368587</c:v>
                </c:pt>
              </c:numCache>
            </c:numRef>
          </c:yVal>
          <c:smooth val="1"/>
        </c:ser>
        <c:ser>
          <c:idx val="45"/>
          <c:order val="19"/>
          <c:marker>
            <c:symbol val="none"/>
          </c:marker>
          <c:yVal>
            <c:numRef>
              <c:f>Feuil1!$AG$17</c:f>
              <c:numCache>
                <c:formatCode>General</c:formatCode>
                <c:ptCount val="1"/>
                <c:pt idx="0">
                  <c:v>-5.9570979515746059</c:v>
                </c:pt>
              </c:numCache>
            </c:numRef>
          </c:yVal>
          <c:smooth val="1"/>
        </c:ser>
        <c:ser>
          <c:idx val="46"/>
          <c:order val="20"/>
          <c:marker>
            <c:symbol val="none"/>
          </c:marker>
          <c:yVal>
            <c:numRef>
              <c:f>Feuil1!$AG$18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47"/>
          <c:order val="21"/>
          <c:marker>
            <c:symbol val="none"/>
          </c:marker>
          <c:yVal>
            <c:numRef>
              <c:f>Feuil1!$AG$19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48"/>
          <c:order val="22"/>
          <c:marker>
            <c:symbol val="none"/>
          </c:marker>
          <c:yVal>
            <c:numRef>
              <c:f>Feuil1!$AG$20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49"/>
          <c:order val="23"/>
          <c:marker>
            <c:symbol val="none"/>
          </c:marker>
          <c:yVal>
            <c:numRef>
              <c:f>Feuil1!$AG$21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50"/>
          <c:order val="24"/>
          <c:marker>
            <c:symbol val="none"/>
          </c:marker>
          <c:yVal>
            <c:numRef>
              <c:f>Feuil1!$AG$22</c:f>
              <c:numCache>
                <c:formatCode>General</c:formatCode>
                <c:ptCount val="1"/>
                <c:pt idx="0">
                  <c:v>-3.0688024341168241</c:v>
                </c:pt>
              </c:numCache>
            </c:numRef>
          </c:yVal>
          <c:smooth val="1"/>
        </c:ser>
        <c:ser>
          <c:idx val="51"/>
          <c:order val="25"/>
          <c:marker>
            <c:symbol val="none"/>
          </c:marker>
          <c:yVal>
            <c:numRef>
              <c:f>Feuil1!$AG$23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52"/>
          <c:order val="26"/>
          <c:marker>
            <c:symbol val="none"/>
          </c:marker>
          <c:yVal>
            <c:numRef>
              <c:f>Feuil1!$AG$24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53"/>
          <c:order val="27"/>
          <c:marker>
            <c:symbol val="none"/>
          </c:marker>
          <c:yVal>
            <c:numRef>
              <c:f>Feuil1!$AG$25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54"/>
          <c:order val="28"/>
          <c:marker>
            <c:symbol val="none"/>
          </c:marker>
          <c:yVal>
            <c:numRef>
              <c:f>Feuil1!$AG$26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55"/>
          <c:order val="29"/>
          <c:marker>
            <c:symbol val="none"/>
          </c:marker>
          <c:yVal>
            <c:numRef>
              <c:f>Feuil1!$AG$27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56"/>
          <c:order val="30"/>
          <c:marker>
            <c:symbol val="none"/>
          </c:marker>
          <c:yVal>
            <c:numRef>
              <c:f>Feuil1!$AG$28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57"/>
          <c:order val="31"/>
          <c:marker>
            <c:symbol val="none"/>
          </c:marker>
          <c:yVal>
            <c:numRef>
              <c:f>Feuil1!$AG$29</c:f>
              <c:numCache>
                <c:formatCode>General</c:formatCode>
                <c:ptCount val="1"/>
                <c:pt idx="0">
                  <c:v>-5.9570979515746059</c:v>
                </c:pt>
              </c:numCache>
            </c:numRef>
          </c:yVal>
          <c:smooth val="1"/>
        </c:ser>
        <c:ser>
          <c:idx val="58"/>
          <c:order val="32"/>
          <c:marker>
            <c:symbol val="none"/>
          </c:marker>
          <c:yVal>
            <c:numRef>
              <c:f>Feuil1!$AG$30</c:f>
              <c:numCache>
                <c:formatCode>General</c:formatCode>
                <c:ptCount val="1"/>
                <c:pt idx="0">
                  <c:v>-11.252308325777552</c:v>
                </c:pt>
              </c:numCache>
            </c:numRef>
          </c:yVal>
          <c:smooth val="1"/>
        </c:ser>
        <c:ser>
          <c:idx val="59"/>
          <c:order val="33"/>
          <c:marker>
            <c:symbol val="none"/>
          </c:marker>
          <c:yVal>
            <c:numRef>
              <c:f>Feuil1!$AG$31</c:f>
              <c:numCache>
                <c:formatCode>General</c:formatCode>
                <c:ptCount val="1"/>
                <c:pt idx="0">
                  <c:v>-13.685240948543974</c:v>
                </c:pt>
              </c:numCache>
            </c:numRef>
          </c:yVal>
          <c:smooth val="1"/>
        </c:ser>
        <c:ser>
          <c:idx val="60"/>
          <c:order val="34"/>
          <c:marker>
            <c:symbol val="none"/>
          </c:marker>
          <c:yVal>
            <c:numRef>
              <c:f>Feuil1!$AG$32</c:f>
              <c:numCache>
                <c:formatCode>General</c:formatCode>
                <c:ptCount val="1"/>
                <c:pt idx="0">
                  <c:v>-13.685240948543974</c:v>
                </c:pt>
              </c:numCache>
            </c:numRef>
          </c:yVal>
          <c:smooth val="1"/>
        </c:ser>
        <c:ser>
          <c:idx val="61"/>
          <c:order val="35"/>
          <c:marker>
            <c:symbol val="none"/>
          </c:marker>
          <c:yVal>
            <c:numRef>
              <c:f>Feuil1!$AG$33</c:f>
              <c:numCache>
                <c:formatCode>General</c:formatCode>
                <c:ptCount val="1"/>
                <c:pt idx="0">
                  <c:v>-18.176811977969468</c:v>
                </c:pt>
              </c:numCache>
            </c:numRef>
          </c:yVal>
          <c:smooth val="1"/>
        </c:ser>
        <c:ser>
          <c:idx val="62"/>
          <c:order val="36"/>
          <c:marker>
            <c:symbol val="none"/>
          </c:marker>
          <c:yVal>
            <c:numRef>
              <c:f>Feuil1!$AG$34</c:f>
              <c:numCache>
                <c:formatCode>General</c:formatCode>
                <c:ptCount val="1"/>
                <c:pt idx="0">
                  <c:v>-13.685240948543974</c:v>
                </c:pt>
              </c:numCache>
            </c:numRef>
          </c:yVal>
          <c:smooth val="1"/>
        </c:ser>
        <c:ser>
          <c:idx val="63"/>
          <c:order val="37"/>
          <c:marker>
            <c:symbol val="none"/>
          </c:marker>
          <c:yVal>
            <c:numRef>
              <c:f>Feuil1!$AG$35</c:f>
              <c:numCache>
                <c:formatCode>General</c:formatCode>
                <c:ptCount val="1"/>
                <c:pt idx="0">
                  <c:v>-15.99012965443046</c:v>
                </c:pt>
              </c:numCache>
            </c:numRef>
          </c:yVal>
          <c:smooth val="1"/>
        </c:ser>
        <c:ser>
          <c:idx val="64"/>
          <c:order val="38"/>
          <c:marker>
            <c:symbol val="none"/>
          </c:marker>
          <c:yVal>
            <c:numRef>
              <c:f>Feuil1!$AG$36</c:f>
              <c:numCache>
                <c:formatCode>General</c:formatCode>
                <c:ptCount val="1"/>
                <c:pt idx="0">
                  <c:v>-11.252308325777552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67488"/>
        <c:axId val="208168064"/>
      </c:scatterChart>
      <c:valAx>
        <c:axId val="20816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68064"/>
        <c:crosses val="autoZero"/>
        <c:crossBetween val="midCat"/>
      </c:valAx>
      <c:valAx>
        <c:axId val="2081680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effectLst/>
                  </a:rPr>
                  <a:t>Δ</a:t>
                </a:r>
                <a:r>
                  <a:rPr lang="fr-FR" sz="1000" b="0" i="0" baseline="0">
                    <a:effectLst/>
                  </a:rPr>
                  <a:t>R/R0 (%)</a:t>
                </a:r>
                <a:endParaRPr lang="fr-FR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7777777777777776E-2"/>
              <c:y val="0.380108866064238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167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Capteur</a:t>
            </a:r>
            <a:r>
              <a:rPr lang="fr-FR" baseline="0"/>
              <a:t> de graphite avec crayon HB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Feuil1!$AQ$6:$AQ$58</c:f>
              <c:numCache>
                <c:formatCode>General</c:formatCode>
                <c:ptCount val="53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</c:numCache>
            </c:numRef>
          </c:xVal>
          <c:yVal>
            <c:numRef>
              <c:f>Feuil1!$AS$6</c:f>
              <c:numCache>
                <c:formatCode>General</c:formatCode>
                <c:ptCount val="1"/>
                <c:pt idx="0">
                  <c:v>-7.8024605728457486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Feuil1!$AQ$6:$AQ$58</c:f>
              <c:numCache>
                <c:formatCode>General</c:formatCode>
                <c:ptCount val="53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</c:numCache>
            </c:numRef>
          </c:xVal>
          <c:yVal>
            <c:numRef>
              <c:f>Feuil1!$AS$6:$AS$58</c:f>
              <c:numCache>
                <c:formatCode>General</c:formatCode>
                <c:ptCount val="53"/>
                <c:pt idx="0">
                  <c:v>-7.8024605728457486</c:v>
                </c:pt>
                <c:pt idx="1">
                  <c:v>-10.143196141097768</c:v>
                </c:pt>
                <c:pt idx="2">
                  <c:v>-10.143196141097768</c:v>
                </c:pt>
                <c:pt idx="3">
                  <c:v>-10.143196141097768</c:v>
                </c:pt>
                <c:pt idx="4">
                  <c:v>-10.143196141097768</c:v>
                </c:pt>
                <c:pt idx="5">
                  <c:v>-12.369757265562102</c:v>
                </c:pt>
                <c:pt idx="6">
                  <c:v>-12.369757265562102</c:v>
                </c:pt>
                <c:pt idx="7">
                  <c:v>-12.369757265562102</c:v>
                </c:pt>
                <c:pt idx="8">
                  <c:v>-14.490286710572503</c:v>
                </c:pt>
                <c:pt idx="9">
                  <c:v>-12.369757265562102</c:v>
                </c:pt>
                <c:pt idx="10">
                  <c:v>-14.490286710572503</c:v>
                </c:pt>
                <c:pt idx="11">
                  <c:v>-14.490286710572503</c:v>
                </c:pt>
                <c:pt idx="12">
                  <c:v>-14.490286710572503</c:v>
                </c:pt>
                <c:pt idx="13">
                  <c:v>-14.490286710572503</c:v>
                </c:pt>
                <c:pt idx="14">
                  <c:v>-14.490286710572503</c:v>
                </c:pt>
                <c:pt idx="15">
                  <c:v>-14.490286710572503</c:v>
                </c:pt>
                <c:pt idx="16">
                  <c:v>-16.512178704972417</c:v>
                </c:pt>
                <c:pt idx="17">
                  <c:v>-14.490286710572503</c:v>
                </c:pt>
                <c:pt idx="18">
                  <c:v>-16.512178704972417</c:v>
                </c:pt>
                <c:pt idx="19">
                  <c:v>-14.490286710572503</c:v>
                </c:pt>
                <c:pt idx="20">
                  <c:v>-16.512178704972417</c:v>
                </c:pt>
                <c:pt idx="21">
                  <c:v>-16.512178704972417</c:v>
                </c:pt>
                <c:pt idx="22">
                  <c:v>-16.512178704972417</c:v>
                </c:pt>
                <c:pt idx="23">
                  <c:v>-18.442176577178923</c:v>
                </c:pt>
                <c:pt idx="24">
                  <c:v>-18.442176577178923</c:v>
                </c:pt>
                <c:pt idx="25">
                  <c:v>-20.286398791199801</c:v>
                </c:pt>
                <c:pt idx="26">
                  <c:v>-22.05043007269321</c:v>
                </c:pt>
                <c:pt idx="27">
                  <c:v>-20.286398791199801</c:v>
                </c:pt>
                <c:pt idx="28">
                  <c:v>-23.739399517018867</c:v>
                </c:pt>
                <c:pt idx="29">
                  <c:v>-22.05043007269321</c:v>
                </c:pt>
                <c:pt idx="30">
                  <c:v>-23.739399517018867</c:v>
                </c:pt>
                <c:pt idx="31">
                  <c:v>-23.739399517018867</c:v>
                </c:pt>
                <c:pt idx="32">
                  <c:v>-23.739399517018867</c:v>
                </c:pt>
                <c:pt idx="33">
                  <c:v>-23.739399517018867</c:v>
                </c:pt>
                <c:pt idx="34">
                  <c:v>-23.739399517018867</c:v>
                </c:pt>
                <c:pt idx="35">
                  <c:v>-25.357993607246556</c:v>
                </c:pt>
                <c:pt idx="36">
                  <c:v>-23.739399517018867</c:v>
                </c:pt>
                <c:pt idx="37">
                  <c:v>-23.739399517018867</c:v>
                </c:pt>
                <c:pt idx="38">
                  <c:v>-22.05043007269321</c:v>
                </c:pt>
                <c:pt idx="39">
                  <c:v>-20.286398791199801</c:v>
                </c:pt>
                <c:pt idx="40">
                  <c:v>-20.286398791199801</c:v>
                </c:pt>
                <c:pt idx="41">
                  <c:v>-14.490286710572503</c:v>
                </c:pt>
                <c:pt idx="42">
                  <c:v>-10.143196141097768</c:v>
                </c:pt>
                <c:pt idx="43">
                  <c:v>-10.143196141097768</c:v>
                </c:pt>
                <c:pt idx="44">
                  <c:v>-5.3385290808967039</c:v>
                </c:pt>
                <c:pt idx="45">
                  <c:v>-5.3385290808967039</c:v>
                </c:pt>
                <c:pt idx="46">
                  <c:v>-2.741403834701754</c:v>
                </c:pt>
                <c:pt idx="47">
                  <c:v>0</c:v>
                </c:pt>
                <c:pt idx="48">
                  <c:v>0</c:v>
                </c:pt>
                <c:pt idx="49">
                  <c:v>-2.741403834701754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72096"/>
        <c:axId val="208172672"/>
      </c:scatterChart>
      <c:valAx>
        <c:axId val="20817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temps (s)</a:t>
                </a:r>
                <a:endParaRPr lang="fr-FR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72672"/>
        <c:crosses val="autoZero"/>
        <c:crossBetween val="midCat"/>
      </c:valAx>
      <c:valAx>
        <c:axId val="2081726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 sz="1000" b="0" i="0" baseline="0">
                    <a:effectLst/>
                  </a:rPr>
                  <a:t>Δ</a:t>
                </a:r>
                <a:r>
                  <a:rPr lang="fr-FR" sz="1000" b="0" i="0" baseline="0">
                    <a:effectLst/>
                  </a:rPr>
                  <a:t>R/R0 (%)</a:t>
                </a:r>
                <a:endParaRPr lang="fr-FR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72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Capteur de graphite avec crayon 2B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Feuil1!$BC$6:$BC$35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</c:numCache>
            </c:numRef>
          </c:xVal>
          <c:yVal>
            <c:numRef>
              <c:f>Feuil1!$BE$6:$BE$35</c:f>
              <c:numCache>
                <c:formatCode>General</c:formatCode>
                <c:ptCount val="30"/>
                <c:pt idx="0">
                  <c:v>0</c:v>
                </c:pt>
                <c:pt idx="1">
                  <c:v>12.514819639278556</c:v>
                </c:pt>
                <c:pt idx="2">
                  <c:v>-12.978336673346694</c:v>
                </c:pt>
                <c:pt idx="3">
                  <c:v>19.996513026052103</c:v>
                </c:pt>
                <c:pt idx="4">
                  <c:v>-19.539078156312627</c:v>
                </c:pt>
                <c:pt idx="5">
                  <c:v>14.904809619238476</c:v>
                </c:pt>
                <c:pt idx="6">
                  <c:v>-1.8250801603206412</c:v>
                </c:pt>
                <c:pt idx="7">
                  <c:v>-10.052895791583166</c:v>
                </c:pt>
                <c:pt idx="8">
                  <c:v>17.396492985971946</c:v>
                </c:pt>
                <c:pt idx="9">
                  <c:v>-17.034068136272545</c:v>
                </c:pt>
                <c:pt idx="10">
                  <c:v>-12.978336673346694</c:v>
                </c:pt>
                <c:pt idx="11">
                  <c:v>1.8926653306613226</c:v>
                </c:pt>
                <c:pt idx="12">
                  <c:v>14.904809619238476</c:v>
                </c:pt>
                <c:pt idx="13">
                  <c:v>-14.37250501002004</c:v>
                </c:pt>
                <c:pt idx="14">
                  <c:v>0</c:v>
                </c:pt>
                <c:pt idx="15">
                  <c:v>-18.305265531062123</c:v>
                </c:pt>
                <c:pt idx="16">
                  <c:v>-18.305265531062123</c:v>
                </c:pt>
                <c:pt idx="17">
                  <c:v>-18.305265531062123</c:v>
                </c:pt>
                <c:pt idx="18">
                  <c:v>-19.539078156312627</c:v>
                </c:pt>
                <c:pt idx="19">
                  <c:v>-19.539078156312627</c:v>
                </c:pt>
                <c:pt idx="20">
                  <c:v>-29.201257515030061</c:v>
                </c:pt>
                <c:pt idx="21">
                  <c:v>-26.241673346693389</c:v>
                </c:pt>
                <c:pt idx="22">
                  <c:v>-35.284859719438877</c:v>
                </c:pt>
                <c:pt idx="23">
                  <c:v>-26.241673346693389</c:v>
                </c:pt>
                <c:pt idx="24">
                  <c:v>12.514819639278556</c:v>
                </c:pt>
                <c:pt idx="25">
                  <c:v>19.996513026052103</c:v>
                </c:pt>
                <c:pt idx="26">
                  <c:v>25.551102204408814</c:v>
                </c:pt>
                <c:pt idx="27">
                  <c:v>5.8964028056112223</c:v>
                </c:pt>
                <c:pt idx="28">
                  <c:v>5.8964028056112223</c:v>
                </c:pt>
                <c:pt idx="29">
                  <c:v>5.8964028056112223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73824"/>
        <c:axId val="208174400"/>
      </c:scatterChart>
      <c:valAx>
        <c:axId val="20817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  <a:r>
                  <a:rPr lang="fr-FR" baseline="0"/>
                  <a:t>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74400"/>
        <c:crosses val="autoZero"/>
        <c:crossBetween val="midCat"/>
      </c:valAx>
      <c:valAx>
        <c:axId val="208174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effectLst/>
                  </a:rPr>
                  <a:t>Δ</a:t>
                </a:r>
                <a:r>
                  <a:rPr lang="fr-FR" sz="1000" b="0" i="0" baseline="0">
                    <a:effectLst/>
                  </a:rPr>
                  <a:t>R/R0 (%)</a:t>
                </a:r>
                <a:endParaRPr lang="fr-FR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7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435429</xdr:colOff>
      <xdr:row>28</xdr:row>
      <xdr:rowOff>68036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83DE4E9B-2A95-4183-8E65-B9DD7D9A7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9525</xdr:rowOff>
    </xdr:from>
    <xdr:to>
      <xdr:col>16</xdr:col>
      <xdr:colOff>0</xdr:colOff>
      <xdr:row>28</xdr:row>
      <xdr:rowOff>85725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xmlns="" id="{95C787C2-96AC-45AF-A0B1-073C1E681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14</xdr:row>
      <xdr:rowOff>19050</xdr:rowOff>
    </xdr:from>
    <xdr:to>
      <xdr:col>24</xdr:col>
      <xdr:colOff>285750</xdr:colOff>
      <xdr:row>28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xmlns="" id="{2122AA77-1BDA-4099-A93E-C5AB7FEF9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88447</xdr:colOff>
      <xdr:row>34</xdr:row>
      <xdr:rowOff>57150</xdr:rowOff>
    </xdr:from>
    <xdr:to>
      <xdr:col>6</xdr:col>
      <xdr:colOff>387804</xdr:colOff>
      <xdr:row>48</xdr:row>
      <xdr:rowOff>119743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xmlns="" id="{ADE9D441-5821-4449-A138-2171ED227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557893</xdr:colOff>
      <xdr:row>1</xdr:row>
      <xdr:rowOff>138792</xdr:rowOff>
    </xdr:from>
    <xdr:to>
      <xdr:col>39</xdr:col>
      <xdr:colOff>557893</xdr:colOff>
      <xdr:row>16</xdr:row>
      <xdr:rowOff>10885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649941</xdr:colOff>
      <xdr:row>1</xdr:row>
      <xdr:rowOff>118783</xdr:rowOff>
    </xdr:from>
    <xdr:to>
      <xdr:col>51</xdr:col>
      <xdr:colOff>649941</xdr:colOff>
      <xdr:row>15</xdr:row>
      <xdr:rowOff>183777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268942</xdr:colOff>
      <xdr:row>1</xdr:row>
      <xdr:rowOff>73959</xdr:rowOff>
    </xdr:from>
    <xdr:to>
      <xdr:col>63</xdr:col>
      <xdr:colOff>268942</xdr:colOff>
      <xdr:row>15</xdr:row>
      <xdr:rowOff>138953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urb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3">
          <cell r="Z3">
            <v>0</v>
          </cell>
          <cell r="AB3">
            <v>100</v>
          </cell>
          <cell r="AI3">
            <v>0</v>
          </cell>
          <cell r="AK3">
            <v>100</v>
          </cell>
          <cell r="AR3">
            <v>0</v>
          </cell>
          <cell r="AT3">
            <v>100</v>
          </cell>
        </row>
        <row r="4">
          <cell r="Z4">
            <v>0.25</v>
          </cell>
          <cell r="AB4">
            <v>100</v>
          </cell>
          <cell r="AI4">
            <v>0.25</v>
          </cell>
          <cell r="AK4">
            <v>97.511305857587317</v>
          </cell>
          <cell r="AR4">
            <v>0.25</v>
          </cell>
          <cell r="AT4">
            <v>98.70510878460756</v>
          </cell>
        </row>
        <row r="5">
          <cell r="Z5">
            <v>0.5</v>
          </cell>
          <cell r="AB5">
            <v>96.149406307977742</v>
          </cell>
          <cell r="AI5">
            <v>0.5</v>
          </cell>
          <cell r="AK5">
            <v>96.311389634228775</v>
          </cell>
          <cell r="AR5">
            <v>0.5</v>
          </cell>
          <cell r="AT5">
            <v>96.820570631367602</v>
          </cell>
        </row>
        <row r="6">
          <cell r="Z6">
            <v>0.75</v>
          </cell>
          <cell r="AB6">
            <v>92.578849721706874</v>
          </cell>
          <cell r="AI6">
            <v>0.75</v>
          </cell>
          <cell r="AK6">
            <v>95.139724540673086</v>
          </cell>
          <cell r="AR6">
            <v>0.75</v>
          </cell>
          <cell r="AT6">
            <v>96.20726426518047</v>
          </cell>
        </row>
        <row r="7">
          <cell r="Z7">
            <v>1</v>
          </cell>
          <cell r="AB7">
            <v>90.889211502782928</v>
          </cell>
          <cell r="AI7">
            <v>1</v>
          </cell>
          <cell r="AK7">
            <v>93.995304004599518</v>
          </cell>
          <cell r="AR7">
            <v>1</v>
          </cell>
          <cell r="AT7">
            <v>95.60117454609788</v>
          </cell>
        </row>
        <row r="8">
          <cell r="Z8">
            <v>1.25</v>
          </cell>
          <cell r="AB8">
            <v>89.258858998144703</v>
          </cell>
          <cell r="AI8">
            <v>1.25</v>
          </cell>
          <cell r="AK8">
            <v>91.784483471448723</v>
          </cell>
          <cell r="AR8">
            <v>1.25</v>
          </cell>
          <cell r="AT8">
            <v>94.41013290009694</v>
          </cell>
        </row>
        <row r="9">
          <cell r="Z9">
            <v>1.5</v>
          </cell>
          <cell r="AB9">
            <v>87.684730983302416</v>
          </cell>
          <cell r="AI9">
            <v>1.5</v>
          </cell>
          <cell r="AK9">
            <v>91.784483471448723</v>
          </cell>
          <cell r="AR9">
            <v>1.5</v>
          </cell>
          <cell r="AT9">
            <v>93.824932658439536</v>
          </cell>
        </row>
        <row r="10">
          <cell r="Z10">
            <v>1.75</v>
          </cell>
          <cell r="AB10">
            <v>86.163961038961034</v>
          </cell>
          <cell r="AI10">
            <v>1.75</v>
          </cell>
          <cell r="AK10">
            <v>89.671919308987356</v>
          </cell>
          <cell r="AR10">
            <v>1.75</v>
          </cell>
          <cell r="AT10">
            <v>93.246467954079677</v>
          </cell>
        </row>
        <row r="11">
          <cell r="Z11">
            <v>2</v>
          </cell>
          <cell r="AB11">
            <v>86.163961038961034</v>
          </cell>
          <cell r="AI11">
            <v>2</v>
          </cell>
          <cell r="AK11">
            <v>89.671919308987356</v>
          </cell>
          <cell r="AR11">
            <v>2</v>
          </cell>
          <cell r="AT11">
            <v>92.67460655941882</v>
          </cell>
        </row>
        <row r="34">
          <cell r="AD34">
            <v>0</v>
          </cell>
        </row>
        <row r="35">
          <cell r="AD35">
            <v>0.25</v>
          </cell>
        </row>
        <row r="36">
          <cell r="AD36">
            <v>0.5</v>
          </cell>
        </row>
        <row r="37">
          <cell r="AD37">
            <v>0.75</v>
          </cell>
        </row>
        <row r="38">
          <cell r="AD38">
            <v>1</v>
          </cell>
        </row>
        <row r="39">
          <cell r="AD39">
            <v>1.25</v>
          </cell>
        </row>
        <row r="40">
          <cell r="AD40">
            <v>1.5</v>
          </cell>
        </row>
        <row r="41">
          <cell r="AD41">
            <v>1.75</v>
          </cell>
        </row>
        <row r="42">
          <cell r="AD42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58"/>
  <sheetViews>
    <sheetView tabSelected="1" topLeftCell="AZ1" zoomScale="115" zoomScaleNormal="115" workbookViewId="0">
      <selection activeCell="F32" sqref="F32"/>
    </sheetView>
  </sheetViews>
  <sheetFormatPr baseColWidth="10" defaultRowHeight="15" x14ac:dyDescent="0.25"/>
  <cols>
    <col min="44" max="44" width="11" customWidth="1"/>
  </cols>
  <sheetData>
    <row r="1" spans="2:57" ht="15.75" thickBot="1" x14ac:dyDescent="0.3"/>
    <row r="2" spans="2:57" x14ac:dyDescent="0.25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3" t="s">
        <v>5</v>
      </c>
      <c r="H2" s="4" t="s">
        <v>6</v>
      </c>
      <c r="I2" s="3" t="s">
        <v>7</v>
      </c>
      <c r="K2" s="1" t="s">
        <v>8</v>
      </c>
      <c r="L2" s="1" t="s">
        <v>9</v>
      </c>
      <c r="M2" s="1" t="s">
        <v>2</v>
      </c>
      <c r="N2" s="1" t="s">
        <v>3</v>
      </c>
      <c r="O2" s="2" t="s">
        <v>4</v>
      </c>
      <c r="P2" s="3" t="s">
        <v>5</v>
      </c>
      <c r="Q2" s="4" t="s">
        <v>6</v>
      </c>
      <c r="R2" s="3" t="s">
        <v>7</v>
      </c>
      <c r="T2" s="1" t="s">
        <v>0</v>
      </c>
      <c r="U2" s="1" t="s">
        <v>9</v>
      </c>
      <c r="V2" s="1" t="s">
        <v>2</v>
      </c>
      <c r="W2" s="1" t="s">
        <v>3</v>
      </c>
      <c r="X2" s="2" t="s">
        <v>4</v>
      </c>
      <c r="Y2" s="3" t="s">
        <v>5</v>
      </c>
      <c r="Z2" s="4" t="s">
        <v>6</v>
      </c>
      <c r="AA2" s="3" t="s">
        <v>7</v>
      </c>
      <c r="AD2" t="s">
        <v>19</v>
      </c>
    </row>
    <row r="3" spans="2:57" x14ac:dyDescent="0.25">
      <c r="B3" s="1" t="s">
        <v>10</v>
      </c>
      <c r="C3" s="1" t="s">
        <v>11</v>
      </c>
      <c r="D3" s="1">
        <v>10000</v>
      </c>
      <c r="E3" s="1">
        <v>1.06</v>
      </c>
      <c r="F3" s="2">
        <v>5390000</v>
      </c>
      <c r="G3" s="5">
        <v>0</v>
      </c>
      <c r="H3" s="4">
        <v>5390000</v>
      </c>
      <c r="I3" s="5">
        <f t="shared" ref="I3:I4" si="0">((H3-$F$3)/$F$3)*100</f>
        <v>0</v>
      </c>
      <c r="K3" s="1" t="s">
        <v>10</v>
      </c>
      <c r="L3" s="1" t="s">
        <v>11</v>
      </c>
      <c r="M3" s="1" t="s">
        <v>12</v>
      </c>
      <c r="N3" s="1">
        <v>1.59</v>
      </c>
      <c r="O3" s="2">
        <v>3352963.25</v>
      </c>
      <c r="P3" s="5">
        <v>0</v>
      </c>
      <c r="Q3" s="4">
        <v>3352963.25</v>
      </c>
      <c r="R3" s="5">
        <f>((Q3-$O$3)/$O$3)*100</f>
        <v>0</v>
      </c>
      <c r="T3" s="1" t="s">
        <v>10</v>
      </c>
      <c r="U3" s="1" t="s">
        <v>11</v>
      </c>
      <c r="V3" s="1" t="s">
        <v>12</v>
      </c>
      <c r="W3" s="1">
        <v>3.2</v>
      </c>
      <c r="X3" s="2">
        <v>1610858.87</v>
      </c>
      <c r="Y3" s="5">
        <v>0</v>
      </c>
      <c r="Z3" s="4">
        <v>1610858.87</v>
      </c>
      <c r="AA3" s="5">
        <f>((Z3-$X$3)/$X$3)*100</f>
        <v>0</v>
      </c>
    </row>
    <row r="4" spans="2:57" x14ac:dyDescent="0.25">
      <c r="B4" s="1" t="s">
        <v>13</v>
      </c>
      <c r="C4" s="1" t="s">
        <v>14</v>
      </c>
      <c r="D4" s="1"/>
      <c r="E4" s="1">
        <v>1.02</v>
      </c>
      <c r="F4" s="2"/>
      <c r="G4" s="5">
        <f>G3+0.25</f>
        <v>0.25</v>
      </c>
      <c r="H4" s="4">
        <v>5390000</v>
      </c>
      <c r="I4" s="5">
        <f t="shared" si="0"/>
        <v>0</v>
      </c>
      <c r="K4" s="1" t="s">
        <v>13</v>
      </c>
      <c r="L4" s="1" t="s">
        <v>14</v>
      </c>
      <c r="M4" s="1"/>
      <c r="N4" s="1">
        <v>1.63</v>
      </c>
      <c r="O4" s="2"/>
      <c r="P4" s="5">
        <f>P3+0.25</f>
        <v>0.25</v>
      </c>
      <c r="Q4" s="4">
        <v>3269518.25</v>
      </c>
      <c r="R4" s="5">
        <f t="shared" ref="R4:R11" si="1">((Q4-$O$3)/$O$3)*100</f>
        <v>-2.4886941424126849</v>
      </c>
      <c r="T4" s="1" t="s">
        <v>15</v>
      </c>
      <c r="U4" s="1" t="s">
        <v>14</v>
      </c>
      <c r="V4" s="1"/>
      <c r="W4" s="1">
        <v>3.24</v>
      </c>
      <c r="X4" s="2"/>
      <c r="Y4" s="5">
        <f>Y3+0.25</f>
        <v>0.25</v>
      </c>
      <c r="Z4" s="4">
        <v>1590000</v>
      </c>
      <c r="AA4" s="5">
        <f t="shared" ref="AA4:AA11" si="2">((Z4-$X$3)/$X$3)*100</f>
        <v>-1.2948912153924514</v>
      </c>
      <c r="AD4" t="s">
        <v>20</v>
      </c>
      <c r="AE4" t="s">
        <v>22</v>
      </c>
      <c r="AF4" t="s">
        <v>21</v>
      </c>
      <c r="AG4" t="s">
        <v>23</v>
      </c>
    </row>
    <row r="5" spans="2:57" x14ac:dyDescent="0.25">
      <c r="B5" s="1" t="s">
        <v>16</v>
      </c>
      <c r="C5" s="1" t="s">
        <v>17</v>
      </c>
      <c r="D5" s="1"/>
      <c r="E5" s="1">
        <v>1.04</v>
      </c>
      <c r="F5" s="2"/>
      <c r="G5" s="5">
        <f t="shared" ref="G5:G11" si="3">G4+0.25</f>
        <v>0.5</v>
      </c>
      <c r="H5" s="4">
        <v>5182453</v>
      </c>
      <c r="I5" s="5">
        <f>((H5-$F$3)/$F$3)*100</f>
        <v>-3.850593692022263</v>
      </c>
      <c r="K5" s="1" t="s">
        <v>18</v>
      </c>
      <c r="L5" s="1" t="s">
        <v>17</v>
      </c>
      <c r="M5" s="1"/>
      <c r="N5" s="1">
        <v>1.65</v>
      </c>
      <c r="O5" s="2"/>
      <c r="P5" s="5">
        <f t="shared" ref="P5:P11" si="4">P4+0.25</f>
        <v>0.5</v>
      </c>
      <c r="Q5" s="4">
        <v>3229285.5</v>
      </c>
      <c r="R5" s="5">
        <f t="shared" si="1"/>
        <v>-3.6886103657712326</v>
      </c>
      <c r="T5" s="1" t="s">
        <v>18</v>
      </c>
      <c r="U5" s="1" t="s">
        <v>17</v>
      </c>
      <c r="V5" s="1"/>
      <c r="W5" s="1">
        <v>3.29</v>
      </c>
      <c r="X5" s="2"/>
      <c r="Y5" s="5">
        <f t="shared" ref="Y5:Y11" si="5">Y4+0.25</f>
        <v>0.5</v>
      </c>
      <c r="Z5" s="4">
        <v>1559642.75</v>
      </c>
      <c r="AA5" s="5">
        <f t="shared" si="2"/>
        <v>-3.1794293686324062</v>
      </c>
      <c r="AE5">
        <v>0.1</v>
      </c>
      <c r="AF5">
        <v>8655624</v>
      </c>
      <c r="AG5">
        <f>(AF5-$AF$5)/$AF$5*100</f>
        <v>0</v>
      </c>
      <c r="AP5" t="s">
        <v>24</v>
      </c>
      <c r="AQ5" t="s">
        <v>22</v>
      </c>
      <c r="AR5" t="s">
        <v>21</v>
      </c>
      <c r="AS5" t="s">
        <v>23</v>
      </c>
      <c r="BB5" t="s">
        <v>25</v>
      </c>
      <c r="BC5" t="s">
        <v>22</v>
      </c>
      <c r="BD5" t="s">
        <v>21</v>
      </c>
      <c r="BE5" t="s">
        <v>23</v>
      </c>
    </row>
    <row r="6" spans="2:57" x14ac:dyDescent="0.25">
      <c r="B6" s="1"/>
      <c r="C6" s="1"/>
      <c r="D6" s="1"/>
      <c r="E6" s="1">
        <v>1.08</v>
      </c>
      <c r="F6" s="2"/>
      <c r="G6" s="5">
        <f t="shared" si="3"/>
        <v>0.75</v>
      </c>
      <c r="H6" s="4">
        <v>4990000</v>
      </c>
      <c r="I6" s="5">
        <f t="shared" ref="I6:I11" si="6">((H6-$F$3)/$F$3)*100</f>
        <v>-7.421150278293136</v>
      </c>
      <c r="K6" s="1"/>
      <c r="L6" s="1"/>
      <c r="M6" s="1"/>
      <c r="N6" s="1">
        <v>1.67</v>
      </c>
      <c r="O6" s="2"/>
      <c r="P6" s="5">
        <f t="shared" si="4"/>
        <v>0.75</v>
      </c>
      <c r="Q6" s="4">
        <v>3190000</v>
      </c>
      <c r="R6" s="5">
        <f t="shared" si="1"/>
        <v>-4.8602754593269104</v>
      </c>
      <c r="T6" s="1"/>
      <c r="U6" s="1"/>
      <c r="V6" s="1"/>
      <c r="W6" s="1">
        <v>3.31</v>
      </c>
      <c r="X6" s="2"/>
      <c r="Y6" s="5">
        <f t="shared" si="5"/>
        <v>0.75</v>
      </c>
      <c r="Z6" s="4">
        <v>1549763.25</v>
      </c>
      <c r="AA6" s="5">
        <f t="shared" si="2"/>
        <v>-3.7927357348195323</v>
      </c>
      <c r="AE6">
        <f>AE5+0.1</f>
        <v>0.2</v>
      </c>
      <c r="AF6">
        <v>8140000</v>
      </c>
      <c r="AG6">
        <f t="shared" ref="AG6:AG36" si="7">(AF6-$AF$5)/$AF$5*100</f>
        <v>-5.9570979515746059</v>
      </c>
      <c r="AQ6">
        <v>0.1</v>
      </c>
      <c r="AR6">
        <v>7082307.5</v>
      </c>
      <c r="AS6">
        <f>(AR6-$AR$58)/$AR$58*100</f>
        <v>-7.8024605728457486</v>
      </c>
      <c r="BC6">
        <v>0.1</v>
      </c>
      <c r="BD6">
        <v>4990000</v>
      </c>
      <c r="BE6">
        <f>(BD6-$BD$6)/$BD$6*100</f>
        <v>0</v>
      </c>
    </row>
    <row r="7" spans="2:57" x14ac:dyDescent="0.25">
      <c r="B7" s="1"/>
      <c r="C7" s="1"/>
      <c r="D7" s="1"/>
      <c r="E7" s="1">
        <v>1.1000000000000001</v>
      </c>
      <c r="F7" s="2"/>
      <c r="G7" s="5">
        <f t="shared" si="3"/>
        <v>1</v>
      </c>
      <c r="H7" s="4">
        <v>4898928.5</v>
      </c>
      <c r="I7" s="5">
        <f t="shared" si="6"/>
        <v>-9.1107884972170687</v>
      </c>
      <c r="K7" s="1"/>
      <c r="L7" s="1"/>
      <c r="M7" s="1"/>
      <c r="N7" s="1">
        <v>1.69</v>
      </c>
      <c r="O7" s="2"/>
      <c r="P7" s="5">
        <f t="shared" si="4"/>
        <v>1</v>
      </c>
      <c r="Q7" s="4">
        <v>3151628</v>
      </c>
      <c r="R7" s="5">
        <f t="shared" si="1"/>
        <v>-6.0046959954004864</v>
      </c>
      <c r="T7" s="1"/>
      <c r="U7" s="1"/>
      <c r="V7" s="1"/>
      <c r="W7" s="1">
        <v>3.33</v>
      </c>
      <c r="X7" s="2"/>
      <c r="Y7" s="5">
        <f t="shared" si="5"/>
        <v>1</v>
      </c>
      <c r="Z7" s="4">
        <v>1540000</v>
      </c>
      <c r="AA7" s="5">
        <f t="shared" si="2"/>
        <v>-4.3988254539021225</v>
      </c>
      <c r="AE7">
        <f t="shared" ref="AE7:AE36" si="8">AE6+0.1</f>
        <v>0.30000000000000004</v>
      </c>
      <c r="AF7">
        <v>8140000</v>
      </c>
      <c r="AG7">
        <f t="shared" si="7"/>
        <v>-5.9570979515746059</v>
      </c>
      <c r="AQ7">
        <f>AQ6+0.1</f>
        <v>0.2</v>
      </c>
      <c r="AR7">
        <v>6902500</v>
      </c>
      <c r="AS7">
        <f t="shared" ref="AS7:AS59" si="9">(AR7-$AR$58)/$AR$58*100</f>
        <v>-10.143196141097768</v>
      </c>
      <c r="BC7">
        <f>BC6+0.1</f>
        <v>0.2</v>
      </c>
      <c r="BD7">
        <v>5614489.5</v>
      </c>
      <c r="BE7">
        <f t="shared" ref="BE7:BE35" si="10">(BD7-$BD$6)/$BD$6*100</f>
        <v>12.514819639278556</v>
      </c>
    </row>
    <row r="8" spans="2:57" x14ac:dyDescent="0.25">
      <c r="B8" s="1"/>
      <c r="C8" s="1"/>
      <c r="D8" s="1"/>
      <c r="E8" s="1">
        <v>1.1200000000000001</v>
      </c>
      <c r="F8" s="2"/>
      <c r="G8" s="5">
        <f t="shared" si="3"/>
        <v>1.25</v>
      </c>
      <c r="H8" s="4">
        <v>4811052.5</v>
      </c>
      <c r="I8" s="5">
        <f t="shared" si="6"/>
        <v>-10.741141001855288</v>
      </c>
      <c r="K8" s="1"/>
      <c r="L8" s="1"/>
      <c r="M8" s="1"/>
      <c r="N8" s="1">
        <v>1.73</v>
      </c>
      <c r="O8" s="2"/>
      <c r="P8" s="5">
        <f t="shared" si="4"/>
        <v>1.25</v>
      </c>
      <c r="Q8" s="4">
        <v>3077500</v>
      </c>
      <c r="R8" s="5">
        <f t="shared" si="1"/>
        <v>-8.2155165285512748</v>
      </c>
      <c r="T8" s="1"/>
      <c r="U8" s="1"/>
      <c r="V8" s="1"/>
      <c r="W8" s="1">
        <v>3.37</v>
      </c>
      <c r="X8" s="2"/>
      <c r="Y8" s="5">
        <f t="shared" si="5"/>
        <v>1.25</v>
      </c>
      <c r="Z8" s="4">
        <v>1520814</v>
      </c>
      <c r="AA8" s="5">
        <f t="shared" si="2"/>
        <v>-5.5898670999030537</v>
      </c>
      <c r="AE8">
        <f t="shared" si="8"/>
        <v>0.4</v>
      </c>
      <c r="AF8">
        <v>7681666</v>
      </c>
      <c r="AG8">
        <f t="shared" si="7"/>
        <v>-11.252314102368587</v>
      </c>
      <c r="AQ8">
        <f t="shared" ref="AQ8:AQ58" si="11">AQ7+0.1</f>
        <v>0.30000000000000004</v>
      </c>
      <c r="AR8">
        <v>6902500</v>
      </c>
      <c r="AS8">
        <f t="shared" si="9"/>
        <v>-10.143196141097768</v>
      </c>
      <c r="BC8">
        <f t="shared" ref="BC8:BC35" si="12">BC7+0.1</f>
        <v>0.30000000000000004</v>
      </c>
      <c r="BD8">
        <v>4342381</v>
      </c>
      <c r="BE8">
        <f t="shared" si="10"/>
        <v>-12.978336673346694</v>
      </c>
    </row>
    <row r="9" spans="2:57" ht="15" customHeight="1" x14ac:dyDescent="0.25">
      <c r="B9" s="1"/>
      <c r="C9" s="1"/>
      <c r="D9" s="1"/>
      <c r="E9" s="1">
        <v>1.1399999999999999</v>
      </c>
      <c r="F9" s="2"/>
      <c r="G9" s="5">
        <f t="shared" si="3"/>
        <v>1.5</v>
      </c>
      <c r="H9" s="4">
        <v>4726207</v>
      </c>
      <c r="I9" s="5">
        <f t="shared" si="6"/>
        <v>-12.315269016697588</v>
      </c>
      <c r="K9" s="1"/>
      <c r="L9" s="1"/>
      <c r="M9" s="1"/>
      <c r="N9" s="1">
        <v>1.73</v>
      </c>
      <c r="O9" s="2"/>
      <c r="P9" s="5">
        <f t="shared" si="4"/>
        <v>1.5</v>
      </c>
      <c r="Q9" s="4">
        <v>3077500</v>
      </c>
      <c r="R9" s="5">
        <f t="shared" si="1"/>
        <v>-8.2155165285512748</v>
      </c>
      <c r="T9" s="1"/>
      <c r="U9" s="1"/>
      <c r="V9" s="1"/>
      <c r="W9" s="1">
        <v>3.39</v>
      </c>
      <c r="X9" s="2"/>
      <c r="Y9" s="5">
        <f t="shared" si="5"/>
        <v>1.5</v>
      </c>
      <c r="Z9" s="4">
        <v>1511387.25</v>
      </c>
      <c r="AA9" s="5">
        <f t="shared" si="2"/>
        <v>-6.1750673415604753</v>
      </c>
      <c r="AE9">
        <f t="shared" si="8"/>
        <v>0.5</v>
      </c>
      <c r="AF9" s="7">
        <v>7681666</v>
      </c>
      <c r="AG9">
        <f t="shared" si="7"/>
        <v>-11.252314102368587</v>
      </c>
      <c r="AQ9">
        <f t="shared" si="11"/>
        <v>0.4</v>
      </c>
      <c r="AR9">
        <v>6902500</v>
      </c>
      <c r="AS9">
        <f t="shared" si="9"/>
        <v>-10.143196141097768</v>
      </c>
      <c r="BC9">
        <f t="shared" si="12"/>
        <v>0.4</v>
      </c>
      <c r="BD9">
        <v>5987826</v>
      </c>
      <c r="BE9">
        <f t="shared" si="10"/>
        <v>19.996513026052103</v>
      </c>
    </row>
    <row r="10" spans="2:57" x14ac:dyDescent="0.25">
      <c r="B10" s="1"/>
      <c r="C10" s="1"/>
      <c r="D10" s="1"/>
      <c r="E10" s="1">
        <v>1.1599999999999999</v>
      </c>
      <c r="F10" s="2"/>
      <c r="G10" s="5">
        <f t="shared" si="3"/>
        <v>1.75</v>
      </c>
      <c r="H10" s="4">
        <v>4644237.5</v>
      </c>
      <c r="I10" s="5">
        <f t="shared" si="6"/>
        <v>-13.836038961038961</v>
      </c>
      <c r="K10" s="1"/>
      <c r="L10" s="1"/>
      <c r="M10" s="1"/>
      <c r="N10" s="1">
        <v>1.76</v>
      </c>
      <c r="O10" s="2"/>
      <c r="P10" s="5">
        <f t="shared" si="4"/>
        <v>1.75</v>
      </c>
      <c r="Q10" s="4">
        <v>3006666.5</v>
      </c>
      <c r="R10" s="5">
        <f t="shared" si="1"/>
        <v>-10.328080691012644</v>
      </c>
      <c r="T10" s="1"/>
      <c r="U10" s="1"/>
      <c r="V10" s="1"/>
      <c r="W10" s="1">
        <v>3.41</v>
      </c>
      <c r="X10" s="2"/>
      <c r="Y10" s="5">
        <f t="shared" si="5"/>
        <v>1.75</v>
      </c>
      <c r="Z10" s="4">
        <v>1502069</v>
      </c>
      <c r="AA10" s="5">
        <f t="shared" si="2"/>
        <v>-6.7535320459203296</v>
      </c>
      <c r="AE10">
        <f t="shared" si="8"/>
        <v>0.6</v>
      </c>
      <c r="AF10">
        <v>7471081</v>
      </c>
      <c r="AG10">
        <f t="shared" si="7"/>
        <v>-13.685240948543974</v>
      </c>
      <c r="AQ10">
        <f t="shared" si="11"/>
        <v>0.5</v>
      </c>
      <c r="AR10">
        <v>6902500</v>
      </c>
      <c r="AS10">
        <f t="shared" si="9"/>
        <v>-10.143196141097768</v>
      </c>
      <c r="BC10">
        <f t="shared" si="12"/>
        <v>0.5</v>
      </c>
      <c r="BD10">
        <v>4015000</v>
      </c>
      <c r="BE10">
        <f t="shared" si="10"/>
        <v>-19.539078156312627</v>
      </c>
    </row>
    <row r="11" spans="2:57" ht="15.75" thickBot="1" x14ac:dyDescent="0.3">
      <c r="B11" s="1"/>
      <c r="C11" s="1"/>
      <c r="D11" s="1"/>
      <c r="E11" s="1">
        <v>1.1599999999999999</v>
      </c>
      <c r="F11" s="2"/>
      <c r="G11" s="6">
        <f t="shared" si="3"/>
        <v>2</v>
      </c>
      <c r="H11" s="4">
        <v>4644237.5</v>
      </c>
      <c r="I11" s="5">
        <f t="shared" si="6"/>
        <v>-13.836038961038961</v>
      </c>
      <c r="K11" s="1"/>
      <c r="L11" s="1"/>
      <c r="M11" s="1"/>
      <c r="N11" s="1">
        <v>1.76</v>
      </c>
      <c r="O11" s="2"/>
      <c r="P11" s="6">
        <f t="shared" si="4"/>
        <v>2</v>
      </c>
      <c r="Q11" s="4">
        <v>3006666.5</v>
      </c>
      <c r="R11" s="5">
        <f t="shared" si="1"/>
        <v>-10.328080691012644</v>
      </c>
      <c r="T11" s="1"/>
      <c r="U11" s="1"/>
      <c r="V11" s="1"/>
      <c r="W11" s="1">
        <v>3.43</v>
      </c>
      <c r="X11" s="2"/>
      <c r="Y11" s="6">
        <f t="shared" si="5"/>
        <v>2</v>
      </c>
      <c r="Z11" s="4">
        <v>1492857.12</v>
      </c>
      <c r="AA11" s="5">
        <f t="shared" si="2"/>
        <v>-7.3253934405811725</v>
      </c>
      <c r="AE11">
        <f t="shared" si="8"/>
        <v>0.7</v>
      </c>
      <c r="AF11">
        <v>7271578</v>
      </c>
      <c r="AG11">
        <f t="shared" si="7"/>
        <v>-15.990135431021496</v>
      </c>
      <c r="AQ11">
        <f t="shared" si="11"/>
        <v>0.6</v>
      </c>
      <c r="AR11">
        <v>6731463</v>
      </c>
      <c r="AS11">
        <f t="shared" si="9"/>
        <v>-12.369757265562102</v>
      </c>
      <c r="BC11">
        <f t="shared" si="12"/>
        <v>0.6</v>
      </c>
      <c r="BD11">
        <v>5733750</v>
      </c>
      <c r="BE11">
        <f t="shared" si="10"/>
        <v>14.904809619238476</v>
      </c>
    </row>
    <row r="12" spans="2:57" x14ac:dyDescent="0.25">
      <c r="AE12">
        <f t="shared" si="8"/>
        <v>0.79999999999999993</v>
      </c>
      <c r="AF12">
        <v>7271578</v>
      </c>
      <c r="AG12">
        <f t="shared" si="7"/>
        <v>-15.990135431021496</v>
      </c>
      <c r="AQ12">
        <f t="shared" si="11"/>
        <v>0.7</v>
      </c>
      <c r="AR12">
        <v>6731463</v>
      </c>
      <c r="AS12">
        <f t="shared" si="9"/>
        <v>-12.369757265562102</v>
      </c>
      <c r="BC12">
        <f t="shared" si="12"/>
        <v>0.7</v>
      </c>
      <c r="BD12">
        <v>4898928.5</v>
      </c>
      <c r="BE12">
        <f t="shared" si="10"/>
        <v>-1.8250801603206412</v>
      </c>
    </row>
    <row r="13" spans="2:57" x14ac:dyDescent="0.25">
      <c r="AE13">
        <f t="shared" si="8"/>
        <v>0.89999999999999991</v>
      </c>
      <c r="AF13">
        <v>7082307</v>
      </c>
      <c r="AG13">
        <f t="shared" si="7"/>
        <v>-18.176817754560503</v>
      </c>
      <c r="AQ13">
        <f t="shared" si="11"/>
        <v>0.79999999999999993</v>
      </c>
      <c r="AR13">
        <v>6731463</v>
      </c>
      <c r="AS13">
        <f t="shared" si="9"/>
        <v>-12.369757265562102</v>
      </c>
      <c r="BC13">
        <f t="shared" si="12"/>
        <v>0.79999999999999993</v>
      </c>
      <c r="BD13">
        <v>4488360.5</v>
      </c>
      <c r="BE13">
        <f t="shared" si="10"/>
        <v>-10.052895791583166</v>
      </c>
    </row>
    <row r="14" spans="2:57" x14ac:dyDescent="0.25">
      <c r="AE14">
        <f t="shared" si="8"/>
        <v>0.99999999999999989</v>
      </c>
      <c r="AF14">
        <v>7471081</v>
      </c>
      <c r="AG14">
        <f t="shared" si="7"/>
        <v>-13.685240948543974</v>
      </c>
      <c r="AQ14">
        <f t="shared" si="11"/>
        <v>0.89999999999999991</v>
      </c>
      <c r="AR14">
        <v>6568571</v>
      </c>
      <c r="AS14">
        <f t="shared" si="9"/>
        <v>-14.490286710572503</v>
      </c>
      <c r="BC14">
        <f t="shared" si="12"/>
        <v>0.89999999999999991</v>
      </c>
      <c r="BD14">
        <v>5858085</v>
      </c>
      <c r="BE14">
        <f t="shared" si="10"/>
        <v>17.396492985971946</v>
      </c>
    </row>
    <row r="15" spans="2:57" x14ac:dyDescent="0.25">
      <c r="AE15">
        <f t="shared" si="8"/>
        <v>1.0999999999999999</v>
      </c>
      <c r="AF15">
        <v>7271578</v>
      </c>
      <c r="AG15">
        <f t="shared" si="7"/>
        <v>-15.990135431021496</v>
      </c>
      <c r="AQ15">
        <f t="shared" si="11"/>
        <v>0.99999999999999989</v>
      </c>
      <c r="AR15">
        <v>6731463</v>
      </c>
      <c r="AS15">
        <f t="shared" si="9"/>
        <v>-12.369757265562102</v>
      </c>
      <c r="BC15">
        <f t="shared" si="12"/>
        <v>0.99999999999999989</v>
      </c>
      <c r="BD15">
        <v>4140000</v>
      </c>
      <c r="BE15">
        <f t="shared" si="10"/>
        <v>-17.034068136272545</v>
      </c>
    </row>
    <row r="16" spans="2:57" x14ac:dyDescent="0.25">
      <c r="AE16">
        <f t="shared" si="8"/>
        <v>1.2</v>
      </c>
      <c r="AF16">
        <v>7681666</v>
      </c>
      <c r="AG16">
        <f t="shared" si="7"/>
        <v>-11.252314102368587</v>
      </c>
      <c r="AQ16">
        <f t="shared" si="11"/>
        <v>1.0999999999999999</v>
      </c>
      <c r="AR16">
        <v>6568571</v>
      </c>
      <c r="AS16">
        <f t="shared" si="9"/>
        <v>-14.490286710572503</v>
      </c>
      <c r="BC16">
        <f t="shared" si="12"/>
        <v>1.0999999999999999</v>
      </c>
      <c r="BD16">
        <v>4342381</v>
      </c>
      <c r="BE16">
        <f t="shared" si="10"/>
        <v>-12.978336673346694</v>
      </c>
    </row>
    <row r="17" spans="31:57" x14ac:dyDescent="0.25">
      <c r="AE17">
        <f t="shared" si="8"/>
        <v>1.3</v>
      </c>
      <c r="AF17">
        <v>8140000</v>
      </c>
      <c r="AG17">
        <f t="shared" si="7"/>
        <v>-5.9570979515746059</v>
      </c>
      <c r="AQ17">
        <f t="shared" si="11"/>
        <v>1.2</v>
      </c>
      <c r="AR17">
        <v>6568571</v>
      </c>
      <c r="AS17">
        <f t="shared" si="9"/>
        <v>-14.490286710572503</v>
      </c>
      <c r="BC17">
        <f t="shared" si="12"/>
        <v>1.2</v>
      </c>
      <c r="BD17">
        <v>5084444</v>
      </c>
      <c r="BE17">
        <f t="shared" si="10"/>
        <v>1.8926653306613226</v>
      </c>
    </row>
    <row r="18" spans="31:57" x14ac:dyDescent="0.25">
      <c r="AE18">
        <f t="shared" si="8"/>
        <v>1.4000000000000001</v>
      </c>
      <c r="AF18">
        <v>8655624</v>
      </c>
      <c r="AG18">
        <f t="shared" si="7"/>
        <v>0</v>
      </c>
      <c r="AQ18">
        <f t="shared" si="11"/>
        <v>1.3</v>
      </c>
      <c r="AR18">
        <v>6568571</v>
      </c>
      <c r="AS18">
        <f t="shared" si="9"/>
        <v>-14.490286710572503</v>
      </c>
      <c r="BC18">
        <f t="shared" si="12"/>
        <v>1.3</v>
      </c>
      <c r="BD18">
        <v>5733750</v>
      </c>
      <c r="BE18">
        <f t="shared" si="10"/>
        <v>14.904809619238476</v>
      </c>
    </row>
    <row r="19" spans="31:57" x14ac:dyDescent="0.25">
      <c r="AE19">
        <f t="shared" si="8"/>
        <v>1.5000000000000002</v>
      </c>
      <c r="AF19">
        <v>8655624</v>
      </c>
      <c r="AG19">
        <f t="shared" si="7"/>
        <v>0</v>
      </c>
      <c r="AQ19">
        <f t="shared" si="11"/>
        <v>1.4000000000000001</v>
      </c>
      <c r="AR19">
        <v>6568571</v>
      </c>
      <c r="AS19">
        <f t="shared" si="9"/>
        <v>-14.490286710572503</v>
      </c>
      <c r="BC19">
        <f t="shared" si="12"/>
        <v>1.4000000000000001</v>
      </c>
      <c r="BD19">
        <v>4272812</v>
      </c>
      <c r="BE19">
        <f t="shared" si="10"/>
        <v>-14.37250501002004</v>
      </c>
    </row>
    <row r="20" spans="31:57" x14ac:dyDescent="0.25">
      <c r="AE20">
        <f>AE19+0.1</f>
        <v>1.6000000000000003</v>
      </c>
      <c r="AF20">
        <v>8655624</v>
      </c>
      <c r="AG20">
        <f t="shared" si="7"/>
        <v>0</v>
      </c>
      <c r="AQ20">
        <f>AQ19+0.1</f>
        <v>1.5000000000000002</v>
      </c>
      <c r="AR20">
        <v>6568571</v>
      </c>
      <c r="AS20">
        <f t="shared" si="9"/>
        <v>-14.490286710572503</v>
      </c>
      <c r="BC20">
        <f>BC19+0.1</f>
        <v>1.5000000000000002</v>
      </c>
      <c r="BD20">
        <v>4990000</v>
      </c>
      <c r="BE20">
        <f t="shared" si="10"/>
        <v>0</v>
      </c>
    </row>
    <row r="21" spans="31:57" x14ac:dyDescent="0.25">
      <c r="AE21">
        <f t="shared" si="8"/>
        <v>1.7000000000000004</v>
      </c>
      <c r="AF21">
        <v>8655624</v>
      </c>
      <c r="AG21">
        <f t="shared" si="7"/>
        <v>0</v>
      </c>
      <c r="AQ21">
        <f t="shared" si="11"/>
        <v>1.6000000000000003</v>
      </c>
      <c r="AR21">
        <v>6568571</v>
      </c>
      <c r="AS21">
        <f t="shared" si="9"/>
        <v>-14.490286710572503</v>
      </c>
      <c r="BC21">
        <f t="shared" si="12"/>
        <v>1.6000000000000003</v>
      </c>
      <c r="BD21">
        <v>4076567.25</v>
      </c>
      <c r="BE21">
        <f t="shared" si="10"/>
        <v>-18.305265531062123</v>
      </c>
    </row>
    <row r="22" spans="31:57" x14ac:dyDescent="0.25">
      <c r="AE22">
        <f t="shared" si="8"/>
        <v>1.8000000000000005</v>
      </c>
      <c r="AF22">
        <v>8390000</v>
      </c>
      <c r="AG22">
        <f t="shared" si="7"/>
        <v>-3.0688024341168241</v>
      </c>
      <c r="AQ22">
        <f t="shared" si="11"/>
        <v>1.7000000000000004</v>
      </c>
      <c r="AR22">
        <v>6413256</v>
      </c>
      <c r="AS22">
        <f t="shared" si="9"/>
        <v>-16.512178704972417</v>
      </c>
      <c r="BC22">
        <f t="shared" si="12"/>
        <v>1.7000000000000004</v>
      </c>
      <c r="BD22">
        <v>4076567.25</v>
      </c>
      <c r="BE22">
        <f t="shared" si="10"/>
        <v>-18.305265531062123</v>
      </c>
    </row>
    <row r="23" spans="31:57" x14ac:dyDescent="0.25">
      <c r="AE23">
        <f t="shared" si="8"/>
        <v>1.9000000000000006</v>
      </c>
      <c r="AF23">
        <v>8655624</v>
      </c>
      <c r="AG23">
        <f t="shared" si="7"/>
        <v>0</v>
      </c>
      <c r="AQ23">
        <f t="shared" si="11"/>
        <v>1.8000000000000005</v>
      </c>
      <c r="AR23">
        <v>6568571</v>
      </c>
      <c r="AS23">
        <f t="shared" si="9"/>
        <v>-14.490286710572503</v>
      </c>
      <c r="BC23">
        <f t="shared" si="12"/>
        <v>1.8000000000000005</v>
      </c>
      <c r="BD23">
        <v>4076567.25</v>
      </c>
      <c r="BE23">
        <f t="shared" si="10"/>
        <v>-18.305265531062123</v>
      </c>
    </row>
    <row r="24" spans="31:57" x14ac:dyDescent="0.25">
      <c r="AE24">
        <f t="shared" si="8"/>
        <v>2.0000000000000004</v>
      </c>
      <c r="AF24">
        <v>8655624</v>
      </c>
      <c r="AG24">
        <f t="shared" si="7"/>
        <v>0</v>
      </c>
      <c r="AQ24">
        <f t="shared" si="11"/>
        <v>1.9000000000000006</v>
      </c>
      <c r="AR24">
        <v>6413256</v>
      </c>
      <c r="AS24">
        <f t="shared" si="9"/>
        <v>-16.512178704972417</v>
      </c>
      <c r="BC24">
        <f t="shared" si="12"/>
        <v>1.9000000000000006</v>
      </c>
      <c r="BD24">
        <v>4015000</v>
      </c>
      <c r="BE24">
        <f t="shared" si="10"/>
        <v>-19.539078156312627</v>
      </c>
    </row>
    <row r="25" spans="31:57" x14ac:dyDescent="0.25">
      <c r="AE25">
        <f t="shared" si="8"/>
        <v>2.1000000000000005</v>
      </c>
      <c r="AF25">
        <v>8655624</v>
      </c>
      <c r="AG25">
        <f t="shared" si="7"/>
        <v>0</v>
      </c>
      <c r="AQ25">
        <f t="shared" si="11"/>
        <v>2.0000000000000004</v>
      </c>
      <c r="AR25">
        <v>6568571</v>
      </c>
      <c r="AS25">
        <f t="shared" si="9"/>
        <v>-14.490286710572503</v>
      </c>
      <c r="BC25">
        <f t="shared" si="12"/>
        <v>2.0000000000000004</v>
      </c>
      <c r="BD25">
        <v>4015000</v>
      </c>
      <c r="BE25">
        <f t="shared" si="10"/>
        <v>-19.539078156312627</v>
      </c>
    </row>
    <row r="26" spans="31:57" x14ac:dyDescent="0.25">
      <c r="AE26">
        <f t="shared" si="8"/>
        <v>2.2000000000000006</v>
      </c>
      <c r="AF26">
        <v>8655624</v>
      </c>
      <c r="AG26">
        <f t="shared" si="7"/>
        <v>0</v>
      </c>
      <c r="AQ26">
        <f t="shared" si="11"/>
        <v>2.1000000000000005</v>
      </c>
      <c r="AR26">
        <v>6413256</v>
      </c>
      <c r="AS26">
        <f t="shared" si="9"/>
        <v>-16.512178704972417</v>
      </c>
      <c r="BC26">
        <f t="shared" si="12"/>
        <v>2.1000000000000005</v>
      </c>
      <c r="BD26">
        <v>3532857.25</v>
      </c>
      <c r="BE26">
        <f t="shared" si="10"/>
        <v>-29.201257515030061</v>
      </c>
    </row>
    <row r="27" spans="31:57" x14ac:dyDescent="0.25">
      <c r="AE27">
        <f t="shared" si="8"/>
        <v>2.3000000000000007</v>
      </c>
      <c r="AF27">
        <v>8655624</v>
      </c>
      <c r="AG27">
        <f t="shared" si="7"/>
        <v>0</v>
      </c>
      <c r="AQ27">
        <f t="shared" si="11"/>
        <v>2.2000000000000006</v>
      </c>
      <c r="AR27">
        <v>6413256</v>
      </c>
      <c r="AS27">
        <f t="shared" si="9"/>
        <v>-16.512178704972417</v>
      </c>
      <c r="BC27">
        <f t="shared" si="12"/>
        <v>2.2000000000000006</v>
      </c>
      <c r="BD27">
        <v>3680540.5</v>
      </c>
      <c r="BE27">
        <f t="shared" si="10"/>
        <v>-26.241673346693389</v>
      </c>
    </row>
    <row r="28" spans="31:57" x14ac:dyDescent="0.25">
      <c r="AE28">
        <f t="shared" si="8"/>
        <v>2.4000000000000008</v>
      </c>
      <c r="AF28">
        <v>8655624</v>
      </c>
      <c r="AG28">
        <f t="shared" si="7"/>
        <v>0</v>
      </c>
      <c r="AQ28">
        <f t="shared" si="11"/>
        <v>2.3000000000000007</v>
      </c>
      <c r="AR28">
        <v>6413256</v>
      </c>
      <c r="AS28">
        <f t="shared" si="9"/>
        <v>-16.512178704972417</v>
      </c>
      <c r="BC28">
        <f t="shared" si="12"/>
        <v>2.3000000000000007</v>
      </c>
      <c r="BD28">
        <v>3229285.5</v>
      </c>
      <c r="BE28">
        <f t="shared" si="10"/>
        <v>-35.284859719438877</v>
      </c>
    </row>
    <row r="29" spans="31:57" x14ac:dyDescent="0.25">
      <c r="AE29">
        <f t="shared" si="8"/>
        <v>2.5000000000000009</v>
      </c>
      <c r="AF29">
        <v>8140000</v>
      </c>
      <c r="AG29">
        <f t="shared" si="7"/>
        <v>-5.9570979515746059</v>
      </c>
      <c r="AQ29">
        <f t="shared" si="11"/>
        <v>2.4000000000000008</v>
      </c>
      <c r="AR29">
        <v>6265000</v>
      </c>
      <c r="AS29">
        <f t="shared" si="9"/>
        <v>-18.442176577178923</v>
      </c>
      <c r="BC29">
        <f t="shared" si="12"/>
        <v>2.4000000000000008</v>
      </c>
      <c r="BD29">
        <v>3680540.5</v>
      </c>
      <c r="BE29">
        <f t="shared" si="10"/>
        <v>-26.241673346693389</v>
      </c>
    </row>
    <row r="30" spans="31:57" x14ac:dyDescent="0.25">
      <c r="AE30">
        <f t="shared" si="8"/>
        <v>2.600000000000001</v>
      </c>
      <c r="AF30">
        <v>7681666.5</v>
      </c>
      <c r="AG30">
        <f t="shared" si="7"/>
        <v>-11.252308325777552</v>
      </c>
      <c r="AQ30">
        <f t="shared" si="11"/>
        <v>2.5000000000000009</v>
      </c>
      <c r="AR30">
        <v>6265000</v>
      </c>
      <c r="AS30">
        <f t="shared" si="9"/>
        <v>-18.442176577178923</v>
      </c>
      <c r="BC30">
        <f t="shared" si="12"/>
        <v>2.5000000000000009</v>
      </c>
      <c r="BD30">
        <v>5614489.5</v>
      </c>
      <c r="BE30">
        <f t="shared" si="10"/>
        <v>12.514819639278556</v>
      </c>
    </row>
    <row r="31" spans="31:57" x14ac:dyDescent="0.25">
      <c r="AE31">
        <f t="shared" si="8"/>
        <v>2.7000000000000011</v>
      </c>
      <c r="AF31">
        <v>7471081</v>
      </c>
      <c r="AG31">
        <f t="shared" si="7"/>
        <v>-13.685240948543974</v>
      </c>
      <c r="AQ31">
        <f t="shared" si="11"/>
        <v>2.600000000000001</v>
      </c>
      <c r="AR31">
        <v>6123333</v>
      </c>
      <c r="AS31">
        <f t="shared" si="9"/>
        <v>-20.286398791199801</v>
      </c>
      <c r="BC31">
        <f t="shared" si="12"/>
        <v>2.600000000000001</v>
      </c>
      <c r="BD31">
        <v>5987826</v>
      </c>
      <c r="BE31">
        <f t="shared" si="10"/>
        <v>19.996513026052103</v>
      </c>
    </row>
    <row r="32" spans="31:57" x14ac:dyDescent="0.25">
      <c r="AE32">
        <f t="shared" si="8"/>
        <v>2.8000000000000012</v>
      </c>
      <c r="AF32">
        <v>7471081</v>
      </c>
      <c r="AG32">
        <f t="shared" si="7"/>
        <v>-13.685240948543974</v>
      </c>
      <c r="AQ32">
        <f t="shared" si="11"/>
        <v>2.7000000000000011</v>
      </c>
      <c r="AR32">
        <v>5987826</v>
      </c>
      <c r="AS32">
        <f t="shared" si="9"/>
        <v>-22.05043007269321</v>
      </c>
      <c r="BC32">
        <f t="shared" si="12"/>
        <v>2.7000000000000011</v>
      </c>
      <c r="BD32">
        <v>6265000</v>
      </c>
      <c r="BE32">
        <f t="shared" si="10"/>
        <v>25.551102204408814</v>
      </c>
    </row>
    <row r="33" spans="11:57" x14ac:dyDescent="0.25">
      <c r="K33" s="8"/>
      <c r="L33" s="8"/>
      <c r="M33" s="8"/>
      <c r="AE33">
        <f t="shared" si="8"/>
        <v>2.9000000000000012</v>
      </c>
      <c r="AF33">
        <v>7082307.5</v>
      </c>
      <c r="AG33">
        <f t="shared" si="7"/>
        <v>-18.176811977969468</v>
      </c>
      <c r="AQ33">
        <f t="shared" si="11"/>
        <v>2.8000000000000012</v>
      </c>
      <c r="AR33">
        <v>6123333</v>
      </c>
      <c r="AS33">
        <f t="shared" si="9"/>
        <v>-20.286398791199801</v>
      </c>
      <c r="BC33">
        <f t="shared" si="12"/>
        <v>2.8000000000000012</v>
      </c>
      <c r="BD33">
        <v>5284230.5</v>
      </c>
      <c r="BE33">
        <f t="shared" si="10"/>
        <v>5.8964028056112223</v>
      </c>
    </row>
    <row r="34" spans="11:57" x14ac:dyDescent="0.25">
      <c r="K34" s="8"/>
      <c r="L34" s="8"/>
      <c r="M34" s="8"/>
      <c r="AE34">
        <f t="shared" si="8"/>
        <v>3.0000000000000013</v>
      </c>
      <c r="AF34">
        <v>7471081</v>
      </c>
      <c r="AG34">
        <f t="shared" si="7"/>
        <v>-13.685240948543974</v>
      </c>
      <c r="AQ34">
        <f t="shared" si="11"/>
        <v>2.9000000000000012</v>
      </c>
      <c r="AR34">
        <v>5858085</v>
      </c>
      <c r="AS34">
        <f t="shared" si="9"/>
        <v>-23.739399517018867</v>
      </c>
      <c r="BC34">
        <f t="shared" si="12"/>
        <v>2.9000000000000012</v>
      </c>
      <c r="BD34">
        <v>5284230.5</v>
      </c>
      <c r="BE34">
        <f t="shared" si="10"/>
        <v>5.8964028056112223</v>
      </c>
    </row>
    <row r="35" spans="11:57" x14ac:dyDescent="0.25">
      <c r="K35" s="8"/>
      <c r="L35" s="8"/>
      <c r="M35" s="8"/>
      <c r="AE35">
        <f t="shared" si="8"/>
        <v>3.1000000000000014</v>
      </c>
      <c r="AF35">
        <v>7271578.5</v>
      </c>
      <c r="AG35">
        <f t="shared" si="7"/>
        <v>-15.99012965443046</v>
      </c>
      <c r="AQ35">
        <f t="shared" si="11"/>
        <v>3.0000000000000013</v>
      </c>
      <c r="AR35">
        <v>5987826</v>
      </c>
      <c r="AS35">
        <f t="shared" si="9"/>
        <v>-22.05043007269321</v>
      </c>
      <c r="BC35">
        <f t="shared" si="12"/>
        <v>3.0000000000000013</v>
      </c>
      <c r="BD35">
        <v>5284230.5</v>
      </c>
      <c r="BE35">
        <f t="shared" si="10"/>
        <v>5.8964028056112223</v>
      </c>
    </row>
    <row r="36" spans="11:57" x14ac:dyDescent="0.25">
      <c r="K36" s="8"/>
      <c r="L36" s="8"/>
      <c r="M36" s="8"/>
      <c r="AE36">
        <f t="shared" si="8"/>
        <v>3.2000000000000015</v>
      </c>
      <c r="AF36">
        <v>7681666.5</v>
      </c>
      <c r="AG36">
        <f t="shared" si="7"/>
        <v>-11.252308325777552</v>
      </c>
      <c r="AQ36">
        <f t="shared" si="11"/>
        <v>3.1000000000000014</v>
      </c>
      <c r="AR36">
        <v>5858085</v>
      </c>
      <c r="AS36">
        <f t="shared" si="9"/>
        <v>-23.739399517018867</v>
      </c>
    </row>
    <row r="37" spans="11:57" x14ac:dyDescent="0.25">
      <c r="K37" s="8"/>
      <c r="L37" s="8"/>
      <c r="M37" s="8"/>
      <c r="AQ37">
        <f t="shared" si="11"/>
        <v>3.2000000000000015</v>
      </c>
      <c r="AR37">
        <v>5858085</v>
      </c>
      <c r="AS37">
        <f t="shared" si="9"/>
        <v>-23.739399517018867</v>
      </c>
    </row>
    <row r="38" spans="11:57" x14ac:dyDescent="0.25">
      <c r="K38" s="8"/>
      <c r="L38" s="8"/>
      <c r="M38" s="8"/>
      <c r="AQ38">
        <f t="shared" si="11"/>
        <v>3.3000000000000016</v>
      </c>
      <c r="AR38">
        <v>5858085</v>
      </c>
      <c r="AS38">
        <f t="shared" si="9"/>
        <v>-23.739399517018867</v>
      </c>
    </row>
    <row r="39" spans="11:57" x14ac:dyDescent="0.25">
      <c r="K39" s="8"/>
      <c r="L39" s="8"/>
      <c r="M39" s="8"/>
      <c r="AQ39">
        <f t="shared" si="11"/>
        <v>3.4000000000000017</v>
      </c>
      <c r="AR39">
        <v>5858085</v>
      </c>
      <c r="AS39">
        <f t="shared" si="9"/>
        <v>-23.739399517018867</v>
      </c>
    </row>
    <row r="40" spans="11:57" x14ac:dyDescent="0.25">
      <c r="K40" s="8"/>
      <c r="L40" s="8"/>
      <c r="M40" s="8"/>
      <c r="AQ40">
        <f t="shared" si="11"/>
        <v>3.5000000000000018</v>
      </c>
      <c r="AR40">
        <v>5858085</v>
      </c>
      <c r="AS40">
        <f t="shared" si="9"/>
        <v>-23.739399517018867</v>
      </c>
    </row>
    <row r="41" spans="11:57" x14ac:dyDescent="0.25">
      <c r="K41" s="8"/>
      <c r="L41" s="8"/>
      <c r="M41" s="8"/>
      <c r="AQ41">
        <f t="shared" si="11"/>
        <v>3.6000000000000019</v>
      </c>
      <c r="AR41">
        <v>5733750</v>
      </c>
      <c r="AS41">
        <f t="shared" si="9"/>
        <v>-25.357993607246556</v>
      </c>
    </row>
    <row r="42" spans="11:57" x14ac:dyDescent="0.25">
      <c r="K42" s="8"/>
      <c r="L42" s="8"/>
      <c r="M42" s="8"/>
      <c r="AQ42">
        <f t="shared" si="11"/>
        <v>3.700000000000002</v>
      </c>
      <c r="AR42">
        <v>5858085</v>
      </c>
      <c r="AS42">
        <f t="shared" si="9"/>
        <v>-23.739399517018867</v>
      </c>
    </row>
    <row r="43" spans="11:57" x14ac:dyDescent="0.25">
      <c r="AQ43">
        <f t="shared" si="11"/>
        <v>3.800000000000002</v>
      </c>
      <c r="AR43">
        <v>5858085</v>
      </c>
      <c r="AS43">
        <f t="shared" si="9"/>
        <v>-23.739399517018867</v>
      </c>
    </row>
    <row r="44" spans="11:57" x14ac:dyDescent="0.25">
      <c r="AQ44">
        <f t="shared" si="11"/>
        <v>3.9000000000000021</v>
      </c>
      <c r="AR44">
        <v>5987826</v>
      </c>
      <c r="AS44">
        <f t="shared" si="9"/>
        <v>-22.05043007269321</v>
      </c>
    </row>
    <row r="45" spans="11:57" x14ac:dyDescent="0.25">
      <c r="AQ45">
        <f t="shared" si="11"/>
        <v>4.0000000000000018</v>
      </c>
      <c r="AR45">
        <v>6123333</v>
      </c>
      <c r="AS45">
        <f t="shared" si="9"/>
        <v>-20.286398791199801</v>
      </c>
    </row>
    <row r="46" spans="11:57" x14ac:dyDescent="0.25">
      <c r="AQ46">
        <f t="shared" si="11"/>
        <v>4.1000000000000014</v>
      </c>
      <c r="AR46">
        <v>6123333</v>
      </c>
      <c r="AS46">
        <f t="shared" si="9"/>
        <v>-20.286398791199801</v>
      </c>
    </row>
    <row r="47" spans="11:57" x14ac:dyDescent="0.25">
      <c r="AQ47">
        <f t="shared" si="11"/>
        <v>4.2000000000000011</v>
      </c>
      <c r="AR47">
        <v>6568571</v>
      </c>
      <c r="AS47">
        <f t="shared" si="9"/>
        <v>-14.490286710572503</v>
      </c>
    </row>
    <row r="48" spans="11:57" x14ac:dyDescent="0.25">
      <c r="AQ48">
        <f t="shared" si="11"/>
        <v>4.3000000000000007</v>
      </c>
      <c r="AR48">
        <v>6902500</v>
      </c>
      <c r="AS48">
        <f t="shared" si="9"/>
        <v>-10.143196141097768</v>
      </c>
    </row>
    <row r="49" spans="43:45" x14ac:dyDescent="0.25">
      <c r="AQ49">
        <f t="shared" si="11"/>
        <v>4.4000000000000004</v>
      </c>
      <c r="AR49">
        <v>6902500</v>
      </c>
      <c r="AS49">
        <f t="shared" si="9"/>
        <v>-10.143196141097768</v>
      </c>
    </row>
    <row r="50" spans="43:45" x14ac:dyDescent="0.25">
      <c r="AQ50">
        <f t="shared" si="11"/>
        <v>4.5</v>
      </c>
      <c r="AR50">
        <v>7271578.5</v>
      </c>
      <c r="AS50">
        <f t="shared" si="9"/>
        <v>-5.3385290808967039</v>
      </c>
    </row>
    <row r="51" spans="43:45" x14ac:dyDescent="0.25">
      <c r="AQ51">
        <f t="shared" si="11"/>
        <v>4.5999999999999996</v>
      </c>
      <c r="AR51">
        <v>7271578.5</v>
      </c>
      <c r="AS51">
        <f t="shared" si="9"/>
        <v>-5.3385290808967039</v>
      </c>
    </row>
    <row r="52" spans="43:45" x14ac:dyDescent="0.25">
      <c r="AQ52">
        <f t="shared" si="11"/>
        <v>4.6999999999999993</v>
      </c>
      <c r="AR52">
        <v>7471081</v>
      </c>
      <c r="AS52">
        <f t="shared" si="9"/>
        <v>-2.741403834701754</v>
      </c>
    </row>
    <row r="53" spans="43:45" x14ac:dyDescent="0.25">
      <c r="AQ53">
        <f t="shared" si="11"/>
        <v>4.7999999999999989</v>
      </c>
      <c r="AR53">
        <v>7681666.5</v>
      </c>
      <c r="AS53">
        <f t="shared" si="9"/>
        <v>0</v>
      </c>
    </row>
    <row r="54" spans="43:45" x14ac:dyDescent="0.25">
      <c r="AQ54">
        <f t="shared" si="11"/>
        <v>4.8999999999999986</v>
      </c>
      <c r="AR54">
        <v>7681666.5</v>
      </c>
      <c r="AS54">
        <f t="shared" si="9"/>
        <v>0</v>
      </c>
    </row>
    <row r="55" spans="43:45" x14ac:dyDescent="0.25">
      <c r="AQ55">
        <f t="shared" si="11"/>
        <v>4.9999999999999982</v>
      </c>
      <c r="AR55">
        <v>7471081</v>
      </c>
      <c r="AS55">
        <f t="shared" si="9"/>
        <v>-2.741403834701754</v>
      </c>
    </row>
    <row r="56" spans="43:45" x14ac:dyDescent="0.25">
      <c r="AQ56">
        <f t="shared" si="11"/>
        <v>5.0999999999999979</v>
      </c>
      <c r="AR56">
        <v>7681666.5</v>
      </c>
      <c r="AS56">
        <f t="shared" si="9"/>
        <v>0</v>
      </c>
    </row>
    <row r="57" spans="43:45" x14ac:dyDescent="0.25">
      <c r="AQ57">
        <f t="shared" si="11"/>
        <v>5.1999999999999975</v>
      </c>
      <c r="AR57">
        <v>7681666.5</v>
      </c>
      <c r="AS57">
        <f t="shared" si="9"/>
        <v>0</v>
      </c>
    </row>
    <row r="58" spans="43:45" x14ac:dyDescent="0.25">
      <c r="AQ58">
        <f t="shared" si="11"/>
        <v>5.2999999999999972</v>
      </c>
      <c r="AR58">
        <v>7681666.5</v>
      </c>
      <c r="AS58">
        <f t="shared" si="9"/>
        <v>0</v>
      </c>
    </row>
  </sheetData>
  <sortState ref="AR22:AR24">
    <sortCondition descending="1" ref="AR24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Pimorin</dc:creator>
  <cp:lastModifiedBy>célia pimorin</cp:lastModifiedBy>
  <dcterms:created xsi:type="dcterms:W3CDTF">2021-04-29T08:40:12Z</dcterms:created>
  <dcterms:modified xsi:type="dcterms:W3CDTF">2021-05-05T14:11:21Z</dcterms:modified>
</cp:coreProperties>
</file>