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4240" windowHeight="12225"/>
  </bookViews>
  <sheets>
    <sheet name="Feuil1" sheetId="1" r:id="rId1"/>
  </sheets>
  <externalReferences>
    <externalReference r:id="rId2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7" i="1" l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6" i="1"/>
  <c r="BC7" i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C35" i="1" s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6" i="1"/>
  <c r="AQ38" i="1"/>
  <c r="AQ39" i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AQ56" i="1" s="1"/>
  <c r="AQ57" i="1" s="1"/>
  <c r="AQ58" i="1" s="1"/>
  <c r="AQ7" i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G6" i="1" l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5" i="1"/>
  <c r="AE6" i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A4" i="1" l="1"/>
  <c r="AA5" i="1"/>
  <c r="AA6" i="1"/>
  <c r="AA7" i="1"/>
  <c r="AA8" i="1"/>
  <c r="AA9" i="1"/>
  <c r="AA10" i="1"/>
  <c r="AA11" i="1"/>
  <c r="AA3" i="1"/>
  <c r="R4" i="1"/>
  <c r="R5" i="1"/>
  <c r="R6" i="1"/>
  <c r="R7" i="1"/>
  <c r="R8" i="1"/>
  <c r="R9" i="1"/>
  <c r="R10" i="1"/>
  <c r="R11" i="1"/>
  <c r="R3" i="1"/>
  <c r="M35" i="1"/>
  <c r="M36" i="1"/>
  <c r="M37" i="1"/>
  <c r="M38" i="1"/>
  <c r="M39" i="1"/>
  <c r="M40" i="1"/>
  <c r="M41" i="1"/>
  <c r="M42" i="1"/>
  <c r="M34" i="1"/>
  <c r="I4" i="1"/>
  <c r="I5" i="1"/>
  <c r="I6" i="1"/>
  <c r="I7" i="1"/>
  <c r="I8" i="1"/>
  <c r="I9" i="1"/>
  <c r="I10" i="1"/>
  <c r="I11" i="1"/>
  <c r="I3" i="1"/>
  <c r="K35" i="1"/>
  <c r="K36" i="1" s="1"/>
  <c r="K37" i="1" s="1"/>
  <c r="K38" i="1" s="1"/>
  <c r="K39" i="1" s="1"/>
  <c r="K40" i="1" s="1"/>
  <c r="K41" i="1" s="1"/>
  <c r="K42" i="1" s="1"/>
  <c r="G5" i="1"/>
  <c r="G6" i="1" s="1"/>
  <c r="G7" i="1" s="1"/>
  <c r="G8" i="1" s="1"/>
  <c r="G9" i="1" s="1"/>
  <c r="G10" i="1" s="1"/>
  <c r="G11" i="1" s="1"/>
  <c r="Y4" i="1"/>
  <c r="Y5" i="1" s="1"/>
  <c r="Y6" i="1" s="1"/>
  <c r="Y7" i="1" s="1"/>
  <c r="Y8" i="1" s="1"/>
  <c r="Y9" i="1" s="1"/>
  <c r="Y10" i="1" s="1"/>
  <c r="Y11" i="1" s="1"/>
  <c r="P4" i="1"/>
  <c r="P5" i="1" s="1"/>
  <c r="P6" i="1" s="1"/>
  <c r="P7" i="1" s="1"/>
  <c r="P8" i="1" s="1"/>
  <c r="P9" i="1" s="1"/>
  <c r="P10" i="1" s="1"/>
  <c r="P11" i="1" s="1"/>
  <c r="G4" i="1"/>
</calcChain>
</file>

<file path=xl/sharedStrings.xml><?xml version="1.0" encoding="utf-8"?>
<sst xmlns="http://schemas.openxmlformats.org/spreadsheetml/2006/main" count="60" uniqueCount="28">
  <si>
    <t xml:space="preserve">Type de crayon : </t>
  </si>
  <si>
    <t>HB</t>
  </si>
  <si>
    <t>R2 (Ohm)</t>
  </si>
  <si>
    <t>Vadc (V)</t>
  </si>
  <si>
    <t>R0 (Ohm)</t>
  </si>
  <si>
    <t>deflection (cm)</t>
  </si>
  <si>
    <t>delta R (Ohm)</t>
  </si>
  <si>
    <t>deltaR/R0</t>
  </si>
  <si>
    <t>Type de crayon :</t>
  </si>
  <si>
    <t>B</t>
  </si>
  <si>
    <t xml:space="preserve">longueur : </t>
  </si>
  <si>
    <t>3,4 cm</t>
  </si>
  <si>
    <t>10000 Ohm</t>
  </si>
  <si>
    <t>écrat entre les pins :</t>
  </si>
  <si>
    <t>3 mm</t>
  </si>
  <si>
    <t xml:space="preserve">écrat entre les pins : </t>
  </si>
  <si>
    <t>largueur :</t>
  </si>
  <si>
    <t>7 mm</t>
  </si>
  <si>
    <t xml:space="preserve">largueur : </t>
  </si>
  <si>
    <t>deflection + offset (d0)</t>
  </si>
  <si>
    <t>delta R(ohm)</t>
  </si>
  <si>
    <t>Mesures dans le temps</t>
  </si>
  <si>
    <t>crayon B</t>
  </si>
  <si>
    <t>R (ohm)</t>
  </si>
  <si>
    <t>temps (s)</t>
  </si>
  <si>
    <t>delta R/R0</t>
  </si>
  <si>
    <t>crayon HB</t>
  </si>
  <si>
    <t>crayon 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</si>
</sst>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Capteur</a:t>
            </a:r>
            <a:r>
              <a:rPr lang="fr-FR" baseline="0"/>
              <a:t> de graphite avec crayon HB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[1]Feuil1!$Z$3:$Z$11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[1]Feuil1!$AB$3:$AB$11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96.149406307977742</c:v>
                </c:pt>
                <c:pt idx="3">
                  <c:v>92.578849721706874</c:v>
                </c:pt>
                <c:pt idx="4">
                  <c:v>90.889211502782928</c:v>
                </c:pt>
                <c:pt idx="5">
                  <c:v>89.258858998144703</c:v>
                </c:pt>
                <c:pt idx="6">
                  <c:v>87.684730983302416</c:v>
                </c:pt>
                <c:pt idx="7">
                  <c:v>86.163961038961034</c:v>
                </c:pt>
                <c:pt idx="8">
                  <c:v>86.163961038961034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1-4746-A77E-2D3F1BF5B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75744"/>
        <c:axId val="208376320"/>
      </c:scatterChart>
      <c:valAx>
        <c:axId val="20837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 b="0"/>
                  <a:t>déflexion</a:t>
                </a:r>
                <a:r>
                  <a:rPr lang="fr-FR" b="0" baseline="0"/>
                  <a:t> (cm)</a:t>
                </a:r>
                <a:endParaRPr lang="fr-FR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376320"/>
        <c:crosses val="autoZero"/>
        <c:crossBetween val="midCat"/>
      </c:valAx>
      <c:valAx>
        <c:axId val="208376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baseline="0">
                    <a:effectLst/>
                  </a:rPr>
                  <a:t>Δ</a:t>
                </a:r>
                <a:r>
                  <a:rPr lang="fr-FR" sz="1000" b="0" i="0" baseline="0">
                    <a:effectLst/>
                  </a:rPr>
                  <a:t>R/R0 (%)</a:t>
                </a:r>
                <a:endParaRPr lang="fr-FR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375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Capteur de graphite avec crayon B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0.13906255468066492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75240594925637"/>
          <c:y val="0.19480351414406533"/>
          <c:w val="0.63637904636920384"/>
          <c:h val="0.5910451297754447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[1]Feuil1!$AI$3:$AI$11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[1]Feuil1!$AK$3:$AK$11</c:f>
              <c:numCache>
                <c:formatCode>General</c:formatCode>
                <c:ptCount val="9"/>
                <c:pt idx="0">
                  <c:v>100</c:v>
                </c:pt>
                <c:pt idx="1">
                  <c:v>97.511305857587317</c:v>
                </c:pt>
                <c:pt idx="2">
                  <c:v>96.311389634228775</c:v>
                </c:pt>
                <c:pt idx="3">
                  <c:v>95.139724540673086</c:v>
                </c:pt>
                <c:pt idx="4">
                  <c:v>93.995304004599518</c:v>
                </c:pt>
                <c:pt idx="5">
                  <c:v>91.784483471448723</c:v>
                </c:pt>
                <c:pt idx="6">
                  <c:v>91.784483471448723</c:v>
                </c:pt>
                <c:pt idx="7">
                  <c:v>89.671919308987356</c:v>
                </c:pt>
                <c:pt idx="8">
                  <c:v>89.671919308987356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7BA-4F71-B0A9-C2CA6C06C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78048"/>
        <c:axId val="208378624"/>
      </c:scatterChart>
      <c:valAx>
        <c:axId val="20837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fr-FR" sz="1000" b="0" i="0" u="none" strike="noStrike" baseline="0">
                    <a:effectLst/>
                  </a:rPr>
                  <a:t>déflexion (cm)</a:t>
                </a:r>
                <a:endParaRPr lang="fr-FR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378624"/>
        <c:crosses val="autoZero"/>
        <c:crossBetween val="midCat"/>
      </c:valAx>
      <c:valAx>
        <c:axId val="2083786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baseline="0">
                    <a:effectLst/>
                  </a:rPr>
                  <a:t>Δ</a:t>
                </a:r>
                <a:r>
                  <a:rPr lang="fr-FR" sz="1000" b="0" i="0" baseline="0">
                    <a:effectLst/>
                  </a:rPr>
                  <a:t>R/R0 (%)</a:t>
                </a:r>
                <a:endParaRPr lang="fr-FR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378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Capteur</a:t>
            </a:r>
            <a:r>
              <a:rPr lang="fr-FR" baseline="0"/>
              <a:t> de graphite avec crayon 2B</a:t>
            </a:r>
            <a:endParaRPr lang="fr-FR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[1]Feuil1!$AR$3:$AR$11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[1]Feuil1!$AT$3:$AT$11</c:f>
              <c:numCache>
                <c:formatCode>General</c:formatCode>
                <c:ptCount val="9"/>
                <c:pt idx="0">
                  <c:v>100</c:v>
                </c:pt>
                <c:pt idx="1">
                  <c:v>98.70510878460756</c:v>
                </c:pt>
                <c:pt idx="2">
                  <c:v>96.820570631367602</c:v>
                </c:pt>
                <c:pt idx="3">
                  <c:v>96.20726426518047</c:v>
                </c:pt>
                <c:pt idx="4">
                  <c:v>95.60117454609788</c:v>
                </c:pt>
                <c:pt idx="5">
                  <c:v>94.41013290009694</c:v>
                </c:pt>
                <c:pt idx="6">
                  <c:v>93.824932658439536</c:v>
                </c:pt>
                <c:pt idx="7">
                  <c:v>93.246467954079677</c:v>
                </c:pt>
                <c:pt idx="8">
                  <c:v>92.67460655941882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5EB-43A5-9B8A-B9AA32EA7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80160"/>
        <c:axId val="211780736"/>
      </c:scatterChart>
      <c:valAx>
        <c:axId val="21178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baseline="0">
                    <a:effectLst/>
                  </a:rPr>
                  <a:t>déflexion (cm)</a:t>
                </a:r>
                <a:endParaRPr lang="fr-FR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80736"/>
        <c:crosses val="autoZero"/>
        <c:crossBetween val="midCat"/>
      </c:valAx>
      <c:valAx>
        <c:axId val="2117807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baseline="0">
                    <a:effectLst/>
                  </a:rPr>
                  <a:t>Δ</a:t>
                </a:r>
                <a:r>
                  <a:rPr lang="fr-FR" sz="1000" b="0" i="0" baseline="0">
                    <a:effectLst/>
                  </a:rPr>
                  <a:t>R/R0 (%)</a:t>
                </a:r>
                <a:endParaRPr lang="fr-FR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80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Capteur</a:t>
            </a:r>
            <a:r>
              <a:rPr lang="fr-FR" baseline="0"/>
              <a:t> de graphite en traction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[1]Feuil1!$AD$34:$AD$42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[1]Feuil1!$AK$3:$AK$11</c:f>
              <c:numCache>
                <c:formatCode>General</c:formatCode>
                <c:ptCount val="9"/>
                <c:pt idx="0">
                  <c:v>100</c:v>
                </c:pt>
                <c:pt idx="1">
                  <c:v>97.511305857587317</c:v>
                </c:pt>
                <c:pt idx="2">
                  <c:v>96.311389634228775</c:v>
                </c:pt>
                <c:pt idx="3">
                  <c:v>95.139724540673086</c:v>
                </c:pt>
                <c:pt idx="4">
                  <c:v>93.995304004599518</c:v>
                </c:pt>
                <c:pt idx="5">
                  <c:v>91.784483471448723</c:v>
                </c:pt>
                <c:pt idx="6">
                  <c:v>91.784483471448723</c:v>
                </c:pt>
                <c:pt idx="7">
                  <c:v>89.671919308987356</c:v>
                </c:pt>
                <c:pt idx="8">
                  <c:v>89.671919308987356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E3-4EAE-8745-52506E55D9E7}"/>
            </c:ext>
          </c:extLst>
        </c:ser>
        <c:ser>
          <c:idx val="2"/>
          <c:order val="1"/>
          <c:tx>
            <c:v>2B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[1]Feuil1!$AD$34:$AD$42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[1]Feuil1!$AT$3:$AT$11</c:f>
              <c:numCache>
                <c:formatCode>General</c:formatCode>
                <c:ptCount val="9"/>
                <c:pt idx="0">
                  <c:v>100</c:v>
                </c:pt>
                <c:pt idx="1">
                  <c:v>98.70510878460756</c:v>
                </c:pt>
                <c:pt idx="2">
                  <c:v>96.820570631367602</c:v>
                </c:pt>
                <c:pt idx="3">
                  <c:v>96.20726426518047</c:v>
                </c:pt>
                <c:pt idx="4">
                  <c:v>95.60117454609788</c:v>
                </c:pt>
                <c:pt idx="5">
                  <c:v>94.41013290009694</c:v>
                </c:pt>
                <c:pt idx="6">
                  <c:v>93.824932658439536</c:v>
                </c:pt>
                <c:pt idx="7">
                  <c:v>93.246467954079677</c:v>
                </c:pt>
                <c:pt idx="8">
                  <c:v>92.67460655941882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7E3-4EAE-8745-52506E55D9E7}"/>
            </c:ext>
          </c:extLst>
        </c:ser>
        <c:ser>
          <c:idx val="3"/>
          <c:order val="2"/>
          <c:tx>
            <c:v>HB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>
                    <a:lumMod val="6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[1]Feuil1!$Z$3:$Z$11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[1]Feuil1!$AB$3:$AB$11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96.149406307977742</c:v>
                </c:pt>
                <c:pt idx="3">
                  <c:v>92.578849721706874</c:v>
                </c:pt>
                <c:pt idx="4">
                  <c:v>90.889211502782928</c:v>
                </c:pt>
                <c:pt idx="5">
                  <c:v>89.258858998144703</c:v>
                </c:pt>
                <c:pt idx="6">
                  <c:v>87.684730983302416</c:v>
                </c:pt>
                <c:pt idx="7">
                  <c:v>86.163961038961034</c:v>
                </c:pt>
                <c:pt idx="8">
                  <c:v>86.163961038961034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7E3-4EAE-8745-52506E55D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82464"/>
        <c:axId val="211783040"/>
      </c:scatterChart>
      <c:valAx>
        <c:axId val="21178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rgbClr val="45455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baseline="0">
                    <a:effectLst/>
                  </a:rPr>
                  <a:t>déflexion (cm)</a:t>
                </a:r>
                <a:endParaRPr lang="fr-FR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783040"/>
        <c:crosses val="autoZero"/>
        <c:crossBetween val="midCat"/>
      </c:valAx>
      <c:valAx>
        <c:axId val="2117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rgbClr val="45455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baseline="0">
                    <a:effectLst/>
                  </a:rPr>
                  <a:t>Δ</a:t>
                </a:r>
                <a:r>
                  <a:rPr lang="fr-FR" sz="1000" b="0" i="0" baseline="0">
                    <a:effectLst/>
                  </a:rPr>
                  <a:t>R/R0 (%)</a:t>
                </a:r>
                <a:endParaRPr lang="fr-FR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78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Capteur</a:t>
            </a:r>
            <a:r>
              <a:rPr lang="fr-FR" baseline="0"/>
              <a:t> de graphite avec crayon B</a:t>
            </a:r>
            <a:endParaRPr lang="fr-FR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deltaR/R0</c:v>
          </c:tx>
          <c:marker>
            <c:symbol val="none"/>
          </c:marker>
          <c:xVal>
            <c:numRef>
              <c:f>Feuil1!$AE$5:$AE$36</c:f>
              <c:numCache>
                <c:formatCode>General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</c:numCache>
            </c:numRef>
          </c:xVal>
          <c:yVal>
            <c:numRef>
              <c:f>Feuil1!$AG$5:$AG$36</c:f>
              <c:numCache>
                <c:formatCode>General</c:formatCode>
                <c:ptCount val="32"/>
                <c:pt idx="0">
                  <c:v>100</c:v>
                </c:pt>
                <c:pt idx="1">
                  <c:v>94.04290204842539</c:v>
                </c:pt>
                <c:pt idx="2">
                  <c:v>94.04290204842539</c:v>
                </c:pt>
                <c:pt idx="3">
                  <c:v>88.747685897631413</c:v>
                </c:pt>
                <c:pt idx="4">
                  <c:v>88.747685897631413</c:v>
                </c:pt>
                <c:pt idx="5">
                  <c:v>86.314759051456022</c:v>
                </c:pt>
                <c:pt idx="6">
                  <c:v>84.009864568978514</c:v>
                </c:pt>
                <c:pt idx="7">
                  <c:v>84.009864568978514</c:v>
                </c:pt>
                <c:pt idx="8">
                  <c:v>81.823182245439497</c:v>
                </c:pt>
                <c:pt idx="9">
                  <c:v>86.314759051456022</c:v>
                </c:pt>
                <c:pt idx="10">
                  <c:v>84.009864568978514</c:v>
                </c:pt>
                <c:pt idx="11">
                  <c:v>88.747685897631413</c:v>
                </c:pt>
                <c:pt idx="12">
                  <c:v>94.04290204842539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96.931197565883181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94.04290204842539</c:v>
                </c:pt>
                <c:pt idx="25">
                  <c:v>88.747691674222452</c:v>
                </c:pt>
                <c:pt idx="26">
                  <c:v>86.314759051456022</c:v>
                </c:pt>
                <c:pt idx="27">
                  <c:v>86.314759051456022</c:v>
                </c:pt>
                <c:pt idx="28">
                  <c:v>81.823188022030536</c:v>
                </c:pt>
                <c:pt idx="29">
                  <c:v>86.314759051456022</c:v>
                </c:pt>
                <c:pt idx="30">
                  <c:v>84.009870345569539</c:v>
                </c:pt>
                <c:pt idx="31">
                  <c:v>88.747691674222452</c:v>
                </c:pt>
              </c:numCache>
            </c:numRef>
          </c:yVal>
          <c:smooth val="1"/>
        </c:ser>
        <c:ser>
          <c:idx val="22"/>
          <c:order val="1"/>
          <c:marker>
            <c:symbol val="none"/>
          </c:marker>
          <c:yVal>
            <c:numRef>
              <c:f>Feuil1!$AE$26</c:f>
              <c:numCache>
                <c:formatCode>General</c:formatCode>
                <c:ptCount val="1"/>
                <c:pt idx="0">
                  <c:v>2.2000000000000006</c:v>
                </c:pt>
              </c:numCache>
            </c:numRef>
          </c:yVal>
          <c:smooth val="1"/>
        </c:ser>
        <c:ser>
          <c:idx val="27"/>
          <c:order val="2"/>
          <c:marker>
            <c:symbol val="none"/>
          </c:marker>
          <c:yVal>
            <c:numRef>
              <c:f>Feuil1!$AE$31</c:f>
              <c:numCache>
                <c:formatCode>General</c:formatCode>
                <c:ptCount val="1"/>
                <c:pt idx="0">
                  <c:v>2.7000000000000011</c:v>
                </c:pt>
              </c:numCache>
            </c:numRef>
          </c:yVal>
          <c:smooth val="1"/>
        </c:ser>
        <c:ser>
          <c:idx val="28"/>
          <c:order val="3"/>
          <c:marker>
            <c:symbol val="none"/>
          </c:marker>
          <c:yVal>
            <c:numRef>
              <c:f>Feuil1!$AE$32</c:f>
              <c:numCache>
                <c:formatCode>General</c:formatCode>
                <c:ptCount val="1"/>
                <c:pt idx="0">
                  <c:v>2.8000000000000012</c:v>
                </c:pt>
              </c:numCache>
            </c:numRef>
          </c:yVal>
          <c:smooth val="1"/>
        </c:ser>
        <c:ser>
          <c:idx val="30"/>
          <c:order val="4"/>
          <c:marker>
            <c:symbol val="none"/>
          </c:marker>
          <c:yVal>
            <c:numRef>
              <c:f>Feuil1!$AE$34</c:f>
              <c:numCache>
                <c:formatCode>General</c:formatCode>
                <c:ptCount val="1"/>
                <c:pt idx="0">
                  <c:v>3.0000000000000013</c:v>
                </c:pt>
              </c:numCache>
            </c:numRef>
          </c:yVal>
          <c:smooth val="1"/>
        </c:ser>
        <c:ser>
          <c:idx val="31"/>
          <c:order val="5"/>
          <c:marker>
            <c:symbol val="none"/>
          </c:marker>
          <c:yVal>
            <c:numRef>
              <c:f>Feuil1!$AE$35</c:f>
              <c:numCache>
                <c:formatCode>General</c:formatCode>
                <c:ptCount val="1"/>
                <c:pt idx="0">
                  <c:v>3.1000000000000014</c:v>
                </c:pt>
              </c:numCache>
            </c:numRef>
          </c:yVal>
          <c:smooth val="1"/>
        </c:ser>
        <c:ser>
          <c:idx val="32"/>
          <c:order val="6"/>
          <c:marker>
            <c:symbol val="none"/>
          </c:marker>
          <c:yVal>
            <c:numRef>
              <c:f>Feuil1!$AE$36</c:f>
              <c:numCache>
                <c:formatCode>General</c:formatCode>
                <c:ptCount val="1"/>
                <c:pt idx="0">
                  <c:v>3.2000000000000015</c:v>
                </c:pt>
              </c:numCache>
            </c:numRef>
          </c:yVal>
          <c:smooth val="1"/>
        </c:ser>
        <c:ser>
          <c:idx val="33"/>
          <c:order val="7"/>
          <c:marker>
            <c:symbol val="none"/>
          </c:marker>
          <c:yVal>
            <c:numRef>
              <c:f>Feuil1!$AG$5</c:f>
              <c:numCache>
                <c:formatCode>General</c:formatCode>
                <c:ptCount val="1"/>
                <c:pt idx="0">
                  <c:v>100</c:v>
                </c:pt>
              </c:numCache>
            </c:numRef>
          </c:yVal>
          <c:smooth val="1"/>
        </c:ser>
        <c:ser>
          <c:idx val="34"/>
          <c:order val="8"/>
          <c:marker>
            <c:symbol val="none"/>
          </c:marker>
          <c:yVal>
            <c:numRef>
              <c:f>Feuil1!$AG$6</c:f>
              <c:numCache>
                <c:formatCode>General</c:formatCode>
                <c:ptCount val="1"/>
                <c:pt idx="0">
                  <c:v>94.04290204842539</c:v>
                </c:pt>
              </c:numCache>
            </c:numRef>
          </c:yVal>
          <c:smooth val="1"/>
        </c:ser>
        <c:ser>
          <c:idx val="35"/>
          <c:order val="9"/>
          <c:marker>
            <c:symbol val="none"/>
          </c:marker>
          <c:yVal>
            <c:numRef>
              <c:f>Feuil1!$AG$7</c:f>
              <c:numCache>
                <c:formatCode>General</c:formatCode>
                <c:ptCount val="1"/>
                <c:pt idx="0">
                  <c:v>94.04290204842539</c:v>
                </c:pt>
              </c:numCache>
            </c:numRef>
          </c:yVal>
          <c:smooth val="1"/>
        </c:ser>
        <c:ser>
          <c:idx val="36"/>
          <c:order val="10"/>
          <c:marker>
            <c:symbol val="none"/>
          </c:marker>
          <c:yVal>
            <c:numRef>
              <c:f>Feuil1!$AG$8</c:f>
              <c:numCache>
                <c:formatCode>General</c:formatCode>
                <c:ptCount val="1"/>
                <c:pt idx="0">
                  <c:v>88.747685897631413</c:v>
                </c:pt>
              </c:numCache>
            </c:numRef>
          </c:yVal>
          <c:smooth val="1"/>
        </c:ser>
        <c:ser>
          <c:idx val="37"/>
          <c:order val="11"/>
          <c:marker>
            <c:symbol val="none"/>
          </c:marker>
          <c:yVal>
            <c:numRef>
              <c:f>Feuil1!$AG$9</c:f>
              <c:numCache>
                <c:formatCode>General</c:formatCode>
                <c:ptCount val="1"/>
                <c:pt idx="0">
                  <c:v>88.747685897631413</c:v>
                </c:pt>
              </c:numCache>
            </c:numRef>
          </c:yVal>
          <c:smooth val="1"/>
        </c:ser>
        <c:ser>
          <c:idx val="38"/>
          <c:order val="12"/>
          <c:marker>
            <c:symbol val="none"/>
          </c:marker>
          <c:yVal>
            <c:numRef>
              <c:f>Feuil1!$AG$10</c:f>
              <c:numCache>
                <c:formatCode>General</c:formatCode>
                <c:ptCount val="1"/>
                <c:pt idx="0">
                  <c:v>86.314759051456022</c:v>
                </c:pt>
              </c:numCache>
            </c:numRef>
          </c:yVal>
          <c:smooth val="1"/>
        </c:ser>
        <c:ser>
          <c:idx val="39"/>
          <c:order val="13"/>
          <c:marker>
            <c:symbol val="none"/>
          </c:marker>
          <c:yVal>
            <c:numRef>
              <c:f>Feuil1!$AG$11</c:f>
              <c:numCache>
                <c:formatCode>General</c:formatCode>
                <c:ptCount val="1"/>
                <c:pt idx="0">
                  <c:v>84.009864568978514</c:v>
                </c:pt>
              </c:numCache>
            </c:numRef>
          </c:yVal>
          <c:smooth val="1"/>
        </c:ser>
        <c:ser>
          <c:idx val="40"/>
          <c:order val="14"/>
          <c:marker>
            <c:symbol val="none"/>
          </c:marker>
          <c:yVal>
            <c:numRef>
              <c:f>Feuil1!$AG$12</c:f>
              <c:numCache>
                <c:formatCode>General</c:formatCode>
                <c:ptCount val="1"/>
                <c:pt idx="0">
                  <c:v>84.009864568978514</c:v>
                </c:pt>
              </c:numCache>
            </c:numRef>
          </c:yVal>
          <c:smooth val="1"/>
        </c:ser>
        <c:ser>
          <c:idx val="41"/>
          <c:order val="15"/>
          <c:marker>
            <c:symbol val="none"/>
          </c:marker>
          <c:yVal>
            <c:numRef>
              <c:f>Feuil1!$AG$13</c:f>
              <c:numCache>
                <c:formatCode>General</c:formatCode>
                <c:ptCount val="1"/>
                <c:pt idx="0">
                  <c:v>81.823182245439497</c:v>
                </c:pt>
              </c:numCache>
            </c:numRef>
          </c:yVal>
          <c:smooth val="1"/>
        </c:ser>
        <c:ser>
          <c:idx val="42"/>
          <c:order val="16"/>
          <c:marker>
            <c:symbol val="none"/>
          </c:marker>
          <c:yVal>
            <c:numRef>
              <c:f>Feuil1!$AG$14</c:f>
              <c:numCache>
                <c:formatCode>General</c:formatCode>
                <c:ptCount val="1"/>
                <c:pt idx="0">
                  <c:v>86.314759051456022</c:v>
                </c:pt>
              </c:numCache>
            </c:numRef>
          </c:yVal>
          <c:smooth val="1"/>
        </c:ser>
        <c:ser>
          <c:idx val="43"/>
          <c:order val="17"/>
          <c:marker>
            <c:symbol val="none"/>
          </c:marker>
          <c:yVal>
            <c:numRef>
              <c:f>Feuil1!$AG$15</c:f>
              <c:numCache>
                <c:formatCode>General</c:formatCode>
                <c:ptCount val="1"/>
                <c:pt idx="0">
                  <c:v>84.009864568978514</c:v>
                </c:pt>
              </c:numCache>
            </c:numRef>
          </c:yVal>
          <c:smooth val="1"/>
        </c:ser>
        <c:ser>
          <c:idx val="44"/>
          <c:order val="18"/>
          <c:marker>
            <c:symbol val="none"/>
          </c:marker>
          <c:yVal>
            <c:numRef>
              <c:f>Feuil1!$AG$16</c:f>
              <c:numCache>
                <c:formatCode>General</c:formatCode>
                <c:ptCount val="1"/>
                <c:pt idx="0">
                  <c:v>88.747685897631413</c:v>
                </c:pt>
              </c:numCache>
            </c:numRef>
          </c:yVal>
          <c:smooth val="1"/>
        </c:ser>
        <c:ser>
          <c:idx val="45"/>
          <c:order val="19"/>
          <c:marker>
            <c:symbol val="none"/>
          </c:marker>
          <c:yVal>
            <c:numRef>
              <c:f>Feuil1!$AG$17</c:f>
              <c:numCache>
                <c:formatCode>General</c:formatCode>
                <c:ptCount val="1"/>
                <c:pt idx="0">
                  <c:v>94.04290204842539</c:v>
                </c:pt>
              </c:numCache>
            </c:numRef>
          </c:yVal>
          <c:smooth val="1"/>
        </c:ser>
        <c:ser>
          <c:idx val="46"/>
          <c:order val="20"/>
          <c:marker>
            <c:symbol val="none"/>
          </c:marker>
          <c:yVal>
            <c:numRef>
              <c:f>Feuil1!$AG$18</c:f>
              <c:numCache>
                <c:formatCode>General</c:formatCode>
                <c:ptCount val="1"/>
                <c:pt idx="0">
                  <c:v>100</c:v>
                </c:pt>
              </c:numCache>
            </c:numRef>
          </c:yVal>
          <c:smooth val="1"/>
        </c:ser>
        <c:ser>
          <c:idx val="47"/>
          <c:order val="21"/>
          <c:marker>
            <c:symbol val="none"/>
          </c:marker>
          <c:yVal>
            <c:numRef>
              <c:f>Feuil1!$AG$19</c:f>
              <c:numCache>
                <c:formatCode>General</c:formatCode>
                <c:ptCount val="1"/>
                <c:pt idx="0">
                  <c:v>100</c:v>
                </c:pt>
              </c:numCache>
            </c:numRef>
          </c:yVal>
          <c:smooth val="1"/>
        </c:ser>
        <c:ser>
          <c:idx val="48"/>
          <c:order val="22"/>
          <c:marker>
            <c:symbol val="none"/>
          </c:marker>
          <c:yVal>
            <c:numRef>
              <c:f>Feuil1!$AG$20</c:f>
              <c:numCache>
                <c:formatCode>General</c:formatCode>
                <c:ptCount val="1"/>
                <c:pt idx="0">
                  <c:v>100</c:v>
                </c:pt>
              </c:numCache>
            </c:numRef>
          </c:yVal>
          <c:smooth val="1"/>
        </c:ser>
        <c:ser>
          <c:idx val="49"/>
          <c:order val="23"/>
          <c:marker>
            <c:symbol val="none"/>
          </c:marker>
          <c:yVal>
            <c:numRef>
              <c:f>Feuil1!$AG$21</c:f>
              <c:numCache>
                <c:formatCode>General</c:formatCode>
                <c:ptCount val="1"/>
                <c:pt idx="0">
                  <c:v>100</c:v>
                </c:pt>
              </c:numCache>
            </c:numRef>
          </c:yVal>
          <c:smooth val="1"/>
        </c:ser>
        <c:ser>
          <c:idx val="50"/>
          <c:order val="24"/>
          <c:marker>
            <c:symbol val="none"/>
          </c:marker>
          <c:yVal>
            <c:numRef>
              <c:f>Feuil1!$AG$22</c:f>
              <c:numCache>
                <c:formatCode>General</c:formatCode>
                <c:ptCount val="1"/>
                <c:pt idx="0">
                  <c:v>96.931197565883181</c:v>
                </c:pt>
              </c:numCache>
            </c:numRef>
          </c:yVal>
          <c:smooth val="1"/>
        </c:ser>
        <c:ser>
          <c:idx val="51"/>
          <c:order val="25"/>
          <c:marker>
            <c:symbol val="none"/>
          </c:marker>
          <c:yVal>
            <c:numRef>
              <c:f>Feuil1!$AG$23</c:f>
              <c:numCache>
                <c:formatCode>General</c:formatCode>
                <c:ptCount val="1"/>
                <c:pt idx="0">
                  <c:v>100</c:v>
                </c:pt>
              </c:numCache>
            </c:numRef>
          </c:yVal>
          <c:smooth val="1"/>
        </c:ser>
        <c:ser>
          <c:idx val="52"/>
          <c:order val="26"/>
          <c:marker>
            <c:symbol val="none"/>
          </c:marker>
          <c:yVal>
            <c:numRef>
              <c:f>Feuil1!$AG$24</c:f>
              <c:numCache>
                <c:formatCode>General</c:formatCode>
                <c:ptCount val="1"/>
                <c:pt idx="0">
                  <c:v>100</c:v>
                </c:pt>
              </c:numCache>
            </c:numRef>
          </c:yVal>
          <c:smooth val="1"/>
        </c:ser>
        <c:ser>
          <c:idx val="53"/>
          <c:order val="27"/>
          <c:marker>
            <c:symbol val="none"/>
          </c:marker>
          <c:yVal>
            <c:numRef>
              <c:f>Feuil1!$AG$25</c:f>
              <c:numCache>
                <c:formatCode>General</c:formatCode>
                <c:ptCount val="1"/>
                <c:pt idx="0">
                  <c:v>100</c:v>
                </c:pt>
              </c:numCache>
            </c:numRef>
          </c:yVal>
          <c:smooth val="1"/>
        </c:ser>
        <c:ser>
          <c:idx val="54"/>
          <c:order val="28"/>
          <c:marker>
            <c:symbol val="none"/>
          </c:marker>
          <c:yVal>
            <c:numRef>
              <c:f>Feuil1!$AG$26</c:f>
              <c:numCache>
                <c:formatCode>General</c:formatCode>
                <c:ptCount val="1"/>
                <c:pt idx="0">
                  <c:v>100</c:v>
                </c:pt>
              </c:numCache>
            </c:numRef>
          </c:yVal>
          <c:smooth val="1"/>
        </c:ser>
        <c:ser>
          <c:idx val="55"/>
          <c:order val="29"/>
          <c:marker>
            <c:symbol val="none"/>
          </c:marker>
          <c:yVal>
            <c:numRef>
              <c:f>Feuil1!$AG$27</c:f>
              <c:numCache>
                <c:formatCode>General</c:formatCode>
                <c:ptCount val="1"/>
                <c:pt idx="0">
                  <c:v>100</c:v>
                </c:pt>
              </c:numCache>
            </c:numRef>
          </c:yVal>
          <c:smooth val="1"/>
        </c:ser>
        <c:ser>
          <c:idx val="56"/>
          <c:order val="30"/>
          <c:marker>
            <c:symbol val="none"/>
          </c:marker>
          <c:yVal>
            <c:numRef>
              <c:f>Feuil1!$AG$28</c:f>
              <c:numCache>
                <c:formatCode>General</c:formatCode>
                <c:ptCount val="1"/>
                <c:pt idx="0">
                  <c:v>100</c:v>
                </c:pt>
              </c:numCache>
            </c:numRef>
          </c:yVal>
          <c:smooth val="1"/>
        </c:ser>
        <c:ser>
          <c:idx val="57"/>
          <c:order val="31"/>
          <c:marker>
            <c:symbol val="none"/>
          </c:marker>
          <c:yVal>
            <c:numRef>
              <c:f>Feuil1!$AG$29</c:f>
              <c:numCache>
                <c:formatCode>General</c:formatCode>
                <c:ptCount val="1"/>
                <c:pt idx="0">
                  <c:v>94.04290204842539</c:v>
                </c:pt>
              </c:numCache>
            </c:numRef>
          </c:yVal>
          <c:smooth val="1"/>
        </c:ser>
        <c:ser>
          <c:idx val="58"/>
          <c:order val="32"/>
          <c:marker>
            <c:symbol val="none"/>
          </c:marker>
          <c:yVal>
            <c:numRef>
              <c:f>Feuil1!$AG$30</c:f>
              <c:numCache>
                <c:formatCode>General</c:formatCode>
                <c:ptCount val="1"/>
                <c:pt idx="0">
                  <c:v>88.747691674222452</c:v>
                </c:pt>
              </c:numCache>
            </c:numRef>
          </c:yVal>
          <c:smooth val="1"/>
        </c:ser>
        <c:ser>
          <c:idx val="59"/>
          <c:order val="33"/>
          <c:marker>
            <c:symbol val="none"/>
          </c:marker>
          <c:yVal>
            <c:numRef>
              <c:f>Feuil1!$AG$31</c:f>
              <c:numCache>
                <c:formatCode>General</c:formatCode>
                <c:ptCount val="1"/>
                <c:pt idx="0">
                  <c:v>86.314759051456022</c:v>
                </c:pt>
              </c:numCache>
            </c:numRef>
          </c:yVal>
          <c:smooth val="1"/>
        </c:ser>
        <c:ser>
          <c:idx val="60"/>
          <c:order val="34"/>
          <c:marker>
            <c:symbol val="none"/>
          </c:marker>
          <c:yVal>
            <c:numRef>
              <c:f>Feuil1!$AG$32</c:f>
              <c:numCache>
                <c:formatCode>General</c:formatCode>
                <c:ptCount val="1"/>
                <c:pt idx="0">
                  <c:v>86.314759051456022</c:v>
                </c:pt>
              </c:numCache>
            </c:numRef>
          </c:yVal>
          <c:smooth val="1"/>
        </c:ser>
        <c:ser>
          <c:idx val="61"/>
          <c:order val="35"/>
          <c:marker>
            <c:symbol val="none"/>
          </c:marker>
          <c:yVal>
            <c:numRef>
              <c:f>Feuil1!$AG$33</c:f>
              <c:numCache>
                <c:formatCode>General</c:formatCode>
                <c:ptCount val="1"/>
                <c:pt idx="0">
                  <c:v>81.823188022030536</c:v>
                </c:pt>
              </c:numCache>
            </c:numRef>
          </c:yVal>
          <c:smooth val="1"/>
        </c:ser>
        <c:ser>
          <c:idx val="62"/>
          <c:order val="36"/>
          <c:marker>
            <c:symbol val="none"/>
          </c:marker>
          <c:yVal>
            <c:numRef>
              <c:f>Feuil1!$AG$34</c:f>
              <c:numCache>
                <c:formatCode>General</c:formatCode>
                <c:ptCount val="1"/>
                <c:pt idx="0">
                  <c:v>86.314759051456022</c:v>
                </c:pt>
              </c:numCache>
            </c:numRef>
          </c:yVal>
          <c:smooth val="1"/>
        </c:ser>
        <c:ser>
          <c:idx val="63"/>
          <c:order val="37"/>
          <c:marker>
            <c:symbol val="none"/>
          </c:marker>
          <c:yVal>
            <c:numRef>
              <c:f>Feuil1!$AG$35</c:f>
              <c:numCache>
                <c:formatCode>General</c:formatCode>
                <c:ptCount val="1"/>
                <c:pt idx="0">
                  <c:v>84.009870345569539</c:v>
                </c:pt>
              </c:numCache>
            </c:numRef>
          </c:yVal>
          <c:smooth val="1"/>
        </c:ser>
        <c:ser>
          <c:idx val="64"/>
          <c:order val="38"/>
          <c:marker>
            <c:symbol val="none"/>
          </c:marker>
          <c:yVal>
            <c:numRef>
              <c:f>Feuil1!$AG$36</c:f>
              <c:numCache>
                <c:formatCode>General</c:formatCode>
                <c:ptCount val="1"/>
                <c:pt idx="0">
                  <c:v>88.747691674222452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85344"/>
        <c:axId val="211785920"/>
      </c:scatterChart>
      <c:valAx>
        <c:axId val="21178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85920"/>
        <c:crosses val="autoZero"/>
        <c:crossBetween val="midCat"/>
      </c:valAx>
      <c:valAx>
        <c:axId val="2117859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baseline="0">
                    <a:effectLst/>
                  </a:rPr>
                  <a:t>Δ</a:t>
                </a:r>
                <a:r>
                  <a:rPr lang="fr-FR" sz="1000" b="0" i="0" baseline="0">
                    <a:effectLst/>
                  </a:rPr>
                  <a:t>R/R0 (%)</a:t>
                </a:r>
                <a:endParaRPr lang="fr-FR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2.7777777777777776E-2"/>
              <c:y val="0.380108866064238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785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Capteur</a:t>
            </a:r>
            <a:r>
              <a:rPr lang="fr-FR" baseline="0"/>
              <a:t> de graphite avec crayon HB</a:t>
            </a:r>
            <a:endParaRPr lang="fr-FR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Feuil1!$AQ$6:$AQ$58</c:f>
              <c:numCache>
                <c:formatCode>General</c:formatCode>
                <c:ptCount val="53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</c:numCache>
            </c:numRef>
          </c:xVal>
          <c:yVal>
            <c:numRef>
              <c:f>Feuil1!$AS$6</c:f>
              <c:numCache>
                <c:formatCode>General</c:formatCode>
                <c:ptCount val="1"/>
                <c:pt idx="0">
                  <c:v>92.197539427154254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Feuil1!$AQ$6:$AQ$58</c:f>
              <c:numCache>
                <c:formatCode>General</c:formatCode>
                <c:ptCount val="53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</c:numCache>
            </c:numRef>
          </c:xVal>
          <c:yVal>
            <c:numRef>
              <c:f>Feuil1!$AS$6:$AS$58</c:f>
              <c:numCache>
                <c:formatCode>General</c:formatCode>
                <c:ptCount val="53"/>
                <c:pt idx="0">
                  <c:v>92.197539427154254</c:v>
                </c:pt>
                <c:pt idx="1">
                  <c:v>89.856803858902239</c:v>
                </c:pt>
                <c:pt idx="2">
                  <c:v>89.856803858902239</c:v>
                </c:pt>
                <c:pt idx="3">
                  <c:v>89.856803858902239</c:v>
                </c:pt>
                <c:pt idx="4">
                  <c:v>89.856803858902239</c:v>
                </c:pt>
                <c:pt idx="5">
                  <c:v>87.6302427344379</c:v>
                </c:pt>
                <c:pt idx="6">
                  <c:v>87.6302427344379</c:v>
                </c:pt>
                <c:pt idx="7">
                  <c:v>87.6302427344379</c:v>
                </c:pt>
                <c:pt idx="8">
                  <c:v>85.509713289427495</c:v>
                </c:pt>
                <c:pt idx="9">
                  <c:v>87.6302427344379</c:v>
                </c:pt>
                <c:pt idx="10">
                  <c:v>85.509713289427495</c:v>
                </c:pt>
                <c:pt idx="11">
                  <c:v>85.509713289427495</c:v>
                </c:pt>
                <c:pt idx="12">
                  <c:v>85.509713289427495</c:v>
                </c:pt>
                <c:pt idx="13">
                  <c:v>85.509713289427495</c:v>
                </c:pt>
                <c:pt idx="14">
                  <c:v>85.509713289427495</c:v>
                </c:pt>
                <c:pt idx="15">
                  <c:v>85.509713289427495</c:v>
                </c:pt>
                <c:pt idx="16">
                  <c:v>83.487821295027587</c:v>
                </c:pt>
                <c:pt idx="17">
                  <c:v>85.509713289427495</c:v>
                </c:pt>
                <c:pt idx="18">
                  <c:v>83.487821295027587</c:v>
                </c:pt>
                <c:pt idx="19">
                  <c:v>85.509713289427495</c:v>
                </c:pt>
                <c:pt idx="20">
                  <c:v>83.487821295027587</c:v>
                </c:pt>
                <c:pt idx="21">
                  <c:v>83.487821295027587</c:v>
                </c:pt>
                <c:pt idx="22">
                  <c:v>83.487821295027587</c:v>
                </c:pt>
                <c:pt idx="23">
                  <c:v>81.557823422821073</c:v>
                </c:pt>
                <c:pt idx="24">
                  <c:v>81.557823422821073</c:v>
                </c:pt>
                <c:pt idx="25">
                  <c:v>79.713601208800199</c:v>
                </c:pt>
                <c:pt idx="26">
                  <c:v>77.949569927306797</c:v>
                </c:pt>
                <c:pt idx="27">
                  <c:v>79.713601208800199</c:v>
                </c:pt>
                <c:pt idx="28">
                  <c:v>76.260600482981133</c:v>
                </c:pt>
                <c:pt idx="29">
                  <c:v>77.949569927306797</c:v>
                </c:pt>
                <c:pt idx="30">
                  <c:v>76.260600482981133</c:v>
                </c:pt>
                <c:pt idx="31">
                  <c:v>76.260600482981133</c:v>
                </c:pt>
                <c:pt idx="32">
                  <c:v>76.260600482981133</c:v>
                </c:pt>
                <c:pt idx="33">
                  <c:v>76.260600482981133</c:v>
                </c:pt>
                <c:pt idx="34">
                  <c:v>76.260600482981133</c:v>
                </c:pt>
                <c:pt idx="35">
                  <c:v>74.642006392753444</c:v>
                </c:pt>
                <c:pt idx="36">
                  <c:v>76.260600482981133</c:v>
                </c:pt>
                <c:pt idx="37">
                  <c:v>76.260600482981133</c:v>
                </c:pt>
                <c:pt idx="38">
                  <c:v>77.949569927306797</c:v>
                </c:pt>
                <c:pt idx="39">
                  <c:v>79.713601208800199</c:v>
                </c:pt>
                <c:pt idx="40">
                  <c:v>79.713601208800199</c:v>
                </c:pt>
                <c:pt idx="41">
                  <c:v>85.509713289427495</c:v>
                </c:pt>
                <c:pt idx="42">
                  <c:v>89.856803858902239</c:v>
                </c:pt>
                <c:pt idx="43">
                  <c:v>89.856803858902239</c:v>
                </c:pt>
                <c:pt idx="44">
                  <c:v>94.661470919103294</c:v>
                </c:pt>
                <c:pt idx="45">
                  <c:v>94.661470919103294</c:v>
                </c:pt>
                <c:pt idx="46">
                  <c:v>97.258596165298243</c:v>
                </c:pt>
                <c:pt idx="47">
                  <c:v>100</c:v>
                </c:pt>
                <c:pt idx="48">
                  <c:v>100</c:v>
                </c:pt>
                <c:pt idx="49">
                  <c:v>97.258596165298243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82528"/>
        <c:axId val="161781952"/>
      </c:scatterChart>
      <c:valAx>
        <c:axId val="16178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temps (s)</a:t>
                </a:r>
                <a:endParaRPr lang="fr-FR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781952"/>
        <c:crosses val="autoZero"/>
        <c:crossBetween val="midCat"/>
      </c:valAx>
      <c:valAx>
        <c:axId val="1617819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 sz="1000" b="0" i="0" baseline="0">
                    <a:effectLst/>
                  </a:rPr>
                  <a:t>Δ</a:t>
                </a:r>
                <a:r>
                  <a:rPr lang="fr-FR" sz="1000" b="0" i="0" baseline="0">
                    <a:effectLst/>
                  </a:rPr>
                  <a:t>R/R0 (%)</a:t>
                </a:r>
                <a:endParaRPr lang="fr-FR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782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Capteur de graphite avec crayon 2B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Feuil1!$BC$6:$BC$35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</c:numCache>
            </c:numRef>
          </c:xVal>
          <c:yVal>
            <c:numRef>
              <c:f>Feuil1!$BE$6:$BE$35</c:f>
              <c:numCache>
                <c:formatCode>General</c:formatCode>
                <c:ptCount val="30"/>
                <c:pt idx="0">
                  <c:v>100</c:v>
                </c:pt>
                <c:pt idx="1">
                  <c:v>112.51481963927856</c:v>
                </c:pt>
                <c:pt idx="2">
                  <c:v>87.021663326653311</c:v>
                </c:pt>
                <c:pt idx="3">
                  <c:v>119.9965130260521</c:v>
                </c:pt>
                <c:pt idx="4">
                  <c:v>80.460921843687373</c:v>
                </c:pt>
                <c:pt idx="5">
                  <c:v>114.90480961923848</c:v>
                </c:pt>
                <c:pt idx="6">
                  <c:v>98.174919839679347</c:v>
                </c:pt>
                <c:pt idx="7">
                  <c:v>89.947104208416832</c:v>
                </c:pt>
                <c:pt idx="8">
                  <c:v>117.39649298597195</c:v>
                </c:pt>
                <c:pt idx="9">
                  <c:v>82.965931863727462</c:v>
                </c:pt>
                <c:pt idx="10">
                  <c:v>87.021663326653311</c:v>
                </c:pt>
                <c:pt idx="11">
                  <c:v>101.89266533066133</c:v>
                </c:pt>
                <c:pt idx="12">
                  <c:v>114.90480961923848</c:v>
                </c:pt>
                <c:pt idx="13">
                  <c:v>85.627494989979951</c:v>
                </c:pt>
                <c:pt idx="14">
                  <c:v>100</c:v>
                </c:pt>
                <c:pt idx="15">
                  <c:v>81.694734468937881</c:v>
                </c:pt>
                <c:pt idx="16">
                  <c:v>81.694734468937881</c:v>
                </c:pt>
                <c:pt idx="17">
                  <c:v>81.694734468937881</c:v>
                </c:pt>
                <c:pt idx="18">
                  <c:v>80.460921843687373</c:v>
                </c:pt>
                <c:pt idx="19">
                  <c:v>80.460921843687373</c:v>
                </c:pt>
                <c:pt idx="20">
                  <c:v>70.798742484969949</c:v>
                </c:pt>
                <c:pt idx="21">
                  <c:v>73.758326653306611</c:v>
                </c:pt>
                <c:pt idx="22">
                  <c:v>64.71514028056113</c:v>
                </c:pt>
                <c:pt idx="23">
                  <c:v>73.758326653306611</c:v>
                </c:pt>
                <c:pt idx="24">
                  <c:v>112.51481963927856</c:v>
                </c:pt>
                <c:pt idx="25">
                  <c:v>119.9965130260521</c:v>
                </c:pt>
                <c:pt idx="26">
                  <c:v>125.55110220440882</c:v>
                </c:pt>
                <c:pt idx="27">
                  <c:v>105.89640280561122</c:v>
                </c:pt>
                <c:pt idx="28">
                  <c:v>105.89640280561122</c:v>
                </c:pt>
                <c:pt idx="29">
                  <c:v>105.89640280561122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81088"/>
        <c:axId val="160280512"/>
      </c:scatterChart>
      <c:valAx>
        <c:axId val="16028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</a:t>
                </a:r>
                <a:r>
                  <a:rPr lang="fr-FR" baseline="0"/>
                  <a:t>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280512"/>
        <c:crosses val="autoZero"/>
        <c:crossBetween val="midCat"/>
      </c:valAx>
      <c:valAx>
        <c:axId val="1602805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baseline="0">
                    <a:effectLst/>
                  </a:rPr>
                  <a:t>Δ</a:t>
                </a:r>
                <a:r>
                  <a:rPr lang="fr-FR" sz="1000" b="0" i="0" baseline="0">
                    <a:effectLst/>
                  </a:rPr>
                  <a:t>R/R0 (%)</a:t>
                </a:r>
                <a:endParaRPr lang="fr-FR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281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6</xdr:col>
      <xdr:colOff>323850</xdr:colOff>
      <xdr:row>28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="" xmlns:a16="http://schemas.microsoft.com/office/drawing/2014/main" id="{83DE4E9B-2A95-4183-8E65-B9DD7D9A7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9525</xdr:rowOff>
    </xdr:from>
    <xdr:to>
      <xdr:col>16</xdr:col>
      <xdr:colOff>0</xdr:colOff>
      <xdr:row>28</xdr:row>
      <xdr:rowOff>85725</xdr:rowOff>
    </xdr:to>
    <xdr:graphicFrame macro="">
      <xdr:nvGraphicFramePr>
        <xdr:cNvPr id="3" name="Graphique 2">
          <a:extLst>
            <a:ext uri="{FF2B5EF4-FFF2-40B4-BE49-F238E27FC236}">
              <a16:creationId xmlns="" xmlns:a16="http://schemas.microsoft.com/office/drawing/2014/main" id="{95C787C2-96AC-45AF-A0B1-073C1E681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</xdr:colOff>
      <xdr:row>14</xdr:row>
      <xdr:rowOff>19050</xdr:rowOff>
    </xdr:from>
    <xdr:to>
      <xdr:col>24</xdr:col>
      <xdr:colOff>285750</xdr:colOff>
      <xdr:row>28</xdr:row>
      <xdr:rowOff>95250</xdr:rowOff>
    </xdr:to>
    <xdr:graphicFrame macro="">
      <xdr:nvGraphicFramePr>
        <xdr:cNvPr id="4" name="Graphique 3">
          <a:extLst>
            <a:ext uri="{FF2B5EF4-FFF2-40B4-BE49-F238E27FC236}">
              <a16:creationId xmlns="" xmlns:a16="http://schemas.microsoft.com/office/drawing/2014/main" id="{2122AA77-1BDA-4099-A93E-C5AB7FEF9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156483</xdr:colOff>
      <xdr:row>34</xdr:row>
      <xdr:rowOff>166007</xdr:rowOff>
    </xdr:from>
    <xdr:to>
      <xdr:col>6</xdr:col>
      <xdr:colOff>455840</xdr:colOff>
      <xdr:row>49</xdr:row>
      <xdr:rowOff>38100</xdr:rowOff>
    </xdr:to>
    <xdr:graphicFrame macro="">
      <xdr:nvGraphicFramePr>
        <xdr:cNvPr id="5" name="Graphique 4">
          <a:extLst>
            <a:ext uri="{FF2B5EF4-FFF2-40B4-BE49-F238E27FC236}">
              <a16:creationId xmlns="" xmlns:a16="http://schemas.microsoft.com/office/drawing/2014/main" id="{ADE9D441-5821-4449-A138-2171ED227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557893</xdr:colOff>
      <xdr:row>1</xdr:row>
      <xdr:rowOff>138792</xdr:rowOff>
    </xdr:from>
    <xdr:to>
      <xdr:col>39</xdr:col>
      <xdr:colOff>557893</xdr:colOff>
      <xdr:row>16</xdr:row>
      <xdr:rowOff>10885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649941</xdr:colOff>
      <xdr:row>1</xdr:row>
      <xdr:rowOff>118783</xdr:rowOff>
    </xdr:from>
    <xdr:to>
      <xdr:col>51</xdr:col>
      <xdr:colOff>649941</xdr:colOff>
      <xdr:row>15</xdr:row>
      <xdr:rowOff>183777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268942</xdr:colOff>
      <xdr:row>1</xdr:row>
      <xdr:rowOff>73959</xdr:rowOff>
    </xdr:from>
    <xdr:to>
      <xdr:col>63</xdr:col>
      <xdr:colOff>268942</xdr:colOff>
      <xdr:row>15</xdr:row>
      <xdr:rowOff>138953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urb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>
        <row r="3">
          <cell r="Z3">
            <v>0</v>
          </cell>
          <cell r="AB3">
            <v>100</v>
          </cell>
          <cell r="AI3">
            <v>0</v>
          </cell>
          <cell r="AK3">
            <v>100</v>
          </cell>
          <cell r="AR3">
            <v>0</v>
          </cell>
          <cell r="AT3">
            <v>100</v>
          </cell>
        </row>
        <row r="4">
          <cell r="Z4">
            <v>0.25</v>
          </cell>
          <cell r="AB4">
            <v>100</v>
          </cell>
          <cell r="AI4">
            <v>0.25</v>
          </cell>
          <cell r="AK4">
            <v>97.511305857587317</v>
          </cell>
          <cell r="AR4">
            <v>0.25</v>
          </cell>
          <cell r="AT4">
            <v>98.70510878460756</v>
          </cell>
        </row>
        <row r="5">
          <cell r="Z5">
            <v>0.5</v>
          </cell>
          <cell r="AB5">
            <v>96.149406307977742</v>
          </cell>
          <cell r="AI5">
            <v>0.5</v>
          </cell>
          <cell r="AK5">
            <v>96.311389634228775</v>
          </cell>
          <cell r="AR5">
            <v>0.5</v>
          </cell>
          <cell r="AT5">
            <v>96.820570631367602</v>
          </cell>
        </row>
        <row r="6">
          <cell r="Z6">
            <v>0.75</v>
          </cell>
          <cell r="AB6">
            <v>92.578849721706874</v>
          </cell>
          <cell r="AI6">
            <v>0.75</v>
          </cell>
          <cell r="AK6">
            <v>95.139724540673086</v>
          </cell>
          <cell r="AR6">
            <v>0.75</v>
          </cell>
          <cell r="AT6">
            <v>96.20726426518047</v>
          </cell>
        </row>
        <row r="7">
          <cell r="Z7">
            <v>1</v>
          </cell>
          <cell r="AB7">
            <v>90.889211502782928</v>
          </cell>
          <cell r="AI7">
            <v>1</v>
          </cell>
          <cell r="AK7">
            <v>93.995304004599518</v>
          </cell>
          <cell r="AR7">
            <v>1</v>
          </cell>
          <cell r="AT7">
            <v>95.60117454609788</v>
          </cell>
        </row>
        <row r="8">
          <cell r="Z8">
            <v>1.25</v>
          </cell>
          <cell r="AB8">
            <v>89.258858998144703</v>
          </cell>
          <cell r="AI8">
            <v>1.25</v>
          </cell>
          <cell r="AK8">
            <v>91.784483471448723</v>
          </cell>
          <cell r="AR8">
            <v>1.25</v>
          </cell>
          <cell r="AT8">
            <v>94.41013290009694</v>
          </cell>
        </row>
        <row r="9">
          <cell r="Z9">
            <v>1.5</v>
          </cell>
          <cell r="AB9">
            <v>87.684730983302416</v>
          </cell>
          <cell r="AI9">
            <v>1.5</v>
          </cell>
          <cell r="AK9">
            <v>91.784483471448723</v>
          </cell>
          <cell r="AR9">
            <v>1.5</v>
          </cell>
          <cell r="AT9">
            <v>93.824932658439536</v>
          </cell>
        </row>
        <row r="10">
          <cell r="Z10">
            <v>1.75</v>
          </cell>
          <cell r="AB10">
            <v>86.163961038961034</v>
          </cell>
          <cell r="AI10">
            <v>1.75</v>
          </cell>
          <cell r="AK10">
            <v>89.671919308987356</v>
          </cell>
          <cell r="AR10">
            <v>1.75</v>
          </cell>
          <cell r="AT10">
            <v>93.246467954079677</v>
          </cell>
        </row>
        <row r="11">
          <cell r="Z11">
            <v>2</v>
          </cell>
          <cell r="AB11">
            <v>86.163961038961034</v>
          </cell>
          <cell r="AI11">
            <v>2</v>
          </cell>
          <cell r="AK11">
            <v>89.671919308987356</v>
          </cell>
          <cell r="AR11">
            <v>2</v>
          </cell>
          <cell r="AT11">
            <v>92.67460655941882</v>
          </cell>
        </row>
        <row r="34">
          <cell r="AD34">
            <v>0</v>
          </cell>
        </row>
        <row r="35">
          <cell r="AD35">
            <v>0.25</v>
          </cell>
        </row>
        <row r="36">
          <cell r="AD36">
            <v>0.5</v>
          </cell>
        </row>
        <row r="37">
          <cell r="AD37">
            <v>0.75</v>
          </cell>
        </row>
        <row r="38">
          <cell r="AD38">
            <v>1</v>
          </cell>
        </row>
        <row r="39">
          <cell r="AD39">
            <v>1.25</v>
          </cell>
        </row>
        <row r="40">
          <cell r="AD40">
            <v>1.5</v>
          </cell>
        </row>
        <row r="41">
          <cell r="AD41">
            <v>1.75</v>
          </cell>
        </row>
        <row r="42">
          <cell r="AD42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58"/>
  <sheetViews>
    <sheetView tabSelected="1" topLeftCell="P1" zoomScale="40" zoomScaleNormal="40" workbookViewId="0">
      <selection activeCell="BK53" sqref="BK53"/>
    </sheetView>
  </sheetViews>
  <sheetFormatPr baseColWidth="10" defaultRowHeight="15" x14ac:dyDescent="0.25"/>
  <cols>
    <col min="44" max="44" width="11" customWidth="1"/>
  </cols>
  <sheetData>
    <row r="1" spans="2:57" ht="15.75" thickBot="1" x14ac:dyDescent="0.3"/>
    <row r="2" spans="2:57" x14ac:dyDescent="0.25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3" t="s">
        <v>5</v>
      </c>
      <c r="H2" s="4" t="s">
        <v>6</v>
      </c>
      <c r="I2" s="3" t="s">
        <v>7</v>
      </c>
      <c r="K2" s="1" t="s">
        <v>8</v>
      </c>
      <c r="L2" s="1" t="s">
        <v>9</v>
      </c>
      <c r="M2" s="1" t="s">
        <v>2</v>
      </c>
      <c r="N2" s="1" t="s">
        <v>3</v>
      </c>
      <c r="O2" s="2" t="s">
        <v>4</v>
      </c>
      <c r="P2" s="3" t="s">
        <v>5</v>
      </c>
      <c r="Q2" s="4" t="s">
        <v>6</v>
      </c>
      <c r="R2" s="3" t="s">
        <v>7</v>
      </c>
      <c r="T2" s="1" t="s">
        <v>0</v>
      </c>
      <c r="U2" s="1" t="s">
        <v>9</v>
      </c>
      <c r="V2" s="1" t="s">
        <v>2</v>
      </c>
      <c r="W2" s="1" t="s">
        <v>3</v>
      </c>
      <c r="X2" s="2" t="s">
        <v>4</v>
      </c>
      <c r="Y2" s="3" t="s">
        <v>5</v>
      </c>
      <c r="Z2" s="4" t="s">
        <v>6</v>
      </c>
      <c r="AA2" s="3" t="s">
        <v>7</v>
      </c>
      <c r="AD2" t="s">
        <v>21</v>
      </c>
    </row>
    <row r="3" spans="2:57" x14ac:dyDescent="0.25">
      <c r="B3" s="1" t="s">
        <v>10</v>
      </c>
      <c r="C3" s="1" t="s">
        <v>11</v>
      </c>
      <c r="D3" s="1">
        <v>10000</v>
      </c>
      <c r="E3" s="1">
        <v>1.06</v>
      </c>
      <c r="F3" s="2">
        <v>5390000</v>
      </c>
      <c r="G3" s="5">
        <v>0</v>
      </c>
      <c r="H3" s="4">
        <v>5390000</v>
      </c>
      <c r="I3" s="5">
        <f>(H3/$F$3)*100</f>
        <v>100</v>
      </c>
      <c r="K3" s="1" t="s">
        <v>10</v>
      </c>
      <c r="L3" s="1" t="s">
        <v>11</v>
      </c>
      <c r="M3" s="1" t="s">
        <v>12</v>
      </c>
      <c r="N3" s="1">
        <v>1.59</v>
      </c>
      <c r="O3" s="2">
        <v>3352963.25</v>
      </c>
      <c r="P3" s="5">
        <v>0</v>
      </c>
      <c r="Q3" s="4">
        <v>3352963.25</v>
      </c>
      <c r="R3" s="5">
        <f>(Q3/$O$3)*100</f>
        <v>100</v>
      </c>
      <c r="T3" s="1" t="s">
        <v>10</v>
      </c>
      <c r="U3" s="1" t="s">
        <v>11</v>
      </c>
      <c r="V3" s="1" t="s">
        <v>12</v>
      </c>
      <c r="W3" s="1">
        <v>3.2</v>
      </c>
      <c r="X3" s="2">
        <v>1610858.87</v>
      </c>
      <c r="Y3" s="5">
        <v>0</v>
      </c>
      <c r="Z3" s="4">
        <v>1610858.87</v>
      </c>
      <c r="AA3" s="5">
        <f>(Z3/$X$3)*100</f>
        <v>100</v>
      </c>
    </row>
    <row r="4" spans="2:57" x14ac:dyDescent="0.25">
      <c r="B4" s="1" t="s">
        <v>13</v>
      </c>
      <c r="C4" s="1" t="s">
        <v>14</v>
      </c>
      <c r="D4" s="1"/>
      <c r="E4" s="1">
        <v>1.02</v>
      </c>
      <c r="F4" s="2"/>
      <c r="G4" s="5">
        <f>G3+0.25</f>
        <v>0.25</v>
      </c>
      <c r="H4" s="4">
        <v>5390000</v>
      </c>
      <c r="I4" s="5">
        <f t="shared" ref="I4:I11" si="0">(H4/$F$3)*100</f>
        <v>100</v>
      </c>
      <c r="K4" s="1" t="s">
        <v>13</v>
      </c>
      <c r="L4" s="1" t="s">
        <v>14</v>
      </c>
      <c r="M4" s="1"/>
      <c r="N4" s="1">
        <v>1.63</v>
      </c>
      <c r="O4" s="2"/>
      <c r="P4" s="5">
        <f>P3+0.25</f>
        <v>0.25</v>
      </c>
      <c r="Q4" s="4">
        <v>3269518.25</v>
      </c>
      <c r="R4" s="5">
        <f t="shared" ref="R4:R11" si="1">(Q4/$O$3)*100</f>
        <v>97.511305857587317</v>
      </c>
      <c r="T4" s="1" t="s">
        <v>15</v>
      </c>
      <c r="U4" s="1" t="s">
        <v>14</v>
      </c>
      <c r="V4" s="1"/>
      <c r="W4" s="1">
        <v>3.24</v>
      </c>
      <c r="X4" s="2"/>
      <c r="Y4" s="5">
        <f>Y3+0.25</f>
        <v>0.25</v>
      </c>
      <c r="Z4" s="4">
        <v>1590000</v>
      </c>
      <c r="AA4" s="5">
        <f t="shared" ref="AA4:AA11" si="2">(Z4/$X$3)*100</f>
        <v>98.70510878460756</v>
      </c>
      <c r="AD4" t="s">
        <v>22</v>
      </c>
      <c r="AE4" t="s">
        <v>24</v>
      </c>
      <c r="AF4" t="s">
        <v>23</v>
      </c>
      <c r="AG4" t="s">
        <v>25</v>
      </c>
    </row>
    <row r="5" spans="2:57" x14ac:dyDescent="0.25">
      <c r="B5" s="1" t="s">
        <v>16</v>
      </c>
      <c r="C5" s="1" t="s">
        <v>17</v>
      </c>
      <c r="D5" s="1"/>
      <c r="E5" s="1">
        <v>1.04</v>
      </c>
      <c r="F5" s="2"/>
      <c r="G5" s="5">
        <f t="shared" ref="G5:G11" si="3">G4+0.25</f>
        <v>0.5</v>
      </c>
      <c r="H5" s="4">
        <v>5182453</v>
      </c>
      <c r="I5" s="5">
        <f t="shared" si="0"/>
        <v>96.149406307977742</v>
      </c>
      <c r="K5" s="1" t="s">
        <v>18</v>
      </c>
      <c r="L5" s="1" t="s">
        <v>17</v>
      </c>
      <c r="M5" s="1"/>
      <c r="N5" s="1">
        <v>1.65</v>
      </c>
      <c r="O5" s="2"/>
      <c r="P5" s="5">
        <f t="shared" ref="P5:P11" si="4">P4+0.25</f>
        <v>0.5</v>
      </c>
      <c r="Q5" s="4">
        <v>3229285.5</v>
      </c>
      <c r="R5" s="5">
        <f t="shared" si="1"/>
        <v>96.311389634228775</v>
      </c>
      <c r="T5" s="1" t="s">
        <v>18</v>
      </c>
      <c r="U5" s="1" t="s">
        <v>17</v>
      </c>
      <c r="V5" s="1"/>
      <c r="W5" s="1">
        <v>3.29</v>
      </c>
      <c r="X5" s="2"/>
      <c r="Y5" s="5">
        <f t="shared" ref="Y5:Y11" si="5">Y4+0.25</f>
        <v>0.5</v>
      </c>
      <c r="Z5" s="4">
        <v>1559642.75</v>
      </c>
      <c r="AA5" s="5">
        <f t="shared" si="2"/>
        <v>96.820570631367602</v>
      </c>
      <c r="AE5">
        <v>0.1</v>
      </c>
      <c r="AF5">
        <v>8655624</v>
      </c>
      <c r="AG5">
        <f>AF5/$AF$5*100</f>
        <v>100</v>
      </c>
      <c r="AP5" t="s">
        <v>26</v>
      </c>
      <c r="AQ5" t="s">
        <v>24</v>
      </c>
      <c r="AR5" t="s">
        <v>23</v>
      </c>
      <c r="AS5" t="s">
        <v>25</v>
      </c>
      <c r="BB5" t="s">
        <v>27</v>
      </c>
      <c r="BC5" t="s">
        <v>24</v>
      </c>
      <c r="BD5" t="s">
        <v>23</v>
      </c>
      <c r="BE5" t="s">
        <v>25</v>
      </c>
    </row>
    <row r="6" spans="2:57" x14ac:dyDescent="0.25">
      <c r="B6" s="1"/>
      <c r="C6" s="1"/>
      <c r="D6" s="1"/>
      <c r="E6" s="1">
        <v>1.08</v>
      </c>
      <c r="F6" s="2"/>
      <c r="G6" s="5">
        <f t="shared" si="3"/>
        <v>0.75</v>
      </c>
      <c r="H6" s="4">
        <v>4990000</v>
      </c>
      <c r="I6" s="5">
        <f t="shared" si="0"/>
        <v>92.578849721706874</v>
      </c>
      <c r="K6" s="1"/>
      <c r="L6" s="1"/>
      <c r="M6" s="1"/>
      <c r="N6" s="1">
        <v>1.67</v>
      </c>
      <c r="O6" s="2"/>
      <c r="P6" s="5">
        <f t="shared" si="4"/>
        <v>0.75</v>
      </c>
      <c r="Q6" s="4">
        <v>3190000</v>
      </c>
      <c r="R6" s="5">
        <f t="shared" si="1"/>
        <v>95.139724540673086</v>
      </c>
      <c r="T6" s="1"/>
      <c r="U6" s="1"/>
      <c r="V6" s="1"/>
      <c r="W6" s="1">
        <v>3.31</v>
      </c>
      <c r="X6" s="2"/>
      <c r="Y6" s="5">
        <f t="shared" si="5"/>
        <v>0.75</v>
      </c>
      <c r="Z6" s="4">
        <v>1549763.25</v>
      </c>
      <c r="AA6" s="5">
        <f t="shared" si="2"/>
        <v>96.20726426518047</v>
      </c>
      <c r="AE6">
        <f>AE5+0.1</f>
        <v>0.2</v>
      </c>
      <c r="AF6">
        <v>8140000</v>
      </c>
      <c r="AG6">
        <f t="shared" ref="AG6:AG36" si="6">AF6/$AF$5*100</f>
        <v>94.04290204842539</v>
      </c>
      <c r="AQ6">
        <v>0.1</v>
      </c>
      <c r="AR6">
        <v>7082307.5</v>
      </c>
      <c r="AS6">
        <f>AR6/$AR$58*100</f>
        <v>92.197539427154254</v>
      </c>
      <c r="BC6">
        <v>0.1</v>
      </c>
      <c r="BD6">
        <v>4990000</v>
      </c>
      <c r="BE6">
        <f>BD6/$BD$6*100</f>
        <v>100</v>
      </c>
    </row>
    <row r="7" spans="2:57" x14ac:dyDescent="0.25">
      <c r="B7" s="1"/>
      <c r="C7" s="1"/>
      <c r="D7" s="1"/>
      <c r="E7" s="1">
        <v>1.1000000000000001</v>
      </c>
      <c r="F7" s="2"/>
      <c r="G7" s="5">
        <f t="shared" si="3"/>
        <v>1</v>
      </c>
      <c r="H7" s="4">
        <v>4898928.5</v>
      </c>
      <c r="I7" s="5">
        <f t="shared" si="0"/>
        <v>90.889211502782928</v>
      </c>
      <c r="K7" s="1"/>
      <c r="L7" s="1"/>
      <c r="M7" s="1"/>
      <c r="N7" s="1">
        <v>1.69</v>
      </c>
      <c r="O7" s="2"/>
      <c r="P7" s="5">
        <f t="shared" si="4"/>
        <v>1</v>
      </c>
      <c r="Q7" s="4">
        <v>3151628</v>
      </c>
      <c r="R7" s="5">
        <f t="shared" si="1"/>
        <v>93.995304004599518</v>
      </c>
      <c r="T7" s="1"/>
      <c r="U7" s="1"/>
      <c r="V7" s="1"/>
      <c r="W7" s="1">
        <v>3.33</v>
      </c>
      <c r="X7" s="2"/>
      <c r="Y7" s="5">
        <f t="shared" si="5"/>
        <v>1</v>
      </c>
      <c r="Z7" s="4">
        <v>1540000</v>
      </c>
      <c r="AA7" s="5">
        <f t="shared" si="2"/>
        <v>95.60117454609788</v>
      </c>
      <c r="AE7">
        <f t="shared" ref="AE7:AE36" si="7">AE6+0.1</f>
        <v>0.30000000000000004</v>
      </c>
      <c r="AF7">
        <v>8140000</v>
      </c>
      <c r="AG7">
        <f t="shared" si="6"/>
        <v>94.04290204842539</v>
      </c>
      <c r="AQ7">
        <f>AQ6+0.1</f>
        <v>0.2</v>
      </c>
      <c r="AR7">
        <v>6902500</v>
      </c>
      <c r="AS7">
        <f t="shared" ref="AS7:AS58" si="8">AR7/$AR$58*100</f>
        <v>89.856803858902239</v>
      </c>
      <c r="BC7">
        <f>BC6+0.1</f>
        <v>0.2</v>
      </c>
      <c r="BD7">
        <v>5614489.5</v>
      </c>
      <c r="BE7">
        <f t="shared" ref="BE7:BE35" si="9">BD7/$BD$6*100</f>
        <v>112.51481963927856</v>
      </c>
    </row>
    <row r="8" spans="2:57" x14ac:dyDescent="0.25">
      <c r="B8" s="1"/>
      <c r="C8" s="1"/>
      <c r="D8" s="1"/>
      <c r="E8" s="1">
        <v>1.1200000000000001</v>
      </c>
      <c r="F8" s="2"/>
      <c r="G8" s="5">
        <f t="shared" si="3"/>
        <v>1.25</v>
      </c>
      <c r="H8" s="4">
        <v>4811052.5</v>
      </c>
      <c r="I8" s="5">
        <f t="shared" si="0"/>
        <v>89.258858998144703</v>
      </c>
      <c r="K8" s="1"/>
      <c r="L8" s="1"/>
      <c r="M8" s="1"/>
      <c r="N8" s="1">
        <v>1.73</v>
      </c>
      <c r="O8" s="2"/>
      <c r="P8" s="5">
        <f t="shared" si="4"/>
        <v>1.25</v>
      </c>
      <c r="Q8" s="4">
        <v>3077500</v>
      </c>
      <c r="R8" s="5">
        <f t="shared" si="1"/>
        <v>91.784483471448723</v>
      </c>
      <c r="T8" s="1"/>
      <c r="U8" s="1"/>
      <c r="V8" s="1"/>
      <c r="W8" s="1">
        <v>3.37</v>
      </c>
      <c r="X8" s="2"/>
      <c r="Y8" s="5">
        <f t="shared" si="5"/>
        <v>1.25</v>
      </c>
      <c r="Z8" s="4">
        <v>1520814</v>
      </c>
      <c r="AA8" s="5">
        <f t="shared" si="2"/>
        <v>94.41013290009694</v>
      </c>
      <c r="AE8">
        <f t="shared" si="7"/>
        <v>0.4</v>
      </c>
      <c r="AF8">
        <v>7681666</v>
      </c>
      <c r="AG8">
        <f t="shared" si="6"/>
        <v>88.747685897631413</v>
      </c>
      <c r="AQ8">
        <f t="shared" ref="AQ8:AQ58" si="10">AQ7+0.1</f>
        <v>0.30000000000000004</v>
      </c>
      <c r="AR8">
        <v>6902500</v>
      </c>
      <c r="AS8">
        <f t="shared" si="8"/>
        <v>89.856803858902239</v>
      </c>
      <c r="BC8">
        <f t="shared" ref="BC8:BC58" si="11">BC7+0.1</f>
        <v>0.30000000000000004</v>
      </c>
      <c r="BD8">
        <v>4342381</v>
      </c>
      <c r="BE8">
        <f t="shared" si="9"/>
        <v>87.021663326653311</v>
      </c>
    </row>
    <row r="9" spans="2:57" ht="15" customHeight="1" x14ac:dyDescent="0.25">
      <c r="B9" s="1"/>
      <c r="C9" s="1"/>
      <c r="D9" s="1"/>
      <c r="E9" s="1">
        <v>1.1399999999999999</v>
      </c>
      <c r="F9" s="2"/>
      <c r="G9" s="5">
        <f t="shared" si="3"/>
        <v>1.5</v>
      </c>
      <c r="H9" s="4">
        <v>4726207</v>
      </c>
      <c r="I9" s="5">
        <f t="shared" si="0"/>
        <v>87.684730983302416</v>
      </c>
      <c r="K9" s="1"/>
      <c r="L9" s="1"/>
      <c r="M9" s="1"/>
      <c r="N9" s="1">
        <v>1.73</v>
      </c>
      <c r="O9" s="2"/>
      <c r="P9" s="5">
        <f t="shared" si="4"/>
        <v>1.5</v>
      </c>
      <c r="Q9" s="4">
        <v>3077500</v>
      </c>
      <c r="R9" s="5">
        <f t="shared" si="1"/>
        <v>91.784483471448723</v>
      </c>
      <c r="T9" s="1"/>
      <c r="U9" s="1"/>
      <c r="V9" s="1"/>
      <c r="W9" s="1">
        <v>3.39</v>
      </c>
      <c r="X9" s="2"/>
      <c r="Y9" s="5">
        <f t="shared" si="5"/>
        <v>1.5</v>
      </c>
      <c r="Z9" s="4">
        <v>1511387.25</v>
      </c>
      <c r="AA9" s="5">
        <f t="shared" si="2"/>
        <v>93.824932658439536</v>
      </c>
      <c r="AE9">
        <f t="shared" si="7"/>
        <v>0.5</v>
      </c>
      <c r="AF9" s="7">
        <v>7681666</v>
      </c>
      <c r="AG9">
        <f t="shared" si="6"/>
        <v>88.747685897631413</v>
      </c>
      <c r="AQ9">
        <f t="shared" si="10"/>
        <v>0.4</v>
      </c>
      <c r="AR9">
        <v>6902500</v>
      </c>
      <c r="AS9">
        <f t="shared" si="8"/>
        <v>89.856803858902239</v>
      </c>
      <c r="BC9">
        <f t="shared" si="11"/>
        <v>0.4</v>
      </c>
      <c r="BD9">
        <v>5987826</v>
      </c>
      <c r="BE9">
        <f t="shared" si="9"/>
        <v>119.9965130260521</v>
      </c>
    </row>
    <row r="10" spans="2:57" x14ac:dyDescent="0.25">
      <c r="B10" s="1"/>
      <c r="C10" s="1"/>
      <c r="D10" s="1"/>
      <c r="E10" s="1">
        <v>1.1599999999999999</v>
      </c>
      <c r="F10" s="2"/>
      <c r="G10" s="5">
        <f t="shared" si="3"/>
        <v>1.75</v>
      </c>
      <c r="H10" s="4">
        <v>4644237.5</v>
      </c>
      <c r="I10" s="5">
        <f t="shared" si="0"/>
        <v>86.163961038961034</v>
      </c>
      <c r="K10" s="1"/>
      <c r="L10" s="1"/>
      <c r="M10" s="1"/>
      <c r="N10" s="1">
        <v>1.76</v>
      </c>
      <c r="O10" s="2"/>
      <c r="P10" s="5">
        <f t="shared" si="4"/>
        <v>1.75</v>
      </c>
      <c r="Q10" s="4">
        <v>3006666.5</v>
      </c>
      <c r="R10" s="5">
        <f t="shared" si="1"/>
        <v>89.671919308987356</v>
      </c>
      <c r="T10" s="1"/>
      <c r="U10" s="1"/>
      <c r="V10" s="1"/>
      <c r="W10" s="1">
        <v>3.41</v>
      </c>
      <c r="X10" s="2"/>
      <c r="Y10" s="5">
        <f t="shared" si="5"/>
        <v>1.75</v>
      </c>
      <c r="Z10" s="4">
        <v>1502069</v>
      </c>
      <c r="AA10" s="5">
        <f t="shared" si="2"/>
        <v>93.246467954079677</v>
      </c>
      <c r="AE10">
        <f t="shared" si="7"/>
        <v>0.6</v>
      </c>
      <c r="AF10">
        <v>7471081</v>
      </c>
      <c r="AG10">
        <f t="shared" si="6"/>
        <v>86.314759051456022</v>
      </c>
      <c r="AQ10">
        <f t="shared" si="10"/>
        <v>0.5</v>
      </c>
      <c r="AR10">
        <v>6902500</v>
      </c>
      <c r="AS10">
        <f t="shared" si="8"/>
        <v>89.856803858902239</v>
      </c>
      <c r="BC10">
        <f t="shared" si="11"/>
        <v>0.5</v>
      </c>
      <c r="BD10">
        <v>4015000</v>
      </c>
      <c r="BE10">
        <f t="shared" si="9"/>
        <v>80.460921843687373</v>
      </c>
    </row>
    <row r="11" spans="2:57" ht="15.75" thickBot="1" x14ac:dyDescent="0.3">
      <c r="B11" s="1"/>
      <c r="C11" s="1"/>
      <c r="D11" s="1"/>
      <c r="E11" s="1">
        <v>1.1599999999999999</v>
      </c>
      <c r="F11" s="2"/>
      <c r="G11" s="6">
        <f t="shared" si="3"/>
        <v>2</v>
      </c>
      <c r="H11" s="4">
        <v>4644237.5</v>
      </c>
      <c r="I11" s="5">
        <f t="shared" si="0"/>
        <v>86.163961038961034</v>
      </c>
      <c r="K11" s="1"/>
      <c r="L11" s="1"/>
      <c r="M11" s="1"/>
      <c r="N11" s="1">
        <v>1.76</v>
      </c>
      <c r="O11" s="2"/>
      <c r="P11" s="6">
        <f t="shared" si="4"/>
        <v>2</v>
      </c>
      <c r="Q11" s="4">
        <v>3006666.5</v>
      </c>
      <c r="R11" s="5">
        <f t="shared" si="1"/>
        <v>89.671919308987356</v>
      </c>
      <c r="T11" s="1"/>
      <c r="U11" s="1"/>
      <c r="V11" s="1"/>
      <c r="W11" s="1">
        <v>3.43</v>
      </c>
      <c r="X11" s="2"/>
      <c r="Y11" s="6">
        <f t="shared" si="5"/>
        <v>2</v>
      </c>
      <c r="Z11" s="4">
        <v>1492857.12</v>
      </c>
      <c r="AA11" s="5">
        <f t="shared" si="2"/>
        <v>92.67460655941882</v>
      </c>
      <c r="AE11">
        <f t="shared" si="7"/>
        <v>0.7</v>
      </c>
      <c r="AF11">
        <v>7271578</v>
      </c>
      <c r="AG11">
        <f t="shared" si="6"/>
        <v>84.009864568978514</v>
      </c>
      <c r="AQ11">
        <f t="shared" si="10"/>
        <v>0.6</v>
      </c>
      <c r="AR11">
        <v>6731463</v>
      </c>
      <c r="AS11">
        <f t="shared" si="8"/>
        <v>87.6302427344379</v>
      </c>
      <c r="BC11">
        <f t="shared" si="11"/>
        <v>0.6</v>
      </c>
      <c r="BD11">
        <v>5733750</v>
      </c>
      <c r="BE11">
        <f t="shared" si="9"/>
        <v>114.90480961923848</v>
      </c>
    </row>
    <row r="12" spans="2:57" x14ac:dyDescent="0.25">
      <c r="AE12">
        <f t="shared" si="7"/>
        <v>0.79999999999999993</v>
      </c>
      <c r="AF12">
        <v>7271578</v>
      </c>
      <c r="AG12">
        <f t="shared" si="6"/>
        <v>84.009864568978514</v>
      </c>
      <c r="AQ12">
        <f t="shared" si="10"/>
        <v>0.7</v>
      </c>
      <c r="AR12">
        <v>6731463</v>
      </c>
      <c r="AS12">
        <f t="shared" si="8"/>
        <v>87.6302427344379</v>
      </c>
      <c r="BC12">
        <f t="shared" si="11"/>
        <v>0.7</v>
      </c>
      <c r="BD12">
        <v>4898928.5</v>
      </c>
      <c r="BE12">
        <f t="shared" si="9"/>
        <v>98.174919839679347</v>
      </c>
    </row>
    <row r="13" spans="2:57" x14ac:dyDescent="0.25">
      <c r="AE13">
        <f t="shared" si="7"/>
        <v>0.89999999999999991</v>
      </c>
      <c r="AF13">
        <v>7082307</v>
      </c>
      <c r="AG13">
        <f t="shared" si="6"/>
        <v>81.823182245439497</v>
      </c>
      <c r="AQ13">
        <f t="shared" si="10"/>
        <v>0.79999999999999993</v>
      </c>
      <c r="AR13">
        <v>6731463</v>
      </c>
      <c r="AS13">
        <f t="shared" si="8"/>
        <v>87.6302427344379</v>
      </c>
      <c r="BC13">
        <f t="shared" si="11"/>
        <v>0.79999999999999993</v>
      </c>
      <c r="BD13">
        <v>4488360.5</v>
      </c>
      <c r="BE13">
        <f t="shared" si="9"/>
        <v>89.947104208416832</v>
      </c>
    </row>
    <row r="14" spans="2:57" x14ac:dyDescent="0.25">
      <c r="AE14">
        <f t="shared" si="7"/>
        <v>0.99999999999999989</v>
      </c>
      <c r="AF14">
        <v>7471081</v>
      </c>
      <c r="AG14">
        <f t="shared" si="6"/>
        <v>86.314759051456022</v>
      </c>
      <c r="AQ14">
        <f t="shared" si="10"/>
        <v>0.89999999999999991</v>
      </c>
      <c r="AR14">
        <v>6568571</v>
      </c>
      <c r="AS14">
        <f t="shared" si="8"/>
        <v>85.509713289427495</v>
      </c>
      <c r="BC14">
        <f t="shared" si="11"/>
        <v>0.89999999999999991</v>
      </c>
      <c r="BD14">
        <v>5858085</v>
      </c>
      <c r="BE14">
        <f t="shared" si="9"/>
        <v>117.39649298597195</v>
      </c>
    </row>
    <row r="15" spans="2:57" x14ac:dyDescent="0.25">
      <c r="AE15">
        <f t="shared" si="7"/>
        <v>1.0999999999999999</v>
      </c>
      <c r="AF15">
        <v>7271578</v>
      </c>
      <c r="AG15">
        <f t="shared" si="6"/>
        <v>84.009864568978514</v>
      </c>
      <c r="AQ15">
        <f t="shared" si="10"/>
        <v>0.99999999999999989</v>
      </c>
      <c r="AR15">
        <v>6731463</v>
      </c>
      <c r="AS15">
        <f t="shared" si="8"/>
        <v>87.6302427344379</v>
      </c>
      <c r="BC15">
        <f t="shared" si="11"/>
        <v>0.99999999999999989</v>
      </c>
      <c r="BD15">
        <v>4140000</v>
      </c>
      <c r="BE15">
        <f t="shared" si="9"/>
        <v>82.965931863727462</v>
      </c>
    </row>
    <row r="16" spans="2:57" x14ac:dyDescent="0.25">
      <c r="AE16">
        <f t="shared" si="7"/>
        <v>1.2</v>
      </c>
      <c r="AF16">
        <v>7681666</v>
      </c>
      <c r="AG16">
        <f t="shared" si="6"/>
        <v>88.747685897631413</v>
      </c>
      <c r="AQ16">
        <f t="shared" si="10"/>
        <v>1.0999999999999999</v>
      </c>
      <c r="AR16">
        <v>6568571</v>
      </c>
      <c r="AS16">
        <f t="shared" si="8"/>
        <v>85.509713289427495</v>
      </c>
      <c r="BC16">
        <f t="shared" si="11"/>
        <v>1.0999999999999999</v>
      </c>
      <c r="BD16">
        <v>4342381</v>
      </c>
      <c r="BE16">
        <f t="shared" si="9"/>
        <v>87.021663326653311</v>
      </c>
    </row>
    <row r="17" spans="31:57" x14ac:dyDescent="0.25">
      <c r="AE17">
        <f t="shared" si="7"/>
        <v>1.3</v>
      </c>
      <c r="AF17">
        <v>8140000</v>
      </c>
      <c r="AG17">
        <f t="shared" si="6"/>
        <v>94.04290204842539</v>
      </c>
      <c r="AQ17">
        <f t="shared" si="10"/>
        <v>1.2</v>
      </c>
      <c r="AR17">
        <v>6568571</v>
      </c>
      <c r="AS17">
        <f t="shared" si="8"/>
        <v>85.509713289427495</v>
      </c>
      <c r="BC17">
        <f t="shared" si="11"/>
        <v>1.2</v>
      </c>
      <c r="BD17">
        <v>5084444</v>
      </c>
      <c r="BE17">
        <f t="shared" si="9"/>
        <v>101.89266533066133</v>
      </c>
    </row>
    <row r="18" spans="31:57" x14ac:dyDescent="0.25">
      <c r="AE18">
        <f t="shared" si="7"/>
        <v>1.4000000000000001</v>
      </c>
      <c r="AF18">
        <v>8655624</v>
      </c>
      <c r="AG18">
        <f t="shared" si="6"/>
        <v>100</v>
      </c>
      <c r="AQ18">
        <f t="shared" si="10"/>
        <v>1.3</v>
      </c>
      <c r="AR18">
        <v>6568571</v>
      </c>
      <c r="AS18">
        <f t="shared" si="8"/>
        <v>85.509713289427495</v>
      </c>
      <c r="BC18">
        <f t="shared" si="11"/>
        <v>1.3</v>
      </c>
      <c r="BD18">
        <v>5733750</v>
      </c>
      <c r="BE18">
        <f t="shared" si="9"/>
        <v>114.90480961923848</v>
      </c>
    </row>
    <row r="19" spans="31:57" x14ac:dyDescent="0.25">
      <c r="AE19">
        <f t="shared" si="7"/>
        <v>1.5000000000000002</v>
      </c>
      <c r="AF19">
        <v>8655624</v>
      </c>
      <c r="AG19">
        <f t="shared" si="6"/>
        <v>100</v>
      </c>
      <c r="AQ19">
        <f t="shared" si="10"/>
        <v>1.4000000000000001</v>
      </c>
      <c r="AR19">
        <v>6568571</v>
      </c>
      <c r="AS19">
        <f t="shared" si="8"/>
        <v>85.509713289427495</v>
      </c>
      <c r="BC19">
        <f t="shared" si="11"/>
        <v>1.4000000000000001</v>
      </c>
      <c r="BD19">
        <v>4272812</v>
      </c>
      <c r="BE19">
        <f t="shared" si="9"/>
        <v>85.627494989979951</v>
      </c>
    </row>
    <row r="20" spans="31:57" x14ac:dyDescent="0.25">
      <c r="AE20">
        <f>AE19+0.1</f>
        <v>1.6000000000000003</v>
      </c>
      <c r="AF20">
        <v>8655624</v>
      </c>
      <c r="AG20">
        <f t="shared" si="6"/>
        <v>100</v>
      </c>
      <c r="AQ20">
        <f>AQ19+0.1</f>
        <v>1.5000000000000002</v>
      </c>
      <c r="AR20">
        <v>6568571</v>
      </c>
      <c r="AS20">
        <f t="shared" si="8"/>
        <v>85.509713289427495</v>
      </c>
      <c r="BC20">
        <f>BC19+0.1</f>
        <v>1.5000000000000002</v>
      </c>
      <c r="BD20">
        <v>4990000</v>
      </c>
      <c r="BE20">
        <f t="shared" si="9"/>
        <v>100</v>
      </c>
    </row>
    <row r="21" spans="31:57" x14ac:dyDescent="0.25">
      <c r="AE21">
        <f t="shared" si="7"/>
        <v>1.7000000000000004</v>
      </c>
      <c r="AF21">
        <v>8655624</v>
      </c>
      <c r="AG21">
        <f t="shared" si="6"/>
        <v>100</v>
      </c>
      <c r="AQ21">
        <f t="shared" si="10"/>
        <v>1.6000000000000003</v>
      </c>
      <c r="AR21">
        <v>6568571</v>
      </c>
      <c r="AS21">
        <f t="shared" si="8"/>
        <v>85.509713289427495</v>
      </c>
      <c r="BC21">
        <f t="shared" si="11"/>
        <v>1.6000000000000003</v>
      </c>
      <c r="BD21">
        <v>4076567.25</v>
      </c>
      <c r="BE21">
        <f t="shared" si="9"/>
        <v>81.694734468937881</v>
      </c>
    </row>
    <row r="22" spans="31:57" x14ac:dyDescent="0.25">
      <c r="AE22">
        <f t="shared" si="7"/>
        <v>1.8000000000000005</v>
      </c>
      <c r="AF22">
        <v>8390000</v>
      </c>
      <c r="AG22">
        <f t="shared" si="6"/>
        <v>96.931197565883181</v>
      </c>
      <c r="AQ22">
        <f t="shared" si="10"/>
        <v>1.7000000000000004</v>
      </c>
      <c r="AR22">
        <v>6413256</v>
      </c>
      <c r="AS22">
        <f t="shared" si="8"/>
        <v>83.487821295027587</v>
      </c>
      <c r="BC22">
        <f t="shared" si="11"/>
        <v>1.7000000000000004</v>
      </c>
      <c r="BD22">
        <v>4076567.25</v>
      </c>
      <c r="BE22">
        <f t="shared" si="9"/>
        <v>81.694734468937881</v>
      </c>
    </row>
    <row r="23" spans="31:57" x14ac:dyDescent="0.25">
      <c r="AE23">
        <f t="shared" si="7"/>
        <v>1.9000000000000006</v>
      </c>
      <c r="AF23">
        <v>8655624</v>
      </c>
      <c r="AG23">
        <f t="shared" si="6"/>
        <v>100</v>
      </c>
      <c r="AQ23">
        <f t="shared" si="10"/>
        <v>1.8000000000000005</v>
      </c>
      <c r="AR23">
        <v>6568571</v>
      </c>
      <c r="AS23">
        <f t="shared" si="8"/>
        <v>85.509713289427495</v>
      </c>
      <c r="BC23">
        <f t="shared" si="11"/>
        <v>1.8000000000000005</v>
      </c>
      <c r="BD23">
        <v>4076567.25</v>
      </c>
      <c r="BE23">
        <f t="shared" si="9"/>
        <v>81.694734468937881</v>
      </c>
    </row>
    <row r="24" spans="31:57" x14ac:dyDescent="0.25">
      <c r="AE24">
        <f t="shared" si="7"/>
        <v>2.0000000000000004</v>
      </c>
      <c r="AF24">
        <v>8655624</v>
      </c>
      <c r="AG24">
        <f t="shared" si="6"/>
        <v>100</v>
      </c>
      <c r="AQ24">
        <f t="shared" si="10"/>
        <v>1.9000000000000006</v>
      </c>
      <c r="AR24">
        <v>6413256</v>
      </c>
      <c r="AS24">
        <f t="shared" si="8"/>
        <v>83.487821295027587</v>
      </c>
      <c r="BC24">
        <f t="shared" si="11"/>
        <v>1.9000000000000006</v>
      </c>
      <c r="BD24">
        <v>4015000</v>
      </c>
      <c r="BE24">
        <f t="shared" si="9"/>
        <v>80.460921843687373</v>
      </c>
    </row>
    <row r="25" spans="31:57" x14ac:dyDescent="0.25">
      <c r="AE25">
        <f t="shared" si="7"/>
        <v>2.1000000000000005</v>
      </c>
      <c r="AF25">
        <v>8655624</v>
      </c>
      <c r="AG25">
        <f t="shared" si="6"/>
        <v>100</v>
      </c>
      <c r="AQ25">
        <f t="shared" si="10"/>
        <v>2.0000000000000004</v>
      </c>
      <c r="AR25">
        <v>6568571</v>
      </c>
      <c r="AS25">
        <f t="shared" si="8"/>
        <v>85.509713289427495</v>
      </c>
      <c r="BC25">
        <f t="shared" si="11"/>
        <v>2.0000000000000004</v>
      </c>
      <c r="BD25">
        <v>4015000</v>
      </c>
      <c r="BE25">
        <f t="shared" si="9"/>
        <v>80.460921843687373</v>
      </c>
    </row>
    <row r="26" spans="31:57" x14ac:dyDescent="0.25">
      <c r="AE26">
        <f t="shared" si="7"/>
        <v>2.2000000000000006</v>
      </c>
      <c r="AF26">
        <v>8655624</v>
      </c>
      <c r="AG26">
        <f t="shared" si="6"/>
        <v>100</v>
      </c>
      <c r="AQ26">
        <f t="shared" si="10"/>
        <v>2.1000000000000005</v>
      </c>
      <c r="AR26">
        <v>6413256</v>
      </c>
      <c r="AS26">
        <f t="shared" si="8"/>
        <v>83.487821295027587</v>
      </c>
      <c r="BC26">
        <f t="shared" si="11"/>
        <v>2.1000000000000005</v>
      </c>
      <c r="BD26">
        <v>3532857.25</v>
      </c>
      <c r="BE26">
        <f t="shared" si="9"/>
        <v>70.798742484969949</v>
      </c>
    </row>
    <row r="27" spans="31:57" x14ac:dyDescent="0.25">
      <c r="AE27">
        <f t="shared" si="7"/>
        <v>2.3000000000000007</v>
      </c>
      <c r="AF27">
        <v>8655624</v>
      </c>
      <c r="AG27">
        <f t="shared" si="6"/>
        <v>100</v>
      </c>
      <c r="AQ27">
        <f t="shared" si="10"/>
        <v>2.2000000000000006</v>
      </c>
      <c r="AR27">
        <v>6413256</v>
      </c>
      <c r="AS27">
        <f t="shared" si="8"/>
        <v>83.487821295027587</v>
      </c>
      <c r="BC27">
        <f t="shared" si="11"/>
        <v>2.2000000000000006</v>
      </c>
      <c r="BD27">
        <v>3680540.5</v>
      </c>
      <c r="BE27">
        <f t="shared" si="9"/>
        <v>73.758326653306611</v>
      </c>
    </row>
    <row r="28" spans="31:57" x14ac:dyDescent="0.25">
      <c r="AE28">
        <f t="shared" si="7"/>
        <v>2.4000000000000008</v>
      </c>
      <c r="AF28">
        <v>8655624</v>
      </c>
      <c r="AG28">
        <f t="shared" si="6"/>
        <v>100</v>
      </c>
      <c r="AQ28">
        <f t="shared" si="10"/>
        <v>2.3000000000000007</v>
      </c>
      <c r="AR28">
        <v>6413256</v>
      </c>
      <c r="AS28">
        <f t="shared" si="8"/>
        <v>83.487821295027587</v>
      </c>
      <c r="BC28">
        <f t="shared" si="11"/>
        <v>2.3000000000000007</v>
      </c>
      <c r="BD28">
        <v>3229285.5</v>
      </c>
      <c r="BE28">
        <f t="shared" si="9"/>
        <v>64.71514028056113</v>
      </c>
    </row>
    <row r="29" spans="31:57" x14ac:dyDescent="0.25">
      <c r="AE29">
        <f t="shared" si="7"/>
        <v>2.5000000000000009</v>
      </c>
      <c r="AF29">
        <v>8140000</v>
      </c>
      <c r="AG29">
        <f t="shared" si="6"/>
        <v>94.04290204842539</v>
      </c>
      <c r="AQ29">
        <f t="shared" si="10"/>
        <v>2.4000000000000008</v>
      </c>
      <c r="AR29">
        <v>6265000</v>
      </c>
      <c r="AS29">
        <f t="shared" si="8"/>
        <v>81.557823422821073</v>
      </c>
      <c r="BC29">
        <f t="shared" si="11"/>
        <v>2.4000000000000008</v>
      </c>
      <c r="BD29">
        <v>3680540.5</v>
      </c>
      <c r="BE29">
        <f t="shared" si="9"/>
        <v>73.758326653306611</v>
      </c>
    </row>
    <row r="30" spans="31:57" x14ac:dyDescent="0.25">
      <c r="AE30">
        <f t="shared" si="7"/>
        <v>2.600000000000001</v>
      </c>
      <c r="AF30">
        <v>7681666.5</v>
      </c>
      <c r="AG30">
        <f t="shared" si="6"/>
        <v>88.747691674222452</v>
      </c>
      <c r="AQ30">
        <f t="shared" si="10"/>
        <v>2.5000000000000009</v>
      </c>
      <c r="AR30">
        <v>6265000</v>
      </c>
      <c r="AS30">
        <f t="shared" si="8"/>
        <v>81.557823422821073</v>
      </c>
      <c r="BC30">
        <f t="shared" si="11"/>
        <v>2.5000000000000009</v>
      </c>
      <c r="BD30">
        <v>5614489.5</v>
      </c>
      <c r="BE30">
        <f t="shared" si="9"/>
        <v>112.51481963927856</v>
      </c>
    </row>
    <row r="31" spans="31:57" x14ac:dyDescent="0.25">
      <c r="AE31">
        <f t="shared" si="7"/>
        <v>2.7000000000000011</v>
      </c>
      <c r="AF31">
        <v>7471081</v>
      </c>
      <c r="AG31">
        <f t="shared" si="6"/>
        <v>86.314759051456022</v>
      </c>
      <c r="AQ31">
        <f t="shared" si="10"/>
        <v>2.600000000000001</v>
      </c>
      <c r="AR31">
        <v>6123333</v>
      </c>
      <c r="AS31">
        <f t="shared" si="8"/>
        <v>79.713601208800199</v>
      </c>
      <c r="BC31">
        <f t="shared" si="11"/>
        <v>2.600000000000001</v>
      </c>
      <c r="BD31">
        <v>5987826</v>
      </c>
      <c r="BE31">
        <f t="shared" si="9"/>
        <v>119.9965130260521</v>
      </c>
    </row>
    <row r="32" spans="31:57" ht="15.75" thickBot="1" x14ac:dyDescent="0.3">
      <c r="AE32">
        <f t="shared" si="7"/>
        <v>2.8000000000000012</v>
      </c>
      <c r="AF32">
        <v>7471081</v>
      </c>
      <c r="AG32">
        <f t="shared" si="6"/>
        <v>86.314759051456022</v>
      </c>
      <c r="AQ32">
        <f t="shared" si="10"/>
        <v>2.7000000000000011</v>
      </c>
      <c r="AR32">
        <v>5987826</v>
      </c>
      <c r="AS32">
        <f t="shared" si="8"/>
        <v>77.949569927306797</v>
      </c>
      <c r="BC32">
        <f t="shared" si="11"/>
        <v>2.7000000000000011</v>
      </c>
      <c r="BD32">
        <v>6265000</v>
      </c>
      <c r="BE32">
        <f t="shared" si="9"/>
        <v>125.55110220440882</v>
      </c>
    </row>
    <row r="33" spans="11:57" x14ac:dyDescent="0.25">
      <c r="K33" s="3" t="s">
        <v>19</v>
      </c>
      <c r="L33" s="4" t="s">
        <v>20</v>
      </c>
      <c r="M33" s="3" t="s">
        <v>7</v>
      </c>
      <c r="AE33">
        <f t="shared" si="7"/>
        <v>2.9000000000000012</v>
      </c>
      <c r="AF33">
        <v>7082307.5</v>
      </c>
      <c r="AG33">
        <f t="shared" si="6"/>
        <v>81.823188022030536</v>
      </c>
      <c r="AQ33">
        <f t="shared" si="10"/>
        <v>2.8000000000000012</v>
      </c>
      <c r="AR33">
        <v>6123333</v>
      </c>
      <c r="AS33">
        <f t="shared" si="8"/>
        <v>79.713601208800199</v>
      </c>
      <c r="BC33">
        <f t="shared" si="11"/>
        <v>2.8000000000000012</v>
      </c>
      <c r="BD33">
        <v>5284230.5</v>
      </c>
      <c r="BE33">
        <f t="shared" si="9"/>
        <v>105.89640280561122</v>
      </c>
    </row>
    <row r="34" spans="11:57" x14ac:dyDescent="0.25">
      <c r="K34" s="5">
        <v>0</v>
      </c>
      <c r="L34" s="4">
        <v>3352963.25</v>
      </c>
      <c r="M34" s="5">
        <f>(L34/$O$3)*100</f>
        <v>100</v>
      </c>
      <c r="AE34">
        <f t="shared" si="7"/>
        <v>3.0000000000000013</v>
      </c>
      <c r="AF34">
        <v>7471081</v>
      </c>
      <c r="AG34">
        <f t="shared" si="6"/>
        <v>86.314759051456022</v>
      </c>
      <c r="AQ34">
        <f t="shared" si="10"/>
        <v>2.9000000000000012</v>
      </c>
      <c r="AR34">
        <v>5858085</v>
      </c>
      <c r="AS34">
        <f t="shared" si="8"/>
        <v>76.260600482981133</v>
      </c>
      <c r="BC34">
        <f t="shared" si="11"/>
        <v>2.9000000000000012</v>
      </c>
      <c r="BD34">
        <v>5284230.5</v>
      </c>
      <c r="BE34">
        <f t="shared" si="9"/>
        <v>105.89640280561122</v>
      </c>
    </row>
    <row r="35" spans="11:57" x14ac:dyDescent="0.25">
      <c r="K35" s="5">
        <f>K34+0.25</f>
        <v>0.25</v>
      </c>
      <c r="L35" s="4">
        <v>3269518.25</v>
      </c>
      <c r="M35" s="5">
        <f t="shared" ref="M35:M42" si="12">(L35/$O$3)*100</f>
        <v>97.511305857587317</v>
      </c>
      <c r="AE35">
        <f t="shared" si="7"/>
        <v>3.1000000000000014</v>
      </c>
      <c r="AF35">
        <v>7271578.5</v>
      </c>
      <c r="AG35">
        <f t="shared" si="6"/>
        <v>84.009870345569539</v>
      </c>
      <c r="AQ35">
        <f t="shared" si="10"/>
        <v>3.0000000000000013</v>
      </c>
      <c r="AR35">
        <v>5987826</v>
      </c>
      <c r="AS35">
        <f t="shared" si="8"/>
        <v>77.949569927306797</v>
      </c>
      <c r="BC35">
        <f t="shared" si="11"/>
        <v>3.0000000000000013</v>
      </c>
      <c r="BD35">
        <v>5284230.5</v>
      </c>
      <c r="BE35">
        <f t="shared" si="9"/>
        <v>105.89640280561122</v>
      </c>
    </row>
    <row r="36" spans="11:57" x14ac:dyDescent="0.25">
      <c r="K36" s="5">
        <f t="shared" ref="K36:K42" si="13">K35+0.25</f>
        <v>0.5</v>
      </c>
      <c r="L36" s="4">
        <v>3229285.5</v>
      </c>
      <c r="M36" s="5">
        <f t="shared" si="12"/>
        <v>96.311389634228775</v>
      </c>
      <c r="AE36">
        <f t="shared" si="7"/>
        <v>3.2000000000000015</v>
      </c>
      <c r="AF36">
        <v>7681666.5</v>
      </c>
      <c r="AG36">
        <f t="shared" si="6"/>
        <v>88.747691674222452</v>
      </c>
      <c r="AQ36">
        <f t="shared" si="10"/>
        <v>3.1000000000000014</v>
      </c>
      <c r="AR36">
        <v>5858085</v>
      </c>
      <c r="AS36">
        <f t="shared" si="8"/>
        <v>76.260600482981133</v>
      </c>
    </row>
    <row r="37" spans="11:57" x14ac:dyDescent="0.25">
      <c r="K37" s="5">
        <f t="shared" si="13"/>
        <v>0.75</v>
      </c>
      <c r="L37" s="4">
        <v>3190000</v>
      </c>
      <c r="M37" s="5">
        <f t="shared" si="12"/>
        <v>95.139724540673086</v>
      </c>
      <c r="AQ37">
        <f t="shared" si="10"/>
        <v>3.2000000000000015</v>
      </c>
      <c r="AR37">
        <v>5858085</v>
      </c>
      <c r="AS37">
        <f t="shared" si="8"/>
        <v>76.260600482981133</v>
      </c>
    </row>
    <row r="38" spans="11:57" x14ac:dyDescent="0.25">
      <c r="K38" s="5">
        <f t="shared" si="13"/>
        <v>1</v>
      </c>
      <c r="L38" s="4">
        <v>3151628</v>
      </c>
      <c r="M38" s="5">
        <f t="shared" si="12"/>
        <v>93.995304004599518</v>
      </c>
      <c r="AQ38">
        <f t="shared" si="10"/>
        <v>3.3000000000000016</v>
      </c>
      <c r="AR38">
        <v>5858085</v>
      </c>
      <c r="AS38">
        <f t="shared" si="8"/>
        <v>76.260600482981133</v>
      </c>
    </row>
    <row r="39" spans="11:57" x14ac:dyDescent="0.25">
      <c r="K39" s="5">
        <f t="shared" si="13"/>
        <v>1.25</v>
      </c>
      <c r="L39" s="4">
        <v>3077500</v>
      </c>
      <c r="M39" s="5">
        <f t="shared" si="12"/>
        <v>91.784483471448723</v>
      </c>
      <c r="AQ39">
        <f t="shared" si="10"/>
        <v>3.4000000000000017</v>
      </c>
      <c r="AR39">
        <v>5858085</v>
      </c>
      <c r="AS39">
        <f t="shared" si="8"/>
        <v>76.260600482981133</v>
      </c>
    </row>
    <row r="40" spans="11:57" x14ac:dyDescent="0.25">
      <c r="K40" s="5">
        <f t="shared" si="13"/>
        <v>1.5</v>
      </c>
      <c r="L40" s="4">
        <v>3077500</v>
      </c>
      <c r="M40" s="5">
        <f t="shared" si="12"/>
        <v>91.784483471448723</v>
      </c>
      <c r="AQ40">
        <f t="shared" si="10"/>
        <v>3.5000000000000018</v>
      </c>
      <c r="AR40">
        <v>5858085</v>
      </c>
      <c r="AS40">
        <f t="shared" si="8"/>
        <v>76.260600482981133</v>
      </c>
    </row>
    <row r="41" spans="11:57" x14ac:dyDescent="0.25">
      <c r="K41" s="5">
        <f t="shared" si="13"/>
        <v>1.75</v>
      </c>
      <c r="L41" s="4">
        <v>3006666.5</v>
      </c>
      <c r="M41" s="5">
        <f t="shared" si="12"/>
        <v>89.671919308987356</v>
      </c>
      <c r="AQ41">
        <f t="shared" si="10"/>
        <v>3.6000000000000019</v>
      </c>
      <c r="AR41">
        <v>5733750</v>
      </c>
      <c r="AS41">
        <f t="shared" si="8"/>
        <v>74.642006392753444</v>
      </c>
    </row>
    <row r="42" spans="11:57" ht="15.75" thickBot="1" x14ac:dyDescent="0.3">
      <c r="K42" s="6">
        <f t="shared" si="13"/>
        <v>2</v>
      </c>
      <c r="L42" s="4">
        <v>3006666.5</v>
      </c>
      <c r="M42" s="5">
        <f t="shared" si="12"/>
        <v>89.671919308987356</v>
      </c>
      <c r="AQ42">
        <f t="shared" si="10"/>
        <v>3.700000000000002</v>
      </c>
      <c r="AR42">
        <v>5858085</v>
      </c>
      <c r="AS42">
        <f t="shared" si="8"/>
        <v>76.260600482981133</v>
      </c>
    </row>
    <row r="43" spans="11:57" x14ac:dyDescent="0.25">
      <c r="AQ43">
        <f t="shared" si="10"/>
        <v>3.800000000000002</v>
      </c>
      <c r="AR43">
        <v>5858085</v>
      </c>
      <c r="AS43">
        <f t="shared" si="8"/>
        <v>76.260600482981133</v>
      </c>
    </row>
    <row r="44" spans="11:57" x14ac:dyDescent="0.25">
      <c r="AQ44">
        <f t="shared" si="10"/>
        <v>3.9000000000000021</v>
      </c>
      <c r="AR44">
        <v>5987826</v>
      </c>
      <c r="AS44">
        <f t="shared" si="8"/>
        <v>77.949569927306797</v>
      </c>
    </row>
    <row r="45" spans="11:57" x14ac:dyDescent="0.25">
      <c r="AQ45">
        <f t="shared" si="10"/>
        <v>4.0000000000000018</v>
      </c>
      <c r="AR45">
        <v>6123333</v>
      </c>
      <c r="AS45">
        <f t="shared" si="8"/>
        <v>79.713601208800199</v>
      </c>
    </row>
    <row r="46" spans="11:57" x14ac:dyDescent="0.25">
      <c r="AQ46">
        <f t="shared" si="10"/>
        <v>4.1000000000000014</v>
      </c>
      <c r="AR46">
        <v>6123333</v>
      </c>
      <c r="AS46">
        <f t="shared" si="8"/>
        <v>79.713601208800199</v>
      </c>
    </row>
    <row r="47" spans="11:57" x14ac:dyDescent="0.25">
      <c r="AQ47">
        <f t="shared" si="10"/>
        <v>4.2000000000000011</v>
      </c>
      <c r="AR47">
        <v>6568571</v>
      </c>
      <c r="AS47">
        <f t="shared" si="8"/>
        <v>85.509713289427495</v>
      </c>
    </row>
    <row r="48" spans="11:57" x14ac:dyDescent="0.25">
      <c r="AQ48">
        <f t="shared" si="10"/>
        <v>4.3000000000000007</v>
      </c>
      <c r="AR48">
        <v>6902500</v>
      </c>
      <c r="AS48">
        <f t="shared" si="8"/>
        <v>89.856803858902239</v>
      </c>
    </row>
    <row r="49" spans="43:45" x14ac:dyDescent="0.25">
      <c r="AQ49">
        <f t="shared" si="10"/>
        <v>4.4000000000000004</v>
      </c>
      <c r="AR49">
        <v>6902500</v>
      </c>
      <c r="AS49">
        <f t="shared" si="8"/>
        <v>89.856803858902239</v>
      </c>
    </row>
    <row r="50" spans="43:45" x14ac:dyDescent="0.25">
      <c r="AQ50">
        <f t="shared" si="10"/>
        <v>4.5</v>
      </c>
      <c r="AR50">
        <v>7271578.5</v>
      </c>
      <c r="AS50">
        <f t="shared" si="8"/>
        <v>94.661470919103294</v>
      </c>
    </row>
    <row r="51" spans="43:45" x14ac:dyDescent="0.25">
      <c r="AQ51">
        <f t="shared" si="10"/>
        <v>4.5999999999999996</v>
      </c>
      <c r="AR51">
        <v>7271578.5</v>
      </c>
      <c r="AS51">
        <f t="shared" si="8"/>
        <v>94.661470919103294</v>
      </c>
    </row>
    <row r="52" spans="43:45" x14ac:dyDescent="0.25">
      <c r="AQ52">
        <f t="shared" si="10"/>
        <v>4.6999999999999993</v>
      </c>
      <c r="AR52">
        <v>7471081</v>
      </c>
      <c r="AS52">
        <f t="shared" si="8"/>
        <v>97.258596165298243</v>
      </c>
    </row>
    <row r="53" spans="43:45" x14ac:dyDescent="0.25">
      <c r="AQ53">
        <f t="shared" si="10"/>
        <v>4.7999999999999989</v>
      </c>
      <c r="AR53">
        <v>7681666.5</v>
      </c>
      <c r="AS53">
        <f t="shared" si="8"/>
        <v>100</v>
      </c>
    </row>
    <row r="54" spans="43:45" x14ac:dyDescent="0.25">
      <c r="AQ54">
        <f t="shared" si="10"/>
        <v>4.8999999999999986</v>
      </c>
      <c r="AR54">
        <v>7681666.5</v>
      </c>
      <c r="AS54">
        <f t="shared" si="8"/>
        <v>100</v>
      </c>
    </row>
    <row r="55" spans="43:45" x14ac:dyDescent="0.25">
      <c r="AQ55">
        <f t="shared" si="10"/>
        <v>4.9999999999999982</v>
      </c>
      <c r="AR55">
        <v>7471081</v>
      </c>
      <c r="AS55">
        <f t="shared" si="8"/>
        <v>97.258596165298243</v>
      </c>
    </row>
    <row r="56" spans="43:45" x14ac:dyDescent="0.25">
      <c r="AQ56">
        <f t="shared" si="10"/>
        <v>5.0999999999999979</v>
      </c>
      <c r="AR56">
        <v>7681666.5</v>
      </c>
      <c r="AS56">
        <f t="shared" si="8"/>
        <v>100</v>
      </c>
    </row>
    <row r="57" spans="43:45" x14ac:dyDescent="0.25">
      <c r="AQ57">
        <f t="shared" si="10"/>
        <v>5.1999999999999975</v>
      </c>
      <c r="AR57">
        <v>7681666.5</v>
      </c>
      <c r="AS57">
        <f t="shared" si="8"/>
        <v>100</v>
      </c>
    </row>
    <row r="58" spans="43:45" x14ac:dyDescent="0.25">
      <c r="AQ58">
        <f t="shared" si="10"/>
        <v>5.2999999999999972</v>
      </c>
      <c r="AR58">
        <v>7681666.5</v>
      </c>
      <c r="AS58">
        <f t="shared" si="8"/>
        <v>100</v>
      </c>
    </row>
  </sheetData>
  <sortState ref="AR22:AR24">
    <sortCondition descending="1" ref="AR24"/>
  </sortState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Celia Pimorin</dc:creator>
  <cp:lastModifiedBy>célia pimorin</cp:lastModifiedBy>
  <dcterms:created xsi:type="dcterms:W3CDTF">2021-04-29T08:40:12Z</dcterms:created>
  <dcterms:modified xsi:type="dcterms:W3CDTF">2021-05-02T15:50:56Z</dcterms:modified>
</cp:coreProperties>
</file>