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1\Documents\5A Insa\Semestre 2\Projet Capteur\GitHub\THEO_MARLENE_VIRGILE_Projet_Capteur\Résultats\"/>
    </mc:Choice>
  </mc:AlternateContent>
  <xr:revisionPtr revIDLastSave="0" documentId="13_ncr:1_{114EA1FF-6C00-41EB-9A29-B35FF10A2995}" xr6:coauthVersionLast="45" xr6:coauthVersionMax="45" xr10:uidLastSave="{00000000-0000-0000-0000-000000000000}"/>
  <bookViews>
    <workbookView xWindow="-108" yWindow="-108" windowWidth="23256" windowHeight="12576" firstSheet="7" activeTab="8" xr2:uid="{2F701ED7-4202-4E62-896A-2739AAB47C32}"/>
  </bookViews>
  <sheets>
    <sheet name="B-001-Temps" sheetId="3" r:id="rId1"/>
    <sheet name="B-002-Temps" sheetId="4" r:id="rId2"/>
    <sheet name="B-001-Deformation" sheetId="2" r:id="rId3"/>
    <sheet name="B-002-Deformation" sheetId="10" r:id="rId4"/>
    <sheet name="HB-001-Deformation" sheetId="6" r:id="rId5"/>
    <sheet name="HB-002-Deformation" sheetId="9" r:id="rId6"/>
    <sheet name="2B-001-Deformation" sheetId="8" r:id="rId7"/>
    <sheet name="2B-002-Deformation" sheetId="7" r:id="rId8"/>
    <sheet name="Deformation" sheetId="5" r:id="rId9"/>
  </sheets>
  <definedNames>
    <definedName name="DonnéesExternes_1" localSheetId="6" hidden="1">'2B-001-Deformation'!$A$1:$B$67</definedName>
    <definedName name="DonnéesExternes_1" localSheetId="7" hidden="1">'2B-002-Deformation'!$A$1:$B$68</definedName>
    <definedName name="DonnéesExternes_1" localSheetId="2" hidden="1">'B-001-Deformation'!$A$1:$B$65</definedName>
    <definedName name="DonnéesExternes_1" localSheetId="8" hidden="1">Deformation!$A$1:$B$68</definedName>
    <definedName name="DonnéesExternes_1" localSheetId="4" hidden="1">'HB-001-Deformation'!$A$1:$B$68</definedName>
    <definedName name="DonnéesExternes_1" localSheetId="5" hidden="1">'HB-002-Deformation'!$A$1:$B$76</definedName>
    <definedName name="DonnéesExternes_2" localSheetId="0" hidden="1">'B-001-Temps'!$A$1:$B$70</definedName>
    <definedName name="DonnéesExternes_2" localSheetId="3" hidden="1">'B-002-Deformation'!$A$1:$B$76</definedName>
    <definedName name="DonnéesExternes_2" localSheetId="1" hidden="1">'B-002-Temps'!$A$1:$C$98</definedName>
    <definedName name="DonnéesExternes_2" localSheetId="8" hidden="1">Deformation!$H$1:$I$67</definedName>
    <definedName name="DonnéesExternes_3" localSheetId="8" hidden="1">Deformation!$O$1:$P$76</definedName>
    <definedName name="DonnéesExternes_4" localSheetId="8" hidden="1">Deformation!$V$1:$W$68</definedName>
    <definedName name="DonnéesExternes_5" localSheetId="8" hidden="1">Deformation!$AC$1:$AD$76</definedName>
    <definedName name="DonnéesExternes_6" localSheetId="8" hidden="1">Deformation!$AJ$1:$AK$65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9" i="5" l="1"/>
  <c r="D98" i="5"/>
  <c r="D97" i="5"/>
  <c r="D96" i="5"/>
  <c r="D95" i="5"/>
  <c r="D94" i="5"/>
  <c r="D93" i="5"/>
  <c r="C99" i="5"/>
  <c r="C98" i="5"/>
  <c r="C97" i="5"/>
  <c r="C96" i="5"/>
  <c r="C95" i="5"/>
  <c r="C94" i="5"/>
  <c r="C93" i="5"/>
  <c r="B99" i="5"/>
  <c r="B98" i="5"/>
  <c r="B97" i="5"/>
  <c r="B96" i="5"/>
  <c r="B95" i="5"/>
  <c r="B94" i="5"/>
  <c r="B93" i="5"/>
  <c r="A98" i="5"/>
  <c r="A97" i="5"/>
  <c r="A99" i="5"/>
  <c r="A96" i="5"/>
  <c r="A95" i="5"/>
  <c r="A94" i="5"/>
  <c r="A93" i="5"/>
  <c r="AO2" i="5"/>
  <c r="AM57" i="5"/>
  <c r="AL57" i="5"/>
  <c r="AM48" i="5"/>
  <c r="AN48" i="5" s="1"/>
  <c r="AL48" i="5"/>
  <c r="AM39" i="5"/>
  <c r="AN39" i="5" s="1"/>
  <c r="AL39" i="5"/>
  <c r="AM30" i="5"/>
  <c r="AN30" i="5" s="1"/>
  <c r="AL30" i="5"/>
  <c r="AM21" i="5"/>
  <c r="AN21" i="5" s="1"/>
  <c r="AL21" i="5"/>
  <c r="AM11" i="5"/>
  <c r="AN11" i="5" s="1"/>
  <c r="AL11" i="5"/>
  <c r="AM2" i="5"/>
  <c r="AN2" i="5" s="1"/>
  <c r="AL2" i="5"/>
  <c r="E57" i="2"/>
  <c r="E48" i="2"/>
  <c r="E39" i="2"/>
  <c r="E30" i="2"/>
  <c r="E21" i="2"/>
  <c r="E11" i="2"/>
  <c r="E2" i="2"/>
  <c r="AF69" i="5"/>
  <c r="AG69" i="5" s="1"/>
  <c r="AF59" i="5"/>
  <c r="AE59" i="5"/>
  <c r="AF50" i="5"/>
  <c r="AE50" i="5"/>
  <c r="AF41" i="5"/>
  <c r="AE41" i="5"/>
  <c r="AF31" i="5"/>
  <c r="AE31" i="5"/>
  <c r="AF21" i="5"/>
  <c r="AG21" i="5" s="1"/>
  <c r="AE21" i="5"/>
  <c r="AF11" i="5"/>
  <c r="AE11" i="5"/>
  <c r="AF2" i="5"/>
  <c r="AG2" i="5" s="1"/>
  <c r="AE2" i="5"/>
  <c r="E69" i="10"/>
  <c r="E59" i="10"/>
  <c r="E50" i="10"/>
  <c r="E41" i="10"/>
  <c r="E31" i="10"/>
  <c r="E21" i="10"/>
  <c r="E11" i="10"/>
  <c r="E2" i="10"/>
  <c r="Y59" i="5"/>
  <c r="X59" i="5"/>
  <c r="Y50" i="5"/>
  <c r="X50" i="5"/>
  <c r="Y41" i="5"/>
  <c r="X41" i="5"/>
  <c r="Y31" i="5"/>
  <c r="X31" i="5"/>
  <c r="Y21" i="5"/>
  <c r="X21" i="5"/>
  <c r="Y11" i="5"/>
  <c r="X11" i="5"/>
  <c r="Y2" i="5"/>
  <c r="Z2" i="5" s="1"/>
  <c r="X2" i="5"/>
  <c r="E59" i="6"/>
  <c r="E50" i="6"/>
  <c r="E41" i="6"/>
  <c r="E31" i="6"/>
  <c r="E21" i="6"/>
  <c r="E11" i="6"/>
  <c r="E2" i="6"/>
  <c r="R69" i="5"/>
  <c r="R59" i="5"/>
  <c r="Q59" i="5"/>
  <c r="R50" i="5"/>
  <c r="S50" i="5" s="1"/>
  <c r="Q50" i="5"/>
  <c r="R41" i="5"/>
  <c r="Q41" i="5"/>
  <c r="R31" i="5"/>
  <c r="Q31" i="5"/>
  <c r="R21" i="5"/>
  <c r="Q21" i="5"/>
  <c r="R11" i="5"/>
  <c r="Q11" i="5"/>
  <c r="R2" i="5"/>
  <c r="S2" i="5" s="1"/>
  <c r="Q2" i="5"/>
  <c r="E69" i="9"/>
  <c r="E59" i="9"/>
  <c r="E50" i="9"/>
  <c r="E41" i="9"/>
  <c r="E31" i="9"/>
  <c r="E21" i="9"/>
  <c r="E11" i="9"/>
  <c r="E2" i="9"/>
  <c r="K58" i="5"/>
  <c r="J58" i="5"/>
  <c r="K49" i="5"/>
  <c r="L49" i="5" s="1"/>
  <c r="J49" i="5"/>
  <c r="K40" i="5"/>
  <c r="L40" i="5" s="1"/>
  <c r="J40" i="5"/>
  <c r="K30" i="5"/>
  <c r="J30" i="5"/>
  <c r="K21" i="5"/>
  <c r="L21" i="5" s="1"/>
  <c r="J21" i="5"/>
  <c r="K11" i="5"/>
  <c r="L11" i="5" s="1"/>
  <c r="J11" i="5"/>
  <c r="K2" i="5"/>
  <c r="L2" i="5" s="1"/>
  <c r="J2" i="5"/>
  <c r="E58" i="8"/>
  <c r="E49" i="8"/>
  <c r="E40" i="8"/>
  <c r="E30" i="8"/>
  <c r="E21" i="8"/>
  <c r="E11" i="8"/>
  <c r="E2" i="8"/>
  <c r="E21" i="5"/>
  <c r="D59" i="5"/>
  <c r="E59" i="5" s="1"/>
  <c r="C59" i="5"/>
  <c r="D50" i="5"/>
  <c r="C50" i="5"/>
  <c r="D41" i="5"/>
  <c r="E41" i="5" s="1"/>
  <c r="C41" i="5"/>
  <c r="D31" i="5"/>
  <c r="E31" i="5" s="1"/>
  <c r="C31" i="5"/>
  <c r="D21" i="5"/>
  <c r="C21" i="5"/>
  <c r="D11" i="5"/>
  <c r="C11" i="5"/>
  <c r="E2" i="5"/>
  <c r="D2" i="5"/>
  <c r="C2" i="5"/>
  <c r="D69" i="10"/>
  <c r="D2" i="10"/>
  <c r="D59" i="10"/>
  <c r="C59" i="10"/>
  <c r="D50" i="10"/>
  <c r="C50" i="10"/>
  <c r="D41" i="10"/>
  <c r="C41" i="10"/>
  <c r="D31" i="10"/>
  <c r="C31" i="10"/>
  <c r="D21" i="10"/>
  <c r="C21" i="10"/>
  <c r="D11" i="10"/>
  <c r="C11" i="10"/>
  <c r="C2" i="10"/>
  <c r="D69" i="9"/>
  <c r="D59" i="9"/>
  <c r="C59" i="9"/>
  <c r="D50" i="9"/>
  <c r="C50" i="9"/>
  <c r="D41" i="9"/>
  <c r="C41" i="9"/>
  <c r="D31" i="9"/>
  <c r="C31" i="9"/>
  <c r="D21" i="9"/>
  <c r="C21" i="9"/>
  <c r="D11" i="9"/>
  <c r="C11" i="9"/>
  <c r="D2" i="9"/>
  <c r="C2" i="9"/>
  <c r="F2" i="7"/>
  <c r="D58" i="8"/>
  <c r="D49" i="8"/>
  <c r="D40" i="8"/>
  <c r="D30" i="8"/>
  <c r="D21" i="8"/>
  <c r="D11" i="8"/>
  <c r="D2" i="8"/>
  <c r="C58" i="8"/>
  <c r="C49" i="8"/>
  <c r="C40" i="8"/>
  <c r="C30" i="8"/>
  <c r="C21" i="8"/>
  <c r="C11" i="8"/>
  <c r="C2" i="8"/>
  <c r="C2" i="7"/>
  <c r="D2" i="7"/>
  <c r="E2" i="7" s="1"/>
  <c r="D59" i="7"/>
  <c r="C59" i="7"/>
  <c r="D50" i="7"/>
  <c r="E50" i="7" s="1"/>
  <c r="C50" i="7"/>
  <c r="D41" i="7"/>
  <c r="E41" i="7" s="1"/>
  <c r="C41" i="7"/>
  <c r="D31" i="7"/>
  <c r="E31" i="7" s="1"/>
  <c r="C31" i="7"/>
  <c r="D21" i="7"/>
  <c r="E21" i="7" s="1"/>
  <c r="C21" i="7"/>
  <c r="D11" i="7"/>
  <c r="E11" i="7" s="1"/>
  <c r="C11" i="7"/>
  <c r="S59" i="5" l="1"/>
  <c r="Z11" i="5"/>
  <c r="M2" i="5"/>
  <c r="L58" i="5"/>
  <c r="S11" i="5"/>
  <c r="Z21" i="5"/>
  <c r="E50" i="5"/>
  <c r="S21" i="5"/>
  <c r="Z31" i="5"/>
  <c r="AG41" i="5"/>
  <c r="Z41" i="5"/>
  <c r="AG50" i="5"/>
  <c r="AN57" i="5"/>
  <c r="S69" i="5"/>
  <c r="L30" i="5"/>
  <c r="S41" i="5"/>
  <c r="Z50" i="5"/>
  <c r="AG59" i="5"/>
  <c r="Z59" i="5"/>
  <c r="AA2" i="5" s="1"/>
  <c r="AG11" i="5"/>
  <c r="AH2" i="5" s="1"/>
  <c r="AG31" i="5"/>
  <c r="F2" i="6"/>
  <c r="S31" i="5"/>
  <c r="T2" i="5" s="1"/>
  <c r="F2" i="9"/>
  <c r="F2" i="8"/>
  <c r="E11" i="5"/>
  <c r="F2" i="5" s="1"/>
  <c r="F2" i="10"/>
  <c r="E59" i="7"/>
  <c r="D59" i="6"/>
  <c r="D50" i="6"/>
  <c r="D41" i="6"/>
  <c r="D31" i="6"/>
  <c r="D21" i="6"/>
  <c r="D2" i="6"/>
  <c r="D11" i="6"/>
  <c r="C2" i="6"/>
  <c r="C11" i="6"/>
  <c r="C21" i="6"/>
  <c r="C31" i="6"/>
  <c r="C41" i="6"/>
  <c r="C50" i="6"/>
  <c r="C59" i="6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C2" i="2"/>
  <c r="D2" i="2"/>
  <c r="C11" i="2"/>
  <c r="D11" i="2"/>
  <c r="C21" i="2"/>
  <c r="D21" i="2"/>
  <c r="C30" i="2"/>
  <c r="D30" i="2"/>
  <c r="C39" i="2"/>
  <c r="D39" i="2"/>
  <c r="C48" i="2"/>
  <c r="D48" i="2"/>
  <c r="C57" i="2"/>
  <c r="D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7628D4-4CFF-4E8C-A7BD-136B63719D46}" keepAlive="1" name="Requête - 1618486225563" description="Connexion à la requête « 1618486225563 » dans le classeur." type="5" refreshedVersion="6" background="1" saveData="1">
    <dbPr connection="Provider=Microsoft.Mashup.OleDb.1;Data Source=$Workbook$;Location=1618486225563;Extended Properties=&quot;&quot;" command="SELECT * FROM [1618486225563]"/>
  </connection>
  <connection id="2" xr16:uid="{00F853DD-382C-4BB8-A4AE-4BA529D019F6}" keepAlive="1" name="Requête - 1618486225563 (2)" description="Connexion à la requête « 1618486225563 (2) » dans le classeur." type="5" refreshedVersion="6" background="1" saveData="1">
    <dbPr connection="Provider=Microsoft.Mashup.OleDb.1;Data Source=$Workbook$;Location=&quot;1618486225563 (2)&quot;;Extended Properties=&quot;&quot;" command="SELECT * FROM [1618486225563 (2)]"/>
  </connection>
  <connection id="3" xr16:uid="{E13FA22D-8BF9-4ABB-BDB5-AA307B1E7EA3}" keepAlive="1" name="Requête - 2B-001-Deformation" description="Connexion à la requête « 2B-001-Deformation » dans le classeur." type="5" refreshedVersion="6" background="1" saveData="1">
    <dbPr connection="Provider=Microsoft.Mashup.OleDb.1;Data Source=$Workbook$;Location=2B-001-Deformation;Extended Properties=&quot;&quot;" command="SELECT * FROM [2B-001-Deformation]"/>
  </connection>
  <connection id="4" xr16:uid="{65529BD9-850C-4C12-844D-37EAC0EAB004}" keepAlive="1" name="Requête - 2B-001-Deformation (2)" description="Connexion à la requête « 2B-001-Deformation (2) » dans le classeur." type="5" refreshedVersion="6" background="1" saveData="1">
    <dbPr connection="Provider=Microsoft.Mashup.OleDb.1;Data Source=$Workbook$;Location=&quot;2B-001-Deformation (2)&quot;;Extended Properties=&quot;&quot;" command="SELECT * FROM [2B-001-Deformation (2)]"/>
  </connection>
  <connection id="5" xr16:uid="{A8466832-68C8-4BC5-B67E-047B2CB59226}" keepAlive="1" name="Requête - 2B-001-Deformation (3)" description="Connexion à la requête « 2B-001-Deformation (3) » dans le classeur." type="5" refreshedVersion="6" background="1" saveData="1">
    <dbPr connection="Provider=Microsoft.Mashup.OleDb.1;Data Source=$Workbook$;Location=&quot;2B-001-Deformation (3)&quot;;Extended Properties=&quot;&quot;" command="SELECT * FROM [2B-001-Deformation (3)]"/>
  </connection>
  <connection id="6" xr16:uid="{A345B7E4-BCC2-4E63-9D6B-F4068B57B8D5}" keepAlive="1" name="Requête - 2B-002-Deformation" description="Connexion à la requête « 2B-002-Deformation » dans le classeur." type="5" refreshedVersion="6" background="1" saveData="1">
    <dbPr connection="Provider=Microsoft.Mashup.OleDb.1;Data Source=$Workbook$;Location=2B-002-Deformation;Extended Properties=&quot;&quot;" command="SELECT * FROM [2B-002-Deformation]"/>
  </connection>
  <connection id="7" xr16:uid="{9CEE015F-849C-4BCF-B05B-5AD0B930A12C}" keepAlive="1" name="Requête - 2B-002-Deformation (2)" description="Connexion à la requête « 2B-002-Deformation (2) » dans le classeur." type="5" refreshedVersion="6" background="1" saveData="1">
    <dbPr connection="Provider=Microsoft.Mashup.OleDb.1;Data Source=$Workbook$;Location=&quot;2B-002-Deformation (2)&quot;;Extended Properties=&quot;&quot;" command="SELECT * FROM [2B-002-Deformation (2)]"/>
  </connection>
  <connection id="8" xr16:uid="{E0593FF6-CD38-499D-BA5E-C5ABC64822EF}" keepAlive="1" name="Requête - B-001-Temps" description="Connexion à la requête « B-001-Temps » dans le classeur." type="5" refreshedVersion="6" background="1" saveData="1">
    <dbPr connection="Provider=Microsoft.Mashup.OleDb.1;Data Source=$Workbook$;Location=B-001-Temps;Extended Properties=&quot;&quot;" command="SELECT * FROM [B-001-Temps]"/>
  </connection>
  <connection id="9" xr16:uid="{C00FD1FA-3227-41F1-A55D-2C64F61862D0}" keepAlive="1" name="Requête - B-002-Deformation" description="Connexion à la requête « B-002-Deformation » dans le classeur." type="5" refreshedVersion="6" background="1" saveData="1">
    <dbPr connection="Provider=Microsoft.Mashup.OleDb.1;Data Source=$Workbook$;Location=B-002-Deformation;Extended Properties=&quot;&quot;" command="SELECT * FROM [B-002-Deformation]"/>
  </connection>
  <connection id="10" xr16:uid="{59240B94-0873-4FC7-938E-339D45F33023}" keepAlive="1" name="Requête - B-002-Deformation (2)" description="Connexion à la requête « B-002-Deformation (2) » dans le classeur." type="5" refreshedVersion="6" background="1" saveData="1">
    <dbPr connection="Provider=Microsoft.Mashup.OleDb.1;Data Source=$Workbook$;Location=&quot;B-002-Deformation (2)&quot;;Extended Properties=&quot;&quot;" command="SELECT * FROM [B-002-Deformation (2)]"/>
  </connection>
  <connection id="11" xr16:uid="{0BFA7784-0F32-45AD-B561-C8A664213C13}" keepAlive="1" name="Requête - B-002-Temps" description="Connexion à la requête « B-002-Temps » dans le classeur." type="5" refreshedVersion="6" background="1" saveData="1">
    <dbPr connection="Provider=Microsoft.Mashup.OleDb.1;Data Source=$Workbook$;Location=B-002-Temps;Extended Properties=&quot;&quot;" command="SELECT * FROM [B-002-Temps]"/>
  </connection>
  <connection id="12" xr16:uid="{34F3BF4A-36C5-40EF-9844-731243459441}" keepAlive="1" name="Requête - HB-001-Deformation" description="Connexion à la requête « HB-001-Deformation » dans le classeur." type="5" refreshedVersion="6" background="1" saveData="1">
    <dbPr connection="Provider=Microsoft.Mashup.OleDb.1;Data Source=$Workbook$;Location=HB-001-Deformation;Extended Properties=&quot;&quot;" command="SELECT * FROM [HB-001-Deformation]"/>
  </connection>
  <connection id="13" xr16:uid="{BC2FE214-A2C8-4822-873C-E93BF6554116}" keepAlive="1" name="Requête - HB-001-Deformation (2)" description="Connexion à la requête « HB-001-Deformation (2) » dans le classeur." type="5" refreshedVersion="6" background="1" saveData="1">
    <dbPr connection="Provider=Microsoft.Mashup.OleDb.1;Data Source=$Workbook$;Location=&quot;HB-001-Deformation (2)&quot;;Extended Properties=&quot;&quot;" command="SELECT * FROM [HB-001-Deformation (2)]"/>
  </connection>
  <connection id="14" xr16:uid="{4B580199-AED3-444B-828E-F82BC0C617C1}" keepAlive="1" name="Requête - HB-002-Deformation" description="Connexion à la requête « HB-002-Deformation » dans le classeur." type="5" refreshedVersion="6" background="1" saveData="1">
    <dbPr connection="Provider=Microsoft.Mashup.OleDb.1;Data Source=$Workbook$;Location=HB-002-Deformation;Extended Properties=&quot;&quot;" command="SELECT * FROM [HB-002-Deformation]"/>
  </connection>
  <connection id="15" xr16:uid="{2D01B1DC-AEE7-4BB6-8019-9E4239613CB7}" keepAlive="1" name="Requête - HB-002-Deformation (2)" description="Connexion à la requête « HB-002-Deformation (2) » dans le classeur." type="5" refreshedVersion="6" background="1" saveData="1">
    <dbPr connection="Provider=Microsoft.Mashup.OleDb.1;Data Source=$Workbook$;Location=&quot;HB-002-Deformation (2)&quot;;Extended Properties=&quot;&quot;" command="SELECT * FROM [HB-002-Deformation (2)]"/>
  </connection>
</connections>
</file>

<file path=xl/sharedStrings.xml><?xml version="1.0" encoding="utf-8"?>
<sst xmlns="http://schemas.openxmlformats.org/spreadsheetml/2006/main" count="151" uniqueCount="39">
  <si>
    <t>Column1</t>
  </si>
  <si>
    <t>Column2</t>
  </si>
  <si>
    <t>Colonne1</t>
  </si>
  <si>
    <t>78.28667</t>
  </si>
  <si>
    <t>16.69968</t>
  </si>
  <si>
    <t>17.24193</t>
  </si>
  <si>
    <t>17.82033</t>
  </si>
  <si>
    <t>19.10107</t>
  </si>
  <si>
    <t>19.81259</t>
  </si>
  <si>
    <t>21.40639</t>
  </si>
  <si>
    <t>23.27738</t>
  </si>
  <si>
    <t>24.34045</t>
  </si>
  <si>
    <t>18.43862</t>
  </si>
  <si>
    <t>15.25885</t>
  </si>
  <si>
    <t>14.83194</t>
  </si>
  <si>
    <t>14.04552</t>
  </si>
  <si>
    <t>13.68256</t>
  </si>
  <si>
    <t>13.33775</t>
  </si>
  <si>
    <t>20.57884</t>
  </si>
  <si>
    <t>16.1903</t>
  </si>
  <si>
    <t>14.4281</t>
  </si>
  <si>
    <t>15.71088</t>
  </si>
  <si>
    <t>22.30291</t>
  </si>
  <si>
    <t>Moyenne</t>
  </si>
  <si>
    <t>Deformation</t>
  </si>
  <si>
    <t>DR/R</t>
  </si>
  <si>
    <t>Column12</t>
  </si>
  <si>
    <t xml:space="preserve">  </t>
  </si>
  <si>
    <t>F</t>
  </si>
  <si>
    <t>2B-002</t>
  </si>
  <si>
    <t>F 2B-002</t>
  </si>
  <si>
    <t>F 2B-001</t>
  </si>
  <si>
    <t>F HB-002</t>
  </si>
  <si>
    <t>F HB-001</t>
  </si>
  <si>
    <t>F B-002</t>
  </si>
  <si>
    <t>F B-001</t>
  </si>
  <si>
    <t>2B-001</t>
  </si>
  <si>
    <t>HB-002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</si>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</sst>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3" borderId="0" xfId="0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31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('B-001-Deformation'!$C$2,'B-001-Deformation'!$C$11,'B-001-Deformation'!$C$21,'B-001-Deformation'!$C$30,'B-001-Deformation'!$C$39,'B-001-Deformation'!$C$48,'B-001-Deformation'!$C$57)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('B-001-Deformation'!$E$2,'B-001-Deformation'!$E$11,'B-001-Deformation'!$E$21,'B-001-Deformation'!$E$30,'B-001-Deformation'!$E$39,'B-001-Deformation'!$E$48,'B-001-Deformation'!$E$57)</c:f>
              <c:numCache>
                <c:formatCode>General</c:formatCode>
                <c:ptCount val="7"/>
                <c:pt idx="0">
                  <c:v>0</c:v>
                </c:pt>
                <c:pt idx="1">
                  <c:v>0.11569132852608734</c:v>
                </c:pt>
                <c:pt idx="2">
                  <c:v>0.10743682022326972</c:v>
                </c:pt>
                <c:pt idx="3">
                  <c:v>0.20752396957141722</c:v>
                </c:pt>
                <c:pt idx="4">
                  <c:v>0.22593717930518903</c:v>
                </c:pt>
                <c:pt idx="5">
                  <c:v>0.49909306216624333</c:v>
                </c:pt>
                <c:pt idx="6">
                  <c:v>0.90237767716443806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A7-4615-87AD-ACFAA46B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80671"/>
        <c:axId val="11380009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('B-001-Deformation'!$C$2,'B-001-Deformation'!$C$11,'B-001-Deformation'!$C$21,'B-001-Deformation'!$C$30,'B-001-Deformation'!$C$39,'B-001-Deformation'!$C$48,'B-001-Deformation'!$C$57,'B-001-Deformation'!#REF!)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('B-001-Deformation'!$E$2,'B-001-Deformation'!$E$11,'B-001-Deformation'!$E$21,'B-001-Deformation'!$E$30,'B-001-Deformation'!$E$39,'B-001-Deformation'!$E$48,'B-001-Deformation'!$E$57,'B-001-Deformation'!#REF!)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CC-4CDC-BF72-78C1CB88455E}"/>
                  </c:ext>
                </c:extLst>
              </c15:ser>
            </c15:filteredScatterSeries>
          </c:ext>
        </c:extLst>
      </c:scatterChart>
      <c:valAx>
        <c:axId val="113698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000975"/>
        <c:crosses val="autoZero"/>
        <c:crossBetween val="midCat"/>
      </c:valAx>
      <c:valAx>
        <c:axId val="11380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698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'B-002-Deformation'!$C$2:$C$76</c:f>
              <c:numCache>
                <c:formatCode>General</c:formatCode>
                <c:ptCount val="75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  <c:pt idx="67">
                  <c:v>0.1</c:v>
                </c:pt>
              </c:numCache>
            </c:numRef>
          </c:xVal>
          <c:yVal>
            <c:numRef>
              <c:f>'B-002-Deformation'!$E$2:$E$76</c:f>
              <c:numCache>
                <c:formatCode>General</c:formatCode>
                <c:ptCount val="75"/>
                <c:pt idx="0">
                  <c:v>0</c:v>
                </c:pt>
                <c:pt idx="9">
                  <c:v>0.24012189843516737</c:v>
                </c:pt>
                <c:pt idx="19">
                  <c:v>0.31098011516128393</c:v>
                </c:pt>
                <c:pt idx="29">
                  <c:v>0.33382964187260927</c:v>
                </c:pt>
                <c:pt idx="39">
                  <c:v>0.34135772566517003</c:v>
                </c:pt>
                <c:pt idx="48">
                  <c:v>0.31369785014314522</c:v>
                </c:pt>
                <c:pt idx="57">
                  <c:v>0.49874008441923701</c:v>
                </c:pt>
                <c:pt idx="67">
                  <c:v>0.53682971318930084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0-432A-BA45-6C750F2F0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56687"/>
        <c:axId val="2091679007"/>
      </c:scatterChart>
      <c:valAx>
        <c:axId val="17574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1679007"/>
        <c:crosses val="autoZero"/>
        <c:crossBetween val="midCat"/>
      </c:valAx>
      <c:valAx>
        <c:axId val="20916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745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HB-002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'HB-002-Deformation'!$C$2:$C$76</c:f>
              <c:numCache>
                <c:formatCode>General</c:formatCode>
                <c:ptCount val="75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  <c:pt idx="67">
                  <c:v>0.1</c:v>
                </c:pt>
              </c:numCache>
            </c:numRef>
          </c:xVal>
          <c:yVal>
            <c:numRef>
              <c:f>'HB-002-Deformation'!$E$2:$E$76</c:f>
              <c:numCache>
                <c:formatCode>General</c:formatCode>
                <c:ptCount val="75"/>
                <c:pt idx="0">
                  <c:v>0</c:v>
                </c:pt>
                <c:pt idx="9">
                  <c:v>0.18891459198674354</c:v>
                </c:pt>
                <c:pt idx="19">
                  <c:v>0.46852767685951302</c:v>
                </c:pt>
                <c:pt idx="29">
                  <c:v>1.0252655138155164</c:v>
                </c:pt>
                <c:pt idx="39">
                  <c:v>0.87966184336426179</c:v>
                </c:pt>
                <c:pt idx="48">
                  <c:v>1.7484837819969961</c:v>
                </c:pt>
                <c:pt idx="57">
                  <c:v>1.6483742892441693</c:v>
                </c:pt>
                <c:pt idx="67">
                  <c:v>2.5049418380851467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6-4184-B4A3-5F8E8919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60303"/>
        <c:axId val="1925857551"/>
      </c:scatterChart>
      <c:valAx>
        <c:axId val="12266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857551"/>
        <c:crosses val="autoZero"/>
        <c:crossBetween val="midCat"/>
      </c:valAx>
      <c:valAx>
        <c:axId val="19258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666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2B-001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'2B-001-Deformation'!$E$1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'2B-001-Deformation'!$C$2:$C$67</c:f>
              <c:numCache>
                <c:formatCode>General</c:formatCode>
                <c:ptCount val="66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8">
                  <c:v>4.2857142857142858E-2</c:v>
                </c:pt>
                <c:pt idx="38">
                  <c:v>4.9999999999999996E-2</c:v>
                </c:pt>
                <c:pt idx="47">
                  <c:v>0.06</c:v>
                </c:pt>
                <c:pt idx="56">
                  <c:v>7.4999999999999997E-2</c:v>
                </c:pt>
              </c:numCache>
            </c:numRef>
          </c:xVal>
          <c:yVal>
            <c:numRef>
              <c:f>'2B-001-Deformation'!$E$2:$E$67</c:f>
              <c:numCache>
                <c:formatCode>General</c:formatCode>
                <c:ptCount val="66"/>
                <c:pt idx="0">
                  <c:v>0</c:v>
                </c:pt>
                <c:pt idx="9">
                  <c:v>0.13994914575068892</c:v>
                </c:pt>
                <c:pt idx="19">
                  <c:v>0.2128418110324288</c:v>
                </c:pt>
                <c:pt idx="28">
                  <c:v>0.25620518489640715</c:v>
                </c:pt>
                <c:pt idx="38">
                  <c:v>0.25780378708325924</c:v>
                </c:pt>
                <c:pt idx="47">
                  <c:v>0.42083004386083955</c:v>
                </c:pt>
                <c:pt idx="56">
                  <c:v>0.45760511561387235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9-4750-9802-D7EA64111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55599"/>
        <c:axId val="1099284799"/>
      </c:scatterChart>
      <c:valAx>
        <c:axId val="123035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84799"/>
        <c:crosses val="autoZero"/>
        <c:crossBetween val="midCat"/>
      </c:valAx>
      <c:valAx>
        <c:axId val="10992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035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2B-002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'2B-002-Deformation'!$C$2:$C$68</c:f>
              <c:numCache>
                <c:formatCode>General</c:formatCode>
                <c:ptCount val="67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</c:numCache>
            </c:numRef>
          </c:xVal>
          <c:yVal>
            <c:numRef>
              <c:f>'2B-002-Deformation'!$E$2:$E$68</c:f>
              <c:numCache>
                <c:formatCode>General</c:formatCode>
                <c:ptCount val="67"/>
                <c:pt idx="0">
                  <c:v>0</c:v>
                </c:pt>
                <c:pt idx="9">
                  <c:v>0.14627440640417516</c:v>
                </c:pt>
                <c:pt idx="19">
                  <c:v>0.16795088138956468</c:v>
                </c:pt>
                <c:pt idx="29">
                  <c:v>0.18094649143074581</c:v>
                </c:pt>
                <c:pt idx="39">
                  <c:v>0.18900335702733168</c:v>
                </c:pt>
                <c:pt idx="48">
                  <c:v>0.24076953395762257</c:v>
                </c:pt>
                <c:pt idx="57">
                  <c:v>0.22890457615831014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6-4C5C-AFFF-886AC9974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636255"/>
        <c:axId val="1917272831"/>
      </c:scatterChart>
      <c:valAx>
        <c:axId val="10976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7272831"/>
        <c:crosses val="autoZero"/>
        <c:crossBetween val="midCat"/>
      </c:valAx>
      <c:valAx>
        <c:axId val="1917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76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680604</xdr:colOff>
      <xdr:row>14</xdr:row>
      <xdr:rowOff>83128</xdr:rowOff>
    </xdr:from>
    <xdr:to>
      <xdr:col>13</xdr:col>
      <xdr:colOff>680605</xdr:colOff>
      <xdr:row>28</xdr:row>
      <xdr:rowOff>159327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7E32CD-B38F-4E7D-9913-1B422F065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693420</xdr:colOff>
      <xdr:row>24</xdr:row>
      <xdr:rowOff>125730</xdr:rowOff>
    </xdr:from>
    <xdr:to>
      <xdr:col>11</xdr:col>
      <xdr:colOff>754380</xdr:colOff>
      <xdr:row>45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F5CFB0-DB8B-4F8F-8E78-3441F77F6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6</xdr:row>
      <xdr:rowOff>19050</xdr:rowOff>
    </xdr:from>
    <xdr:to>
      <xdr:col>11</xdr:col>
      <xdr:colOff>0</xdr:colOff>
      <xdr:row>23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BB9A16-559C-4E64-9B17-B213704E4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212912</xdr:colOff>
      <xdr:row>36</xdr:row>
      <xdr:rowOff>163607</xdr:rowOff>
    </xdr:from>
    <xdr:to>
      <xdr:col>13</xdr:col>
      <xdr:colOff>11206</xdr:colOff>
      <xdr:row>56</xdr:row>
      <xdr:rowOff>156883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927940-651B-4804-8F66-789B55D32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219323</xdr:colOff>
      <xdr:row>5</xdr:row>
      <xdr:rowOff>129706</xdr:rowOff>
    </xdr:from>
    <xdr:to>
      <xdr:col>13</xdr:col>
      <xdr:colOff>745434</xdr:colOff>
      <xdr:row>25</xdr:row>
      <xdr:rowOff>99392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115266E-FFBC-479F-9B08-AA0DEB180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8" xr16:uid="{2799C112-A24F-492F-BF73-703EC665581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5" xr16:uid="{D4738171-C429-4194-B4BE-E9858B6C2FF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5" xr16:uid="{02998C66-98FC-4936-9F45-9E4EE22B7BE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3" xr16:uid="{BDA8F591-33F2-4170-9804-4DBC1EFEF0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0" xr16:uid="{4B38259D-7D86-4A8A-86DB-3CFF80706FA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" xr16:uid="{D0186C81-E31A-40A2-937B-1731BC8C7EF2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4" dataBound="0" tableColumnId="4"/>
      <queryTableField id="3" dataBound="0" tableColumnId="3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1" xr16:uid="{1C09E92A-A0CA-4669-A78D-DBF27D4933B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4" dataBound="0" tableColumnId="4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73001D8-376B-4765-8144-89524F9A6DA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4" dataBound="0" tableColumnId="4"/>
      <queryTableField id="3" dataBound="0" tableColumnId="3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9" xr16:uid="{C76ECF28-F98E-40B7-A4E2-D22A894C5C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7D2D77C7-09F8-448A-A557-6F87FF6CD6C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4" xr16:uid="{5AAEDCD6-BF34-4853-B8CE-3B597E8B5BB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15F3BF68-5C0F-4CB4-918A-67ADC154E82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A4E3B6DA-C7C5-4AB8-B345-B3C26DBA963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5B473A58-70F3-45F5-A705-387CE9EEFA1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05B167-2E57-4083-B247-EA911218CE9C}" name="B_001_Temps" displayName="B_001_Temps" ref="A1:B70" tableType="queryTable" totalsRowShown="0">
  <autoFilter ref="A1:B70" xr:uid="{53434136-CC09-4E7C-B227-CB4F80E84AD6}"/>
  <tableColumns count="2">
    <tableColumn id="1" xr3:uid="{8C0775FA-F57C-4BA7-A275-FC6CF1F281E0}" uniqueName="1" name="Column1" queryTableFieldId="1"/>
    <tableColumn id="2" xr3:uid="{6D8F7F52-6171-4889-AF08-A2C9B6B6EBE7}" uniqueName="2" name="Column2" queryTableFieldId="2" dataDxfId="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C8146A-B98A-467D-9E69-C7C9C909EE2A}" name="_2B_001_Deformation12" displayName="_2B_001_Deformation12" ref="H1:I67" tableType="queryTable" totalsRowShown="0">
  <autoFilter ref="H1:I67" xr:uid="{23C76C52-8EF8-45D3-B780-BC48420D19F3}"/>
  <tableColumns count="2">
    <tableColumn id="1" xr3:uid="{711080AD-0205-4B9F-A0F5-89DAD21601C2}" uniqueName="1" name="Column1" queryTableFieldId="1"/>
    <tableColumn id="2" xr3:uid="{F9BADD32-52E8-4F7D-8480-BE95BBCC3D04}" uniqueName="2" name="Column2" queryTableFieldId="2" dataDxf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324CD10-4CC1-46B3-8D6A-BD295A263A6A}" name="HB_002_Deformation13" displayName="HB_002_Deformation13" ref="O1:P76" tableType="queryTable" totalsRowShown="0">
  <autoFilter ref="O1:P76" xr:uid="{3E0360D0-55AC-4016-8300-5A2F2C8657AC}"/>
  <tableColumns count="2">
    <tableColumn id="1" xr3:uid="{75BB1828-5F2E-4F69-90F5-547960D18764}" uniqueName="1" name="Column1" queryTableFieldId="1"/>
    <tableColumn id="2" xr3:uid="{4EDF76F3-C440-44DB-B348-66045E9B48F3}" uniqueName="2" name="Column2" queryTableFieldId="2" dataDxfId="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8EBC9EE-698C-442D-9A2B-1DAD806E2236}" name="HB_001_Deformation14" displayName="HB_001_Deformation14" ref="V1:W68" tableType="queryTable" totalsRowShown="0">
  <autoFilter ref="V1:W68" xr:uid="{96487788-7B05-4A2C-BE6D-F018395175DE}"/>
  <tableColumns count="2">
    <tableColumn id="1" xr3:uid="{73764749-BD97-46AA-BE13-DEA87BF761FE}" uniqueName="1" name="Column1" queryTableFieldId="1"/>
    <tableColumn id="2" xr3:uid="{60FBDEE9-471E-4E56-AFA7-5AFA348EDD9D}" uniqueName="2" name="Column2" queryTableFieldId="2" dataDxfId="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3F3D88E-AB3C-4AFA-82CC-7121E6BBA635}" name="B_002_Deformation15" displayName="B_002_Deformation15" ref="AC1:AD76" tableType="queryTable" totalsRowShown="0">
  <autoFilter ref="AC1:AD76" xr:uid="{5BA53B81-5A27-487D-B329-2FCBA5F170C5}"/>
  <tableColumns count="2">
    <tableColumn id="1" xr3:uid="{ED71161F-C6F2-4FC7-9AE9-2E16BD5B10D8}" uniqueName="1" name="Column1" queryTableFieldId="1"/>
    <tableColumn id="2" xr3:uid="{51DDB94E-7A88-479E-83E9-5196B3645CC7}" uniqueName="2" name="Column2" queryTableFieldId="2" dataDxf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767B85-4DC4-47DB-9650-159ED51A63B0}" name="_161848622556316" displayName="_161848622556316" ref="AJ1:AN65" tableType="queryTable" totalsRowShown="0" headerRowDxfId="6" dataDxfId="5">
  <autoFilter ref="AJ1:AN65" xr:uid="{AFBDF37B-7FAC-4CA2-8BC0-890554D21EDA}"/>
  <tableColumns count="5">
    <tableColumn id="1" xr3:uid="{FEA395CB-5422-49D8-9B44-A92CF5BA8790}" uniqueName="1" name="Column1" queryTableFieldId="1" dataDxfId="4"/>
    <tableColumn id="2" xr3:uid="{ABEDDFB6-BECF-4E86-8C51-FDA8D1196A0B}" uniqueName="2" name="Colonne1" queryTableFieldId="2" dataDxfId="3"/>
    <tableColumn id="4" xr3:uid="{BCD67FE0-FB3D-49CA-962F-63DE86C0930C}" uniqueName="4" name="Deformation" queryTableFieldId="4" dataDxfId="2"/>
    <tableColumn id="3" xr3:uid="{99B4470F-D89E-40C3-9843-FA2F26B5786C}" uniqueName="3" name="Moyenne" queryTableFieldId="3" dataDxfId="1">
      <calculatedColumnFormula>SUM(AK2:AK10)/9</calculatedColumnFormula>
    </tableColumn>
    <tableColumn id="5" xr3:uid="{42DEBB8D-CE79-4E53-8F32-0119368DD06F}" uniqueName="5" name="DR/R" queryTableFieldId="5" dataDxfId="0">
      <calculatedColumnFormula>(AM2-$D$2)/$D$2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0B91F4-0D1E-4CDB-B480-39A03A4D58F1}" name="B_002_Temps" displayName="B_002_Temps" ref="A1:D98" tableType="queryTable" totalsRowShown="0" headerRowDxfId="22" dataDxfId="21">
  <autoFilter ref="A1:D98" xr:uid="{46C39672-C0CB-4969-AA0A-C7674195D82D}"/>
  <tableColumns count="4">
    <tableColumn id="1" xr3:uid="{CB1D010A-AC17-4074-B551-8EE62D98B72A}" uniqueName="1" name="Column1" queryTableFieldId="1" dataDxfId="20"/>
    <tableColumn id="4" xr3:uid="{09227529-5D98-463F-B084-7F80634864E2}" uniqueName="4" name="Column12" queryTableFieldId="4" dataDxfId="19"/>
    <tableColumn id="2" xr3:uid="{6BD60A79-05CE-4386-A986-57E589864049}" uniqueName="2" name="Column2" queryTableFieldId="2" dataDxfId="18"/>
    <tableColumn id="3" xr3:uid="{D6240532-41D9-4270-B6CE-3A9B84993D8B}" uniqueName="3" name="DR/R" queryTableFieldId="3" dataDxfId="17">
      <calculatedColumnFormula>(ABS(C2-$C$2))/$C$2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F4B652-7615-44A6-BC58-4CD29E7D77B2}" name="_1618486225563" displayName="_1618486225563" ref="A1:E65" tableType="queryTable" totalsRowShown="0" headerRowDxfId="29" dataDxfId="28">
  <autoFilter ref="A1:E65" xr:uid="{5F61B9D7-344B-40E5-8AA9-AE90201D9BE3}"/>
  <tableColumns count="5">
    <tableColumn id="1" xr3:uid="{521DA303-A0A5-46AD-9AA4-BCA62CD1BF2D}" uniqueName="1" name="Column1" queryTableFieldId="1" dataDxfId="27"/>
    <tableColumn id="2" xr3:uid="{223DA8AF-5CDE-4C5C-9D41-1C42F5900CB3}" uniqueName="2" name="Colonne1" queryTableFieldId="2" dataDxfId="26"/>
    <tableColumn id="4" xr3:uid="{0C19EBC3-7C0B-43FF-95BB-61665B1F152D}" uniqueName="4" name="Deformation" queryTableFieldId="4" dataDxfId="25"/>
    <tableColumn id="3" xr3:uid="{A3A5E91B-0C6F-4ADB-ABC5-BD0B670C77A4}" uniqueName="3" name="Moyenne" queryTableFieldId="3" dataDxfId="24">
      <calculatedColumnFormula>SUM(B2:B10)/9</calculatedColumnFormula>
    </tableColumn>
    <tableColumn id="5" xr3:uid="{447B5627-DFEB-4569-AA80-0A3C103ADA46}" uniqueName="5" name="DR/R" queryTableFieldId="5" dataDxfId="23">
      <calculatedColumnFormula>(D2-$D$2)/$D$2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E5AAFB-5851-4F64-8FC0-FF8569860AA6}" name="B_002_Deformation" displayName="B_002_Deformation" ref="A1:B76" tableType="queryTable" totalsRowShown="0">
  <autoFilter ref="A1:B76" xr:uid="{728C581D-EA03-4B68-A347-92C1B00D35DF}"/>
  <tableColumns count="2">
    <tableColumn id="1" xr3:uid="{4ED93769-7608-4FF6-B0D5-EC29BCD87C45}" uniqueName="1" name="Column1" queryTableFieldId="1"/>
    <tableColumn id="2" xr3:uid="{17B54EB1-3EA5-4A46-97D4-73A7D0B31346}" uniqueName="2" name="Column2" queryTableFieldId="2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FCA760-14DF-4B1F-9774-1331FEFF3207}" name="HB_001_Deformation" displayName="HB_001_Deformation" ref="A1:B68" tableType="queryTable" totalsRowShown="0">
  <autoFilter ref="A1:B68" xr:uid="{BCB920C6-B15E-468C-9A5B-52674FA7CED2}"/>
  <tableColumns count="2">
    <tableColumn id="1" xr3:uid="{729F7F17-1727-4567-8260-6248E3C8556B}" uniqueName="1" name="Column1" queryTableFieldId="1"/>
    <tableColumn id="2" xr3:uid="{E3002F2C-0CDE-4588-895E-850CECD3AB97}" uniqueName="2" name="Column2" queryTableFieldId="2" dataDxf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8AE7BE-5377-4129-AD17-4418A8ADA14F}" name="HB_002_Deformation" displayName="HB_002_Deformation" ref="A1:B76" tableType="queryTable" totalsRowShown="0">
  <autoFilter ref="A1:B76" xr:uid="{192A98FC-FDE7-450F-9919-753609190619}"/>
  <tableColumns count="2">
    <tableColumn id="1" xr3:uid="{8438539C-A1BA-493A-BBB6-40C2A2441EB0}" uniqueName="1" name="Column1" queryTableFieldId="1"/>
    <tableColumn id="2" xr3:uid="{6E165ACD-88BD-4973-A1E4-203976730954}" uniqueName="2" name="Column2" queryTableFieldId="2" dataDxf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6AE99A-CB88-4B16-A6D1-1E3FCA0F91CF}" name="_2B_001_Deformation" displayName="_2B_001_Deformation" ref="A1:B67" tableType="queryTable" totalsRowShown="0">
  <autoFilter ref="A1:B67" xr:uid="{61D9425E-C555-4FDD-98B1-FD858CF148C7}"/>
  <tableColumns count="2">
    <tableColumn id="1" xr3:uid="{1B507DFD-0CF7-4DD1-A740-1B21B4DD47BC}" uniqueName="1" name="Column1" queryTableFieldId="1"/>
    <tableColumn id="2" xr3:uid="{9478A806-CC4A-4631-9602-6BD79338D4B9}" uniqueName="2" name="Column2" queryTableFieldId="2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E3BB88-7239-40E5-A4C2-437033B7EA88}" name="_2B_002_Deformation" displayName="_2B_002_Deformation" ref="A1:B68" tableType="queryTable" totalsRowShown="0">
  <autoFilter ref="A1:B68" xr:uid="{873D73F4-93C9-4A3D-95EC-8DFA9433FA00}"/>
  <tableColumns count="2">
    <tableColumn id="1" xr3:uid="{E4F8446F-8B46-4729-A4F3-E9D1C49A5F26}" uniqueName="1" name="Column1" queryTableFieldId="1"/>
    <tableColumn id="2" xr3:uid="{803300C7-73DB-4BE8-9101-CAD41043B9ED}" uniqueName="2" name="Column2" queryTableFieldId="2" dataDxfId="1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04E1F5-1764-46F6-ABBB-5236E6E07E87}" name="_2B_002_Deformation10" displayName="_2B_002_Deformation10" ref="A1:B68" tableType="queryTable" totalsRowShown="0">
  <autoFilter ref="A1:B68" xr:uid="{5B2ED72B-B20B-40CC-AFFF-091789B9CDD9}"/>
  <tableColumns count="2">
    <tableColumn id="1" xr3:uid="{6304966C-D3A3-4DCA-B39E-6FE00C04A1FF}" uniqueName="1" name="Column1" queryTableFieldId="1"/>
    <tableColumn id="2" xr3:uid="{3F2FC846-0EC3-4D2E-A775-C2B6FB11A054}" uniqueName="2" name="Column2" queryTableFieldId="2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393F-1E7C-4C76-B35E-6E787D1240E9}">
  <dimension ref="A1:B70"/>
  <sheetViews>
    <sheetView workbookViewId="0"/>
  </sheetViews>
  <sheetFormatPr baseColWidth="10" defaultRowHeight="14.4" x14ac:dyDescent="0.3"/>
  <cols>
    <col min="1" max="2" width="11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 t="s">
        <v>3</v>
      </c>
    </row>
    <row r="3" spans="1:2" x14ac:dyDescent="0.3">
      <c r="A3">
        <v>1</v>
      </c>
      <c r="B3" s="1" t="s">
        <v>4</v>
      </c>
    </row>
    <row r="4" spans="1:2" x14ac:dyDescent="0.3">
      <c r="A4">
        <v>2</v>
      </c>
      <c r="B4" s="1" t="s">
        <v>4</v>
      </c>
    </row>
    <row r="5" spans="1:2" x14ac:dyDescent="0.3">
      <c r="A5">
        <v>3</v>
      </c>
      <c r="B5" s="1" t="s">
        <v>4</v>
      </c>
    </row>
    <row r="6" spans="1:2" x14ac:dyDescent="0.3">
      <c r="A6">
        <v>4</v>
      </c>
      <c r="B6" s="1" t="s">
        <v>5</v>
      </c>
    </row>
    <row r="7" spans="1:2" x14ac:dyDescent="0.3">
      <c r="A7">
        <v>5</v>
      </c>
      <c r="B7" s="1" t="s">
        <v>6</v>
      </c>
    </row>
    <row r="8" spans="1:2" x14ac:dyDescent="0.3">
      <c r="A8">
        <v>6</v>
      </c>
      <c r="B8" s="1" t="s">
        <v>7</v>
      </c>
    </row>
    <row r="9" spans="1:2" x14ac:dyDescent="0.3">
      <c r="A9">
        <v>7</v>
      </c>
      <c r="B9" s="1" t="s">
        <v>8</v>
      </c>
    </row>
    <row r="10" spans="1:2" x14ac:dyDescent="0.3">
      <c r="A10">
        <v>8</v>
      </c>
      <c r="B10" s="1" t="s">
        <v>9</v>
      </c>
    </row>
    <row r="11" spans="1:2" x14ac:dyDescent="0.3">
      <c r="A11">
        <v>9</v>
      </c>
      <c r="B11" s="1" t="s">
        <v>10</v>
      </c>
    </row>
    <row r="12" spans="1:2" x14ac:dyDescent="0.3">
      <c r="A12">
        <v>10</v>
      </c>
      <c r="B12" s="1" t="s">
        <v>11</v>
      </c>
    </row>
    <row r="13" spans="1:2" x14ac:dyDescent="0.3">
      <c r="A13">
        <v>11</v>
      </c>
      <c r="B13" s="1" t="s">
        <v>11</v>
      </c>
    </row>
    <row r="14" spans="1:2" x14ac:dyDescent="0.3">
      <c r="A14">
        <v>12</v>
      </c>
      <c r="B14" s="1" t="s">
        <v>11</v>
      </c>
    </row>
    <row r="15" spans="1:2" x14ac:dyDescent="0.3">
      <c r="A15">
        <v>13</v>
      </c>
      <c r="B15" s="1" t="s">
        <v>9</v>
      </c>
    </row>
    <row r="16" spans="1:2" x14ac:dyDescent="0.3">
      <c r="A16">
        <v>14</v>
      </c>
      <c r="B16" s="1" t="s">
        <v>7</v>
      </c>
    </row>
    <row r="17" spans="1:2" x14ac:dyDescent="0.3">
      <c r="A17">
        <v>15</v>
      </c>
      <c r="B17" s="1" t="s">
        <v>12</v>
      </c>
    </row>
    <row r="18" spans="1:2" x14ac:dyDescent="0.3">
      <c r="A18">
        <v>16</v>
      </c>
      <c r="B18" s="1" t="s">
        <v>5</v>
      </c>
    </row>
    <row r="19" spans="1:2" x14ac:dyDescent="0.3">
      <c r="A19">
        <v>17</v>
      </c>
      <c r="B19" s="1" t="s">
        <v>4</v>
      </c>
    </row>
    <row r="20" spans="1:2" x14ac:dyDescent="0.3">
      <c r="A20">
        <v>18</v>
      </c>
      <c r="B20" s="1" t="s">
        <v>13</v>
      </c>
    </row>
    <row r="21" spans="1:2" x14ac:dyDescent="0.3">
      <c r="A21">
        <v>19</v>
      </c>
      <c r="B21" s="1" t="s">
        <v>14</v>
      </c>
    </row>
    <row r="22" spans="1:2" x14ac:dyDescent="0.3">
      <c r="A22">
        <v>20</v>
      </c>
      <c r="B22" s="1" t="s">
        <v>15</v>
      </c>
    </row>
    <row r="23" spans="1:2" x14ac:dyDescent="0.3">
      <c r="A23">
        <v>21</v>
      </c>
      <c r="B23" s="1" t="s">
        <v>16</v>
      </c>
    </row>
    <row r="24" spans="1:2" x14ac:dyDescent="0.3">
      <c r="A24">
        <v>22</v>
      </c>
      <c r="B24" s="1" t="s">
        <v>17</v>
      </c>
    </row>
    <row r="25" spans="1:2" x14ac:dyDescent="0.3">
      <c r="A25">
        <v>23</v>
      </c>
      <c r="B25" s="1" t="s">
        <v>17</v>
      </c>
    </row>
    <row r="26" spans="1:2" x14ac:dyDescent="0.3">
      <c r="A26">
        <v>24</v>
      </c>
      <c r="B26" s="1" t="s">
        <v>16</v>
      </c>
    </row>
    <row r="27" spans="1:2" x14ac:dyDescent="0.3">
      <c r="A27">
        <v>25</v>
      </c>
      <c r="B27" s="1" t="s">
        <v>5</v>
      </c>
    </row>
    <row r="28" spans="1:2" x14ac:dyDescent="0.3">
      <c r="A28">
        <v>26</v>
      </c>
      <c r="B28" s="1" t="s">
        <v>7</v>
      </c>
    </row>
    <row r="29" spans="1:2" x14ac:dyDescent="0.3">
      <c r="A29">
        <v>27</v>
      </c>
      <c r="B29" s="1" t="s">
        <v>18</v>
      </c>
    </row>
    <row r="30" spans="1:2" x14ac:dyDescent="0.3">
      <c r="A30">
        <v>28</v>
      </c>
      <c r="B30" s="1" t="s">
        <v>10</v>
      </c>
    </row>
    <row r="31" spans="1:2" x14ac:dyDescent="0.3">
      <c r="A31">
        <v>29</v>
      </c>
      <c r="B31" s="1" t="s">
        <v>10</v>
      </c>
    </row>
    <row r="32" spans="1:2" x14ac:dyDescent="0.3">
      <c r="A32">
        <v>30</v>
      </c>
      <c r="B32" s="1" t="s">
        <v>11</v>
      </c>
    </row>
    <row r="33" spans="1:2" x14ac:dyDescent="0.3">
      <c r="A33">
        <v>31</v>
      </c>
      <c r="B33" s="1" t="s">
        <v>11</v>
      </c>
    </row>
    <row r="34" spans="1:2" x14ac:dyDescent="0.3">
      <c r="A34">
        <v>32</v>
      </c>
      <c r="B34" s="1" t="s">
        <v>10</v>
      </c>
    </row>
    <row r="35" spans="1:2" x14ac:dyDescent="0.3">
      <c r="A35">
        <v>33</v>
      </c>
      <c r="B35" s="1" t="s">
        <v>10</v>
      </c>
    </row>
    <row r="36" spans="1:2" x14ac:dyDescent="0.3">
      <c r="A36">
        <v>34</v>
      </c>
      <c r="B36" s="1" t="s">
        <v>10</v>
      </c>
    </row>
    <row r="37" spans="1:2" x14ac:dyDescent="0.3">
      <c r="A37">
        <v>35</v>
      </c>
      <c r="B37" s="1" t="s">
        <v>10</v>
      </c>
    </row>
    <row r="38" spans="1:2" x14ac:dyDescent="0.3">
      <c r="A38">
        <v>36</v>
      </c>
      <c r="B38" s="1" t="s">
        <v>18</v>
      </c>
    </row>
    <row r="39" spans="1:2" x14ac:dyDescent="0.3">
      <c r="A39">
        <v>37</v>
      </c>
      <c r="B39" s="1" t="s">
        <v>18</v>
      </c>
    </row>
    <row r="40" spans="1:2" x14ac:dyDescent="0.3">
      <c r="A40">
        <v>38</v>
      </c>
      <c r="B40" s="1" t="s">
        <v>8</v>
      </c>
    </row>
    <row r="41" spans="1:2" x14ac:dyDescent="0.3">
      <c r="A41">
        <v>39</v>
      </c>
      <c r="B41" s="1" t="s">
        <v>6</v>
      </c>
    </row>
    <row r="42" spans="1:2" x14ac:dyDescent="0.3">
      <c r="A42">
        <v>40</v>
      </c>
      <c r="B42" s="1" t="s">
        <v>19</v>
      </c>
    </row>
    <row r="43" spans="1:2" x14ac:dyDescent="0.3">
      <c r="A43">
        <v>41</v>
      </c>
      <c r="B43" s="1" t="s">
        <v>14</v>
      </c>
    </row>
    <row r="44" spans="1:2" x14ac:dyDescent="0.3">
      <c r="A44">
        <v>42</v>
      </c>
      <c r="B44" s="1" t="s">
        <v>20</v>
      </c>
    </row>
    <row r="45" spans="1:2" x14ac:dyDescent="0.3">
      <c r="A45">
        <v>43</v>
      </c>
      <c r="B45" s="1" t="s">
        <v>15</v>
      </c>
    </row>
    <row r="46" spans="1:2" x14ac:dyDescent="0.3">
      <c r="A46">
        <v>44</v>
      </c>
      <c r="B46" s="1" t="s">
        <v>20</v>
      </c>
    </row>
    <row r="47" spans="1:2" x14ac:dyDescent="0.3">
      <c r="A47">
        <v>45</v>
      </c>
      <c r="B47" s="1" t="s">
        <v>15</v>
      </c>
    </row>
    <row r="48" spans="1:2" x14ac:dyDescent="0.3">
      <c r="A48">
        <v>46</v>
      </c>
      <c r="B48" s="1" t="s">
        <v>21</v>
      </c>
    </row>
    <row r="49" spans="1:2" x14ac:dyDescent="0.3">
      <c r="A49">
        <v>47</v>
      </c>
      <c r="B49" s="1" t="s">
        <v>5</v>
      </c>
    </row>
    <row r="50" spans="1:2" x14ac:dyDescent="0.3">
      <c r="A50">
        <v>48</v>
      </c>
      <c r="B50" s="1" t="s">
        <v>8</v>
      </c>
    </row>
    <row r="51" spans="1:2" x14ac:dyDescent="0.3">
      <c r="A51">
        <v>49</v>
      </c>
      <c r="B51" s="1" t="s">
        <v>9</v>
      </c>
    </row>
    <row r="52" spans="1:2" x14ac:dyDescent="0.3">
      <c r="A52">
        <v>50</v>
      </c>
      <c r="B52" s="1" t="s">
        <v>22</v>
      </c>
    </row>
    <row r="53" spans="1:2" x14ac:dyDescent="0.3">
      <c r="A53">
        <v>51</v>
      </c>
      <c r="B53" s="1" t="s">
        <v>11</v>
      </c>
    </row>
    <row r="54" spans="1:2" x14ac:dyDescent="0.3">
      <c r="A54">
        <v>52</v>
      </c>
      <c r="B54" s="1" t="s">
        <v>11</v>
      </c>
    </row>
    <row r="55" spans="1:2" x14ac:dyDescent="0.3">
      <c r="A55">
        <v>53</v>
      </c>
      <c r="B55" s="1" t="s">
        <v>11</v>
      </c>
    </row>
    <row r="56" spans="1:2" x14ac:dyDescent="0.3">
      <c r="A56">
        <v>54</v>
      </c>
      <c r="B56" s="1" t="s">
        <v>11</v>
      </c>
    </row>
    <row r="57" spans="1:2" x14ac:dyDescent="0.3">
      <c r="A57">
        <v>55</v>
      </c>
      <c r="B57" s="1" t="s">
        <v>10</v>
      </c>
    </row>
    <row r="58" spans="1:2" x14ac:dyDescent="0.3">
      <c r="A58">
        <v>56</v>
      </c>
      <c r="B58" s="1" t="s">
        <v>22</v>
      </c>
    </row>
    <row r="59" spans="1:2" x14ac:dyDescent="0.3">
      <c r="A59">
        <v>57</v>
      </c>
      <c r="B59" s="1" t="s">
        <v>9</v>
      </c>
    </row>
    <row r="60" spans="1:2" x14ac:dyDescent="0.3">
      <c r="A60">
        <v>58</v>
      </c>
      <c r="B60" s="1" t="s">
        <v>18</v>
      </c>
    </row>
    <row r="61" spans="1:2" x14ac:dyDescent="0.3">
      <c r="A61">
        <v>59</v>
      </c>
      <c r="B61" s="1" t="s">
        <v>7</v>
      </c>
    </row>
    <row r="62" spans="1:2" x14ac:dyDescent="0.3">
      <c r="A62">
        <v>60</v>
      </c>
      <c r="B62" s="1" t="s">
        <v>6</v>
      </c>
    </row>
    <row r="63" spans="1:2" x14ac:dyDescent="0.3">
      <c r="A63">
        <v>61</v>
      </c>
      <c r="B63" s="1" t="s">
        <v>19</v>
      </c>
    </row>
    <row r="64" spans="1:2" x14ac:dyDescent="0.3">
      <c r="A64">
        <v>62</v>
      </c>
      <c r="B64" s="1" t="s">
        <v>13</v>
      </c>
    </row>
    <row r="65" spans="1:2" x14ac:dyDescent="0.3">
      <c r="A65">
        <v>63</v>
      </c>
      <c r="B65" s="1" t="s">
        <v>14</v>
      </c>
    </row>
    <row r="66" spans="1:2" x14ac:dyDescent="0.3">
      <c r="A66">
        <v>64</v>
      </c>
      <c r="B66" s="1" t="s">
        <v>15</v>
      </c>
    </row>
    <row r="67" spans="1:2" x14ac:dyDescent="0.3">
      <c r="A67">
        <v>65</v>
      </c>
      <c r="B67" s="1" t="s">
        <v>17</v>
      </c>
    </row>
    <row r="68" spans="1:2" x14ac:dyDescent="0.3">
      <c r="A68">
        <v>66</v>
      </c>
      <c r="B68" s="1" t="s">
        <v>17</v>
      </c>
    </row>
    <row r="69" spans="1:2" x14ac:dyDescent="0.3">
      <c r="A69">
        <v>67</v>
      </c>
      <c r="B69" s="1" t="s">
        <v>12</v>
      </c>
    </row>
    <row r="70" spans="1:2" x14ac:dyDescent="0.3">
      <c r="A70">
        <v>68</v>
      </c>
      <c r="B70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FCA1-F05A-46C4-951F-77D713DEB6B1}">
  <dimension ref="A1:F111"/>
  <sheetViews>
    <sheetView workbookViewId="0">
      <selection activeCell="F111" sqref="F111"/>
    </sheetView>
  </sheetViews>
  <sheetFormatPr baseColWidth="10" defaultRowHeight="14.4" x14ac:dyDescent="0.3"/>
  <cols>
    <col min="1" max="1" width="11.109375" bestFit="1" customWidth="1"/>
    <col min="2" max="2" width="11.109375" customWidth="1"/>
    <col min="3" max="3" width="11.109375" bestFit="1" customWidth="1"/>
  </cols>
  <sheetData>
    <row r="1" spans="1:4" x14ac:dyDescent="0.3">
      <c r="A1" s="3" t="s">
        <v>0</v>
      </c>
      <c r="B1" s="3" t="s">
        <v>26</v>
      </c>
      <c r="C1" s="3" t="s">
        <v>1</v>
      </c>
      <c r="D1" s="3" t="s">
        <v>25</v>
      </c>
    </row>
    <row r="2" spans="1:4" x14ac:dyDescent="0.3">
      <c r="A2" s="3">
        <v>1</v>
      </c>
      <c r="B2" s="3"/>
      <c r="C2" s="2">
        <v>2.5398000000000001</v>
      </c>
      <c r="D2" s="3">
        <f t="shared" ref="D2:D33" si="0">(ABS(C2-$C$2))/$C$2</f>
        <v>0</v>
      </c>
    </row>
    <row r="3" spans="1:4" x14ac:dyDescent="0.3">
      <c r="A3" s="3">
        <v>2</v>
      </c>
      <c r="B3" s="3"/>
      <c r="C3" s="2">
        <v>2.5398000000000001</v>
      </c>
      <c r="D3" s="3">
        <f t="shared" si="0"/>
        <v>0</v>
      </c>
    </row>
    <row r="4" spans="1:4" x14ac:dyDescent="0.3">
      <c r="A4" s="3">
        <v>3</v>
      </c>
      <c r="B4" s="3"/>
      <c r="C4" s="2">
        <v>2.5398000000000001</v>
      </c>
      <c r="D4" s="3">
        <f t="shared" si="0"/>
        <v>0</v>
      </c>
    </row>
    <row r="5" spans="1:4" x14ac:dyDescent="0.3">
      <c r="A5" s="3">
        <v>4</v>
      </c>
      <c r="B5" s="3"/>
      <c r="C5" s="2">
        <v>2.5268099999999998</v>
      </c>
      <c r="D5" s="3">
        <f t="shared" si="0"/>
        <v>5.1145759508623824E-3</v>
      </c>
    </row>
    <row r="6" spans="1:4" x14ac:dyDescent="0.3">
      <c r="A6" s="3">
        <v>5</v>
      </c>
      <c r="B6" s="3"/>
      <c r="C6" s="2">
        <v>2.5398000000000001</v>
      </c>
      <c r="D6" s="3">
        <f t="shared" si="0"/>
        <v>0</v>
      </c>
    </row>
    <row r="7" spans="1:4" x14ac:dyDescent="0.3">
      <c r="A7" s="3">
        <v>6</v>
      </c>
      <c r="B7" s="3"/>
      <c r="C7" s="2">
        <v>2.5398000000000001</v>
      </c>
      <c r="D7" s="3">
        <f t="shared" si="0"/>
        <v>0</v>
      </c>
    </row>
    <row r="8" spans="1:4" x14ac:dyDescent="0.3">
      <c r="A8" s="3">
        <v>7</v>
      </c>
      <c r="B8" s="3"/>
      <c r="C8" s="2">
        <v>2.5398000000000001</v>
      </c>
      <c r="D8" s="3">
        <f t="shared" si="0"/>
        <v>0</v>
      </c>
    </row>
    <row r="9" spans="1:4" x14ac:dyDescent="0.3">
      <c r="A9" s="3">
        <v>8</v>
      </c>
      <c r="B9" s="3"/>
      <c r="C9" s="2">
        <v>2.5268099999999998</v>
      </c>
      <c r="D9" s="3">
        <f t="shared" si="0"/>
        <v>5.1145759508623824E-3</v>
      </c>
    </row>
    <row r="10" spans="1:4" x14ac:dyDescent="0.3">
      <c r="A10" s="3">
        <v>9</v>
      </c>
      <c r="B10" s="3"/>
      <c r="C10" s="2">
        <v>2.5139499999999999</v>
      </c>
      <c r="D10" s="3">
        <f t="shared" si="0"/>
        <v>1.017796676903699E-2</v>
      </c>
    </row>
    <row r="11" spans="1:4" x14ac:dyDescent="0.3">
      <c r="A11" s="3">
        <v>10</v>
      </c>
      <c r="B11" s="3"/>
      <c r="C11" s="2">
        <v>2.5012099999999999</v>
      </c>
      <c r="D11" s="3">
        <f t="shared" si="0"/>
        <v>1.5194109772423074E-2</v>
      </c>
    </row>
    <row r="12" spans="1:4" x14ac:dyDescent="0.3">
      <c r="A12" s="3">
        <v>11</v>
      </c>
      <c r="B12" s="3"/>
      <c r="C12" s="2">
        <v>2.4885999999999999</v>
      </c>
      <c r="D12" s="3">
        <f t="shared" si="0"/>
        <v>2.0159067643121559E-2</v>
      </c>
    </row>
    <row r="13" spans="1:4" x14ac:dyDescent="0.3">
      <c r="A13" s="3">
        <v>12</v>
      </c>
      <c r="B13" s="3"/>
      <c r="C13" s="2">
        <v>2.4154</v>
      </c>
      <c r="D13" s="3">
        <f t="shared" si="0"/>
        <v>4.8980234664146811E-2</v>
      </c>
    </row>
    <row r="14" spans="1:4" x14ac:dyDescent="0.3">
      <c r="A14" s="3">
        <v>13</v>
      </c>
      <c r="B14" s="3"/>
      <c r="C14" s="2">
        <v>2.3688500000000001</v>
      </c>
      <c r="D14" s="3">
        <f t="shared" si="0"/>
        <v>6.730844948421133E-2</v>
      </c>
    </row>
    <row r="15" spans="1:4" x14ac:dyDescent="0.3">
      <c r="A15" s="3">
        <v>14</v>
      </c>
      <c r="B15" s="3"/>
      <c r="C15" s="2">
        <v>2.3919100000000002</v>
      </c>
      <c r="D15" s="3">
        <f t="shared" si="0"/>
        <v>5.8228994409008528E-2</v>
      </c>
    </row>
    <row r="16" spans="1:4" x14ac:dyDescent="0.3">
      <c r="A16" s="3">
        <v>15</v>
      </c>
      <c r="B16" s="3"/>
      <c r="C16" s="2">
        <v>2.4514800000000001</v>
      </c>
      <c r="D16" s="3">
        <f t="shared" si="0"/>
        <v>3.4774391684384579E-2</v>
      </c>
    </row>
    <row r="17" spans="1:4" x14ac:dyDescent="0.3">
      <c r="A17" s="3">
        <v>16</v>
      </c>
      <c r="B17" s="3"/>
      <c r="C17" s="2">
        <v>2.4761000000000002</v>
      </c>
      <c r="D17" s="3">
        <f t="shared" si="0"/>
        <v>2.5080715016930415E-2</v>
      </c>
    </row>
    <row r="18" spans="1:4" x14ac:dyDescent="0.3">
      <c r="A18" s="3">
        <v>17</v>
      </c>
      <c r="B18" s="3"/>
      <c r="C18" s="2">
        <v>2.4885999999999999</v>
      </c>
      <c r="D18" s="3">
        <f t="shared" si="0"/>
        <v>2.0159067643121559E-2</v>
      </c>
    </row>
    <row r="19" spans="1:4" x14ac:dyDescent="0.3">
      <c r="A19" s="3">
        <v>18</v>
      </c>
      <c r="B19" s="3"/>
      <c r="C19" s="2">
        <v>2.46373</v>
      </c>
      <c r="D19" s="3">
        <f t="shared" si="0"/>
        <v>2.9951177258051846E-2</v>
      </c>
    </row>
    <row r="20" spans="1:4" x14ac:dyDescent="0.3">
      <c r="A20" s="3">
        <v>19</v>
      </c>
      <c r="B20" s="3"/>
      <c r="C20" s="2">
        <v>2.5268099999999998</v>
      </c>
      <c r="D20" s="3">
        <f t="shared" si="0"/>
        <v>5.1145759508623824E-3</v>
      </c>
    </row>
    <row r="21" spans="1:4" x14ac:dyDescent="0.3">
      <c r="A21" s="3">
        <v>20</v>
      </c>
      <c r="B21" s="3"/>
      <c r="C21" s="2">
        <v>2.5268099999999998</v>
      </c>
      <c r="D21" s="3">
        <f t="shared" si="0"/>
        <v>5.1145759508623824E-3</v>
      </c>
    </row>
    <row r="22" spans="1:4" x14ac:dyDescent="0.3">
      <c r="A22" s="3">
        <v>21</v>
      </c>
      <c r="B22" s="3"/>
      <c r="C22" s="2">
        <v>2.5268099999999998</v>
      </c>
      <c r="D22" s="3">
        <f t="shared" si="0"/>
        <v>5.1145759508623824E-3</v>
      </c>
    </row>
    <row r="23" spans="1:4" x14ac:dyDescent="0.3">
      <c r="A23" s="3">
        <v>22</v>
      </c>
      <c r="B23" s="3"/>
      <c r="C23" s="2">
        <v>2.5398000000000001</v>
      </c>
      <c r="D23" s="3">
        <f t="shared" si="0"/>
        <v>0</v>
      </c>
    </row>
    <row r="24" spans="1:4" x14ac:dyDescent="0.3">
      <c r="A24" s="3">
        <v>23</v>
      </c>
      <c r="B24" s="3"/>
      <c r="C24" s="2">
        <v>2.5268099999999998</v>
      </c>
      <c r="D24" s="3">
        <f t="shared" si="0"/>
        <v>5.1145759508623824E-3</v>
      </c>
    </row>
    <row r="25" spans="1:4" x14ac:dyDescent="0.3">
      <c r="A25" s="3">
        <v>24</v>
      </c>
      <c r="B25" s="3"/>
      <c r="C25" s="2">
        <v>2.5268099999999998</v>
      </c>
      <c r="D25" s="3">
        <f t="shared" si="0"/>
        <v>5.1145759508623824E-3</v>
      </c>
    </row>
    <row r="26" spans="1:4" x14ac:dyDescent="0.3">
      <c r="A26" s="3">
        <v>25</v>
      </c>
      <c r="B26" s="3"/>
      <c r="C26" s="2">
        <v>2.5268099999999998</v>
      </c>
      <c r="D26" s="3">
        <f t="shared" si="0"/>
        <v>5.1145759508623824E-3</v>
      </c>
    </row>
    <row r="27" spans="1:4" x14ac:dyDescent="0.3">
      <c r="A27" s="3">
        <v>26</v>
      </c>
      <c r="B27" s="3"/>
      <c r="C27" s="2">
        <v>2.5268099999999998</v>
      </c>
      <c r="D27" s="3">
        <f t="shared" si="0"/>
        <v>5.1145759508623824E-3</v>
      </c>
    </row>
    <row r="28" spans="1:4" x14ac:dyDescent="0.3">
      <c r="A28" s="3">
        <v>27</v>
      </c>
      <c r="B28" s="3"/>
      <c r="C28" s="2">
        <v>2.5268099999999998</v>
      </c>
      <c r="D28" s="3">
        <f t="shared" si="0"/>
        <v>5.1145759508623824E-3</v>
      </c>
    </row>
    <row r="29" spans="1:4" x14ac:dyDescent="0.3">
      <c r="A29" s="3">
        <v>28</v>
      </c>
      <c r="B29" s="3"/>
      <c r="C29" s="2">
        <v>2.5268099999999998</v>
      </c>
      <c r="D29" s="3">
        <f t="shared" si="0"/>
        <v>5.1145759508623824E-3</v>
      </c>
    </row>
    <row r="30" spans="1:4" x14ac:dyDescent="0.3">
      <c r="A30" s="3">
        <v>29</v>
      </c>
      <c r="B30" s="3"/>
      <c r="C30" s="2">
        <v>2.4514800000000001</v>
      </c>
      <c r="D30" s="3">
        <f t="shared" si="0"/>
        <v>3.4774391684384579E-2</v>
      </c>
    </row>
    <row r="31" spans="1:4" x14ac:dyDescent="0.3">
      <c r="A31" s="3">
        <v>30</v>
      </c>
      <c r="B31" s="3"/>
      <c r="C31" s="2">
        <v>2.5012099999999999</v>
      </c>
      <c r="D31" s="3">
        <f t="shared" si="0"/>
        <v>1.5194109772423074E-2</v>
      </c>
    </row>
    <row r="32" spans="1:4" x14ac:dyDescent="0.3">
      <c r="A32" s="3">
        <v>31</v>
      </c>
      <c r="B32" s="3"/>
      <c r="C32" s="2">
        <v>2.4885999999999999</v>
      </c>
      <c r="D32" s="3">
        <f t="shared" si="0"/>
        <v>2.0159067643121559E-2</v>
      </c>
    </row>
    <row r="33" spans="1:4" x14ac:dyDescent="0.3">
      <c r="A33" s="3">
        <v>32</v>
      </c>
      <c r="B33" s="3"/>
      <c r="C33" s="2">
        <v>2.46373</v>
      </c>
      <c r="D33" s="3">
        <f t="shared" si="0"/>
        <v>2.9951177258051846E-2</v>
      </c>
    </row>
    <row r="34" spans="1:4" x14ac:dyDescent="0.3">
      <c r="A34" s="3">
        <v>33</v>
      </c>
      <c r="B34" s="3"/>
      <c r="C34" s="2">
        <v>2.3919100000000002</v>
      </c>
      <c r="D34" s="3">
        <f t="shared" ref="D34:D65" si="1">(ABS(C34-$C$2))/$C$2</f>
        <v>5.8228994409008528E-2</v>
      </c>
    </row>
    <row r="35" spans="1:4" x14ac:dyDescent="0.3">
      <c r="A35" s="3">
        <v>34</v>
      </c>
      <c r="B35" s="3"/>
      <c r="C35" s="2">
        <v>2.3919100000000002</v>
      </c>
      <c r="D35" s="3">
        <f t="shared" si="1"/>
        <v>5.8228994409008528E-2</v>
      </c>
    </row>
    <row r="36" spans="1:4" x14ac:dyDescent="0.3">
      <c r="A36" s="3">
        <v>35</v>
      </c>
      <c r="B36" s="3"/>
      <c r="C36" s="2">
        <v>2.4273099999999999</v>
      </c>
      <c r="D36" s="3">
        <f t="shared" si="1"/>
        <v>4.4290889046381683E-2</v>
      </c>
    </row>
    <row r="37" spans="1:4" x14ac:dyDescent="0.3">
      <c r="A37" s="3">
        <v>36</v>
      </c>
      <c r="B37" s="3"/>
      <c r="C37" s="2">
        <v>2.4036</v>
      </c>
      <c r="D37" s="3">
        <f t="shared" si="1"/>
        <v>5.3626269785022482E-2</v>
      </c>
    </row>
    <row r="38" spans="1:4" x14ac:dyDescent="0.3">
      <c r="A38" s="3">
        <v>37</v>
      </c>
      <c r="B38" s="3"/>
      <c r="C38" s="2">
        <v>2.5012099999999999</v>
      </c>
      <c r="D38" s="3">
        <f t="shared" si="1"/>
        <v>1.5194109772423074E-2</v>
      </c>
    </row>
    <row r="39" spans="1:4" x14ac:dyDescent="0.3">
      <c r="A39" s="3">
        <v>38</v>
      </c>
      <c r="B39" s="3"/>
      <c r="C39" s="2">
        <v>2.46373</v>
      </c>
      <c r="D39" s="3">
        <f t="shared" si="1"/>
        <v>2.9951177258051846E-2</v>
      </c>
    </row>
    <row r="40" spans="1:4" x14ac:dyDescent="0.3">
      <c r="A40" s="3">
        <v>39</v>
      </c>
      <c r="B40" s="3"/>
      <c r="C40" s="2">
        <v>2.5268099999999998</v>
      </c>
      <c r="D40" s="3">
        <f t="shared" si="1"/>
        <v>5.1145759508623824E-3</v>
      </c>
    </row>
    <row r="41" spans="1:4" x14ac:dyDescent="0.3">
      <c r="A41" s="3">
        <v>40</v>
      </c>
      <c r="B41" s="3"/>
      <c r="C41" s="2">
        <v>2.5398000000000001</v>
      </c>
      <c r="D41" s="3">
        <f t="shared" si="1"/>
        <v>0</v>
      </c>
    </row>
    <row r="42" spans="1:4" x14ac:dyDescent="0.3">
      <c r="A42" s="3">
        <v>41</v>
      </c>
      <c r="B42" s="3"/>
      <c r="C42" s="2">
        <v>2.5398000000000001</v>
      </c>
      <c r="D42" s="3">
        <f t="shared" si="1"/>
        <v>0</v>
      </c>
    </row>
    <row r="43" spans="1:4" x14ac:dyDescent="0.3">
      <c r="A43" s="3">
        <v>42</v>
      </c>
      <c r="B43" s="3"/>
      <c r="C43" s="2">
        <v>2.5398000000000001</v>
      </c>
      <c r="D43" s="3">
        <f t="shared" si="1"/>
        <v>0</v>
      </c>
    </row>
    <row r="44" spans="1:4" x14ac:dyDescent="0.3">
      <c r="A44" s="3">
        <v>43</v>
      </c>
      <c r="B44" s="3"/>
      <c r="C44" s="2">
        <v>2.5398000000000001</v>
      </c>
      <c r="D44" s="3">
        <f t="shared" si="1"/>
        <v>0</v>
      </c>
    </row>
    <row r="45" spans="1:4" x14ac:dyDescent="0.3">
      <c r="A45" s="3">
        <v>44</v>
      </c>
      <c r="B45" s="3"/>
      <c r="C45" s="2">
        <v>2.5398000000000001</v>
      </c>
      <c r="D45" s="3">
        <f t="shared" si="1"/>
        <v>0</v>
      </c>
    </row>
    <row r="46" spans="1:4" x14ac:dyDescent="0.3">
      <c r="A46" s="3">
        <v>45</v>
      </c>
      <c r="B46" s="3"/>
      <c r="C46" s="2">
        <v>2.5529199999999999</v>
      </c>
      <c r="D46" s="3">
        <f t="shared" si="1"/>
        <v>5.1657610835498064E-3</v>
      </c>
    </row>
    <row r="47" spans="1:4" x14ac:dyDescent="0.3">
      <c r="A47" s="3">
        <v>46</v>
      </c>
      <c r="B47" s="3"/>
      <c r="C47" s="2">
        <v>2.5268099999999998</v>
      </c>
      <c r="D47" s="3">
        <f t="shared" si="1"/>
        <v>5.1145759508623824E-3</v>
      </c>
    </row>
    <row r="48" spans="1:4" x14ac:dyDescent="0.3">
      <c r="A48" s="3">
        <v>47</v>
      </c>
      <c r="B48" s="3"/>
      <c r="C48" s="2">
        <v>2.5529199999999999</v>
      </c>
      <c r="D48" s="3">
        <f t="shared" si="1"/>
        <v>5.1657610835498064E-3</v>
      </c>
    </row>
    <row r="49" spans="1:4" x14ac:dyDescent="0.3">
      <c r="A49" s="3">
        <v>48</v>
      </c>
      <c r="B49" s="3"/>
      <c r="C49" s="2">
        <v>2.5398000000000001</v>
      </c>
      <c r="D49" s="3">
        <f t="shared" si="1"/>
        <v>0</v>
      </c>
    </row>
    <row r="50" spans="1:4" x14ac:dyDescent="0.3">
      <c r="A50" s="3">
        <v>49</v>
      </c>
      <c r="B50" s="3"/>
      <c r="C50" s="2">
        <v>2.5139499999999999</v>
      </c>
      <c r="D50" s="3">
        <f t="shared" si="1"/>
        <v>1.017796676903699E-2</v>
      </c>
    </row>
    <row r="51" spans="1:4" x14ac:dyDescent="0.3">
      <c r="A51" s="3">
        <v>50</v>
      </c>
      <c r="B51" s="3"/>
      <c r="C51" s="2">
        <v>2.5139499999999999</v>
      </c>
      <c r="D51" s="3">
        <f t="shared" si="1"/>
        <v>1.017796676903699E-2</v>
      </c>
    </row>
    <row r="52" spans="1:4" x14ac:dyDescent="0.3">
      <c r="A52" s="3">
        <v>51</v>
      </c>
      <c r="B52" s="3"/>
      <c r="C52" s="2">
        <v>2.5139499999999999</v>
      </c>
      <c r="D52" s="3">
        <f t="shared" si="1"/>
        <v>1.017796676903699E-2</v>
      </c>
    </row>
    <row r="53" spans="1:4" x14ac:dyDescent="0.3">
      <c r="A53" s="3">
        <v>52</v>
      </c>
      <c r="B53" s="3"/>
      <c r="C53" s="2">
        <v>2.46373</v>
      </c>
      <c r="D53" s="3">
        <f t="shared" si="1"/>
        <v>2.9951177258051846E-2</v>
      </c>
    </row>
    <row r="54" spans="1:4" x14ac:dyDescent="0.3">
      <c r="A54" s="3">
        <v>53</v>
      </c>
      <c r="B54" s="3"/>
      <c r="C54" s="2">
        <v>2.3688500000000001</v>
      </c>
      <c r="D54" s="3">
        <f t="shared" si="1"/>
        <v>6.730844948421133E-2</v>
      </c>
    </row>
    <row r="55" spans="1:4" x14ac:dyDescent="0.3">
      <c r="A55" s="3">
        <v>54</v>
      </c>
      <c r="B55" s="3"/>
      <c r="C55" s="2">
        <v>2.3803200000000002</v>
      </c>
      <c r="D55" s="3">
        <f t="shared" si="1"/>
        <v>6.2792345854004186E-2</v>
      </c>
    </row>
    <row r="56" spans="1:4" x14ac:dyDescent="0.3">
      <c r="A56" s="3">
        <v>55</v>
      </c>
      <c r="B56" s="3"/>
      <c r="C56" s="2">
        <v>2.3919100000000002</v>
      </c>
      <c r="D56" s="3">
        <f t="shared" si="1"/>
        <v>5.8228994409008528E-2</v>
      </c>
    </row>
    <row r="57" spans="1:4" x14ac:dyDescent="0.3">
      <c r="A57" s="3">
        <v>56</v>
      </c>
      <c r="B57" s="3"/>
      <c r="C57" s="2">
        <v>2.46373</v>
      </c>
      <c r="D57" s="3">
        <f t="shared" si="1"/>
        <v>2.9951177258051846E-2</v>
      </c>
    </row>
    <row r="58" spans="1:4" x14ac:dyDescent="0.3">
      <c r="A58" s="3">
        <v>57</v>
      </c>
      <c r="B58" s="3"/>
      <c r="C58" s="2">
        <v>2.4885999999999999</v>
      </c>
      <c r="D58" s="3">
        <f t="shared" si="1"/>
        <v>2.0159067643121559E-2</v>
      </c>
    </row>
    <row r="59" spans="1:4" x14ac:dyDescent="0.3">
      <c r="A59" s="3">
        <v>58</v>
      </c>
      <c r="B59" s="3"/>
      <c r="C59" s="2">
        <v>2.5139499999999999</v>
      </c>
      <c r="D59" s="3">
        <f t="shared" si="1"/>
        <v>1.017796676903699E-2</v>
      </c>
    </row>
    <row r="60" spans="1:4" x14ac:dyDescent="0.3">
      <c r="A60" s="3">
        <v>59</v>
      </c>
      <c r="B60" s="3"/>
      <c r="C60" s="2">
        <v>2.5398000000000001</v>
      </c>
      <c r="D60" s="3">
        <f t="shared" si="1"/>
        <v>0</v>
      </c>
    </row>
    <row r="61" spans="1:4" x14ac:dyDescent="0.3">
      <c r="A61" s="3">
        <v>60</v>
      </c>
      <c r="B61" s="3"/>
      <c r="C61" s="2">
        <v>2.5139499999999999</v>
      </c>
      <c r="D61" s="3">
        <f t="shared" si="1"/>
        <v>1.017796676903699E-2</v>
      </c>
    </row>
    <row r="62" spans="1:4" x14ac:dyDescent="0.3">
      <c r="A62" s="3">
        <v>61</v>
      </c>
      <c r="B62" s="3"/>
      <c r="C62" s="2">
        <v>2.5268099999999998</v>
      </c>
      <c r="D62" s="3">
        <f t="shared" si="1"/>
        <v>5.1145759508623824E-3</v>
      </c>
    </row>
    <row r="63" spans="1:4" x14ac:dyDescent="0.3">
      <c r="A63" s="3">
        <v>62</v>
      </c>
      <c r="B63" s="3"/>
      <c r="C63" s="2">
        <v>2.5268099999999998</v>
      </c>
      <c r="D63" s="3">
        <f t="shared" si="1"/>
        <v>5.1145759508623824E-3</v>
      </c>
    </row>
    <row r="64" spans="1:4" x14ac:dyDescent="0.3">
      <c r="A64" s="3">
        <v>63</v>
      </c>
      <c r="B64" s="3"/>
      <c r="C64" s="2">
        <v>2.5268099999999998</v>
      </c>
      <c r="D64" s="3">
        <f t="shared" si="1"/>
        <v>5.1145759508623824E-3</v>
      </c>
    </row>
    <row r="65" spans="1:4" x14ac:dyDescent="0.3">
      <c r="A65" s="3">
        <v>64</v>
      </c>
      <c r="B65" s="3"/>
      <c r="C65" s="2">
        <v>2.5268099999999998</v>
      </c>
      <c r="D65" s="3">
        <f t="shared" si="1"/>
        <v>5.1145759508623824E-3</v>
      </c>
    </row>
    <row r="66" spans="1:4" x14ac:dyDescent="0.3">
      <c r="A66" s="3">
        <v>65</v>
      </c>
      <c r="B66" s="3"/>
      <c r="C66" s="2">
        <v>2.5139499999999999</v>
      </c>
      <c r="D66" s="3">
        <f t="shared" ref="D66:D97" si="2">(ABS(C66-$C$2))/$C$2</f>
        <v>1.017796676903699E-2</v>
      </c>
    </row>
    <row r="67" spans="1:4" x14ac:dyDescent="0.3">
      <c r="A67" s="3">
        <v>66</v>
      </c>
      <c r="B67" s="3"/>
      <c r="C67" s="2">
        <v>2.5268099999999998</v>
      </c>
      <c r="D67" s="3">
        <f t="shared" si="2"/>
        <v>5.1145759508623824E-3</v>
      </c>
    </row>
    <row r="68" spans="1:4" x14ac:dyDescent="0.3">
      <c r="A68" s="3">
        <v>67</v>
      </c>
      <c r="B68" s="3"/>
      <c r="C68" s="2">
        <v>2.5268099999999998</v>
      </c>
      <c r="D68" s="3">
        <f t="shared" si="2"/>
        <v>5.1145759508623824E-3</v>
      </c>
    </row>
    <row r="69" spans="1:4" x14ac:dyDescent="0.3">
      <c r="A69" s="3">
        <v>68</v>
      </c>
      <c r="B69" s="3"/>
      <c r="C69" s="2">
        <v>2.5268099999999998</v>
      </c>
      <c r="D69" s="3">
        <f t="shared" si="2"/>
        <v>5.1145759508623824E-3</v>
      </c>
    </row>
    <row r="70" spans="1:4" x14ac:dyDescent="0.3">
      <c r="A70" s="3">
        <v>69</v>
      </c>
      <c r="B70" s="3"/>
      <c r="C70" s="2">
        <v>2.5268099999999998</v>
      </c>
      <c r="D70" s="3">
        <f t="shared" si="2"/>
        <v>5.1145759508623824E-3</v>
      </c>
    </row>
    <row r="71" spans="1:4" x14ac:dyDescent="0.3">
      <c r="A71" s="3">
        <v>70</v>
      </c>
      <c r="B71" s="3"/>
      <c r="C71" s="2">
        <v>2.5139499999999999</v>
      </c>
      <c r="D71" s="3">
        <f t="shared" si="2"/>
        <v>1.017796676903699E-2</v>
      </c>
    </row>
    <row r="72" spans="1:4" x14ac:dyDescent="0.3">
      <c r="A72" s="3">
        <v>71</v>
      </c>
      <c r="B72" s="3"/>
      <c r="C72" s="2">
        <v>2.5139499999999999</v>
      </c>
      <c r="D72" s="3">
        <f t="shared" si="2"/>
        <v>1.017796676903699E-2</v>
      </c>
    </row>
    <row r="73" spans="1:4" x14ac:dyDescent="0.3">
      <c r="A73" s="3">
        <v>72</v>
      </c>
      <c r="B73" s="3"/>
      <c r="C73" s="2">
        <v>2.4761000000000002</v>
      </c>
      <c r="D73" s="3">
        <f t="shared" si="2"/>
        <v>2.5080715016930415E-2</v>
      </c>
    </row>
    <row r="74" spans="1:4" x14ac:dyDescent="0.3">
      <c r="A74" s="3">
        <v>73</v>
      </c>
      <c r="B74" s="3"/>
      <c r="C74" s="2">
        <v>2.3688500000000001</v>
      </c>
      <c r="D74" s="3">
        <f t="shared" si="2"/>
        <v>6.730844948421133E-2</v>
      </c>
    </row>
    <row r="75" spans="1:4" x14ac:dyDescent="0.3">
      <c r="A75" s="3">
        <v>74</v>
      </c>
      <c r="B75" s="3"/>
      <c r="C75" s="2">
        <v>2.3919100000000002</v>
      </c>
      <c r="D75" s="3">
        <f t="shared" si="2"/>
        <v>5.8228994409008528E-2</v>
      </c>
    </row>
    <row r="76" spans="1:4" x14ac:dyDescent="0.3">
      <c r="A76" s="3">
        <v>75</v>
      </c>
      <c r="B76" s="3"/>
      <c r="C76" s="2">
        <v>2.3803200000000002</v>
      </c>
      <c r="D76" s="3">
        <f t="shared" si="2"/>
        <v>6.2792345854004186E-2</v>
      </c>
    </row>
    <row r="77" spans="1:4" x14ac:dyDescent="0.3">
      <c r="A77" s="3">
        <v>76</v>
      </c>
      <c r="B77" s="3"/>
      <c r="C77" s="2">
        <v>2.4514800000000001</v>
      </c>
      <c r="D77" s="3">
        <f t="shared" si="2"/>
        <v>3.4774391684384579E-2</v>
      </c>
    </row>
    <row r="78" spans="1:4" x14ac:dyDescent="0.3">
      <c r="A78" s="3">
        <v>77</v>
      </c>
      <c r="B78" s="3"/>
      <c r="C78" s="2">
        <v>2.4885999999999999</v>
      </c>
      <c r="D78" s="3">
        <f t="shared" si="2"/>
        <v>2.0159067643121559E-2</v>
      </c>
    </row>
    <row r="79" spans="1:4" x14ac:dyDescent="0.3">
      <c r="A79" s="3">
        <v>78</v>
      </c>
      <c r="B79" s="3"/>
      <c r="C79" s="2">
        <v>2.5012099999999999</v>
      </c>
      <c r="D79" s="3">
        <f t="shared" si="2"/>
        <v>1.5194109772423074E-2</v>
      </c>
    </row>
    <row r="80" spans="1:4" x14ac:dyDescent="0.3">
      <c r="A80" s="3">
        <f>A79+1</f>
        <v>79</v>
      </c>
      <c r="B80" s="3"/>
      <c r="C80" s="2">
        <v>2.5268099999999998</v>
      </c>
      <c r="D80" s="3">
        <f t="shared" si="2"/>
        <v>5.1145759508623824E-3</v>
      </c>
    </row>
    <row r="81" spans="1:4" x14ac:dyDescent="0.3">
      <c r="A81" s="3">
        <f t="shared" ref="A81:A98" si="3">A80+1</f>
        <v>80</v>
      </c>
      <c r="B81" s="3"/>
      <c r="C81" s="2">
        <v>2.5398000000000001</v>
      </c>
      <c r="D81" s="3">
        <f t="shared" si="2"/>
        <v>0</v>
      </c>
    </row>
    <row r="82" spans="1:4" x14ac:dyDescent="0.3">
      <c r="A82" s="3">
        <f t="shared" si="3"/>
        <v>81</v>
      </c>
      <c r="B82" s="3"/>
      <c r="C82" s="2">
        <v>2.5398000000000001</v>
      </c>
      <c r="D82" s="3">
        <f t="shared" si="2"/>
        <v>0</v>
      </c>
    </row>
    <row r="83" spans="1:4" x14ac:dyDescent="0.3">
      <c r="A83" s="3">
        <f t="shared" si="3"/>
        <v>82</v>
      </c>
      <c r="B83" s="3"/>
      <c r="C83" s="2">
        <v>2.5529199999999999</v>
      </c>
      <c r="D83" s="3">
        <f t="shared" si="2"/>
        <v>5.1657610835498064E-3</v>
      </c>
    </row>
    <row r="84" spans="1:4" x14ac:dyDescent="0.3">
      <c r="A84" s="3">
        <f t="shared" si="3"/>
        <v>83</v>
      </c>
      <c r="B84" s="3"/>
      <c r="C84" s="2">
        <v>2.5529199999999999</v>
      </c>
      <c r="D84" s="3">
        <f t="shared" si="2"/>
        <v>5.1657610835498064E-3</v>
      </c>
    </row>
    <row r="85" spans="1:4" x14ac:dyDescent="0.3">
      <c r="A85" s="3">
        <f t="shared" si="3"/>
        <v>84</v>
      </c>
      <c r="B85" s="3"/>
      <c r="C85" s="2">
        <v>2.5139499999999999</v>
      </c>
      <c r="D85" s="3">
        <f t="shared" si="2"/>
        <v>1.017796676903699E-2</v>
      </c>
    </row>
    <row r="86" spans="1:4" x14ac:dyDescent="0.3">
      <c r="A86" s="3">
        <f t="shared" si="3"/>
        <v>85</v>
      </c>
      <c r="B86" s="3"/>
      <c r="C86" s="2">
        <v>2.5398000000000001</v>
      </c>
      <c r="D86" s="3">
        <f t="shared" si="2"/>
        <v>0</v>
      </c>
    </row>
    <row r="87" spans="1:4" x14ac:dyDescent="0.3">
      <c r="A87" s="3">
        <f t="shared" si="3"/>
        <v>86</v>
      </c>
      <c r="B87" s="3"/>
      <c r="C87" s="2">
        <v>2.5398000000000001</v>
      </c>
      <c r="D87" s="3">
        <f t="shared" si="2"/>
        <v>0</v>
      </c>
    </row>
    <row r="88" spans="1:4" x14ac:dyDescent="0.3">
      <c r="A88" s="3">
        <f t="shared" si="3"/>
        <v>87</v>
      </c>
      <c r="B88" s="3"/>
      <c r="C88" s="2">
        <v>2.5398000000000001</v>
      </c>
      <c r="D88" s="3">
        <f t="shared" si="2"/>
        <v>0</v>
      </c>
    </row>
    <row r="89" spans="1:4" x14ac:dyDescent="0.3">
      <c r="A89" s="3">
        <f t="shared" si="3"/>
        <v>88</v>
      </c>
      <c r="B89" s="3"/>
      <c r="C89" s="2">
        <v>2.5398000000000001</v>
      </c>
      <c r="D89" s="3">
        <f t="shared" si="2"/>
        <v>0</v>
      </c>
    </row>
    <row r="90" spans="1:4" x14ac:dyDescent="0.3">
      <c r="A90" s="3">
        <f t="shared" si="3"/>
        <v>89</v>
      </c>
      <c r="B90" s="3"/>
      <c r="C90" s="2">
        <v>2.5268099999999998</v>
      </c>
      <c r="D90" s="3">
        <f t="shared" si="2"/>
        <v>5.1145759508623824E-3</v>
      </c>
    </row>
    <row r="91" spans="1:4" x14ac:dyDescent="0.3">
      <c r="A91" s="3">
        <f t="shared" si="3"/>
        <v>90</v>
      </c>
      <c r="B91" s="3"/>
      <c r="C91" s="2">
        <v>2.5139499999999999</v>
      </c>
      <c r="D91" s="3">
        <f t="shared" si="2"/>
        <v>1.017796676903699E-2</v>
      </c>
    </row>
    <row r="92" spans="1:4" x14ac:dyDescent="0.3">
      <c r="A92" s="3">
        <f t="shared" si="3"/>
        <v>91</v>
      </c>
      <c r="B92" s="3"/>
      <c r="C92" s="2">
        <v>2.5012099999999999</v>
      </c>
      <c r="D92" s="3">
        <f t="shared" si="2"/>
        <v>1.5194109772423074E-2</v>
      </c>
    </row>
    <row r="93" spans="1:4" x14ac:dyDescent="0.3">
      <c r="A93" s="3">
        <f t="shared" si="3"/>
        <v>92</v>
      </c>
      <c r="B93" s="3"/>
      <c r="C93" s="2">
        <v>2.5012099999999999</v>
      </c>
      <c r="D93" s="3">
        <f t="shared" si="2"/>
        <v>1.5194109772423074E-2</v>
      </c>
    </row>
    <row r="94" spans="1:4" x14ac:dyDescent="0.3">
      <c r="A94" s="3">
        <f t="shared" si="3"/>
        <v>93</v>
      </c>
      <c r="B94" s="3"/>
      <c r="C94" s="2">
        <v>2.4761000000000002</v>
      </c>
      <c r="D94" s="3">
        <f t="shared" si="2"/>
        <v>2.5080715016930415E-2</v>
      </c>
    </row>
    <row r="95" spans="1:4" x14ac:dyDescent="0.3">
      <c r="A95" s="3">
        <f t="shared" si="3"/>
        <v>94</v>
      </c>
      <c r="B95" s="3"/>
      <c r="C95" s="2">
        <v>2.3803200000000002</v>
      </c>
      <c r="D95" s="3">
        <f t="shared" si="2"/>
        <v>6.2792345854004186E-2</v>
      </c>
    </row>
    <row r="96" spans="1:4" x14ac:dyDescent="0.3">
      <c r="A96" s="3">
        <f t="shared" si="3"/>
        <v>95</v>
      </c>
      <c r="B96" s="3"/>
      <c r="C96" s="2">
        <v>2.3350399999999998</v>
      </c>
      <c r="D96" s="3">
        <f t="shared" si="2"/>
        <v>8.0620521300889939E-2</v>
      </c>
    </row>
    <row r="97" spans="1:6" x14ac:dyDescent="0.3">
      <c r="A97" s="3">
        <f t="shared" si="3"/>
        <v>96</v>
      </c>
      <c r="B97" s="3"/>
      <c r="C97" s="2">
        <v>2.4154</v>
      </c>
      <c r="D97" s="3">
        <f t="shared" si="2"/>
        <v>4.8980234664146811E-2</v>
      </c>
    </row>
    <row r="98" spans="1:6" x14ac:dyDescent="0.3">
      <c r="A98" s="3">
        <f t="shared" si="3"/>
        <v>97</v>
      </c>
      <c r="B98" s="3"/>
      <c r="C98" s="2">
        <v>2.4514800000000001</v>
      </c>
      <c r="D98" s="3">
        <f t="shared" ref="D98" si="4">(ABS(C98-$C$2))/$C$2</f>
        <v>3.4774391684384579E-2</v>
      </c>
    </row>
    <row r="111" spans="1:6" x14ac:dyDescent="0.3">
      <c r="F111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0B05-5A93-415B-9AA6-C8CB294CFE2E}">
  <dimension ref="A1:E65"/>
  <sheetViews>
    <sheetView topLeftCell="A13" zoomScale="55" zoomScaleNormal="55" workbookViewId="0">
      <selection sqref="A1:E65"/>
    </sheetView>
  </sheetViews>
  <sheetFormatPr baseColWidth="10" defaultRowHeight="14.4" x14ac:dyDescent="0.3"/>
  <cols>
    <col min="1" max="2" width="11.109375" bestFit="1" customWidth="1"/>
    <col min="3" max="3" width="14.109375" customWidth="1"/>
  </cols>
  <sheetData>
    <row r="1" spans="1:5" x14ac:dyDescent="0.3">
      <c r="A1" s="3" t="s">
        <v>0</v>
      </c>
      <c r="B1" s="3" t="s">
        <v>2</v>
      </c>
      <c r="C1" s="3" t="s">
        <v>24</v>
      </c>
      <c r="D1" s="3" t="s">
        <v>23</v>
      </c>
      <c r="E1" s="3" t="s">
        <v>25</v>
      </c>
    </row>
    <row r="2" spans="1:5" x14ac:dyDescent="0.3">
      <c r="A2" s="3">
        <v>1</v>
      </c>
      <c r="B2" s="2">
        <v>6.3908399999999999</v>
      </c>
      <c r="C2" s="2">
        <f>0</f>
        <v>0</v>
      </c>
      <c r="D2" s="3">
        <f>SUM(B2:B10)/9</f>
        <v>6.3479788888888891</v>
      </c>
      <c r="E2" s="3">
        <f>(D2-D$2)/D$2</f>
        <v>0</v>
      </c>
    </row>
    <row r="3" spans="1:5" x14ac:dyDescent="0.3">
      <c r="A3" s="3">
        <v>2</v>
      </c>
      <c r="B3" s="2">
        <v>6.3136900000000002</v>
      </c>
      <c r="C3" s="2"/>
      <c r="D3" s="3"/>
      <c r="E3" s="3"/>
    </row>
    <row r="4" spans="1:5" x14ac:dyDescent="0.3">
      <c r="A4" s="3">
        <v>3</v>
      </c>
      <c r="B4" s="2">
        <v>6.3908399999999999</v>
      </c>
      <c r="C4" s="2"/>
      <c r="D4" s="3"/>
      <c r="E4" s="3"/>
    </row>
    <row r="5" spans="1:5" x14ac:dyDescent="0.3">
      <c r="A5" s="3">
        <v>4</v>
      </c>
      <c r="B5" s="2">
        <v>6.3908399999999999</v>
      </c>
      <c r="C5" s="2"/>
      <c r="D5" s="3"/>
      <c r="E5" s="3"/>
    </row>
    <row r="6" spans="1:5" x14ac:dyDescent="0.3">
      <c r="A6" s="3">
        <v>5</v>
      </c>
      <c r="B6" s="2">
        <v>6.3908399999999999</v>
      </c>
      <c r="C6" s="2"/>
      <c r="D6" s="3"/>
      <c r="E6" s="3"/>
    </row>
    <row r="7" spans="1:5" x14ac:dyDescent="0.3">
      <c r="A7" s="3">
        <v>6</v>
      </c>
      <c r="B7" s="2">
        <v>6.3136900000000002</v>
      </c>
      <c r="C7" s="2"/>
      <c r="D7" s="3"/>
      <c r="E7" s="3"/>
    </row>
    <row r="8" spans="1:5" x14ac:dyDescent="0.3">
      <c r="A8" s="3">
        <v>7</v>
      </c>
      <c r="B8" s="2">
        <v>6.3136900000000002</v>
      </c>
      <c r="C8" s="2"/>
      <c r="D8" s="3"/>
      <c r="E8" s="3"/>
    </row>
    <row r="9" spans="1:5" x14ac:dyDescent="0.3">
      <c r="A9" s="3">
        <v>8</v>
      </c>
      <c r="B9" s="2">
        <v>6.3136900000000002</v>
      </c>
      <c r="C9" s="2"/>
      <c r="D9" s="3"/>
      <c r="E9" s="3"/>
    </row>
    <row r="10" spans="1:5" x14ac:dyDescent="0.3">
      <c r="A10" s="3">
        <v>9</v>
      </c>
      <c r="B10" s="2">
        <v>6.3136900000000002</v>
      </c>
      <c r="C10" s="2"/>
      <c r="D10" s="3"/>
      <c r="E10" s="3"/>
    </row>
    <row r="11" spans="1:5" x14ac:dyDescent="0.3">
      <c r="A11" s="3">
        <v>10</v>
      </c>
      <c r="B11" s="2">
        <v>7.0821300000000003</v>
      </c>
      <c r="C11" s="2">
        <f>(0.15/(2*2.25))</f>
        <v>3.3333333333333333E-2</v>
      </c>
      <c r="D11" s="3">
        <f>SUM(B11:B20)/10</f>
        <v>7.0823850000000004</v>
      </c>
      <c r="E11" s="3">
        <f>(D11-D$2)/D$2</f>
        <v>0.11569132852608734</v>
      </c>
    </row>
    <row r="12" spans="1:5" x14ac:dyDescent="0.3">
      <c r="A12" s="3">
        <v>11</v>
      </c>
      <c r="B12" s="2">
        <v>7.0821300000000003</v>
      </c>
      <c r="C12" s="2"/>
      <c r="D12" s="3"/>
      <c r="E12" s="3"/>
    </row>
    <row r="13" spans="1:5" x14ac:dyDescent="0.3">
      <c r="A13" s="3">
        <v>12</v>
      </c>
      <c r="B13" s="2">
        <v>7.1790500000000002</v>
      </c>
      <c r="C13" s="2"/>
      <c r="D13" s="3"/>
      <c r="E13" s="3"/>
    </row>
    <row r="14" spans="1:5" x14ac:dyDescent="0.3">
      <c r="A14" s="3">
        <v>13</v>
      </c>
      <c r="B14" s="2">
        <v>7.0821300000000003</v>
      </c>
      <c r="C14" s="2"/>
      <c r="D14" s="3"/>
      <c r="E14" s="3"/>
    </row>
    <row r="15" spans="1:5" x14ac:dyDescent="0.3">
      <c r="A15" s="3">
        <v>14</v>
      </c>
      <c r="B15" s="2">
        <v>6.9877599999999997</v>
      </c>
      <c r="C15" s="2"/>
      <c r="D15" s="3"/>
      <c r="E15" s="3"/>
    </row>
    <row r="16" spans="1:5" x14ac:dyDescent="0.3">
      <c r="A16" s="3">
        <v>15</v>
      </c>
      <c r="B16" s="2">
        <v>7.0821300000000003</v>
      </c>
      <c r="C16" s="2"/>
      <c r="D16" s="3"/>
      <c r="E16" s="3"/>
    </row>
    <row r="17" spans="1:5" x14ac:dyDescent="0.3">
      <c r="A17" s="3">
        <v>16</v>
      </c>
      <c r="B17" s="2">
        <v>7.0821300000000003</v>
      </c>
      <c r="C17" s="2"/>
      <c r="D17" s="3"/>
      <c r="E17" s="3"/>
    </row>
    <row r="18" spans="1:5" x14ac:dyDescent="0.3">
      <c r="A18" s="3">
        <v>17</v>
      </c>
      <c r="B18" s="2">
        <v>7.0821300000000003</v>
      </c>
      <c r="C18" s="2"/>
      <c r="D18" s="3"/>
      <c r="E18" s="3"/>
    </row>
    <row r="19" spans="1:5" x14ac:dyDescent="0.3">
      <c r="A19" s="3">
        <v>18</v>
      </c>
      <c r="B19" s="2">
        <v>7.0821300000000003</v>
      </c>
      <c r="C19" s="2"/>
      <c r="D19" s="3"/>
      <c r="E19" s="3"/>
    </row>
    <row r="20" spans="1:5" x14ac:dyDescent="0.3">
      <c r="A20" s="3">
        <v>19</v>
      </c>
      <c r="B20" s="2">
        <v>7.0821300000000003</v>
      </c>
      <c r="C20" s="2"/>
      <c r="D20" s="3"/>
      <c r="E20" s="3"/>
    </row>
    <row r="21" spans="1:5" x14ac:dyDescent="0.3">
      <c r="A21" s="3">
        <v>20</v>
      </c>
      <c r="B21" s="2">
        <v>7.1790500000000002</v>
      </c>
      <c r="C21" s="2">
        <f>(0.15/(2*2))</f>
        <v>3.7499999999999999E-2</v>
      </c>
      <c r="D21" s="3">
        <f>SUM(B21:B29)/9</f>
        <v>7.0299855555555562</v>
      </c>
      <c r="E21" s="3">
        <f>(D21-D$2)/D$2</f>
        <v>0.10743682022326972</v>
      </c>
    </row>
    <row r="22" spans="1:5" x14ac:dyDescent="0.3">
      <c r="A22" s="3">
        <v>21</v>
      </c>
      <c r="B22" s="2">
        <v>7.0821300000000003</v>
      </c>
      <c r="C22" s="2"/>
      <c r="D22" s="3"/>
      <c r="E22" s="3"/>
    </row>
    <row r="23" spans="1:5" x14ac:dyDescent="0.3">
      <c r="A23" s="3">
        <v>22</v>
      </c>
      <c r="B23" s="2">
        <v>6.9877599999999997</v>
      </c>
      <c r="C23" s="2"/>
      <c r="D23" s="3"/>
      <c r="E23" s="3"/>
    </row>
    <row r="24" spans="1:5" x14ac:dyDescent="0.3">
      <c r="A24" s="3">
        <v>23</v>
      </c>
      <c r="B24" s="2">
        <v>6.9877599999999997</v>
      </c>
      <c r="C24" s="2"/>
      <c r="D24" s="3"/>
      <c r="E24" s="3"/>
    </row>
    <row r="25" spans="1:5" x14ac:dyDescent="0.3">
      <c r="A25" s="3">
        <v>24</v>
      </c>
      <c r="B25" s="2">
        <v>6.9877599999999997</v>
      </c>
      <c r="C25" s="2"/>
      <c r="D25" s="3"/>
      <c r="E25" s="3"/>
    </row>
    <row r="26" spans="1:5" x14ac:dyDescent="0.3">
      <c r="A26" s="3">
        <v>25</v>
      </c>
      <c r="B26" s="2">
        <v>6.9877599999999997</v>
      </c>
      <c r="C26" s="2"/>
      <c r="D26" s="3"/>
      <c r="E26" s="3"/>
    </row>
    <row r="27" spans="1:5" x14ac:dyDescent="0.3">
      <c r="A27" s="3">
        <v>26</v>
      </c>
      <c r="B27" s="2">
        <v>6.9877599999999997</v>
      </c>
      <c r="C27" s="2"/>
      <c r="D27" s="3"/>
      <c r="E27" s="3"/>
    </row>
    <row r="28" spans="1:5" x14ac:dyDescent="0.3">
      <c r="A28" s="3">
        <v>27</v>
      </c>
      <c r="B28" s="2">
        <v>6.9877599999999997</v>
      </c>
      <c r="C28" s="2"/>
      <c r="D28" s="3"/>
      <c r="E28" s="3"/>
    </row>
    <row r="29" spans="1:5" x14ac:dyDescent="0.3">
      <c r="A29" s="3">
        <v>28</v>
      </c>
      <c r="B29" s="2">
        <v>7.0821300000000003</v>
      </c>
      <c r="C29" s="2"/>
      <c r="D29" s="3"/>
      <c r="E29" s="3"/>
    </row>
    <row r="30" spans="1:5" x14ac:dyDescent="0.3">
      <c r="A30" s="3">
        <v>29</v>
      </c>
      <c r="B30" s="2">
        <v>6.9877599999999997</v>
      </c>
      <c r="C30" s="2">
        <f>(0.15/(2*1.75))</f>
        <v>4.2857142857142858E-2</v>
      </c>
      <c r="D30" s="3">
        <f>SUM(B30:B38)/9</f>
        <v>7.6653366666666658</v>
      </c>
      <c r="E30" s="3">
        <f>(D30-D$2)/D$2</f>
        <v>0.20752396957141722</v>
      </c>
    </row>
    <row r="31" spans="1:5" x14ac:dyDescent="0.3">
      <c r="A31" s="3">
        <v>31</v>
      </c>
      <c r="B31" s="2">
        <v>7.8204399999999996</v>
      </c>
      <c r="C31" s="2"/>
      <c r="D31" s="3"/>
      <c r="E31" s="3"/>
    </row>
    <row r="32" spans="1:5" x14ac:dyDescent="0.3">
      <c r="A32" s="3">
        <v>32</v>
      </c>
      <c r="B32" s="2">
        <v>7.93851</v>
      </c>
      <c r="C32" s="2"/>
      <c r="D32" s="3"/>
      <c r="E32" s="3"/>
    </row>
    <row r="33" spans="1:5" x14ac:dyDescent="0.3">
      <c r="A33" s="3">
        <v>33</v>
      </c>
      <c r="B33" s="2">
        <v>7.8204399999999996</v>
      </c>
      <c r="C33" s="2"/>
      <c r="D33" s="3"/>
      <c r="E33" s="3"/>
    </row>
    <row r="34" spans="1:5" x14ac:dyDescent="0.3">
      <c r="A34" s="3">
        <v>34</v>
      </c>
      <c r="B34" s="2">
        <v>7.8204399999999996</v>
      </c>
      <c r="C34" s="2"/>
      <c r="D34" s="3"/>
      <c r="E34" s="3"/>
    </row>
    <row r="35" spans="1:5" x14ac:dyDescent="0.3">
      <c r="A35" s="3">
        <v>35</v>
      </c>
      <c r="B35" s="2">
        <v>7.7057900000000004</v>
      </c>
      <c r="C35" s="2"/>
      <c r="D35" s="3"/>
      <c r="E35" s="3"/>
    </row>
    <row r="36" spans="1:5" x14ac:dyDescent="0.3">
      <c r="A36" s="3">
        <v>36</v>
      </c>
      <c r="B36" s="2">
        <v>7.7057900000000004</v>
      </c>
      <c r="C36" s="2"/>
      <c r="D36" s="3"/>
      <c r="E36" s="3"/>
    </row>
    <row r="37" spans="1:5" x14ac:dyDescent="0.3">
      <c r="A37" s="3">
        <v>37</v>
      </c>
      <c r="B37" s="2">
        <v>7.59443</v>
      </c>
      <c r="C37" s="2"/>
      <c r="D37" s="3"/>
      <c r="E37" s="3"/>
    </row>
    <row r="38" spans="1:5" x14ac:dyDescent="0.3">
      <c r="A38" s="3">
        <v>38</v>
      </c>
      <c r="B38" s="2">
        <v>7.59443</v>
      </c>
      <c r="C38" s="2"/>
      <c r="D38" s="3"/>
      <c r="E38" s="3"/>
    </row>
    <row r="39" spans="1:5" x14ac:dyDescent="0.3">
      <c r="A39" s="3">
        <v>39</v>
      </c>
      <c r="B39" s="2">
        <v>7.8204399999999996</v>
      </c>
      <c r="C39" s="2">
        <f>(0.15/(2*1.5))</f>
        <v>4.9999999999999996E-2</v>
      </c>
      <c r="D39" s="3">
        <f>SUM(B39:B47)/9</f>
        <v>7.7822233333333326</v>
      </c>
      <c r="E39" s="3">
        <f>(D39-D$2)/D$2</f>
        <v>0.22593717930518903</v>
      </c>
    </row>
    <row r="40" spans="1:5" x14ac:dyDescent="0.3">
      <c r="A40" s="3">
        <v>40</v>
      </c>
      <c r="B40" s="2">
        <v>7.8204399999999996</v>
      </c>
      <c r="C40" s="2"/>
      <c r="D40" s="3"/>
      <c r="E40" s="3"/>
    </row>
    <row r="41" spans="1:5" x14ac:dyDescent="0.3">
      <c r="A41" s="3">
        <v>41</v>
      </c>
      <c r="B41" s="2">
        <v>7.8204399999999996</v>
      </c>
      <c r="C41" s="2"/>
      <c r="D41" s="3"/>
      <c r="E41" s="3"/>
    </row>
    <row r="42" spans="1:5" x14ac:dyDescent="0.3">
      <c r="A42" s="3">
        <v>42</v>
      </c>
      <c r="B42" s="2">
        <v>7.8204399999999996</v>
      </c>
      <c r="C42" s="2"/>
      <c r="D42" s="3"/>
      <c r="E42" s="3"/>
    </row>
    <row r="43" spans="1:5" x14ac:dyDescent="0.3">
      <c r="A43" s="3">
        <v>43</v>
      </c>
      <c r="B43" s="2">
        <v>7.8204399999999996</v>
      </c>
      <c r="C43" s="2"/>
      <c r="D43" s="3"/>
      <c r="E43" s="3"/>
    </row>
    <row r="44" spans="1:5" x14ac:dyDescent="0.3">
      <c r="A44" s="3">
        <v>44</v>
      </c>
      <c r="B44" s="2">
        <v>7.8204399999999996</v>
      </c>
      <c r="C44" s="2"/>
      <c r="D44" s="3"/>
      <c r="E44" s="3"/>
    </row>
    <row r="45" spans="1:5" x14ac:dyDescent="0.3">
      <c r="A45" s="3">
        <v>45</v>
      </c>
      <c r="B45" s="2">
        <v>7.7057900000000004</v>
      </c>
      <c r="C45" s="2"/>
      <c r="D45" s="3"/>
      <c r="E45" s="3"/>
    </row>
    <row r="46" spans="1:5" x14ac:dyDescent="0.3">
      <c r="A46" s="3">
        <v>46</v>
      </c>
      <c r="B46" s="2">
        <v>7.7057900000000004</v>
      </c>
      <c r="C46" s="2"/>
      <c r="D46" s="3"/>
      <c r="E46" s="3"/>
    </row>
    <row r="47" spans="1:5" x14ac:dyDescent="0.3">
      <c r="A47" s="3">
        <v>47</v>
      </c>
      <c r="B47" s="2">
        <v>7.7057900000000004</v>
      </c>
      <c r="C47" s="2"/>
      <c r="D47" s="3"/>
      <c r="E47" s="3"/>
    </row>
    <row r="48" spans="1:5" x14ac:dyDescent="0.3">
      <c r="A48" s="3">
        <v>48</v>
      </c>
      <c r="B48" s="2">
        <v>9.6901799999999998</v>
      </c>
      <c r="C48" s="2">
        <f>(0.15/(2*1.25))</f>
        <v>0.06</v>
      </c>
      <c r="D48" s="3">
        <f>SUM(B48:B56)/9</f>
        <v>9.5162111111111116</v>
      </c>
      <c r="E48" s="3">
        <f>(D48-D$2)/D$2</f>
        <v>0.49909306216624333</v>
      </c>
    </row>
    <row r="49" spans="1:5" x14ac:dyDescent="0.3">
      <c r="A49" s="3">
        <v>49</v>
      </c>
      <c r="B49" s="2">
        <v>9.51553</v>
      </c>
      <c r="C49" s="2"/>
      <c r="D49" s="3"/>
      <c r="E49" s="3"/>
    </row>
    <row r="50" spans="1:5" x14ac:dyDescent="0.3">
      <c r="A50" s="3">
        <v>50</v>
      </c>
      <c r="B50" s="2">
        <v>9.51553</v>
      </c>
      <c r="C50" s="2"/>
      <c r="D50" s="3"/>
      <c r="E50" s="3"/>
    </row>
    <row r="51" spans="1:5" x14ac:dyDescent="0.3">
      <c r="A51" s="3">
        <v>51</v>
      </c>
      <c r="B51" s="2">
        <v>9.51553</v>
      </c>
      <c r="C51" s="2"/>
      <c r="D51" s="3"/>
      <c r="E51" s="3"/>
    </row>
    <row r="52" spans="1:5" x14ac:dyDescent="0.3">
      <c r="A52" s="3">
        <v>52</v>
      </c>
      <c r="B52" s="2">
        <v>9.51553</v>
      </c>
      <c r="C52" s="2"/>
      <c r="D52" s="3"/>
      <c r="E52" s="3"/>
    </row>
    <row r="53" spans="1:5" x14ac:dyDescent="0.3">
      <c r="A53" s="3">
        <v>53</v>
      </c>
      <c r="B53" s="2">
        <v>9.51553</v>
      </c>
      <c r="C53" s="2"/>
      <c r="D53" s="3"/>
      <c r="E53" s="3"/>
    </row>
    <row r="54" spans="1:5" x14ac:dyDescent="0.3">
      <c r="A54" s="3">
        <v>54</v>
      </c>
      <c r="B54" s="2">
        <v>9.3470099999999992</v>
      </c>
      <c r="C54" s="2"/>
      <c r="D54" s="3"/>
      <c r="E54" s="3"/>
    </row>
    <row r="55" spans="1:5" x14ac:dyDescent="0.3">
      <c r="A55" s="3">
        <v>55</v>
      </c>
      <c r="B55" s="2">
        <v>9.51553</v>
      </c>
      <c r="C55" s="2"/>
      <c r="D55" s="3"/>
      <c r="E55" s="3"/>
    </row>
    <row r="56" spans="1:5" x14ac:dyDescent="0.3">
      <c r="A56" s="3">
        <v>56</v>
      </c>
      <c r="B56" s="2">
        <v>9.51553</v>
      </c>
      <c r="C56" s="2"/>
      <c r="D56" s="3"/>
      <c r="E56" s="3"/>
    </row>
    <row r="57" spans="1:5" x14ac:dyDescent="0.3">
      <c r="A57" s="3">
        <v>57</v>
      </c>
      <c r="B57" s="2">
        <v>12.41953</v>
      </c>
      <c r="C57" s="2">
        <f>(0.15/(2*1))</f>
        <v>7.4999999999999997E-2</v>
      </c>
      <c r="D57" s="3">
        <f>SUM(B57:B65)/9</f>
        <v>12.076253333333336</v>
      </c>
      <c r="E57" s="3">
        <f>(D57-D$2)/D$2</f>
        <v>0.90237767716443806</v>
      </c>
    </row>
    <row r="58" spans="1:5" x14ac:dyDescent="0.3">
      <c r="A58" s="3">
        <v>58</v>
      </c>
      <c r="B58" s="2">
        <v>12.13522</v>
      </c>
      <c r="C58" s="2"/>
      <c r="D58" s="3"/>
      <c r="E58" s="3"/>
    </row>
    <row r="59" spans="1:5" x14ac:dyDescent="0.3">
      <c r="A59" s="3">
        <v>59</v>
      </c>
      <c r="B59" s="2">
        <v>11.86355</v>
      </c>
      <c r="C59" s="2"/>
      <c r="D59" s="3"/>
      <c r="E59" s="3"/>
    </row>
    <row r="60" spans="1:5" x14ac:dyDescent="0.3">
      <c r="A60" s="3">
        <v>60</v>
      </c>
      <c r="B60" s="2">
        <v>11.86355</v>
      </c>
      <c r="C60" s="2"/>
      <c r="D60" s="3"/>
      <c r="E60" s="3"/>
    </row>
    <row r="61" spans="1:5" x14ac:dyDescent="0.3">
      <c r="A61" s="3">
        <v>61</v>
      </c>
      <c r="B61" s="2">
        <v>12.13522</v>
      </c>
      <c r="C61" s="2"/>
      <c r="D61" s="3"/>
      <c r="E61" s="3"/>
    </row>
    <row r="62" spans="1:5" x14ac:dyDescent="0.3">
      <c r="A62" s="3">
        <v>62</v>
      </c>
      <c r="B62" s="2">
        <v>11.86355</v>
      </c>
      <c r="C62" s="2"/>
      <c r="D62" s="3"/>
      <c r="E62" s="3"/>
    </row>
    <row r="63" spans="1:5" x14ac:dyDescent="0.3">
      <c r="A63" s="3">
        <v>63</v>
      </c>
      <c r="B63" s="2">
        <v>12.13522</v>
      </c>
      <c r="C63" s="2"/>
      <c r="D63" s="3"/>
      <c r="E63" s="3"/>
    </row>
    <row r="64" spans="1:5" x14ac:dyDescent="0.3">
      <c r="A64" s="3">
        <v>64</v>
      </c>
      <c r="B64" s="2">
        <v>12.13522</v>
      </c>
      <c r="C64" s="2"/>
      <c r="D64" s="3"/>
      <c r="E64" s="3"/>
    </row>
    <row r="65" spans="1:5" x14ac:dyDescent="0.3">
      <c r="A65" s="3">
        <v>65</v>
      </c>
      <c r="B65" s="2">
        <v>12.13522</v>
      </c>
      <c r="C65" s="2"/>
      <c r="D65" s="3"/>
      <c r="E65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475C-5479-42FF-A601-07927FE7F2FC}">
  <dimension ref="A1:F76"/>
  <sheetViews>
    <sheetView workbookViewId="0">
      <selection sqref="A1:F76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10" t="s">
        <v>28</v>
      </c>
    </row>
    <row r="2" spans="1:6" ht="15" thickBot="1" x14ac:dyDescent="0.35">
      <c r="A2">
        <v>1</v>
      </c>
      <c r="B2" s="1">
        <v>2.9397000000000002</v>
      </c>
      <c r="C2" s="5">
        <f>0</f>
        <v>0</v>
      </c>
      <c r="D2" s="4">
        <f>SUM(B2:B10)/9</f>
        <v>2.9290322222222227</v>
      </c>
      <c r="E2" s="4">
        <f>(D2-D$2)/D$2</f>
        <v>0</v>
      </c>
      <c r="F2" s="11">
        <f>SLOPE(E2:E68,C2:C68)</f>
        <v>6.0814994796479462</v>
      </c>
    </row>
    <row r="3" spans="1:6" x14ac:dyDescent="0.3">
      <c r="A3">
        <v>2</v>
      </c>
      <c r="B3" s="1">
        <v>2.8759199999999998</v>
      </c>
      <c r="C3" s="5"/>
      <c r="D3" s="4"/>
      <c r="E3" s="4"/>
    </row>
    <row r="4" spans="1:6" x14ac:dyDescent="0.3">
      <c r="A4">
        <v>3</v>
      </c>
      <c r="B4" s="1">
        <v>2.9397000000000002</v>
      </c>
      <c r="C4" s="5"/>
      <c r="D4" s="4"/>
      <c r="E4" s="4"/>
    </row>
    <row r="5" spans="1:6" x14ac:dyDescent="0.3">
      <c r="A5">
        <v>4</v>
      </c>
      <c r="B5" s="1">
        <v>2.9397000000000002</v>
      </c>
      <c r="C5" s="5"/>
      <c r="D5" s="4"/>
      <c r="E5" s="4"/>
    </row>
    <row r="6" spans="1:6" x14ac:dyDescent="0.3">
      <c r="A6">
        <v>5</v>
      </c>
      <c r="B6" s="1">
        <v>2.9397000000000002</v>
      </c>
      <c r="C6" s="5"/>
      <c r="D6" s="4"/>
      <c r="E6" s="4"/>
    </row>
    <row r="7" spans="1:6" x14ac:dyDescent="0.3">
      <c r="A7">
        <v>6</v>
      </c>
      <c r="B7" s="1">
        <v>2.9397000000000002</v>
      </c>
      <c r="C7" s="5"/>
      <c r="D7" s="4"/>
      <c r="E7" s="4"/>
    </row>
    <row r="8" spans="1:6" x14ac:dyDescent="0.3">
      <c r="A8">
        <v>7</v>
      </c>
      <c r="B8" s="1">
        <v>2.90747</v>
      </c>
      <c r="C8" s="5"/>
      <c r="D8" s="4"/>
      <c r="E8" s="4"/>
    </row>
    <row r="9" spans="1:6" x14ac:dyDescent="0.3">
      <c r="A9">
        <v>8</v>
      </c>
      <c r="B9" s="1">
        <v>2.9397000000000002</v>
      </c>
      <c r="C9" s="5"/>
      <c r="D9" s="4"/>
      <c r="E9" s="4"/>
    </row>
    <row r="10" spans="1:6" x14ac:dyDescent="0.3">
      <c r="A10">
        <v>9</v>
      </c>
      <c r="B10" s="1">
        <v>2.9397000000000002</v>
      </c>
      <c r="C10" s="5"/>
      <c r="D10" s="4"/>
      <c r="E10" s="4"/>
    </row>
    <row r="11" spans="1:6" x14ac:dyDescent="0.3">
      <c r="A11">
        <v>10</v>
      </c>
      <c r="B11" s="1">
        <v>3.6173999999999999</v>
      </c>
      <c r="C11" s="5">
        <f>(0.15/(2*2.25))</f>
        <v>3.3333333333333333E-2</v>
      </c>
      <c r="D11" s="4">
        <f>SUM(B11:B20)/10</f>
        <v>3.6323569999999998</v>
      </c>
      <c r="E11" s="4">
        <f>(D11-D$2)/D$2</f>
        <v>0.24012189843516737</v>
      </c>
    </row>
    <row r="12" spans="1:6" x14ac:dyDescent="0.3">
      <c r="A12">
        <v>11</v>
      </c>
      <c r="B12" s="1">
        <v>3.6173999999999999</v>
      </c>
      <c r="C12" s="5"/>
      <c r="D12" s="4"/>
      <c r="E12" s="4"/>
    </row>
    <row r="13" spans="1:6" x14ac:dyDescent="0.3">
      <c r="A13">
        <v>12</v>
      </c>
      <c r="B13" s="1">
        <v>3.6173999999999999</v>
      </c>
      <c r="C13" s="5"/>
      <c r="D13" s="4"/>
      <c r="E13" s="4"/>
    </row>
    <row r="14" spans="1:6" x14ac:dyDescent="0.3">
      <c r="A14">
        <v>13</v>
      </c>
      <c r="B14" s="1">
        <v>3.6173999999999999</v>
      </c>
      <c r="C14" s="5"/>
      <c r="D14" s="4"/>
      <c r="E14" s="4"/>
    </row>
    <row r="15" spans="1:6" x14ac:dyDescent="0.3">
      <c r="A15">
        <v>14</v>
      </c>
      <c r="B15" s="1">
        <v>3.5692499999999998</v>
      </c>
      <c r="C15" s="5"/>
      <c r="D15" s="4"/>
      <c r="E15" s="4"/>
    </row>
    <row r="16" spans="1:6" x14ac:dyDescent="0.3">
      <c r="A16">
        <v>15</v>
      </c>
      <c r="B16" s="1">
        <v>3.6173999999999999</v>
      </c>
      <c r="C16" s="5"/>
      <c r="D16" s="4"/>
      <c r="E16" s="4"/>
    </row>
    <row r="17" spans="1:5" x14ac:dyDescent="0.3">
      <c r="A17">
        <v>16</v>
      </c>
      <c r="B17" s="1">
        <v>3.66683</v>
      </c>
      <c r="C17" s="5"/>
      <c r="D17" s="4"/>
      <c r="E17" s="4"/>
    </row>
    <row r="18" spans="1:5" x14ac:dyDescent="0.3">
      <c r="A18">
        <v>17</v>
      </c>
      <c r="B18" s="1">
        <v>3.66683</v>
      </c>
      <c r="C18" s="5"/>
      <c r="D18" s="4"/>
      <c r="E18" s="4"/>
    </row>
    <row r="19" spans="1:5" x14ac:dyDescent="0.3">
      <c r="A19">
        <v>18</v>
      </c>
      <c r="B19" s="1">
        <v>3.66683</v>
      </c>
      <c r="C19" s="5"/>
      <c r="D19" s="4"/>
      <c r="E19" s="4"/>
    </row>
    <row r="20" spans="1:5" x14ac:dyDescent="0.3">
      <c r="A20">
        <v>19</v>
      </c>
      <c r="B20" s="1">
        <v>3.66683</v>
      </c>
      <c r="C20" s="5"/>
      <c r="D20" s="4"/>
      <c r="E20" s="4"/>
    </row>
    <row r="21" spans="1:5" x14ac:dyDescent="0.3">
      <c r="A21">
        <v>20</v>
      </c>
      <c r="B21" s="1">
        <v>3.8784800000000001</v>
      </c>
      <c r="C21" s="5">
        <f>(0.15/(2*2))</f>
        <v>3.7499999999999999E-2</v>
      </c>
      <c r="D21" s="4">
        <f>SUM(B21:B30)/10</f>
        <v>3.839903000000001</v>
      </c>
      <c r="E21" s="4">
        <f>(D21-D$2)/D$2</f>
        <v>0.31098011516128393</v>
      </c>
    </row>
    <row r="22" spans="1:5" x14ac:dyDescent="0.3">
      <c r="A22">
        <v>21</v>
      </c>
      <c r="B22" s="1">
        <v>3.8233700000000002</v>
      </c>
      <c r="C22" s="5"/>
      <c r="D22" s="4"/>
      <c r="E22" s="4"/>
    </row>
    <row r="23" spans="1:5" x14ac:dyDescent="0.3">
      <c r="A23">
        <v>22</v>
      </c>
      <c r="B23" s="1">
        <v>3.8233700000000002</v>
      </c>
      <c r="C23" s="5"/>
      <c r="D23" s="4"/>
      <c r="E23" s="4"/>
    </row>
    <row r="24" spans="1:5" x14ac:dyDescent="0.3">
      <c r="A24">
        <v>23</v>
      </c>
      <c r="B24" s="1">
        <v>3.8233700000000002</v>
      </c>
      <c r="C24" s="5"/>
      <c r="D24" s="4"/>
      <c r="E24" s="4"/>
    </row>
    <row r="25" spans="1:5" x14ac:dyDescent="0.3">
      <c r="A25">
        <v>24</v>
      </c>
      <c r="B25" s="1">
        <v>3.8233700000000002</v>
      </c>
      <c r="C25" s="5"/>
      <c r="D25" s="4"/>
      <c r="E25" s="4"/>
    </row>
    <row r="26" spans="1:5" x14ac:dyDescent="0.3">
      <c r="A26">
        <v>25</v>
      </c>
      <c r="B26" s="1">
        <v>3.8233700000000002</v>
      </c>
      <c r="C26" s="5"/>
      <c r="D26" s="4"/>
      <c r="E26" s="4"/>
    </row>
    <row r="27" spans="1:5" x14ac:dyDescent="0.3">
      <c r="A27">
        <v>26</v>
      </c>
      <c r="B27" s="1">
        <v>3.8233700000000002</v>
      </c>
      <c r="C27" s="5"/>
      <c r="D27" s="4"/>
      <c r="E27" s="4"/>
    </row>
    <row r="28" spans="1:5" x14ac:dyDescent="0.3">
      <c r="A28">
        <v>27</v>
      </c>
      <c r="B28" s="1">
        <v>3.8233700000000002</v>
      </c>
      <c r="C28" s="5"/>
      <c r="D28" s="4"/>
      <c r="E28" s="4"/>
    </row>
    <row r="29" spans="1:5" x14ac:dyDescent="0.3">
      <c r="A29">
        <v>28</v>
      </c>
      <c r="B29" s="1">
        <v>3.8784800000000001</v>
      </c>
      <c r="C29" s="5"/>
      <c r="D29" s="4"/>
      <c r="E29" s="4"/>
    </row>
    <row r="30" spans="1:5" x14ac:dyDescent="0.3">
      <c r="A30">
        <v>29</v>
      </c>
      <c r="B30" s="1">
        <v>3.8784800000000001</v>
      </c>
      <c r="C30" s="5"/>
      <c r="D30" s="4"/>
      <c r="E30" s="4"/>
    </row>
    <row r="31" spans="1:5" x14ac:dyDescent="0.3">
      <c r="A31">
        <v>30</v>
      </c>
      <c r="B31" s="1">
        <v>3.8784800000000001</v>
      </c>
      <c r="C31" s="5">
        <f>(0.15/(2*1.75))</f>
        <v>4.2857142857142858E-2</v>
      </c>
      <c r="D31" s="4">
        <f>SUM(B31:B40)/10</f>
        <v>3.9068300000000002</v>
      </c>
      <c r="E31" s="4">
        <f>(D31-D$2)/D$2</f>
        <v>0.33382964187260927</v>
      </c>
    </row>
    <row r="32" spans="1:5" x14ac:dyDescent="0.3">
      <c r="A32">
        <v>31</v>
      </c>
      <c r="B32" s="1">
        <v>3.8784800000000001</v>
      </c>
      <c r="C32" s="5"/>
      <c r="D32" s="4"/>
      <c r="E32" s="4"/>
    </row>
    <row r="33" spans="1:5" x14ac:dyDescent="0.3">
      <c r="A33">
        <v>32</v>
      </c>
      <c r="B33" s="1">
        <v>3.8784800000000001</v>
      </c>
      <c r="C33" s="5"/>
      <c r="D33" s="4"/>
      <c r="E33" s="4"/>
    </row>
    <row r="34" spans="1:5" x14ac:dyDescent="0.3">
      <c r="A34">
        <v>33</v>
      </c>
      <c r="B34" s="1">
        <v>3.8784800000000001</v>
      </c>
      <c r="C34" s="5"/>
      <c r="D34" s="4"/>
      <c r="E34" s="4"/>
    </row>
    <row r="35" spans="1:5" x14ac:dyDescent="0.3">
      <c r="A35">
        <v>34</v>
      </c>
      <c r="B35" s="1">
        <v>3.8784800000000001</v>
      </c>
      <c r="C35" s="5"/>
      <c r="D35" s="4"/>
      <c r="E35" s="4"/>
    </row>
    <row r="36" spans="1:5" x14ac:dyDescent="0.3">
      <c r="A36">
        <v>35</v>
      </c>
      <c r="B36" s="1">
        <v>3.9351799999999999</v>
      </c>
      <c r="C36" s="5"/>
      <c r="D36" s="4"/>
      <c r="E36" s="4"/>
    </row>
    <row r="37" spans="1:5" x14ac:dyDescent="0.3">
      <c r="A37">
        <v>36</v>
      </c>
      <c r="B37" s="1">
        <v>3.9351799999999999</v>
      </c>
      <c r="C37" s="5"/>
      <c r="D37" s="4"/>
      <c r="E37" s="4"/>
    </row>
    <row r="38" spans="1:5" x14ac:dyDescent="0.3">
      <c r="A38">
        <v>37</v>
      </c>
      <c r="B38" s="1">
        <v>3.9351799999999999</v>
      </c>
      <c r="C38" s="5"/>
      <c r="D38" s="4"/>
      <c r="E38" s="4"/>
    </row>
    <row r="39" spans="1:5" x14ac:dyDescent="0.3">
      <c r="A39">
        <v>38</v>
      </c>
      <c r="B39" s="1">
        <v>3.9351799999999999</v>
      </c>
      <c r="C39" s="5"/>
      <c r="D39" s="4"/>
      <c r="E39" s="4"/>
    </row>
    <row r="40" spans="1:5" x14ac:dyDescent="0.3">
      <c r="A40">
        <v>39</v>
      </c>
      <c r="B40" s="1">
        <v>3.9351799999999999</v>
      </c>
      <c r="C40" s="5"/>
      <c r="D40" s="4"/>
      <c r="E40" s="4"/>
    </row>
    <row r="41" spans="1:5" x14ac:dyDescent="0.3">
      <c r="A41">
        <v>40</v>
      </c>
      <c r="B41" s="1">
        <v>3.9351799999999999</v>
      </c>
      <c r="C41" s="5">
        <f>(0.15/(2*1.5))</f>
        <v>4.9999999999999996E-2</v>
      </c>
      <c r="D41" s="4">
        <f>SUM(B41:B49)/9</f>
        <v>3.9288799999999995</v>
      </c>
      <c r="E41" s="4">
        <f>(D41-D$2)/D$2</f>
        <v>0.34135772566517003</v>
      </c>
    </row>
    <row r="42" spans="1:5" x14ac:dyDescent="0.3">
      <c r="A42">
        <v>41</v>
      </c>
      <c r="B42" s="1">
        <v>3.9351799999999999</v>
      </c>
      <c r="C42" s="5"/>
      <c r="D42" s="4"/>
      <c r="E42" s="4"/>
    </row>
    <row r="43" spans="1:5" x14ac:dyDescent="0.3">
      <c r="A43">
        <v>42</v>
      </c>
      <c r="B43" s="1">
        <v>3.8784800000000001</v>
      </c>
      <c r="C43" s="5"/>
      <c r="D43" s="4"/>
      <c r="E43" s="4"/>
    </row>
    <row r="44" spans="1:5" x14ac:dyDescent="0.3">
      <c r="A44">
        <v>43</v>
      </c>
      <c r="B44" s="1">
        <v>3.9351799999999999</v>
      </c>
      <c r="C44" s="5"/>
      <c r="D44" s="4"/>
      <c r="E44" s="4"/>
    </row>
    <row r="45" spans="1:5" x14ac:dyDescent="0.3">
      <c r="A45">
        <v>44</v>
      </c>
      <c r="B45" s="1">
        <v>3.9351799999999999</v>
      </c>
      <c r="C45" s="5"/>
      <c r="D45" s="4"/>
      <c r="E45" s="4"/>
    </row>
    <row r="46" spans="1:5" x14ac:dyDescent="0.3">
      <c r="A46">
        <v>45</v>
      </c>
      <c r="B46" s="1">
        <v>3.9351799999999999</v>
      </c>
      <c r="C46" s="5"/>
      <c r="D46" s="4"/>
      <c r="E46" s="4"/>
    </row>
    <row r="47" spans="1:5" x14ac:dyDescent="0.3">
      <c r="A47">
        <v>46</v>
      </c>
      <c r="B47" s="1">
        <v>3.9351799999999999</v>
      </c>
      <c r="C47" s="5"/>
      <c r="D47" s="4"/>
      <c r="E47" s="4"/>
    </row>
    <row r="48" spans="1:5" x14ac:dyDescent="0.3">
      <c r="A48">
        <v>47</v>
      </c>
      <c r="B48" s="1">
        <v>3.9351799999999999</v>
      </c>
      <c r="C48" s="5"/>
      <c r="D48" s="4"/>
      <c r="E48" s="4"/>
    </row>
    <row r="49" spans="1:5" x14ac:dyDescent="0.3">
      <c r="A49">
        <v>48</v>
      </c>
      <c r="B49" s="1">
        <v>3.9351799999999999</v>
      </c>
      <c r="C49" s="5"/>
      <c r="D49" s="4"/>
      <c r="E49" s="4"/>
    </row>
    <row r="50" spans="1:5" x14ac:dyDescent="0.3">
      <c r="A50">
        <v>49</v>
      </c>
      <c r="B50" s="1">
        <v>3.8233700000000002</v>
      </c>
      <c r="C50" s="5">
        <f>(0.15/(2*1.25))</f>
        <v>0.06</v>
      </c>
      <c r="D50" s="4">
        <f>SUM(B50:B58)/9</f>
        <v>3.8478633333333332</v>
      </c>
      <c r="E50" s="4">
        <f>(D50-D$2)/D$2</f>
        <v>0.31369785014314522</v>
      </c>
    </row>
    <row r="51" spans="1:5" x14ac:dyDescent="0.3">
      <c r="A51">
        <v>50</v>
      </c>
      <c r="B51" s="1">
        <v>3.8233700000000002</v>
      </c>
      <c r="C51" s="5"/>
      <c r="D51" s="4"/>
      <c r="E51" s="4"/>
    </row>
    <row r="52" spans="1:5" x14ac:dyDescent="0.3">
      <c r="A52">
        <v>51</v>
      </c>
      <c r="B52" s="1">
        <v>3.8233700000000002</v>
      </c>
      <c r="C52" s="5"/>
      <c r="D52" s="4"/>
      <c r="E52" s="4"/>
    </row>
    <row r="53" spans="1:5" x14ac:dyDescent="0.3">
      <c r="A53">
        <v>52</v>
      </c>
      <c r="B53" s="1">
        <v>3.8233700000000002</v>
      </c>
      <c r="C53" s="5"/>
      <c r="D53" s="4"/>
      <c r="E53" s="4"/>
    </row>
    <row r="54" spans="1:5" x14ac:dyDescent="0.3">
      <c r="A54">
        <v>53</v>
      </c>
      <c r="B54" s="1">
        <v>3.8233700000000002</v>
      </c>
      <c r="C54" s="5"/>
      <c r="D54" s="4"/>
      <c r="E54" s="4"/>
    </row>
    <row r="55" spans="1:5" x14ac:dyDescent="0.3">
      <c r="A55">
        <v>54</v>
      </c>
      <c r="B55" s="1">
        <v>3.8784800000000001</v>
      </c>
      <c r="C55" s="5"/>
      <c r="D55" s="4"/>
      <c r="E55" s="4"/>
    </row>
    <row r="56" spans="1:5" x14ac:dyDescent="0.3">
      <c r="A56">
        <v>55</v>
      </c>
      <c r="B56" s="1">
        <v>3.8784800000000001</v>
      </c>
      <c r="C56" s="5"/>
      <c r="D56" s="4"/>
      <c r="E56" s="4"/>
    </row>
    <row r="57" spans="1:5" x14ac:dyDescent="0.3">
      <c r="A57">
        <v>56</v>
      </c>
      <c r="B57" s="1">
        <v>3.8784800000000001</v>
      </c>
      <c r="C57" s="5"/>
      <c r="D57" s="4"/>
      <c r="E57" s="4"/>
    </row>
    <row r="58" spans="1:5" x14ac:dyDescent="0.3">
      <c r="A58">
        <v>57</v>
      </c>
      <c r="B58" s="1">
        <v>3.8784800000000001</v>
      </c>
      <c r="C58" s="5"/>
      <c r="D58" s="4"/>
      <c r="E58" s="4"/>
    </row>
    <row r="59" spans="1:5" x14ac:dyDescent="0.3">
      <c r="A59">
        <v>58</v>
      </c>
      <c r="B59" s="1">
        <v>4.3125400000000003</v>
      </c>
      <c r="C59" s="5">
        <f>(0.15/(2*1))</f>
        <v>7.4999999999999997E-2</v>
      </c>
      <c r="D59" s="4">
        <f>SUM(B59:B68)/10</f>
        <v>4.3898579999999994</v>
      </c>
      <c r="E59" s="4">
        <f>(D59-D$2)/D$2</f>
        <v>0.49874008441923701</v>
      </c>
    </row>
    <row r="60" spans="1:5" x14ac:dyDescent="0.3">
      <c r="A60">
        <v>59</v>
      </c>
      <c r="B60" s="1">
        <v>4.3824199999999998</v>
      </c>
      <c r="C60" s="5"/>
      <c r="D60" s="4"/>
      <c r="E60" s="4"/>
    </row>
    <row r="61" spans="1:5" x14ac:dyDescent="0.3">
      <c r="A61">
        <v>60</v>
      </c>
      <c r="B61" s="1">
        <v>4.3824199999999998</v>
      </c>
      <c r="C61" s="5"/>
      <c r="D61" s="4"/>
      <c r="E61" s="4"/>
    </row>
    <row r="62" spans="1:5" x14ac:dyDescent="0.3">
      <c r="A62">
        <v>61</v>
      </c>
      <c r="B62" s="1">
        <v>4.3824199999999998</v>
      </c>
      <c r="C62" s="5"/>
      <c r="D62" s="4"/>
      <c r="E62" s="4"/>
    </row>
    <row r="63" spans="1:5" x14ac:dyDescent="0.3">
      <c r="A63">
        <v>62</v>
      </c>
      <c r="B63" s="1">
        <v>4.3824199999999998</v>
      </c>
      <c r="C63" s="5"/>
      <c r="D63" s="4"/>
      <c r="E63" s="4"/>
    </row>
    <row r="64" spans="1:5" x14ac:dyDescent="0.3">
      <c r="A64">
        <v>63</v>
      </c>
      <c r="B64" s="1">
        <v>4.3824199999999998</v>
      </c>
      <c r="C64" s="5"/>
      <c r="D64" s="4"/>
      <c r="E64" s="4"/>
    </row>
    <row r="65" spans="1:5" x14ac:dyDescent="0.3">
      <c r="A65">
        <v>64</v>
      </c>
      <c r="B65" s="1">
        <v>4.3824199999999998</v>
      </c>
      <c r="C65" s="5"/>
      <c r="D65" s="4"/>
      <c r="E65" s="4"/>
    </row>
    <row r="66" spans="1:5" x14ac:dyDescent="0.3">
      <c r="A66">
        <v>65</v>
      </c>
      <c r="B66" s="1">
        <v>4.3824199999999998</v>
      </c>
      <c r="C66" s="5"/>
      <c r="D66" s="4"/>
      <c r="E66" s="4"/>
    </row>
    <row r="67" spans="1:5" x14ac:dyDescent="0.3">
      <c r="A67">
        <v>66</v>
      </c>
      <c r="B67" s="1">
        <v>4.4545500000000002</v>
      </c>
      <c r="C67" s="5"/>
      <c r="D67" s="4"/>
      <c r="E67" s="4"/>
    </row>
    <row r="68" spans="1:5" x14ac:dyDescent="0.3">
      <c r="A68">
        <v>67</v>
      </c>
      <c r="B68" s="1">
        <v>4.4545500000000002</v>
      </c>
      <c r="C68" s="5"/>
      <c r="D68" s="4"/>
      <c r="E68" s="4"/>
    </row>
    <row r="69" spans="1:5" x14ac:dyDescent="0.3">
      <c r="A69">
        <v>68</v>
      </c>
      <c r="B69" s="1">
        <v>4.4545500000000002</v>
      </c>
      <c r="C69" s="4">
        <v>0.1</v>
      </c>
      <c r="D69" s="4">
        <f>SUM(B69:B76)/8</f>
        <v>4.5014237499999989</v>
      </c>
      <c r="E69" s="4">
        <f>(D69-D$2)/D$2</f>
        <v>0.53682971318930084</v>
      </c>
    </row>
    <row r="70" spans="1:5" x14ac:dyDescent="0.3">
      <c r="A70">
        <v>69</v>
      </c>
      <c r="B70" s="1">
        <v>4.4545500000000002</v>
      </c>
      <c r="C70" s="4"/>
      <c r="D70" s="4"/>
      <c r="E70" s="4"/>
    </row>
    <row r="71" spans="1:5" x14ac:dyDescent="0.3">
      <c r="A71">
        <v>70</v>
      </c>
      <c r="B71" s="1">
        <v>4.4545500000000002</v>
      </c>
      <c r="C71" s="4"/>
      <c r="D71" s="4"/>
      <c r="E71" s="4"/>
    </row>
    <row r="72" spans="1:5" x14ac:dyDescent="0.3">
      <c r="A72">
        <v>71</v>
      </c>
      <c r="B72" s="1">
        <v>4.5290499999999998</v>
      </c>
      <c r="C72" s="4"/>
      <c r="D72" s="4"/>
      <c r="E72" s="4"/>
    </row>
    <row r="73" spans="1:5" x14ac:dyDescent="0.3">
      <c r="A73">
        <v>72</v>
      </c>
      <c r="B73" s="1">
        <v>4.5290499999999998</v>
      </c>
      <c r="C73" s="4"/>
      <c r="D73" s="4"/>
      <c r="E73" s="4"/>
    </row>
    <row r="74" spans="1:5" x14ac:dyDescent="0.3">
      <c r="A74">
        <v>73</v>
      </c>
      <c r="B74" s="1">
        <v>4.5290499999999998</v>
      </c>
      <c r="C74" s="4"/>
      <c r="D74" s="4"/>
      <c r="E74" s="4"/>
    </row>
    <row r="75" spans="1:5" x14ac:dyDescent="0.3">
      <c r="A75">
        <v>74</v>
      </c>
      <c r="B75" s="1">
        <v>4.4545500000000002</v>
      </c>
      <c r="C75" s="4"/>
      <c r="D75" s="4"/>
      <c r="E75" s="4"/>
    </row>
    <row r="76" spans="1:5" x14ac:dyDescent="0.3">
      <c r="A76">
        <v>75</v>
      </c>
      <c r="B76" s="1">
        <v>4.6060400000000001</v>
      </c>
      <c r="C76" s="4"/>
      <c r="D76" s="4"/>
      <c r="E76" s="4"/>
    </row>
  </sheetData>
  <mergeCells count="24">
    <mergeCell ref="C59:C68"/>
    <mergeCell ref="D59:D68"/>
    <mergeCell ref="E59:E68"/>
    <mergeCell ref="C69:C76"/>
    <mergeCell ref="D69:D76"/>
    <mergeCell ref="E69:E76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049F-2849-4C27-89BA-11FB96BEF02D}">
  <dimension ref="A1:F68"/>
  <sheetViews>
    <sheetView topLeftCell="A20" zoomScale="55" zoomScaleNormal="55" workbookViewId="0">
      <selection sqref="A1:F68"/>
    </sheetView>
  </sheetViews>
  <sheetFormatPr baseColWidth="10" defaultRowHeight="14.4" x14ac:dyDescent="0.3"/>
  <cols>
    <col min="1" max="2" width="11.109375" bestFit="1" customWidth="1"/>
    <col min="3" max="3" width="14.109375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10" t="s">
        <v>28</v>
      </c>
    </row>
    <row r="2" spans="1:6" ht="15" thickBot="1" x14ac:dyDescent="0.35">
      <c r="A2">
        <v>1</v>
      </c>
      <c r="B2" s="1">
        <v>2.4961000000000002</v>
      </c>
      <c r="C2" s="5">
        <f>0</f>
        <v>0</v>
      </c>
      <c r="D2" s="4">
        <f>SUM(B2:B10)/9</f>
        <v>2.5184344444444444</v>
      </c>
      <c r="E2" s="4">
        <f>(D2-D$2)/D$2</f>
        <v>0</v>
      </c>
      <c r="F2" s="11">
        <f>SLOPE(E2:E68,C2:C68)</f>
        <v>13.151090326916458</v>
      </c>
    </row>
    <row r="3" spans="1:6" x14ac:dyDescent="0.3">
      <c r="A3">
        <v>2</v>
      </c>
      <c r="B3" s="1">
        <v>2.52121</v>
      </c>
      <c r="C3" s="5"/>
      <c r="D3" s="4"/>
      <c r="E3" s="4"/>
    </row>
    <row r="4" spans="1:6" x14ac:dyDescent="0.3">
      <c r="A4">
        <v>3</v>
      </c>
      <c r="B4" s="1">
        <v>2.52121</v>
      </c>
      <c r="C4" s="5"/>
      <c r="D4" s="4"/>
      <c r="E4" s="4"/>
    </row>
    <row r="5" spans="1:6" x14ac:dyDescent="0.3">
      <c r="A5">
        <v>4</v>
      </c>
      <c r="B5" s="1">
        <v>2.5085999999999999</v>
      </c>
      <c r="C5" s="5"/>
      <c r="D5" s="4"/>
      <c r="E5" s="4"/>
    </row>
    <row r="6" spans="1:6" x14ac:dyDescent="0.3">
      <c r="A6">
        <v>5</v>
      </c>
      <c r="B6" s="1">
        <v>2.52121</v>
      </c>
      <c r="C6" s="5"/>
      <c r="D6" s="4"/>
      <c r="E6" s="4"/>
    </row>
    <row r="7" spans="1:6" x14ac:dyDescent="0.3">
      <c r="A7">
        <v>6</v>
      </c>
      <c r="B7" s="1">
        <v>2.5339499999999999</v>
      </c>
      <c r="C7" s="5"/>
      <c r="D7" s="4"/>
      <c r="E7" s="4"/>
    </row>
    <row r="8" spans="1:6" x14ac:dyDescent="0.3">
      <c r="A8">
        <v>7</v>
      </c>
      <c r="B8" s="1">
        <v>2.52121</v>
      </c>
      <c r="C8" s="5"/>
      <c r="D8" s="4"/>
      <c r="E8" s="4"/>
    </row>
    <row r="9" spans="1:6" x14ac:dyDescent="0.3">
      <c r="A9">
        <v>8</v>
      </c>
      <c r="B9" s="1">
        <v>2.52121</v>
      </c>
      <c r="C9" s="5"/>
      <c r="D9" s="4"/>
      <c r="E9" s="4"/>
    </row>
    <row r="10" spans="1:6" x14ac:dyDescent="0.3">
      <c r="A10">
        <v>9</v>
      </c>
      <c r="B10" s="1">
        <v>2.52121</v>
      </c>
      <c r="C10" s="5"/>
      <c r="D10" s="4"/>
      <c r="E10" s="4"/>
    </row>
    <row r="11" spans="1:6" x14ac:dyDescent="0.3">
      <c r="A11">
        <v>10</v>
      </c>
      <c r="B11" s="1">
        <v>2.77122</v>
      </c>
      <c r="C11" s="5">
        <f>(0.15/(2*2.25))</f>
        <v>3.3333333333333333E-2</v>
      </c>
      <c r="D11" s="4">
        <f>SUM(B11:B20)/10</f>
        <v>2.6723659999999998</v>
      </c>
      <c r="E11" s="4">
        <f>(D11-D$2)/D$2</f>
        <v>6.1121922746538673E-2</v>
      </c>
    </row>
    <row r="12" spans="1:6" x14ac:dyDescent="0.3">
      <c r="A12">
        <v>11</v>
      </c>
      <c r="B12" s="1">
        <v>2.80199</v>
      </c>
      <c r="C12" s="5"/>
      <c r="D12" s="4"/>
      <c r="E12" s="4"/>
    </row>
    <row r="13" spans="1:6" x14ac:dyDescent="0.3">
      <c r="A13">
        <v>12</v>
      </c>
      <c r="B13" s="1">
        <v>2.7865199999999999</v>
      </c>
      <c r="C13" s="5"/>
      <c r="D13" s="4"/>
      <c r="E13" s="4"/>
    </row>
    <row r="14" spans="1:6" x14ac:dyDescent="0.3">
      <c r="A14">
        <v>13</v>
      </c>
      <c r="B14" s="1">
        <v>2.77122</v>
      </c>
      <c r="C14" s="5"/>
      <c r="D14" s="4"/>
      <c r="E14" s="4"/>
    </row>
    <row r="15" spans="1:6" x14ac:dyDescent="0.3">
      <c r="A15">
        <v>14</v>
      </c>
      <c r="B15" s="1">
        <v>2.6827299999999998</v>
      </c>
      <c r="C15" s="5"/>
      <c r="D15" s="4"/>
      <c r="E15" s="4"/>
    </row>
    <row r="16" spans="1:6" x14ac:dyDescent="0.3">
      <c r="A16">
        <v>15</v>
      </c>
      <c r="B16" s="1">
        <v>2.6544400000000001</v>
      </c>
      <c r="C16" s="5"/>
      <c r="D16" s="4"/>
      <c r="E16" s="4"/>
    </row>
    <row r="17" spans="1:5" x14ac:dyDescent="0.3">
      <c r="A17">
        <v>16</v>
      </c>
      <c r="B17" s="1">
        <v>2.6267200000000002</v>
      </c>
      <c r="C17" s="5"/>
      <c r="D17" s="4"/>
      <c r="E17" s="4"/>
    </row>
    <row r="18" spans="1:5" x14ac:dyDescent="0.3">
      <c r="A18">
        <v>17</v>
      </c>
      <c r="B18" s="1">
        <v>2.5598000000000001</v>
      </c>
      <c r="C18" s="5"/>
      <c r="D18" s="4"/>
      <c r="E18" s="4"/>
    </row>
    <row r="19" spans="1:5" x14ac:dyDescent="0.3">
      <c r="A19">
        <v>18</v>
      </c>
      <c r="B19" s="1">
        <v>2.4961000000000002</v>
      </c>
      <c r="C19" s="5"/>
      <c r="D19" s="4"/>
      <c r="E19" s="4"/>
    </row>
    <row r="20" spans="1:5" x14ac:dyDescent="0.3">
      <c r="A20">
        <v>19</v>
      </c>
      <c r="B20" s="1">
        <v>2.5729199999999999</v>
      </c>
      <c r="C20" s="5"/>
      <c r="D20" s="4"/>
      <c r="E20" s="4"/>
    </row>
    <row r="21" spans="1:5" x14ac:dyDescent="0.3">
      <c r="A21">
        <v>20</v>
      </c>
      <c r="B21" s="1">
        <v>3.6716099999999998</v>
      </c>
      <c r="C21" s="5">
        <f>(0.15/(2*2))</f>
        <v>3.7499999999999999E-2</v>
      </c>
      <c r="D21" s="4">
        <f>SUM(B21:B30)/10</f>
        <v>3.6663839999999999</v>
      </c>
      <c r="E21" s="4">
        <f>(D21-D$2)/D$2</f>
        <v>0.45581871630126475</v>
      </c>
    </row>
    <row r="22" spans="1:5" x14ac:dyDescent="0.3">
      <c r="A22">
        <v>21</v>
      </c>
      <c r="B22" s="1">
        <v>3.6716099999999998</v>
      </c>
      <c r="C22" s="5"/>
      <c r="D22" s="4"/>
      <c r="E22" s="4"/>
    </row>
    <row r="23" spans="1:5" x14ac:dyDescent="0.3">
      <c r="A23">
        <v>22</v>
      </c>
      <c r="B23" s="1">
        <v>3.6716099999999998</v>
      </c>
      <c r="C23" s="5"/>
      <c r="D23" s="4"/>
      <c r="E23" s="4"/>
    </row>
    <row r="24" spans="1:5" x14ac:dyDescent="0.3">
      <c r="A24">
        <v>23</v>
      </c>
      <c r="B24" s="1">
        <v>3.6716099999999998</v>
      </c>
      <c r="C24" s="5"/>
      <c r="D24" s="4"/>
      <c r="E24" s="4"/>
    </row>
    <row r="25" spans="1:5" x14ac:dyDescent="0.3">
      <c r="A25">
        <v>24</v>
      </c>
      <c r="B25" s="1">
        <v>3.6716099999999998</v>
      </c>
      <c r="C25" s="5"/>
      <c r="D25" s="4"/>
      <c r="E25" s="4"/>
    </row>
    <row r="26" spans="1:5" x14ac:dyDescent="0.3">
      <c r="A26">
        <v>25</v>
      </c>
      <c r="B26" s="1">
        <v>3.6454800000000001</v>
      </c>
      <c r="C26" s="5"/>
      <c r="D26" s="4"/>
      <c r="E26" s="4"/>
    </row>
    <row r="27" spans="1:5" x14ac:dyDescent="0.3">
      <c r="A27">
        <v>26</v>
      </c>
      <c r="B27" s="1">
        <v>3.6716099999999998</v>
      </c>
      <c r="C27" s="5"/>
      <c r="D27" s="4"/>
      <c r="E27" s="4"/>
    </row>
    <row r="28" spans="1:5" x14ac:dyDescent="0.3">
      <c r="A28">
        <v>27</v>
      </c>
      <c r="B28" s="1">
        <v>3.6716099999999998</v>
      </c>
      <c r="C28" s="5"/>
      <c r="D28" s="4"/>
      <c r="E28" s="4"/>
    </row>
    <row r="29" spans="1:5" x14ac:dyDescent="0.3">
      <c r="A29">
        <v>28</v>
      </c>
      <c r="B29" s="1">
        <v>3.6454800000000001</v>
      </c>
      <c r="C29" s="5"/>
      <c r="D29" s="4"/>
      <c r="E29" s="4"/>
    </row>
    <row r="30" spans="1:5" x14ac:dyDescent="0.3">
      <c r="A30">
        <v>29</v>
      </c>
      <c r="B30" s="1">
        <v>3.6716099999999998</v>
      </c>
      <c r="C30" s="5"/>
      <c r="D30" s="4"/>
      <c r="E30" s="4"/>
    </row>
    <row r="31" spans="1:5" x14ac:dyDescent="0.3">
      <c r="A31">
        <v>30</v>
      </c>
      <c r="B31" s="1">
        <v>3.89452</v>
      </c>
      <c r="C31" s="5">
        <f>(0.15/(2*1.75))</f>
        <v>4.2857142857142858E-2</v>
      </c>
      <c r="D31" s="4">
        <f>SUM(B31:B40)/10</f>
        <v>3.8915899999999999</v>
      </c>
      <c r="E31" s="4">
        <f>(D31-D$2)/D$2</f>
        <v>0.54524173086366268</v>
      </c>
    </row>
    <row r="32" spans="1:5" x14ac:dyDescent="0.3">
      <c r="A32">
        <v>31</v>
      </c>
      <c r="B32" s="1">
        <v>3.89452</v>
      </c>
      <c r="C32" s="5"/>
      <c r="D32" s="4"/>
      <c r="E32" s="4"/>
    </row>
    <row r="33" spans="1:5" x14ac:dyDescent="0.3">
      <c r="A33">
        <v>32</v>
      </c>
      <c r="B33" s="1">
        <v>3.89452</v>
      </c>
      <c r="C33" s="5"/>
      <c r="D33" s="4"/>
      <c r="E33" s="4"/>
    </row>
    <row r="34" spans="1:5" x14ac:dyDescent="0.3">
      <c r="A34">
        <v>33</v>
      </c>
      <c r="B34" s="1">
        <v>3.89452</v>
      </c>
      <c r="C34" s="5"/>
      <c r="D34" s="4"/>
      <c r="E34" s="4"/>
    </row>
    <row r="35" spans="1:5" x14ac:dyDescent="0.3">
      <c r="A35">
        <v>34</v>
      </c>
      <c r="B35" s="1">
        <v>3.8652199999999999</v>
      </c>
      <c r="C35" s="5"/>
      <c r="D35" s="4"/>
      <c r="E35" s="4"/>
    </row>
    <row r="36" spans="1:5" x14ac:dyDescent="0.3">
      <c r="A36">
        <v>35</v>
      </c>
      <c r="B36" s="1">
        <v>3.89452</v>
      </c>
      <c r="C36" s="5"/>
      <c r="D36" s="4"/>
      <c r="E36" s="4"/>
    </row>
    <row r="37" spans="1:5" x14ac:dyDescent="0.3">
      <c r="A37">
        <v>36</v>
      </c>
      <c r="B37" s="1">
        <v>3.89452</v>
      </c>
      <c r="C37" s="5"/>
      <c r="D37" s="4"/>
      <c r="E37" s="4"/>
    </row>
    <row r="38" spans="1:5" x14ac:dyDescent="0.3">
      <c r="A38">
        <v>37</v>
      </c>
      <c r="B38" s="1">
        <v>3.89452</v>
      </c>
      <c r="C38" s="5"/>
      <c r="D38" s="4"/>
      <c r="E38" s="4"/>
    </row>
    <row r="39" spans="1:5" x14ac:dyDescent="0.3">
      <c r="A39">
        <v>38</v>
      </c>
      <c r="B39" s="1">
        <v>3.89452</v>
      </c>
      <c r="C39" s="5"/>
      <c r="D39" s="4"/>
      <c r="E39" s="4"/>
    </row>
    <row r="40" spans="1:5" x14ac:dyDescent="0.3">
      <c r="A40">
        <v>39</v>
      </c>
      <c r="B40" s="1">
        <v>3.89452</v>
      </c>
      <c r="C40" s="5"/>
      <c r="D40" s="4"/>
      <c r="E40" s="4"/>
    </row>
    <row r="41" spans="1:5" x14ac:dyDescent="0.3">
      <c r="A41">
        <v>40</v>
      </c>
      <c r="B41" s="1">
        <v>4.3190999999999997</v>
      </c>
      <c r="C41" s="5">
        <f>(0.15/(2*1.5))</f>
        <v>4.9999999999999996E-2</v>
      </c>
      <c r="D41" s="4">
        <f>SUM(B41:B49)/9</f>
        <v>4.2600533333333326</v>
      </c>
      <c r="E41" s="4">
        <f>(D41-D$2)/D$2</f>
        <v>0.69154823256599862</v>
      </c>
    </row>
    <row r="42" spans="1:5" x14ac:dyDescent="0.3">
      <c r="A42">
        <v>41</v>
      </c>
      <c r="B42" s="1">
        <v>4.3190999999999997</v>
      </c>
      <c r="C42" s="5"/>
      <c r="D42" s="4"/>
      <c r="E42" s="4"/>
    </row>
    <row r="43" spans="1:5" x14ac:dyDescent="0.3">
      <c r="A43">
        <v>42</v>
      </c>
      <c r="B43" s="1">
        <v>4.2832499999999998</v>
      </c>
      <c r="C43" s="5"/>
      <c r="D43" s="4"/>
      <c r="E43" s="4"/>
    </row>
    <row r="44" spans="1:5" x14ac:dyDescent="0.3">
      <c r="A44">
        <v>43</v>
      </c>
      <c r="B44" s="1">
        <v>4.2479800000000001</v>
      </c>
      <c r="C44" s="5"/>
      <c r="D44" s="4"/>
      <c r="E44" s="4"/>
    </row>
    <row r="45" spans="1:5" x14ac:dyDescent="0.3">
      <c r="A45">
        <v>44</v>
      </c>
      <c r="B45" s="1">
        <v>4.2479800000000001</v>
      </c>
      <c r="C45" s="5"/>
      <c r="D45" s="4"/>
      <c r="E45" s="4"/>
    </row>
    <row r="46" spans="1:5" x14ac:dyDescent="0.3">
      <c r="A46">
        <v>45</v>
      </c>
      <c r="B46" s="1">
        <v>4.2479800000000001</v>
      </c>
      <c r="C46" s="5"/>
      <c r="D46" s="4"/>
      <c r="E46" s="4"/>
    </row>
    <row r="47" spans="1:5" x14ac:dyDescent="0.3">
      <c r="A47">
        <v>46</v>
      </c>
      <c r="B47" s="1">
        <v>4.2479800000000001</v>
      </c>
      <c r="C47" s="5"/>
      <c r="D47" s="4"/>
      <c r="E47" s="4"/>
    </row>
    <row r="48" spans="1:5" x14ac:dyDescent="0.3">
      <c r="A48">
        <v>47</v>
      </c>
      <c r="B48" s="1">
        <v>4.1791299999999998</v>
      </c>
      <c r="C48" s="5"/>
      <c r="D48" s="4"/>
      <c r="E48" s="4"/>
    </row>
    <row r="49" spans="1:5" x14ac:dyDescent="0.3">
      <c r="A49">
        <v>48</v>
      </c>
      <c r="B49" s="1">
        <v>4.2479800000000001</v>
      </c>
      <c r="C49" s="5"/>
      <c r="D49" s="4"/>
      <c r="E49" s="4"/>
    </row>
    <row r="50" spans="1:5" x14ac:dyDescent="0.3">
      <c r="A50">
        <v>49</v>
      </c>
      <c r="B50" s="1">
        <v>4.75603</v>
      </c>
      <c r="C50" s="5">
        <f>(0.15/(2*1.25))</f>
        <v>0.06</v>
      </c>
      <c r="D50" s="4">
        <f>SUM(B50:B58)/9</f>
        <v>4.8678566666666665</v>
      </c>
      <c r="E50" s="4">
        <f>(D50-D$2)/D$2</f>
        <v>0.93288996559149839</v>
      </c>
    </row>
    <row r="51" spans="1:5" x14ac:dyDescent="0.3">
      <c r="A51">
        <v>50</v>
      </c>
      <c r="B51" s="1">
        <v>4.80009</v>
      </c>
      <c r="C51" s="5"/>
      <c r="D51" s="4"/>
      <c r="E51" s="4"/>
    </row>
    <row r="52" spans="1:5" x14ac:dyDescent="0.3">
      <c r="A52">
        <v>51</v>
      </c>
      <c r="B52" s="1">
        <v>4.80009</v>
      </c>
      <c r="C52" s="5"/>
      <c r="D52" s="4"/>
      <c r="E52" s="4"/>
    </row>
    <row r="53" spans="1:5" x14ac:dyDescent="0.3">
      <c r="A53">
        <v>52</v>
      </c>
      <c r="B53" s="1">
        <v>4.8449499999999999</v>
      </c>
      <c r="C53" s="5"/>
      <c r="D53" s="4"/>
      <c r="E53" s="4"/>
    </row>
    <row r="54" spans="1:5" x14ac:dyDescent="0.3">
      <c r="A54">
        <v>53</v>
      </c>
      <c r="B54" s="1">
        <v>4.8449499999999999</v>
      </c>
      <c r="C54" s="5"/>
      <c r="D54" s="4"/>
      <c r="E54" s="4"/>
    </row>
    <row r="55" spans="1:5" x14ac:dyDescent="0.3">
      <c r="A55">
        <v>54</v>
      </c>
      <c r="B55" s="1">
        <v>5.0822099999999999</v>
      </c>
      <c r="C55" s="5"/>
      <c r="D55" s="4"/>
      <c r="E55" s="4"/>
    </row>
    <row r="56" spans="1:5" x14ac:dyDescent="0.3">
      <c r="A56">
        <v>55</v>
      </c>
      <c r="B56" s="1">
        <v>5.0822099999999999</v>
      </c>
      <c r="C56" s="5"/>
      <c r="D56" s="4"/>
      <c r="E56" s="4"/>
    </row>
    <row r="57" spans="1:5" x14ac:dyDescent="0.3">
      <c r="A57">
        <v>56</v>
      </c>
      <c r="B57" s="1">
        <v>4.80009</v>
      </c>
      <c r="C57" s="5"/>
      <c r="D57" s="4"/>
      <c r="E57" s="4"/>
    </row>
    <row r="58" spans="1:5" x14ac:dyDescent="0.3">
      <c r="A58">
        <v>57</v>
      </c>
      <c r="B58" s="1">
        <v>4.80009</v>
      </c>
      <c r="C58" s="5"/>
      <c r="D58" s="4"/>
      <c r="E58" s="4"/>
    </row>
    <row r="59" spans="1:5" x14ac:dyDescent="0.3">
      <c r="A59">
        <v>58</v>
      </c>
      <c r="B59" s="1">
        <v>4.5075200000000004</v>
      </c>
      <c r="C59" s="5">
        <f>(0.15/(2*1))</f>
        <v>7.4999999999999997E-2</v>
      </c>
      <c r="D59" s="4">
        <f>SUM(B59:B68)/10</f>
        <v>4.4997280000000002</v>
      </c>
      <c r="E59" s="4">
        <f>(D59-D$2)/D$2</f>
        <v>0.78671635067817713</v>
      </c>
    </row>
    <row r="60" spans="1:5" x14ac:dyDescent="0.3">
      <c r="A60">
        <v>59</v>
      </c>
      <c r="B60" s="1">
        <v>4.5075200000000004</v>
      </c>
      <c r="C60" s="5"/>
      <c r="D60" s="4"/>
      <c r="E60" s="4"/>
    </row>
    <row r="61" spans="1:5" x14ac:dyDescent="0.3">
      <c r="A61">
        <v>60</v>
      </c>
      <c r="B61" s="1">
        <v>4.5075200000000004</v>
      </c>
      <c r="C61" s="5"/>
      <c r="D61" s="4"/>
      <c r="E61" s="4"/>
    </row>
    <row r="62" spans="1:5" x14ac:dyDescent="0.3">
      <c r="A62">
        <v>61</v>
      </c>
      <c r="B62" s="1">
        <v>4.5075200000000004</v>
      </c>
      <c r="C62" s="5"/>
      <c r="D62" s="4"/>
      <c r="E62" s="4"/>
    </row>
    <row r="63" spans="1:5" x14ac:dyDescent="0.3">
      <c r="A63">
        <v>62</v>
      </c>
      <c r="B63" s="1">
        <v>4.4685600000000001</v>
      </c>
      <c r="C63" s="5"/>
      <c r="D63" s="4"/>
      <c r="E63" s="4"/>
    </row>
    <row r="64" spans="1:5" x14ac:dyDescent="0.3">
      <c r="A64">
        <v>63</v>
      </c>
      <c r="B64" s="1">
        <v>4.5075200000000004</v>
      </c>
      <c r="C64" s="5"/>
      <c r="D64" s="4"/>
      <c r="E64" s="4"/>
    </row>
    <row r="65" spans="1:5" x14ac:dyDescent="0.3">
      <c r="A65">
        <v>64</v>
      </c>
      <c r="B65" s="1">
        <v>4.4685600000000001</v>
      </c>
      <c r="C65" s="5"/>
      <c r="D65" s="4"/>
      <c r="E65" s="4"/>
    </row>
    <row r="66" spans="1:5" x14ac:dyDescent="0.3">
      <c r="A66">
        <v>65</v>
      </c>
      <c r="B66" s="1">
        <v>4.5075200000000004</v>
      </c>
      <c r="C66" s="5"/>
      <c r="D66" s="4"/>
      <c r="E66" s="4"/>
    </row>
    <row r="67" spans="1:5" x14ac:dyDescent="0.3">
      <c r="A67">
        <v>66</v>
      </c>
      <c r="B67" s="1">
        <v>4.5075200000000004</v>
      </c>
      <c r="C67" s="5"/>
      <c r="D67" s="4"/>
      <c r="E67" s="4"/>
    </row>
    <row r="68" spans="1:5" x14ac:dyDescent="0.3">
      <c r="A68">
        <v>67</v>
      </c>
      <c r="B68" s="1">
        <v>4.5075200000000004</v>
      </c>
      <c r="C68" s="5"/>
      <c r="D68" s="4"/>
      <c r="E68" s="4"/>
    </row>
  </sheetData>
  <mergeCells count="21">
    <mergeCell ref="C59:C68"/>
    <mergeCell ref="D2:D10"/>
    <mergeCell ref="D11:D20"/>
    <mergeCell ref="D21:D30"/>
    <mergeCell ref="D31:D40"/>
    <mergeCell ref="D41:D49"/>
    <mergeCell ref="D50:D58"/>
    <mergeCell ref="D59:D68"/>
    <mergeCell ref="C2:C10"/>
    <mergeCell ref="C11:C20"/>
    <mergeCell ref="C21:C30"/>
    <mergeCell ref="C31:C40"/>
    <mergeCell ref="C41:C49"/>
    <mergeCell ref="C50:C58"/>
    <mergeCell ref="E59:E68"/>
    <mergeCell ref="E2:E10"/>
    <mergeCell ref="E11:E20"/>
    <mergeCell ref="E21:E30"/>
    <mergeCell ref="E31:E40"/>
    <mergeCell ref="E41:E49"/>
    <mergeCell ref="E50:E58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6A20-027D-44BD-9535-58930ECE9001}">
  <dimension ref="A1:F76"/>
  <sheetViews>
    <sheetView topLeftCell="A50" workbookViewId="0">
      <selection sqref="A1:F76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10" t="s">
        <v>28</v>
      </c>
    </row>
    <row r="2" spans="1:6" ht="15" thickBot="1" x14ac:dyDescent="0.35">
      <c r="A2">
        <v>1</v>
      </c>
      <c r="B2" s="1">
        <v>5.4554600000000004</v>
      </c>
      <c r="C2" s="5">
        <f>0</f>
        <v>0</v>
      </c>
      <c r="D2" s="4">
        <f>SUM(B2:B10)/9</f>
        <v>5.4554600000000013</v>
      </c>
      <c r="E2" s="4">
        <f>(D2-D$2)/D$2</f>
        <v>0</v>
      </c>
      <c r="F2" s="11">
        <f>SLOPE(E2:E76,C2:C76)</f>
        <v>27.214624086305193</v>
      </c>
    </row>
    <row r="3" spans="1:6" x14ac:dyDescent="0.3">
      <c r="A3">
        <v>2</v>
      </c>
      <c r="B3" s="1">
        <v>5.4554600000000004</v>
      </c>
      <c r="C3" s="5"/>
      <c r="D3" s="4"/>
      <c r="E3" s="4"/>
    </row>
    <row r="4" spans="1:6" x14ac:dyDescent="0.3">
      <c r="A4">
        <v>3</v>
      </c>
      <c r="B4" s="1">
        <v>5.4554600000000004</v>
      </c>
      <c r="C4" s="5"/>
      <c r="D4" s="4"/>
      <c r="E4" s="4"/>
    </row>
    <row r="5" spans="1:6" x14ac:dyDescent="0.3">
      <c r="A5">
        <v>4</v>
      </c>
      <c r="B5" s="1">
        <v>5.4554600000000004</v>
      </c>
      <c r="C5" s="5"/>
      <c r="D5" s="4"/>
      <c r="E5" s="4"/>
    </row>
    <row r="6" spans="1:6" x14ac:dyDescent="0.3">
      <c r="A6">
        <v>5</v>
      </c>
      <c r="B6" s="1">
        <v>5.4554600000000004</v>
      </c>
      <c r="C6" s="5"/>
      <c r="D6" s="4"/>
      <c r="E6" s="4"/>
    </row>
    <row r="7" spans="1:6" x14ac:dyDescent="0.3">
      <c r="A7">
        <v>6</v>
      </c>
      <c r="B7" s="1">
        <v>5.4554600000000004</v>
      </c>
      <c r="C7" s="5"/>
      <c r="D7" s="4"/>
      <c r="E7" s="4"/>
    </row>
    <row r="8" spans="1:6" x14ac:dyDescent="0.3">
      <c r="A8">
        <v>7</v>
      </c>
      <c r="B8" s="1">
        <v>5.4554600000000004</v>
      </c>
      <c r="C8" s="5"/>
      <c r="D8" s="4"/>
      <c r="E8" s="4"/>
    </row>
    <row r="9" spans="1:6" x14ac:dyDescent="0.3">
      <c r="A9">
        <v>8</v>
      </c>
      <c r="B9" s="1">
        <v>5.4554600000000004</v>
      </c>
      <c r="C9" s="5"/>
      <c r="D9" s="4"/>
      <c r="E9" s="4"/>
    </row>
    <row r="10" spans="1:6" x14ac:dyDescent="0.3">
      <c r="A10">
        <v>9</v>
      </c>
      <c r="B10" s="1">
        <v>5.4554600000000004</v>
      </c>
      <c r="C10" s="5"/>
      <c r="D10" s="4"/>
      <c r="E10" s="4"/>
    </row>
    <row r="11" spans="1:6" x14ac:dyDescent="0.3">
      <c r="A11">
        <v>10</v>
      </c>
      <c r="B11" s="1">
        <v>6.4698799999999999</v>
      </c>
      <c r="C11" s="5">
        <f>(0.15/(2*2.25))</f>
        <v>3.3333333333333333E-2</v>
      </c>
      <c r="D11" s="4">
        <f>SUM(B11:B20)/10</f>
        <v>6.4860760000000015</v>
      </c>
      <c r="E11" s="4">
        <f>(D11-D$2)/D$2</f>
        <v>0.18891459198674354</v>
      </c>
    </row>
    <row r="12" spans="1:6" x14ac:dyDescent="0.3">
      <c r="A12">
        <v>11</v>
      </c>
      <c r="B12" s="1">
        <v>6.5508600000000001</v>
      </c>
      <c r="C12" s="5"/>
      <c r="D12" s="4"/>
      <c r="E12" s="4"/>
    </row>
    <row r="13" spans="1:6" x14ac:dyDescent="0.3">
      <c r="A13">
        <v>12</v>
      </c>
      <c r="B13" s="1">
        <v>6.4698799999999999</v>
      </c>
      <c r="C13" s="5"/>
      <c r="D13" s="4"/>
      <c r="E13" s="4"/>
    </row>
    <row r="14" spans="1:6" x14ac:dyDescent="0.3">
      <c r="A14">
        <v>13</v>
      </c>
      <c r="B14" s="1">
        <v>6.4698799999999999</v>
      </c>
      <c r="C14" s="5"/>
      <c r="D14" s="4"/>
      <c r="E14" s="4"/>
    </row>
    <row r="15" spans="1:6" x14ac:dyDescent="0.3">
      <c r="A15">
        <v>14</v>
      </c>
      <c r="B15" s="1">
        <v>6.4698799999999999</v>
      </c>
      <c r="C15" s="5"/>
      <c r="D15" s="4"/>
      <c r="E15" s="4"/>
    </row>
    <row r="16" spans="1:6" x14ac:dyDescent="0.3">
      <c r="A16">
        <v>15</v>
      </c>
      <c r="B16" s="1">
        <v>6.5508600000000001</v>
      </c>
      <c r="C16" s="5"/>
      <c r="D16" s="4"/>
      <c r="E16" s="4"/>
    </row>
    <row r="17" spans="1:5" x14ac:dyDescent="0.3">
      <c r="A17">
        <v>16</v>
      </c>
      <c r="B17" s="1">
        <v>6.4698799999999999</v>
      </c>
      <c r="C17" s="5"/>
      <c r="D17" s="4"/>
      <c r="E17" s="4"/>
    </row>
    <row r="18" spans="1:5" x14ac:dyDescent="0.3">
      <c r="A18">
        <v>17</v>
      </c>
      <c r="B18" s="1">
        <v>6.4698799999999999</v>
      </c>
      <c r="C18" s="5"/>
      <c r="D18" s="4"/>
      <c r="E18" s="4"/>
    </row>
    <row r="19" spans="1:5" x14ac:dyDescent="0.3">
      <c r="A19">
        <v>18</v>
      </c>
      <c r="B19" s="1">
        <v>6.4698799999999999</v>
      </c>
      <c r="C19" s="5"/>
      <c r="D19" s="4"/>
      <c r="E19" s="4"/>
    </row>
    <row r="20" spans="1:5" x14ac:dyDescent="0.3">
      <c r="A20">
        <v>19</v>
      </c>
      <c r="B20" s="1">
        <v>6.4698799999999999</v>
      </c>
      <c r="C20" s="5"/>
      <c r="D20" s="4"/>
      <c r="E20" s="4"/>
    </row>
    <row r="21" spans="1:5" x14ac:dyDescent="0.3">
      <c r="A21">
        <v>20</v>
      </c>
      <c r="B21" s="1">
        <v>7.93851</v>
      </c>
      <c r="C21" s="5">
        <f>(0.15/(2*2))</f>
        <v>3.7499999999999999E-2</v>
      </c>
      <c r="D21" s="4">
        <f>SUM(B21:B30)/10</f>
        <v>8.0114940000000008</v>
      </c>
      <c r="E21" s="4">
        <f>(D21-D$2)/D$2</f>
        <v>0.46852767685951302</v>
      </c>
    </row>
    <row r="22" spans="1:5" x14ac:dyDescent="0.3">
      <c r="A22">
        <v>21</v>
      </c>
      <c r="B22" s="1">
        <v>7.93851</v>
      </c>
      <c r="C22" s="5"/>
      <c r="D22" s="4"/>
      <c r="E22" s="4"/>
    </row>
    <row r="23" spans="1:5" x14ac:dyDescent="0.3">
      <c r="A23">
        <v>22</v>
      </c>
      <c r="B23" s="1">
        <v>8.0601500000000001</v>
      </c>
      <c r="C23" s="5"/>
      <c r="D23" s="4"/>
      <c r="E23" s="4"/>
    </row>
    <row r="24" spans="1:5" x14ac:dyDescent="0.3">
      <c r="A24">
        <v>23</v>
      </c>
      <c r="B24" s="1">
        <v>8.0601500000000001</v>
      </c>
      <c r="C24" s="5"/>
      <c r="D24" s="4"/>
      <c r="E24" s="4"/>
    </row>
    <row r="25" spans="1:5" x14ac:dyDescent="0.3">
      <c r="A25">
        <v>24</v>
      </c>
      <c r="B25" s="1">
        <v>7.93851</v>
      </c>
      <c r="C25" s="5"/>
      <c r="D25" s="4"/>
      <c r="E25" s="4"/>
    </row>
    <row r="26" spans="1:5" x14ac:dyDescent="0.3">
      <c r="A26">
        <v>25</v>
      </c>
      <c r="B26" s="1">
        <v>8.0601500000000001</v>
      </c>
      <c r="C26" s="5"/>
      <c r="D26" s="4"/>
      <c r="E26" s="4"/>
    </row>
    <row r="27" spans="1:5" x14ac:dyDescent="0.3">
      <c r="A27">
        <v>26</v>
      </c>
      <c r="B27" s="1">
        <v>8.0601500000000001</v>
      </c>
      <c r="C27" s="5"/>
      <c r="D27" s="4"/>
      <c r="E27" s="4"/>
    </row>
    <row r="28" spans="1:5" x14ac:dyDescent="0.3">
      <c r="A28">
        <v>27</v>
      </c>
      <c r="B28" s="1">
        <v>8.0601500000000001</v>
      </c>
      <c r="C28" s="5"/>
      <c r="D28" s="4"/>
      <c r="E28" s="4"/>
    </row>
    <row r="29" spans="1:5" x14ac:dyDescent="0.3">
      <c r="A29">
        <v>28</v>
      </c>
      <c r="B29" s="1">
        <v>8.0601500000000001</v>
      </c>
      <c r="C29" s="5"/>
      <c r="D29" s="4"/>
      <c r="E29" s="4"/>
    </row>
    <row r="30" spans="1:5" x14ac:dyDescent="0.3">
      <c r="A30">
        <v>29</v>
      </c>
      <c r="B30" s="1">
        <v>7.93851</v>
      </c>
      <c r="C30" s="5"/>
      <c r="D30" s="4"/>
      <c r="E30" s="4"/>
    </row>
    <row r="31" spans="1:5" x14ac:dyDescent="0.3">
      <c r="A31">
        <v>30</v>
      </c>
      <c r="B31" s="1">
        <v>10.668200000000001</v>
      </c>
      <c r="C31" s="5">
        <f>(0.15/(2*1.75))</f>
        <v>4.2857142857142858E-2</v>
      </c>
      <c r="D31" s="4">
        <f>SUM(B31:B40)/10</f>
        <v>11.048755</v>
      </c>
      <c r="E31" s="4">
        <f>(D31-D$2)/D$2</f>
        <v>1.0252655138155164</v>
      </c>
    </row>
    <row r="32" spans="1:5" x14ac:dyDescent="0.3">
      <c r="A32">
        <v>31</v>
      </c>
      <c r="B32" s="1">
        <v>11.11645</v>
      </c>
      <c r="C32" s="5"/>
      <c r="D32" s="4"/>
      <c r="E32" s="4"/>
    </row>
    <row r="33" spans="1:5" x14ac:dyDescent="0.3">
      <c r="A33">
        <v>32</v>
      </c>
      <c r="B33" s="1">
        <v>11.11645</v>
      </c>
      <c r="C33" s="5"/>
      <c r="D33" s="4"/>
      <c r="E33" s="4"/>
    </row>
    <row r="34" spans="1:5" x14ac:dyDescent="0.3">
      <c r="A34">
        <v>33</v>
      </c>
      <c r="B34" s="1">
        <v>11.11645</v>
      </c>
      <c r="C34" s="5"/>
      <c r="D34" s="4"/>
      <c r="E34" s="4"/>
    </row>
    <row r="35" spans="1:5" x14ac:dyDescent="0.3">
      <c r="A35">
        <v>34</v>
      </c>
      <c r="B35" s="1">
        <v>11.11645</v>
      </c>
      <c r="C35" s="5"/>
      <c r="D35" s="4"/>
      <c r="E35" s="4"/>
    </row>
    <row r="36" spans="1:5" x14ac:dyDescent="0.3">
      <c r="A36">
        <v>35</v>
      </c>
      <c r="B36" s="1">
        <v>11.11645</v>
      </c>
      <c r="C36" s="5"/>
      <c r="D36" s="4"/>
      <c r="E36" s="4"/>
    </row>
    <row r="37" spans="1:5" x14ac:dyDescent="0.3">
      <c r="A37">
        <v>36</v>
      </c>
      <c r="B37" s="1">
        <v>11.11645</v>
      </c>
      <c r="C37" s="5"/>
      <c r="D37" s="4"/>
      <c r="E37" s="4"/>
    </row>
    <row r="38" spans="1:5" x14ac:dyDescent="0.3">
      <c r="A38">
        <v>37</v>
      </c>
      <c r="B38" s="1">
        <v>11.11645</v>
      </c>
      <c r="C38" s="5"/>
      <c r="D38" s="4"/>
      <c r="E38" s="4"/>
    </row>
    <row r="39" spans="1:5" x14ac:dyDescent="0.3">
      <c r="A39">
        <v>38</v>
      </c>
      <c r="B39" s="1">
        <v>10.88775</v>
      </c>
      <c r="C39" s="5"/>
      <c r="D39" s="4"/>
      <c r="E39" s="4"/>
    </row>
    <row r="40" spans="1:5" x14ac:dyDescent="0.3">
      <c r="A40">
        <v>39</v>
      </c>
      <c r="B40" s="1">
        <v>11.11645</v>
      </c>
      <c r="C40" s="5"/>
      <c r="D40" s="4"/>
      <c r="E40" s="4"/>
    </row>
    <row r="41" spans="1:5" x14ac:dyDescent="0.3">
      <c r="A41">
        <v>40</v>
      </c>
      <c r="B41" s="1">
        <v>10.25442</v>
      </c>
      <c r="C41" s="5">
        <f>(0.15/(2*1.5))</f>
        <v>4.9999999999999996E-2</v>
      </c>
      <c r="D41" s="4">
        <f>SUM(B41:B49)/9</f>
        <v>10.254419999999998</v>
      </c>
      <c r="E41" s="4">
        <f>(D41-D$2)/D$2</f>
        <v>0.87966184336426179</v>
      </c>
    </row>
    <row r="42" spans="1:5" x14ac:dyDescent="0.3">
      <c r="A42">
        <v>41</v>
      </c>
      <c r="B42" s="1">
        <v>10.25442</v>
      </c>
      <c r="C42" s="5"/>
      <c r="D42" s="4"/>
      <c r="E42" s="4"/>
    </row>
    <row r="43" spans="1:5" x14ac:dyDescent="0.3">
      <c r="A43">
        <v>42</v>
      </c>
      <c r="B43" s="1">
        <v>10.25442</v>
      </c>
      <c r="C43" s="5"/>
      <c r="D43" s="4"/>
      <c r="E43" s="4"/>
    </row>
    <row r="44" spans="1:5" x14ac:dyDescent="0.3">
      <c r="A44">
        <v>43</v>
      </c>
      <c r="B44" s="1">
        <v>10.25442</v>
      </c>
      <c r="C44" s="5"/>
      <c r="D44" s="4"/>
      <c r="E44" s="4"/>
    </row>
    <row r="45" spans="1:5" x14ac:dyDescent="0.3">
      <c r="A45">
        <v>44</v>
      </c>
      <c r="B45" s="1">
        <v>10.25442</v>
      </c>
      <c r="C45" s="5"/>
      <c r="D45" s="4"/>
      <c r="E45" s="4"/>
    </row>
    <row r="46" spans="1:5" x14ac:dyDescent="0.3">
      <c r="A46">
        <v>45</v>
      </c>
      <c r="B46" s="1">
        <v>10.25442</v>
      </c>
      <c r="C46" s="5"/>
      <c r="D46" s="4"/>
      <c r="E46" s="4"/>
    </row>
    <row r="47" spans="1:5" x14ac:dyDescent="0.3">
      <c r="A47">
        <v>46</v>
      </c>
      <c r="B47" s="1">
        <v>10.25442</v>
      </c>
      <c r="C47" s="5"/>
      <c r="D47" s="4"/>
      <c r="E47" s="4"/>
    </row>
    <row r="48" spans="1:5" x14ac:dyDescent="0.3">
      <c r="A48">
        <v>47</v>
      </c>
      <c r="B48" s="1">
        <v>10.25442</v>
      </c>
      <c r="C48" s="5"/>
      <c r="D48" s="4"/>
      <c r="E48" s="4"/>
    </row>
    <row r="49" spans="1:5" x14ac:dyDescent="0.3">
      <c r="A49">
        <v>48</v>
      </c>
      <c r="B49" s="1">
        <v>10.25442</v>
      </c>
      <c r="C49" s="5"/>
      <c r="D49" s="4"/>
      <c r="E49" s="4"/>
    </row>
    <row r="50" spans="1:5" x14ac:dyDescent="0.3">
      <c r="A50">
        <v>49</v>
      </c>
      <c r="B50" s="1">
        <v>14.851940000000001</v>
      </c>
      <c r="C50" s="5">
        <f>(0.15/(2*1.25))</f>
        <v>0.06</v>
      </c>
      <c r="D50" s="4">
        <f>SUM(B50:B58)/9</f>
        <v>14.994243333333335</v>
      </c>
      <c r="E50" s="4">
        <f>(D50-D$2)/D$2</f>
        <v>1.7484837819969961</v>
      </c>
    </row>
    <row r="51" spans="1:5" x14ac:dyDescent="0.3">
      <c r="A51">
        <v>50</v>
      </c>
      <c r="B51" s="1">
        <v>14.851940000000001</v>
      </c>
      <c r="C51" s="5"/>
      <c r="D51" s="4"/>
      <c r="E51" s="4"/>
    </row>
    <row r="52" spans="1:5" x14ac:dyDescent="0.3">
      <c r="A52">
        <v>51</v>
      </c>
      <c r="B52" s="1">
        <v>14.851940000000001</v>
      </c>
      <c r="C52" s="5"/>
      <c r="D52" s="4"/>
      <c r="E52" s="4"/>
    </row>
    <row r="53" spans="1:5" x14ac:dyDescent="0.3">
      <c r="A53">
        <v>52</v>
      </c>
      <c r="B53" s="1">
        <v>15.27885</v>
      </c>
      <c r="C53" s="5"/>
      <c r="D53" s="4"/>
      <c r="E53" s="4"/>
    </row>
    <row r="54" spans="1:5" x14ac:dyDescent="0.3">
      <c r="A54">
        <v>53</v>
      </c>
      <c r="B54" s="1">
        <v>14.851940000000001</v>
      </c>
      <c r="C54" s="5"/>
      <c r="D54" s="4"/>
      <c r="E54" s="4"/>
    </row>
    <row r="55" spans="1:5" x14ac:dyDescent="0.3">
      <c r="A55">
        <v>54</v>
      </c>
      <c r="B55" s="1">
        <v>14.851940000000001</v>
      </c>
      <c r="C55" s="5"/>
      <c r="D55" s="4"/>
      <c r="E55" s="4"/>
    </row>
    <row r="56" spans="1:5" x14ac:dyDescent="0.3">
      <c r="A56">
        <v>55</v>
      </c>
      <c r="B56" s="1">
        <v>15.27885</v>
      </c>
      <c r="C56" s="5"/>
      <c r="D56" s="4"/>
      <c r="E56" s="4"/>
    </row>
    <row r="57" spans="1:5" x14ac:dyDescent="0.3">
      <c r="A57">
        <v>56</v>
      </c>
      <c r="B57" s="1">
        <v>15.27885</v>
      </c>
      <c r="C57" s="5"/>
      <c r="D57" s="4"/>
      <c r="E57" s="4"/>
    </row>
    <row r="58" spans="1:5" x14ac:dyDescent="0.3">
      <c r="A58">
        <v>57</v>
      </c>
      <c r="B58" s="1">
        <v>14.851940000000001</v>
      </c>
      <c r="C58" s="5"/>
      <c r="D58" s="4"/>
      <c r="E58" s="4"/>
    </row>
    <row r="59" spans="1:5" x14ac:dyDescent="0.3">
      <c r="A59">
        <v>58</v>
      </c>
      <c r="B59" s="1">
        <v>14.4481</v>
      </c>
      <c r="C59" s="5">
        <f>(0.15/(2*1))</f>
        <v>7.4999999999999997E-2</v>
      </c>
      <c r="D59" s="4">
        <f>SUM(B59:B68)/10</f>
        <v>14.4481</v>
      </c>
      <c r="E59" s="4">
        <f>(D59-D$2)/D$2</f>
        <v>1.6483742892441693</v>
      </c>
    </row>
    <row r="60" spans="1:5" x14ac:dyDescent="0.3">
      <c r="A60">
        <v>59</v>
      </c>
      <c r="B60" s="1">
        <v>14.4481</v>
      </c>
      <c r="C60" s="5"/>
      <c r="D60" s="4"/>
      <c r="E60" s="4"/>
    </row>
    <row r="61" spans="1:5" x14ac:dyDescent="0.3">
      <c r="A61">
        <v>60</v>
      </c>
      <c r="B61" s="1">
        <v>14.4481</v>
      </c>
      <c r="C61" s="5"/>
      <c r="D61" s="4"/>
      <c r="E61" s="4"/>
    </row>
    <row r="62" spans="1:5" x14ac:dyDescent="0.3">
      <c r="A62">
        <v>61</v>
      </c>
      <c r="B62" s="1">
        <v>14.4481</v>
      </c>
      <c r="C62" s="5"/>
      <c r="D62" s="4"/>
      <c r="E62" s="4"/>
    </row>
    <row r="63" spans="1:5" x14ac:dyDescent="0.3">
      <c r="A63">
        <v>62</v>
      </c>
      <c r="B63" s="1">
        <v>14.4481</v>
      </c>
      <c r="C63" s="5"/>
      <c r="D63" s="4"/>
      <c r="E63" s="4"/>
    </row>
    <row r="64" spans="1:5" x14ac:dyDescent="0.3">
      <c r="A64">
        <v>63</v>
      </c>
      <c r="B64" s="1">
        <v>14.4481</v>
      </c>
      <c r="C64" s="5"/>
      <c r="D64" s="4"/>
      <c r="E64" s="4"/>
    </row>
    <row r="65" spans="1:5" x14ac:dyDescent="0.3">
      <c r="A65">
        <v>64</v>
      </c>
      <c r="B65" s="1">
        <v>14.4481</v>
      </c>
      <c r="C65" s="5"/>
      <c r="D65" s="4"/>
      <c r="E65" s="4"/>
    </row>
    <row r="66" spans="1:5" x14ac:dyDescent="0.3">
      <c r="A66">
        <v>65</v>
      </c>
      <c r="B66" s="1">
        <v>14.4481</v>
      </c>
      <c r="C66" s="5"/>
      <c r="D66" s="4"/>
      <c r="E66" s="4"/>
    </row>
    <row r="67" spans="1:5" x14ac:dyDescent="0.3">
      <c r="A67">
        <v>66</v>
      </c>
      <c r="B67" s="1">
        <v>14.4481</v>
      </c>
      <c r="C67" s="5"/>
      <c r="D67" s="4"/>
      <c r="E67" s="4"/>
    </row>
    <row r="68" spans="1:5" x14ac:dyDescent="0.3">
      <c r="A68">
        <v>67</v>
      </c>
      <c r="B68" s="1">
        <v>14.4481</v>
      </c>
      <c r="C68" s="5"/>
      <c r="D68" s="4"/>
      <c r="E68" s="4"/>
    </row>
    <row r="69" spans="1:5" x14ac:dyDescent="0.3">
      <c r="A69">
        <v>68</v>
      </c>
      <c r="B69" s="1">
        <v>19.12107</v>
      </c>
      <c r="C69" s="4">
        <v>0.1</v>
      </c>
      <c r="D69" s="4">
        <f>SUM(B69:B76)/8</f>
        <v>19.12107</v>
      </c>
      <c r="E69" s="4">
        <f>(D69-D$2)/D$2</f>
        <v>2.5049418380851467</v>
      </c>
    </row>
    <row r="70" spans="1:5" x14ac:dyDescent="0.3">
      <c r="A70">
        <v>69</v>
      </c>
      <c r="B70" s="1">
        <v>19.12107</v>
      </c>
      <c r="C70" s="4"/>
      <c r="D70" s="4"/>
      <c r="E70" s="4"/>
    </row>
    <row r="71" spans="1:5" x14ac:dyDescent="0.3">
      <c r="A71">
        <v>70</v>
      </c>
      <c r="B71" s="1">
        <v>19.12107</v>
      </c>
      <c r="C71" s="4"/>
      <c r="D71" s="4"/>
      <c r="E71" s="4"/>
    </row>
    <row r="72" spans="1:5" x14ac:dyDescent="0.3">
      <c r="A72">
        <v>71</v>
      </c>
      <c r="B72" s="1">
        <v>19.12107</v>
      </c>
      <c r="C72" s="4"/>
      <c r="D72" s="4"/>
      <c r="E72" s="4"/>
    </row>
    <row r="73" spans="1:5" x14ac:dyDescent="0.3">
      <c r="A73">
        <v>72</v>
      </c>
      <c r="B73" s="1">
        <v>19.12107</v>
      </c>
      <c r="C73" s="4"/>
      <c r="D73" s="4"/>
      <c r="E73" s="4"/>
    </row>
    <row r="74" spans="1:5" x14ac:dyDescent="0.3">
      <c r="A74">
        <v>73</v>
      </c>
      <c r="B74" s="1">
        <v>19.12107</v>
      </c>
      <c r="C74" s="4"/>
      <c r="D74" s="4"/>
      <c r="E74" s="4"/>
    </row>
    <row r="75" spans="1:5" x14ac:dyDescent="0.3">
      <c r="A75">
        <v>74</v>
      </c>
      <c r="B75" s="1">
        <v>19.12107</v>
      </c>
      <c r="C75" s="4"/>
      <c r="D75" s="4"/>
      <c r="E75" s="4"/>
    </row>
    <row r="76" spans="1:5" x14ac:dyDescent="0.3">
      <c r="A76">
        <v>75</v>
      </c>
      <c r="B76" s="1">
        <v>19.12107</v>
      </c>
      <c r="C76" s="4"/>
      <c r="D76" s="4"/>
      <c r="E76" s="4"/>
    </row>
  </sheetData>
  <mergeCells count="24">
    <mergeCell ref="C59:C68"/>
    <mergeCell ref="D59:D68"/>
    <mergeCell ref="E59:E68"/>
    <mergeCell ref="C69:C76"/>
    <mergeCell ref="D69:D76"/>
    <mergeCell ref="E69:E76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3C2F-255D-42F9-837D-D925A38BC1FE}">
  <dimension ref="A1:F67"/>
  <sheetViews>
    <sheetView topLeftCell="A32" zoomScale="68" workbookViewId="0">
      <selection sqref="A1:F67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10" t="s">
        <v>28</v>
      </c>
    </row>
    <row r="2" spans="1:6" ht="15" thickBot="1" x14ac:dyDescent="0.35">
      <c r="A2">
        <v>1</v>
      </c>
      <c r="B2" s="1">
        <v>2.0445600000000002</v>
      </c>
      <c r="C2" s="5">
        <f>0</f>
        <v>0</v>
      </c>
      <c r="D2" s="4">
        <f>SUM(B2:B10)/9</f>
        <v>2.0463711111111116</v>
      </c>
      <c r="E2" s="4">
        <f>(D2-D$2)/D$2</f>
        <v>0</v>
      </c>
      <c r="F2" s="11">
        <f>SLOPE(E2:E67,C2:C67)</f>
        <v>6.4841460662948798</v>
      </c>
    </row>
    <row r="3" spans="1:6" x14ac:dyDescent="0.3">
      <c r="A3">
        <v>2</v>
      </c>
      <c r="B3" s="1">
        <v>2.0445600000000002</v>
      </c>
      <c r="C3" s="5"/>
      <c r="D3" s="4"/>
      <c r="E3" s="4"/>
    </row>
    <row r="4" spans="1:6" x14ac:dyDescent="0.3">
      <c r="A4">
        <v>3</v>
      </c>
      <c r="B4" s="1">
        <v>2.0445600000000002</v>
      </c>
      <c r="C4" s="5"/>
      <c r="D4" s="4"/>
      <c r="E4" s="4"/>
    </row>
    <row r="5" spans="1:6" x14ac:dyDescent="0.3">
      <c r="A5">
        <v>4</v>
      </c>
      <c r="B5" s="1">
        <v>2.0445600000000002</v>
      </c>
      <c r="C5" s="5"/>
      <c r="D5" s="4"/>
      <c r="E5" s="4"/>
    </row>
    <row r="6" spans="1:6" x14ac:dyDescent="0.3">
      <c r="A6">
        <v>5</v>
      </c>
      <c r="B6" s="1">
        <v>2.0445600000000002</v>
      </c>
      <c r="C6" s="5"/>
      <c r="D6" s="4"/>
      <c r="E6" s="4"/>
    </row>
    <row r="7" spans="1:6" x14ac:dyDescent="0.3">
      <c r="A7">
        <v>6</v>
      </c>
      <c r="B7" s="1">
        <v>2.0445600000000002</v>
      </c>
      <c r="C7" s="5"/>
      <c r="D7" s="4"/>
      <c r="E7" s="4"/>
    </row>
    <row r="8" spans="1:6" x14ac:dyDescent="0.3">
      <c r="A8">
        <v>7</v>
      </c>
      <c r="B8" s="1">
        <v>2.0445600000000002</v>
      </c>
      <c r="C8" s="5"/>
      <c r="D8" s="4"/>
      <c r="E8" s="4"/>
    </row>
    <row r="9" spans="1:6" x14ac:dyDescent="0.3">
      <c r="A9">
        <v>8</v>
      </c>
      <c r="B9" s="1">
        <v>2.0608599999999999</v>
      </c>
      <c r="C9" s="5"/>
      <c r="D9" s="4"/>
      <c r="E9" s="4"/>
    </row>
    <row r="10" spans="1:6" x14ac:dyDescent="0.3">
      <c r="A10">
        <v>9</v>
      </c>
      <c r="B10" s="1">
        <v>2.0445600000000002</v>
      </c>
      <c r="C10" s="5"/>
      <c r="D10" s="4"/>
      <c r="E10" s="4"/>
    </row>
    <row r="11" spans="1:6" x14ac:dyDescent="0.3">
      <c r="A11">
        <v>10</v>
      </c>
      <c r="B11" s="1">
        <v>2.3389899999999999</v>
      </c>
      <c r="C11" s="5">
        <f>(0.15/(2*2.25))</f>
        <v>3.3333333333333333E-2</v>
      </c>
      <c r="D11" s="4">
        <f>SUM(B11:B20)/10</f>
        <v>2.3327589999999998</v>
      </c>
      <c r="E11" s="4">
        <f>(D11-D$2)/D$2</f>
        <v>0.13994914575068892</v>
      </c>
    </row>
    <row r="12" spans="1:6" x14ac:dyDescent="0.3">
      <c r="A12">
        <v>11</v>
      </c>
      <c r="B12" s="1">
        <v>2.3389899999999999</v>
      </c>
      <c r="C12" s="5"/>
      <c r="D12" s="4"/>
      <c r="E12" s="4"/>
    </row>
    <row r="13" spans="1:6" x14ac:dyDescent="0.3">
      <c r="A13">
        <v>12</v>
      </c>
      <c r="B13" s="1">
        <v>2.3389899999999999</v>
      </c>
      <c r="C13" s="5"/>
      <c r="D13" s="4"/>
      <c r="E13" s="4"/>
    </row>
    <row r="14" spans="1:6" x14ac:dyDescent="0.3">
      <c r="A14">
        <v>13</v>
      </c>
      <c r="B14" s="1">
        <v>2.3389899999999999</v>
      </c>
      <c r="C14" s="5"/>
      <c r="D14" s="4"/>
      <c r="E14" s="4"/>
    </row>
    <row r="15" spans="1:6" x14ac:dyDescent="0.3">
      <c r="A15">
        <v>14</v>
      </c>
      <c r="B15" s="1">
        <v>2.3389899999999999</v>
      </c>
      <c r="C15" s="5"/>
      <c r="D15" s="4"/>
      <c r="E15" s="4"/>
    </row>
    <row r="16" spans="1:6" x14ac:dyDescent="0.3">
      <c r="A16">
        <v>15</v>
      </c>
      <c r="B16" s="1">
        <v>2.3389899999999999</v>
      </c>
      <c r="C16" s="5"/>
      <c r="D16" s="4"/>
      <c r="E16" s="4"/>
    </row>
    <row r="17" spans="1:5" x14ac:dyDescent="0.3">
      <c r="A17">
        <v>16</v>
      </c>
      <c r="B17" s="1">
        <v>2.3389899999999999</v>
      </c>
      <c r="C17" s="5"/>
      <c r="D17" s="4"/>
      <c r="E17" s="4"/>
    </row>
    <row r="18" spans="1:5" x14ac:dyDescent="0.3">
      <c r="A18">
        <v>17</v>
      </c>
      <c r="B18" s="1">
        <v>2.3182200000000002</v>
      </c>
      <c r="C18" s="5"/>
      <c r="D18" s="4"/>
      <c r="E18" s="4"/>
    </row>
    <row r="19" spans="1:5" x14ac:dyDescent="0.3">
      <c r="A19">
        <v>18</v>
      </c>
      <c r="B19" s="1">
        <v>2.3182200000000002</v>
      </c>
      <c r="C19" s="5"/>
      <c r="D19" s="4"/>
      <c r="E19" s="4"/>
    </row>
    <row r="20" spans="1:5" x14ac:dyDescent="0.3">
      <c r="A20">
        <v>19</v>
      </c>
      <c r="B20" s="1">
        <v>2.3182200000000002</v>
      </c>
      <c r="C20" s="5"/>
      <c r="D20" s="4"/>
      <c r="E20" s="4"/>
    </row>
    <row r="21" spans="1:5" x14ac:dyDescent="0.3">
      <c r="A21">
        <v>20</v>
      </c>
      <c r="B21" s="1">
        <v>2.49498</v>
      </c>
      <c r="C21" s="5">
        <f>(0.15/(2*2))</f>
        <v>3.7499999999999999E-2</v>
      </c>
      <c r="D21" s="4">
        <f>SUM(B21:B29)/9</f>
        <v>2.4819244444444442</v>
      </c>
      <c r="E21" s="4">
        <f>(D21-D$2)/D$2</f>
        <v>0.2128418110324288</v>
      </c>
    </row>
    <row r="22" spans="1:5" x14ac:dyDescent="0.3">
      <c r="A22">
        <v>21</v>
      </c>
      <c r="B22" s="1">
        <v>2.4714800000000001</v>
      </c>
      <c r="C22" s="5"/>
      <c r="D22" s="4"/>
      <c r="E22" s="4"/>
    </row>
    <row r="23" spans="1:5" x14ac:dyDescent="0.3">
      <c r="A23">
        <v>22</v>
      </c>
      <c r="B23" s="1">
        <v>2.4714800000000001</v>
      </c>
      <c r="C23" s="5"/>
      <c r="D23" s="4"/>
      <c r="E23" s="4"/>
    </row>
    <row r="24" spans="1:5" x14ac:dyDescent="0.3">
      <c r="A24">
        <v>23</v>
      </c>
      <c r="B24" s="1">
        <v>2.4714800000000001</v>
      </c>
      <c r="C24" s="5"/>
      <c r="D24" s="4"/>
      <c r="E24" s="4"/>
    </row>
    <row r="25" spans="1:5" x14ac:dyDescent="0.3">
      <c r="A25">
        <v>24</v>
      </c>
      <c r="B25" s="1">
        <v>2.4714800000000001</v>
      </c>
      <c r="C25" s="5"/>
      <c r="D25" s="4"/>
      <c r="E25" s="4"/>
    </row>
    <row r="26" spans="1:5" x14ac:dyDescent="0.3">
      <c r="A26">
        <v>25</v>
      </c>
      <c r="B26" s="1">
        <v>2.4714800000000001</v>
      </c>
      <c r="C26" s="5"/>
      <c r="D26" s="4"/>
      <c r="E26" s="4"/>
    </row>
    <row r="27" spans="1:5" x14ac:dyDescent="0.3">
      <c r="A27">
        <v>26</v>
      </c>
      <c r="B27" s="1">
        <v>2.49498</v>
      </c>
      <c r="C27" s="5"/>
      <c r="D27" s="4"/>
      <c r="E27" s="4"/>
    </row>
    <row r="28" spans="1:5" x14ac:dyDescent="0.3">
      <c r="A28">
        <v>27</v>
      </c>
      <c r="B28" s="1">
        <v>2.49498</v>
      </c>
      <c r="C28" s="5"/>
      <c r="D28" s="4"/>
      <c r="E28" s="4"/>
    </row>
    <row r="29" spans="1:5" x14ac:dyDescent="0.3">
      <c r="A29">
        <v>28</v>
      </c>
      <c r="B29" s="1">
        <v>2.49498</v>
      </c>
      <c r="C29" s="5"/>
      <c r="D29" s="4"/>
      <c r="E29" s="4"/>
    </row>
    <row r="30" spans="1:5" x14ac:dyDescent="0.3">
      <c r="A30">
        <v>29</v>
      </c>
      <c r="B30" s="1">
        <v>2.56813</v>
      </c>
      <c r="C30" s="5">
        <f>(0.15/(2*1.75))</f>
        <v>4.2857142857142858E-2</v>
      </c>
      <c r="D30" s="4">
        <f>SUM(B30:B39)/10</f>
        <v>2.570662</v>
      </c>
      <c r="E30" s="4">
        <f>(D30-D$2)/D$2</f>
        <v>0.25620518489640715</v>
      </c>
    </row>
    <row r="31" spans="1:5" x14ac:dyDescent="0.3">
      <c r="A31">
        <v>30</v>
      </c>
      <c r="B31" s="1">
        <v>2.56813</v>
      </c>
      <c r="C31" s="5"/>
      <c r="D31" s="4"/>
      <c r="E31" s="4"/>
    </row>
    <row r="32" spans="1:5" x14ac:dyDescent="0.3">
      <c r="A32">
        <v>31</v>
      </c>
      <c r="B32" s="1">
        <v>2.56813</v>
      </c>
      <c r="C32" s="5"/>
      <c r="D32" s="4"/>
      <c r="E32" s="4"/>
    </row>
    <row r="33" spans="1:5" x14ac:dyDescent="0.3">
      <c r="A33">
        <v>32</v>
      </c>
      <c r="B33" s="1">
        <v>2.56813</v>
      </c>
      <c r="C33" s="5"/>
      <c r="D33" s="4"/>
      <c r="E33" s="4"/>
    </row>
    <row r="34" spans="1:5" x14ac:dyDescent="0.3">
      <c r="A34">
        <v>33</v>
      </c>
      <c r="B34" s="1">
        <v>2.56813</v>
      </c>
      <c r="C34" s="5"/>
      <c r="D34" s="4"/>
      <c r="E34" s="4"/>
    </row>
    <row r="35" spans="1:5" x14ac:dyDescent="0.3">
      <c r="A35">
        <v>34</v>
      </c>
      <c r="B35" s="1">
        <v>2.56813</v>
      </c>
      <c r="C35" s="5"/>
      <c r="D35" s="4"/>
      <c r="E35" s="4"/>
    </row>
    <row r="36" spans="1:5" x14ac:dyDescent="0.3">
      <c r="A36">
        <v>35</v>
      </c>
      <c r="B36" s="1">
        <v>2.5934499999999998</v>
      </c>
      <c r="C36" s="5"/>
      <c r="D36" s="4"/>
      <c r="E36" s="4"/>
    </row>
    <row r="37" spans="1:5" x14ac:dyDescent="0.3">
      <c r="A37">
        <v>36</v>
      </c>
      <c r="B37" s="1">
        <v>2.56813</v>
      </c>
      <c r="C37" s="5"/>
      <c r="D37" s="4"/>
      <c r="E37" s="4"/>
    </row>
    <row r="38" spans="1:5" x14ac:dyDescent="0.3">
      <c r="A38">
        <v>37</v>
      </c>
      <c r="B38" s="1">
        <v>2.56813</v>
      </c>
      <c r="C38" s="5"/>
      <c r="D38" s="4"/>
      <c r="E38" s="4"/>
    </row>
    <row r="39" spans="1:5" x14ac:dyDescent="0.3">
      <c r="A39">
        <v>38</v>
      </c>
      <c r="B39" s="1">
        <v>2.56813</v>
      </c>
      <c r="C39" s="5"/>
      <c r="D39" s="4"/>
      <c r="E39" s="4"/>
    </row>
    <row r="40" spans="1:5" x14ac:dyDescent="0.3">
      <c r="A40">
        <v>39</v>
      </c>
      <c r="B40" s="1">
        <v>2.3601100000000002</v>
      </c>
      <c r="C40" s="5">
        <f>(0.15/(2*1.5))</f>
        <v>4.9999999999999996E-2</v>
      </c>
      <c r="D40" s="4">
        <f>SUM(B40:B48)/9</f>
        <v>2.5739333333333332</v>
      </c>
      <c r="E40" s="4">
        <f>(D40-D$2)/D$2</f>
        <v>0.25780378708325924</v>
      </c>
    </row>
    <row r="41" spans="1:5" x14ac:dyDescent="0.3">
      <c r="A41">
        <v>40</v>
      </c>
      <c r="B41" s="1">
        <v>2.3389899999999999</v>
      </c>
      <c r="C41" s="5"/>
      <c r="D41" s="4"/>
      <c r="E41" s="4"/>
    </row>
    <row r="42" spans="1:5" x14ac:dyDescent="0.3">
      <c r="A42">
        <v>41</v>
      </c>
      <c r="B42" s="1">
        <v>2.6455600000000001</v>
      </c>
      <c r="C42" s="5"/>
      <c r="D42" s="4"/>
      <c r="E42" s="4"/>
    </row>
    <row r="43" spans="1:5" x14ac:dyDescent="0.3">
      <c r="A43">
        <v>42</v>
      </c>
      <c r="B43" s="1">
        <v>2.6455600000000001</v>
      </c>
      <c r="C43" s="5"/>
      <c r="D43" s="4"/>
      <c r="E43" s="4"/>
    </row>
    <row r="44" spans="1:5" x14ac:dyDescent="0.3">
      <c r="A44">
        <v>43</v>
      </c>
      <c r="B44" s="1">
        <v>2.6455600000000001</v>
      </c>
      <c r="C44" s="5"/>
      <c r="D44" s="4"/>
      <c r="E44" s="4"/>
    </row>
    <row r="45" spans="1:5" x14ac:dyDescent="0.3">
      <c r="A45">
        <v>44</v>
      </c>
      <c r="B45" s="1">
        <v>2.6192500000000001</v>
      </c>
      <c r="C45" s="5"/>
      <c r="D45" s="4"/>
      <c r="E45" s="4"/>
    </row>
    <row r="46" spans="1:5" x14ac:dyDescent="0.3">
      <c r="A46">
        <v>45</v>
      </c>
      <c r="B46" s="1">
        <v>2.6192500000000001</v>
      </c>
      <c r="C46" s="5"/>
      <c r="D46" s="4"/>
      <c r="E46" s="4"/>
    </row>
    <row r="47" spans="1:5" x14ac:dyDescent="0.3">
      <c r="A47">
        <v>46</v>
      </c>
      <c r="B47" s="1">
        <v>2.6455600000000001</v>
      </c>
      <c r="C47" s="5"/>
      <c r="D47" s="4"/>
      <c r="E47" s="4"/>
    </row>
    <row r="48" spans="1:5" x14ac:dyDescent="0.3">
      <c r="A48">
        <v>47</v>
      </c>
      <c r="B48" s="1">
        <v>2.6455600000000001</v>
      </c>
      <c r="C48" s="5"/>
      <c r="D48" s="4"/>
      <c r="E48" s="4"/>
    </row>
    <row r="49" spans="1:5" x14ac:dyDescent="0.3">
      <c r="A49">
        <v>48</v>
      </c>
      <c r="B49" s="1">
        <v>2.90747</v>
      </c>
      <c r="C49" s="5">
        <f>(0.15/(2*1.25))</f>
        <v>0.06</v>
      </c>
      <c r="D49" s="4">
        <f>SUM(B49:B57)/9</f>
        <v>2.9075455555555556</v>
      </c>
      <c r="E49" s="4">
        <f>(D49-D$2)/D$2</f>
        <v>0.42083004386083955</v>
      </c>
    </row>
    <row r="50" spans="1:5" x14ac:dyDescent="0.3">
      <c r="A50">
        <v>49</v>
      </c>
      <c r="B50" s="1">
        <v>2.8759199999999998</v>
      </c>
      <c r="C50" s="5"/>
      <c r="D50" s="4"/>
      <c r="E50" s="4"/>
    </row>
    <row r="51" spans="1:5" x14ac:dyDescent="0.3">
      <c r="A51">
        <v>50</v>
      </c>
      <c r="B51" s="1">
        <v>2.9397000000000002</v>
      </c>
      <c r="C51" s="5"/>
      <c r="D51" s="4"/>
      <c r="E51" s="4"/>
    </row>
    <row r="52" spans="1:5" x14ac:dyDescent="0.3">
      <c r="A52">
        <v>51</v>
      </c>
      <c r="B52" s="1">
        <v>2.90747</v>
      </c>
      <c r="C52" s="5"/>
      <c r="D52" s="4"/>
      <c r="E52" s="4"/>
    </row>
    <row r="53" spans="1:5" x14ac:dyDescent="0.3">
      <c r="A53">
        <v>52</v>
      </c>
      <c r="B53" s="1">
        <v>2.90747</v>
      </c>
      <c r="C53" s="5"/>
      <c r="D53" s="4"/>
      <c r="E53" s="4"/>
    </row>
    <row r="54" spans="1:5" x14ac:dyDescent="0.3">
      <c r="A54">
        <v>53</v>
      </c>
      <c r="B54" s="1">
        <v>2.90747</v>
      </c>
      <c r="C54" s="5"/>
      <c r="D54" s="4"/>
      <c r="E54" s="4"/>
    </row>
    <row r="55" spans="1:5" x14ac:dyDescent="0.3">
      <c r="A55">
        <v>54</v>
      </c>
      <c r="B55" s="1">
        <v>2.90747</v>
      </c>
      <c r="C55" s="5"/>
      <c r="D55" s="4"/>
      <c r="E55" s="4"/>
    </row>
    <row r="56" spans="1:5" x14ac:dyDescent="0.3">
      <c r="A56">
        <v>55</v>
      </c>
      <c r="B56" s="1">
        <v>2.90747</v>
      </c>
      <c r="C56" s="5"/>
      <c r="D56" s="4"/>
      <c r="E56" s="4"/>
    </row>
    <row r="57" spans="1:5" x14ac:dyDescent="0.3">
      <c r="A57">
        <v>56</v>
      </c>
      <c r="B57" s="1">
        <v>2.90747</v>
      </c>
      <c r="C57" s="5"/>
      <c r="D57" s="4"/>
      <c r="E57" s="4"/>
    </row>
    <row r="58" spans="1:5" x14ac:dyDescent="0.3">
      <c r="A58">
        <v>57</v>
      </c>
      <c r="B58" s="1">
        <v>2.9397000000000002</v>
      </c>
      <c r="C58" s="5">
        <f>(0.15/(2*1))</f>
        <v>7.4999999999999997E-2</v>
      </c>
      <c r="D58" s="4">
        <f>SUM(B58:B67)/10</f>
        <v>2.9828010000000003</v>
      </c>
      <c r="E58" s="4">
        <f>(D58-D$2)/D$2</f>
        <v>0.45760511561387235</v>
      </c>
    </row>
    <row r="59" spans="1:5" x14ac:dyDescent="0.3">
      <c r="A59">
        <v>58</v>
      </c>
      <c r="B59" s="1">
        <v>2.9726300000000001</v>
      </c>
      <c r="C59" s="5"/>
      <c r="D59" s="4"/>
      <c r="E59" s="4"/>
    </row>
    <row r="60" spans="1:5" x14ac:dyDescent="0.3">
      <c r="A60">
        <v>59</v>
      </c>
      <c r="B60" s="1">
        <v>2.9726300000000001</v>
      </c>
      <c r="C60" s="5"/>
      <c r="D60" s="4"/>
      <c r="E60" s="4"/>
    </row>
    <row r="61" spans="1:5" x14ac:dyDescent="0.3">
      <c r="A61">
        <v>60</v>
      </c>
      <c r="B61" s="1">
        <v>2.9726300000000001</v>
      </c>
      <c r="C61" s="5"/>
      <c r="D61" s="4"/>
      <c r="E61" s="4"/>
    </row>
    <row r="62" spans="1:5" x14ac:dyDescent="0.3">
      <c r="A62">
        <v>61</v>
      </c>
      <c r="B62" s="1">
        <v>2.9726300000000001</v>
      </c>
      <c r="C62" s="5"/>
      <c r="D62" s="4"/>
      <c r="E62" s="4"/>
    </row>
    <row r="63" spans="1:5" x14ac:dyDescent="0.3">
      <c r="A63">
        <v>62</v>
      </c>
      <c r="B63" s="1">
        <v>3.0062899999999999</v>
      </c>
      <c r="C63" s="5"/>
      <c r="D63" s="4"/>
      <c r="E63" s="4"/>
    </row>
    <row r="64" spans="1:5" x14ac:dyDescent="0.3">
      <c r="A64">
        <v>63</v>
      </c>
      <c r="B64" s="1">
        <v>3.0062899999999999</v>
      </c>
      <c r="C64" s="5"/>
      <c r="D64" s="4"/>
      <c r="E64" s="4"/>
    </row>
    <row r="65" spans="1:5" x14ac:dyDescent="0.3">
      <c r="A65">
        <v>64</v>
      </c>
      <c r="B65" s="1">
        <v>3.0062899999999999</v>
      </c>
      <c r="C65" s="5"/>
      <c r="D65" s="4"/>
      <c r="E65" s="4"/>
    </row>
    <row r="66" spans="1:5" x14ac:dyDescent="0.3">
      <c r="A66">
        <v>65</v>
      </c>
      <c r="B66" s="1">
        <v>2.9726300000000001</v>
      </c>
      <c r="C66" s="5"/>
      <c r="D66" s="4"/>
      <c r="E66" s="4"/>
    </row>
    <row r="67" spans="1:5" x14ac:dyDescent="0.3">
      <c r="A67">
        <v>66</v>
      </c>
      <c r="B67" s="1">
        <v>3.0062899999999999</v>
      </c>
      <c r="C67" s="5"/>
      <c r="D67" s="4"/>
      <c r="E67" s="4"/>
    </row>
  </sheetData>
  <mergeCells count="21">
    <mergeCell ref="E49:E57"/>
    <mergeCell ref="C58:C67"/>
    <mergeCell ref="D58:D67"/>
    <mergeCell ref="E58:E67"/>
    <mergeCell ref="C21:C29"/>
    <mergeCell ref="D21:D29"/>
    <mergeCell ref="E21:E29"/>
    <mergeCell ref="C30:C39"/>
    <mergeCell ref="D30:D39"/>
    <mergeCell ref="E30:E39"/>
    <mergeCell ref="C40:C48"/>
    <mergeCell ref="D40:D48"/>
    <mergeCell ref="E40:E48"/>
    <mergeCell ref="C49:C57"/>
    <mergeCell ref="D49:D57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522A-E7B7-44A5-AD2A-3E854D4EE1AA}">
  <dimension ref="A1:F68"/>
  <sheetViews>
    <sheetView topLeftCell="A10" zoomScale="46" zoomScaleNormal="46" workbookViewId="0">
      <selection sqref="A1:F68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10" t="s">
        <v>28</v>
      </c>
    </row>
    <row r="2" spans="1:6" ht="15" thickBot="1" x14ac:dyDescent="0.35">
      <c r="A2">
        <v>0</v>
      </c>
      <c r="B2" s="1">
        <v>4.4685600000000001</v>
      </c>
      <c r="C2" s="5">
        <f>0</f>
        <v>0</v>
      </c>
      <c r="D2" s="4">
        <f>SUM(B2:B10)/9</f>
        <v>4.0876111111111113</v>
      </c>
      <c r="E2" s="4">
        <f>(D2-$D$2)/$D$2</f>
        <v>0</v>
      </c>
      <c r="F2" s="11">
        <f>SLOPE(E2:E67,C2:C67)</f>
        <v>3.2268538057735219</v>
      </c>
    </row>
    <row r="3" spans="1:6" x14ac:dyDescent="0.3">
      <c r="A3">
        <v>1</v>
      </c>
      <c r="B3" s="1">
        <v>4.0477699999999999</v>
      </c>
      <c r="C3" s="5"/>
      <c r="D3" s="4"/>
      <c r="E3" s="4"/>
    </row>
    <row r="4" spans="1:6" x14ac:dyDescent="0.3">
      <c r="A4">
        <v>2</v>
      </c>
      <c r="B4" s="1">
        <v>4.0477699999999999</v>
      </c>
      <c r="C4" s="5"/>
      <c r="D4" s="4"/>
      <c r="E4" s="4"/>
    </row>
    <row r="5" spans="1:6" x14ac:dyDescent="0.3">
      <c r="A5">
        <v>3</v>
      </c>
      <c r="B5" s="1">
        <v>4.0161800000000003</v>
      </c>
      <c r="C5" s="5"/>
      <c r="D5" s="4"/>
      <c r="E5" s="4"/>
    </row>
    <row r="6" spans="1:6" x14ac:dyDescent="0.3">
      <c r="A6">
        <v>4</v>
      </c>
      <c r="B6" s="1">
        <v>4.0477699999999999</v>
      </c>
      <c r="C6" s="5"/>
      <c r="D6" s="4"/>
      <c r="E6" s="4"/>
    </row>
    <row r="7" spans="1:6" x14ac:dyDescent="0.3">
      <c r="A7">
        <v>5</v>
      </c>
      <c r="B7" s="1">
        <v>4.0477699999999999</v>
      </c>
      <c r="C7" s="5"/>
      <c r="D7" s="4"/>
      <c r="E7" s="4"/>
    </row>
    <row r="8" spans="1:6" x14ac:dyDescent="0.3">
      <c r="A8">
        <v>6</v>
      </c>
      <c r="B8" s="1">
        <v>4.0798399999999999</v>
      </c>
      <c r="C8" s="5"/>
      <c r="D8" s="4"/>
      <c r="E8" s="4"/>
    </row>
    <row r="9" spans="1:6" x14ac:dyDescent="0.3">
      <c r="A9">
        <v>7</v>
      </c>
      <c r="B9" s="1">
        <v>3.9850699999999999</v>
      </c>
      <c r="C9" s="5"/>
      <c r="D9" s="4"/>
      <c r="E9" s="4"/>
    </row>
    <row r="10" spans="1:6" x14ac:dyDescent="0.3">
      <c r="A10">
        <v>8</v>
      </c>
      <c r="B10" s="1">
        <v>4.0477699999999999</v>
      </c>
      <c r="C10" s="5"/>
      <c r="D10" s="4"/>
      <c r="E10" s="4"/>
    </row>
    <row r="11" spans="1:6" x14ac:dyDescent="0.3">
      <c r="A11">
        <v>9</v>
      </c>
      <c r="B11" s="1">
        <v>4.0477699999999999</v>
      </c>
      <c r="C11" s="5">
        <f>(0.15/(2*2.25))</f>
        <v>3.3333333333333333E-2</v>
      </c>
      <c r="D11" s="4">
        <f>SUM(B11:B20)/10</f>
        <v>4.685524</v>
      </c>
      <c r="E11" s="4">
        <f>(D11-$D$2)/$D$2</f>
        <v>0.14627440640417516</v>
      </c>
    </row>
    <row r="12" spans="1:6" x14ac:dyDescent="0.3">
      <c r="A12">
        <v>10</v>
      </c>
      <c r="B12" s="1">
        <v>4.75603</v>
      </c>
      <c r="C12" s="5"/>
      <c r="D12" s="4"/>
      <c r="E12" s="4"/>
    </row>
    <row r="13" spans="1:6" x14ac:dyDescent="0.3">
      <c r="A13">
        <v>11</v>
      </c>
      <c r="B13" s="1">
        <v>4.80009</v>
      </c>
      <c r="C13" s="5"/>
      <c r="D13" s="4"/>
      <c r="E13" s="4"/>
    </row>
    <row r="14" spans="1:6" x14ac:dyDescent="0.3">
      <c r="A14">
        <v>12</v>
      </c>
      <c r="B14" s="1">
        <v>4.80009</v>
      </c>
      <c r="C14" s="5"/>
      <c r="D14" s="4"/>
      <c r="E14" s="4"/>
    </row>
    <row r="15" spans="1:6" x14ac:dyDescent="0.3">
      <c r="A15">
        <v>13</v>
      </c>
      <c r="B15" s="1">
        <v>4.80009</v>
      </c>
      <c r="C15" s="5"/>
      <c r="D15" s="4"/>
      <c r="E15" s="4"/>
    </row>
    <row r="16" spans="1:6" x14ac:dyDescent="0.3">
      <c r="A16">
        <v>14</v>
      </c>
      <c r="B16" s="1">
        <v>4.80009</v>
      </c>
      <c r="C16" s="5"/>
      <c r="D16" s="4"/>
      <c r="E16" s="4"/>
    </row>
    <row r="17" spans="1:5" x14ac:dyDescent="0.3">
      <c r="A17">
        <v>15</v>
      </c>
      <c r="B17" s="1">
        <v>4.7127699999999999</v>
      </c>
      <c r="C17" s="5"/>
      <c r="D17" s="4"/>
      <c r="E17" s="4"/>
    </row>
    <row r="18" spans="1:5" x14ac:dyDescent="0.3">
      <c r="A18">
        <v>16</v>
      </c>
      <c r="B18" s="1">
        <v>4.7127699999999999</v>
      </c>
      <c r="C18" s="5"/>
      <c r="D18" s="4"/>
      <c r="E18" s="4"/>
    </row>
    <row r="19" spans="1:5" x14ac:dyDescent="0.3">
      <c r="A19">
        <v>17</v>
      </c>
      <c r="B19" s="1">
        <v>4.7127699999999999</v>
      </c>
      <c r="C19" s="5"/>
      <c r="D19" s="4"/>
      <c r="E19" s="4"/>
    </row>
    <row r="20" spans="1:5" x14ac:dyDescent="0.3">
      <c r="A20">
        <v>18</v>
      </c>
      <c r="B20" s="1">
        <v>4.7127699999999999</v>
      </c>
      <c r="C20" s="5"/>
      <c r="D20" s="4"/>
      <c r="E20" s="4"/>
    </row>
    <row r="21" spans="1:5" x14ac:dyDescent="0.3">
      <c r="A21">
        <v>19</v>
      </c>
      <c r="B21" s="1">
        <v>4.8449499999999999</v>
      </c>
      <c r="C21" s="5">
        <f>(0.15/(2*2))</f>
        <v>3.7499999999999999E-2</v>
      </c>
      <c r="D21" s="4">
        <f>SUM(B21:B30)/10</f>
        <v>4.7741290000000003</v>
      </c>
      <c r="E21" s="4">
        <f>(D21-$D$2)/$D$2</f>
        <v>0.16795088138956468</v>
      </c>
    </row>
    <row r="22" spans="1:5" x14ac:dyDescent="0.3">
      <c r="A22">
        <v>20</v>
      </c>
      <c r="B22" s="1">
        <v>4.8449499999999999</v>
      </c>
      <c r="C22" s="5"/>
      <c r="D22" s="4"/>
      <c r="E22" s="4"/>
    </row>
    <row r="23" spans="1:5" x14ac:dyDescent="0.3">
      <c r="A23">
        <v>21</v>
      </c>
      <c r="B23" s="1">
        <v>4.80009</v>
      </c>
      <c r="C23" s="5"/>
      <c r="D23" s="4"/>
      <c r="E23" s="4"/>
    </row>
    <row r="24" spans="1:5" x14ac:dyDescent="0.3">
      <c r="A24">
        <v>22</v>
      </c>
      <c r="B24" s="1">
        <v>4.80009</v>
      </c>
      <c r="C24" s="5"/>
      <c r="D24" s="4"/>
      <c r="E24" s="4"/>
    </row>
    <row r="25" spans="1:5" x14ac:dyDescent="0.3">
      <c r="A25">
        <v>23</v>
      </c>
      <c r="B25" s="1">
        <v>4.80009</v>
      </c>
      <c r="C25" s="5"/>
      <c r="D25" s="4"/>
      <c r="E25" s="4"/>
    </row>
    <row r="26" spans="1:5" x14ac:dyDescent="0.3">
      <c r="A26">
        <v>24</v>
      </c>
      <c r="B26" s="1">
        <v>4.75603</v>
      </c>
      <c r="C26" s="5"/>
      <c r="D26" s="4"/>
      <c r="E26" s="4"/>
    </row>
    <row r="27" spans="1:5" x14ac:dyDescent="0.3">
      <c r="A27">
        <v>25</v>
      </c>
      <c r="B27" s="1">
        <v>4.75603</v>
      </c>
      <c r="C27" s="5"/>
      <c r="D27" s="4"/>
      <c r="E27" s="4"/>
    </row>
    <row r="28" spans="1:5" x14ac:dyDescent="0.3">
      <c r="A28">
        <v>26</v>
      </c>
      <c r="B28" s="1">
        <v>4.75603</v>
      </c>
      <c r="C28" s="5"/>
      <c r="D28" s="4"/>
      <c r="E28" s="4"/>
    </row>
    <row r="29" spans="1:5" x14ac:dyDescent="0.3">
      <c r="A29">
        <v>27</v>
      </c>
      <c r="B29" s="1">
        <v>4.7127699999999999</v>
      </c>
      <c r="C29" s="5"/>
      <c r="D29" s="4"/>
      <c r="E29" s="4"/>
    </row>
    <row r="30" spans="1:5" x14ac:dyDescent="0.3">
      <c r="A30">
        <v>28</v>
      </c>
      <c r="B30" s="1">
        <v>4.6702599999999999</v>
      </c>
      <c r="C30" s="5"/>
      <c r="D30" s="4"/>
      <c r="E30" s="4"/>
    </row>
    <row r="31" spans="1:5" x14ac:dyDescent="0.3">
      <c r="A31">
        <v>29</v>
      </c>
      <c r="B31" s="1">
        <v>4.75603</v>
      </c>
      <c r="C31" s="5">
        <f>(0.15/(2*1.75))</f>
        <v>4.2857142857142858E-2</v>
      </c>
      <c r="D31" s="4">
        <f>SUM(B31:B40)/10</f>
        <v>4.8272499999999994</v>
      </c>
      <c r="E31" s="4">
        <f>(D31-$D$2)/$D$2</f>
        <v>0.18094649143074581</v>
      </c>
    </row>
    <row r="32" spans="1:5" x14ac:dyDescent="0.3">
      <c r="A32">
        <v>30</v>
      </c>
      <c r="B32" s="1">
        <v>4.8906499999999999</v>
      </c>
      <c r="C32" s="5"/>
      <c r="D32" s="4"/>
      <c r="E32" s="4"/>
    </row>
    <row r="33" spans="1:5" x14ac:dyDescent="0.3">
      <c r="A33">
        <v>31</v>
      </c>
      <c r="B33" s="1">
        <v>4.75603</v>
      </c>
      <c r="C33" s="5"/>
      <c r="D33" s="4"/>
      <c r="E33" s="4"/>
    </row>
    <row r="34" spans="1:5" x14ac:dyDescent="0.3">
      <c r="A34">
        <v>32</v>
      </c>
      <c r="B34" s="1">
        <v>4.8449499999999999</v>
      </c>
      <c r="C34" s="5"/>
      <c r="D34" s="4"/>
      <c r="E34" s="4"/>
    </row>
    <row r="35" spans="1:5" x14ac:dyDescent="0.3">
      <c r="A35">
        <v>33</v>
      </c>
      <c r="B35" s="1">
        <v>4.80009</v>
      </c>
      <c r="C35" s="5"/>
      <c r="D35" s="4"/>
      <c r="E35" s="4"/>
    </row>
    <row r="36" spans="1:5" x14ac:dyDescent="0.3">
      <c r="A36">
        <v>34</v>
      </c>
      <c r="B36" s="1">
        <v>4.8449499999999999</v>
      </c>
      <c r="C36" s="5"/>
      <c r="D36" s="4"/>
      <c r="E36" s="4"/>
    </row>
    <row r="37" spans="1:5" x14ac:dyDescent="0.3">
      <c r="A37">
        <v>35</v>
      </c>
      <c r="B37" s="1">
        <v>4.8449499999999999</v>
      </c>
      <c r="C37" s="5"/>
      <c r="D37" s="4"/>
      <c r="E37" s="4"/>
    </row>
    <row r="38" spans="1:5" x14ac:dyDescent="0.3">
      <c r="A38">
        <v>36</v>
      </c>
      <c r="B38" s="1">
        <v>4.8449499999999999</v>
      </c>
      <c r="C38" s="5"/>
      <c r="D38" s="4"/>
      <c r="E38" s="4"/>
    </row>
    <row r="39" spans="1:5" x14ac:dyDescent="0.3">
      <c r="A39">
        <v>37</v>
      </c>
      <c r="B39" s="1">
        <v>4.8449499999999999</v>
      </c>
      <c r="C39" s="5"/>
      <c r="D39" s="4"/>
      <c r="E39" s="4"/>
    </row>
    <row r="40" spans="1:5" x14ac:dyDescent="0.3">
      <c r="A40">
        <v>38</v>
      </c>
      <c r="B40" s="1">
        <v>4.8449499999999999</v>
      </c>
      <c r="C40" s="5"/>
      <c r="D40" s="4"/>
      <c r="E40" s="4"/>
    </row>
    <row r="41" spans="1:5" x14ac:dyDescent="0.3">
      <c r="A41">
        <v>39</v>
      </c>
      <c r="B41" s="1">
        <v>4.8906499999999999</v>
      </c>
      <c r="C41" s="5">
        <f>(0.15/(2*1.5))</f>
        <v>4.9999999999999996E-2</v>
      </c>
      <c r="D41" s="4">
        <f>SUM(B41:B49)/9</f>
        <v>4.8601833333333326</v>
      </c>
      <c r="E41" s="4">
        <f>(D41-$D$2)/$D$2</f>
        <v>0.18900335702733168</v>
      </c>
    </row>
    <row r="42" spans="1:5" x14ac:dyDescent="0.3">
      <c r="A42">
        <v>40</v>
      </c>
      <c r="B42" s="1">
        <v>4.8906499999999999</v>
      </c>
      <c r="C42" s="5"/>
      <c r="D42" s="4"/>
      <c r="E42" s="4"/>
    </row>
    <row r="43" spans="1:5" x14ac:dyDescent="0.3">
      <c r="A43">
        <v>41</v>
      </c>
      <c r="B43" s="1">
        <v>4.8449499999999999</v>
      </c>
      <c r="C43" s="5"/>
      <c r="D43" s="4"/>
      <c r="E43" s="4"/>
    </row>
    <row r="44" spans="1:5" x14ac:dyDescent="0.3">
      <c r="A44">
        <v>42</v>
      </c>
      <c r="B44" s="1">
        <v>4.8449499999999999</v>
      </c>
      <c r="C44" s="5"/>
      <c r="D44" s="4"/>
      <c r="E44" s="4"/>
    </row>
    <row r="45" spans="1:5" x14ac:dyDescent="0.3">
      <c r="A45">
        <v>43</v>
      </c>
      <c r="B45" s="1">
        <v>4.8906499999999999</v>
      </c>
      <c r="C45" s="5"/>
      <c r="D45" s="4"/>
      <c r="E45" s="4"/>
    </row>
    <row r="46" spans="1:5" x14ac:dyDescent="0.3">
      <c r="A46">
        <v>44</v>
      </c>
      <c r="B46" s="1">
        <v>4.8449499999999999</v>
      </c>
      <c r="C46" s="5"/>
      <c r="D46" s="4"/>
      <c r="E46" s="4"/>
    </row>
    <row r="47" spans="1:5" x14ac:dyDescent="0.3">
      <c r="A47">
        <v>45</v>
      </c>
      <c r="B47" s="1">
        <v>4.8449499999999999</v>
      </c>
      <c r="C47" s="5"/>
      <c r="D47" s="4"/>
      <c r="E47" s="4"/>
    </row>
    <row r="48" spans="1:5" x14ac:dyDescent="0.3">
      <c r="A48">
        <v>46</v>
      </c>
      <c r="B48" s="1">
        <v>4.8449499999999999</v>
      </c>
      <c r="C48" s="5"/>
      <c r="D48" s="4"/>
      <c r="E48" s="4"/>
    </row>
    <row r="49" spans="1:5" x14ac:dyDescent="0.3">
      <c r="A49">
        <v>47</v>
      </c>
      <c r="B49" s="1">
        <v>4.8449499999999999</v>
      </c>
      <c r="C49" s="5"/>
      <c r="D49" s="4"/>
      <c r="E49" s="4"/>
    </row>
    <row r="50" spans="1:5" x14ac:dyDescent="0.3">
      <c r="A50">
        <v>48</v>
      </c>
      <c r="B50" s="1">
        <v>5.1324300000000003</v>
      </c>
      <c r="C50" s="5">
        <f>(0.15/(2*1.25))</f>
        <v>0.06</v>
      </c>
      <c r="D50" s="4">
        <f>SUM(B50:B58)/9</f>
        <v>5.0717833333333333</v>
      </c>
      <c r="E50" s="4">
        <f>(D50-$D$2)/$D$2</f>
        <v>0.24076953395762257</v>
      </c>
    </row>
    <row r="51" spans="1:5" x14ac:dyDescent="0.3">
      <c r="A51">
        <v>49</v>
      </c>
      <c r="B51" s="1">
        <v>5.1324300000000003</v>
      </c>
      <c r="C51" s="5"/>
      <c r="D51" s="4"/>
      <c r="E51" s="4"/>
    </row>
    <row r="52" spans="1:5" x14ac:dyDescent="0.3">
      <c r="A52">
        <v>50</v>
      </c>
      <c r="B52" s="1">
        <v>5.0822099999999999</v>
      </c>
      <c r="C52" s="5"/>
      <c r="D52" s="4"/>
      <c r="E52" s="4"/>
    </row>
    <row r="53" spans="1:5" x14ac:dyDescent="0.3">
      <c r="A53">
        <v>51</v>
      </c>
      <c r="B53" s="1">
        <v>5.0822099999999999</v>
      </c>
      <c r="C53" s="5"/>
      <c r="D53" s="4"/>
      <c r="E53" s="4"/>
    </row>
    <row r="54" spans="1:5" x14ac:dyDescent="0.3">
      <c r="A54">
        <v>52</v>
      </c>
      <c r="B54" s="1">
        <v>5.0822099999999999</v>
      </c>
      <c r="C54" s="5"/>
      <c r="D54" s="4"/>
      <c r="E54" s="4"/>
    </row>
    <row r="55" spans="1:5" x14ac:dyDescent="0.3">
      <c r="A55">
        <v>53</v>
      </c>
      <c r="B55" s="1">
        <v>4.9371900000000002</v>
      </c>
      <c r="C55" s="5"/>
      <c r="D55" s="4"/>
      <c r="E55" s="4"/>
    </row>
    <row r="56" spans="1:5" x14ac:dyDescent="0.3">
      <c r="A56">
        <v>54</v>
      </c>
      <c r="B56" s="1">
        <v>5.0329499999999996</v>
      </c>
      <c r="C56" s="5"/>
      <c r="D56" s="4"/>
      <c r="E56" s="4"/>
    </row>
    <row r="57" spans="1:5" x14ac:dyDescent="0.3">
      <c r="A57">
        <v>55</v>
      </c>
      <c r="B57" s="1">
        <v>5.0822099999999999</v>
      </c>
      <c r="C57" s="5"/>
      <c r="D57" s="4"/>
      <c r="E57" s="4"/>
    </row>
    <row r="58" spans="1:5" x14ac:dyDescent="0.3">
      <c r="A58">
        <v>56</v>
      </c>
      <c r="B58" s="1">
        <v>5.0822099999999999</v>
      </c>
      <c r="C58" s="5"/>
      <c r="D58" s="4"/>
      <c r="E58" s="4"/>
    </row>
    <row r="59" spans="1:5" x14ac:dyDescent="0.3">
      <c r="A59">
        <v>57</v>
      </c>
      <c r="B59" s="1">
        <v>5.0329499999999996</v>
      </c>
      <c r="C59" s="5">
        <f>(0.15/(2*1))</f>
        <v>7.4999999999999997E-2</v>
      </c>
      <c r="D59" s="4">
        <f>SUM(B59:B68)/10</f>
        <v>5.0232839999999994</v>
      </c>
      <c r="E59" s="4">
        <f>(D59-$D$2)/$D$2</f>
        <v>0.22890457615831014</v>
      </c>
    </row>
    <row r="60" spans="1:5" x14ac:dyDescent="0.3">
      <c r="A60">
        <v>58</v>
      </c>
      <c r="B60" s="1">
        <v>5.0329499999999996</v>
      </c>
      <c r="C60" s="5"/>
      <c r="D60" s="4"/>
      <c r="E60" s="4"/>
    </row>
    <row r="61" spans="1:5" x14ac:dyDescent="0.3">
      <c r="A61">
        <v>59</v>
      </c>
      <c r="B61" s="1">
        <v>5.0329499999999996</v>
      </c>
      <c r="C61" s="5"/>
      <c r="D61" s="4"/>
      <c r="E61" s="4"/>
    </row>
    <row r="62" spans="1:5" x14ac:dyDescent="0.3">
      <c r="A62">
        <v>60</v>
      </c>
      <c r="B62" s="1">
        <v>5.0329499999999996</v>
      </c>
      <c r="C62" s="5"/>
      <c r="D62" s="4"/>
      <c r="E62" s="4"/>
    </row>
    <row r="63" spans="1:5" x14ac:dyDescent="0.3">
      <c r="A63">
        <v>61</v>
      </c>
      <c r="B63" s="1">
        <v>5.0329499999999996</v>
      </c>
      <c r="C63" s="5"/>
      <c r="D63" s="4"/>
      <c r="E63" s="4"/>
    </row>
    <row r="64" spans="1:5" x14ac:dyDescent="0.3">
      <c r="A64">
        <v>62</v>
      </c>
      <c r="B64" s="1">
        <v>5.0329499999999996</v>
      </c>
      <c r="C64" s="5"/>
      <c r="D64" s="4"/>
      <c r="E64" s="4"/>
    </row>
    <row r="65" spans="1:5" x14ac:dyDescent="0.3">
      <c r="A65">
        <v>63</v>
      </c>
      <c r="B65" s="1">
        <v>5.0329499999999996</v>
      </c>
      <c r="C65" s="5"/>
      <c r="D65" s="4"/>
      <c r="E65" s="4"/>
    </row>
    <row r="66" spans="1:5" x14ac:dyDescent="0.3">
      <c r="A66">
        <v>64</v>
      </c>
      <c r="B66" s="1">
        <v>4.9846199999999996</v>
      </c>
      <c r="C66" s="5"/>
      <c r="D66" s="4"/>
      <c r="E66" s="4"/>
    </row>
    <row r="67" spans="1:5" x14ac:dyDescent="0.3">
      <c r="A67">
        <v>65</v>
      </c>
      <c r="B67" s="1">
        <v>4.9846199999999996</v>
      </c>
      <c r="C67" s="5"/>
      <c r="D67" s="4"/>
      <c r="E67" s="4"/>
    </row>
    <row r="68" spans="1:5" x14ac:dyDescent="0.3">
      <c r="A68">
        <v>66</v>
      </c>
      <c r="B68" s="1">
        <v>5.0329499999999996</v>
      </c>
      <c r="C68" s="5"/>
      <c r="D68" s="4"/>
      <c r="E68" s="4"/>
    </row>
  </sheetData>
  <mergeCells count="21">
    <mergeCell ref="C59:C68"/>
    <mergeCell ref="D59:D68"/>
    <mergeCell ref="E59:E68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8D6E-3DC2-4044-B2F9-FC15FE7AFA9C}">
  <dimension ref="A1:AO159"/>
  <sheetViews>
    <sheetView tabSelected="1" topLeftCell="A57" zoomScale="41" workbookViewId="0">
      <selection activeCell="F109" sqref="F109"/>
    </sheetView>
  </sheetViews>
  <sheetFormatPr baseColWidth="10" defaultRowHeight="14.4" x14ac:dyDescent="0.3"/>
  <sheetData>
    <row r="1" spans="1:41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10" t="s">
        <v>30</v>
      </c>
      <c r="H1" t="s">
        <v>0</v>
      </c>
      <c r="I1" t="s">
        <v>1</v>
      </c>
      <c r="J1" s="3" t="s">
        <v>24</v>
      </c>
      <c r="K1" s="3" t="s">
        <v>23</v>
      </c>
      <c r="L1" s="3" t="s">
        <v>25</v>
      </c>
      <c r="M1" s="10" t="s">
        <v>31</v>
      </c>
      <c r="O1" t="s">
        <v>0</v>
      </c>
      <c r="P1" t="s">
        <v>1</v>
      </c>
      <c r="Q1" s="3" t="s">
        <v>24</v>
      </c>
      <c r="R1" s="3" t="s">
        <v>23</v>
      </c>
      <c r="S1" s="3" t="s">
        <v>25</v>
      </c>
      <c r="T1" s="10" t="s">
        <v>32</v>
      </c>
      <c r="V1" t="s">
        <v>0</v>
      </c>
      <c r="W1" t="s">
        <v>1</v>
      </c>
      <c r="X1" s="3" t="s">
        <v>24</v>
      </c>
      <c r="Y1" s="3" t="s">
        <v>23</v>
      </c>
      <c r="Z1" s="3" t="s">
        <v>25</v>
      </c>
      <c r="AA1" s="10" t="s">
        <v>33</v>
      </c>
      <c r="AC1" t="s">
        <v>0</v>
      </c>
      <c r="AD1" t="s">
        <v>1</v>
      </c>
      <c r="AE1" s="3" t="s">
        <v>24</v>
      </c>
      <c r="AF1" s="3" t="s">
        <v>23</v>
      </c>
      <c r="AG1" s="3" t="s">
        <v>25</v>
      </c>
      <c r="AH1" s="10" t="s">
        <v>34</v>
      </c>
      <c r="AJ1" s="3" t="s">
        <v>0</v>
      </c>
      <c r="AK1" s="3" t="s">
        <v>2</v>
      </c>
      <c r="AL1" s="3" t="s">
        <v>24</v>
      </c>
      <c r="AM1" s="3" t="s">
        <v>23</v>
      </c>
      <c r="AN1" s="3" t="s">
        <v>25</v>
      </c>
      <c r="AO1" s="10" t="s">
        <v>35</v>
      </c>
    </row>
    <row r="2" spans="1:41" ht="15" thickBot="1" x14ac:dyDescent="0.35">
      <c r="A2">
        <v>0</v>
      </c>
      <c r="B2" s="1">
        <v>4.4685600000000001</v>
      </c>
      <c r="C2" s="5">
        <f>0</f>
        <v>0</v>
      </c>
      <c r="D2" s="4">
        <f>SUM(B2:B10)/9</f>
        <v>4.0876111111111113</v>
      </c>
      <c r="E2" s="4">
        <f>(D2-$D$2)/$D$2</f>
        <v>0</v>
      </c>
      <c r="F2" s="11">
        <f>SLOPE(E2:E67,C2:C67)</f>
        <v>3.2268538057735219</v>
      </c>
      <c r="H2">
        <v>1</v>
      </c>
      <c r="I2" s="1">
        <v>2.0445600000000002</v>
      </c>
      <c r="J2" s="5">
        <f>0</f>
        <v>0</v>
      </c>
      <c r="K2" s="4">
        <f>SUM(I2:I10)/9</f>
        <v>2.0463711111111116</v>
      </c>
      <c r="L2" s="4">
        <f>(K2-K$2)/K$2</f>
        <v>0</v>
      </c>
      <c r="M2" s="11">
        <f>SLOPE(L2:L67,J2:J67)</f>
        <v>6.4841460662948798</v>
      </c>
      <c r="O2">
        <v>1</v>
      </c>
      <c r="P2" s="1">
        <v>5.4554600000000004</v>
      </c>
      <c r="Q2" s="5">
        <f>0</f>
        <v>0</v>
      </c>
      <c r="R2" s="4">
        <f>SUM(P2:P10)/9</f>
        <v>5.4554600000000013</v>
      </c>
      <c r="S2" s="4">
        <f>(R2-R$2)/R$2</f>
        <v>0</v>
      </c>
      <c r="T2" s="11">
        <f>SLOPE(S2:S76,Q2:Q76)</f>
        <v>27.214624086305193</v>
      </c>
      <c r="V2">
        <v>1</v>
      </c>
      <c r="W2" s="1">
        <v>2.4961000000000002</v>
      </c>
      <c r="X2" s="5">
        <f>0</f>
        <v>0</v>
      </c>
      <c r="Y2" s="4">
        <f>SUM(W2:W10)/9</f>
        <v>2.5184344444444444</v>
      </c>
      <c r="Z2" s="4">
        <f>(Y2-Y$2)/Y$2</f>
        <v>0</v>
      </c>
      <c r="AA2" s="11">
        <f>SLOPE(Z2:Z68,X2:X68)</f>
        <v>13.151090326916458</v>
      </c>
      <c r="AC2">
        <v>1</v>
      </c>
      <c r="AD2" s="1">
        <v>2.9397000000000002</v>
      </c>
      <c r="AE2" s="5">
        <f>0</f>
        <v>0</v>
      </c>
      <c r="AF2" s="4">
        <f>SUM(AD2:AD10)/9</f>
        <v>2.9290322222222227</v>
      </c>
      <c r="AG2" s="4">
        <f>(AF2-AF$2)/AF$2</f>
        <v>0</v>
      </c>
      <c r="AH2" s="11">
        <f>SLOPE(AG2:AG68,AE2:AE68)</f>
        <v>6.0814994796479462</v>
      </c>
      <c r="AJ2" s="3">
        <v>1</v>
      </c>
      <c r="AK2" s="2">
        <v>6.3908399999999999</v>
      </c>
      <c r="AL2" s="2">
        <f>0</f>
        <v>0</v>
      </c>
      <c r="AM2" s="3">
        <f>SUM(AK2:AK10)/9</f>
        <v>6.3479788888888891</v>
      </c>
      <c r="AN2" s="3">
        <f>(AM2-AM$2)/AM$2</f>
        <v>0</v>
      </c>
      <c r="AO2" s="11">
        <f>SLOPE(AN2:AN65,AL2:AL65)</f>
        <v>11.36259299410013</v>
      </c>
    </row>
    <row r="3" spans="1:41" x14ac:dyDescent="0.3">
      <c r="A3">
        <v>1</v>
      </c>
      <c r="B3" s="1">
        <v>4.0477699999999999</v>
      </c>
      <c r="C3" s="5"/>
      <c r="D3" s="4"/>
      <c r="E3" s="4"/>
      <c r="H3">
        <v>2</v>
      </c>
      <c r="I3" s="1">
        <v>2.0445600000000002</v>
      </c>
      <c r="J3" s="5"/>
      <c r="K3" s="4"/>
      <c r="L3" s="4"/>
      <c r="O3">
        <v>2</v>
      </c>
      <c r="P3" s="1">
        <v>5.4554600000000004</v>
      </c>
      <c r="Q3" s="5"/>
      <c r="R3" s="4"/>
      <c r="S3" s="4"/>
      <c r="V3">
        <v>2</v>
      </c>
      <c r="W3" s="1">
        <v>2.52121</v>
      </c>
      <c r="X3" s="5"/>
      <c r="Y3" s="4"/>
      <c r="Z3" s="4"/>
      <c r="AC3">
        <v>2</v>
      </c>
      <c r="AD3" s="1">
        <v>2.8759199999999998</v>
      </c>
      <c r="AE3" s="5"/>
      <c r="AF3" s="4"/>
      <c r="AG3" s="4"/>
      <c r="AJ3" s="3">
        <v>2</v>
      </c>
      <c r="AK3" s="2">
        <v>6.3136900000000002</v>
      </c>
      <c r="AL3" s="2"/>
      <c r="AM3" s="3"/>
      <c r="AN3" s="3"/>
    </row>
    <row r="4" spans="1:41" x14ac:dyDescent="0.3">
      <c r="A4">
        <v>2</v>
      </c>
      <c r="B4" s="1">
        <v>4.0477699999999999</v>
      </c>
      <c r="C4" s="5"/>
      <c r="D4" s="4"/>
      <c r="E4" s="4"/>
      <c r="H4">
        <v>3</v>
      </c>
      <c r="I4" s="1">
        <v>2.0445600000000002</v>
      </c>
      <c r="J4" s="5"/>
      <c r="K4" s="4"/>
      <c r="L4" s="4"/>
      <c r="O4">
        <v>3</v>
      </c>
      <c r="P4" s="1">
        <v>5.4554600000000004</v>
      </c>
      <c r="Q4" s="5"/>
      <c r="R4" s="4"/>
      <c r="S4" s="4"/>
      <c r="V4">
        <v>3</v>
      </c>
      <c r="W4" s="1">
        <v>2.52121</v>
      </c>
      <c r="X4" s="5"/>
      <c r="Y4" s="4"/>
      <c r="Z4" s="4"/>
      <c r="AC4">
        <v>3</v>
      </c>
      <c r="AD4" s="1">
        <v>2.9397000000000002</v>
      </c>
      <c r="AE4" s="5"/>
      <c r="AF4" s="4"/>
      <c r="AG4" s="4"/>
      <c r="AJ4" s="3">
        <v>3</v>
      </c>
      <c r="AK4" s="2">
        <v>6.3908399999999999</v>
      </c>
      <c r="AL4" s="2"/>
      <c r="AM4" s="3"/>
      <c r="AN4" s="3"/>
    </row>
    <row r="5" spans="1:41" x14ac:dyDescent="0.3">
      <c r="A5">
        <v>3</v>
      </c>
      <c r="B5" s="1">
        <v>4.0161800000000003</v>
      </c>
      <c r="C5" s="5"/>
      <c r="D5" s="4"/>
      <c r="E5" s="4"/>
      <c r="H5">
        <v>4</v>
      </c>
      <c r="I5" s="1">
        <v>2.0445600000000002</v>
      </c>
      <c r="J5" s="5"/>
      <c r="K5" s="4"/>
      <c r="L5" s="4"/>
      <c r="O5">
        <v>4</v>
      </c>
      <c r="P5" s="1">
        <v>5.4554600000000004</v>
      </c>
      <c r="Q5" s="5"/>
      <c r="R5" s="4"/>
      <c r="S5" s="4"/>
      <c r="V5">
        <v>4</v>
      </c>
      <c r="W5" s="1">
        <v>2.5085999999999999</v>
      </c>
      <c r="X5" s="5"/>
      <c r="Y5" s="4"/>
      <c r="Z5" s="4"/>
      <c r="AC5">
        <v>4</v>
      </c>
      <c r="AD5" s="1">
        <v>2.9397000000000002</v>
      </c>
      <c r="AE5" s="5"/>
      <c r="AF5" s="4"/>
      <c r="AG5" s="4"/>
      <c r="AJ5" s="3">
        <v>4</v>
      </c>
      <c r="AK5" s="2">
        <v>6.3908399999999999</v>
      </c>
      <c r="AL5" s="2"/>
      <c r="AM5" s="3"/>
      <c r="AN5" s="3"/>
    </row>
    <row r="6" spans="1:41" x14ac:dyDescent="0.3">
      <c r="A6">
        <v>4</v>
      </c>
      <c r="B6" s="1">
        <v>4.0477699999999999</v>
      </c>
      <c r="C6" s="5"/>
      <c r="D6" s="4"/>
      <c r="E6" s="4"/>
      <c r="H6">
        <v>5</v>
      </c>
      <c r="I6" s="1">
        <v>2.0445600000000002</v>
      </c>
      <c r="J6" s="5"/>
      <c r="K6" s="4"/>
      <c r="L6" s="4"/>
      <c r="O6">
        <v>5</v>
      </c>
      <c r="P6" s="1">
        <v>5.4554600000000004</v>
      </c>
      <c r="Q6" s="5"/>
      <c r="R6" s="4"/>
      <c r="S6" s="4"/>
      <c r="V6">
        <v>5</v>
      </c>
      <c r="W6" s="1">
        <v>2.52121</v>
      </c>
      <c r="X6" s="5"/>
      <c r="Y6" s="4"/>
      <c r="Z6" s="4"/>
      <c r="AC6">
        <v>5</v>
      </c>
      <c r="AD6" s="1">
        <v>2.9397000000000002</v>
      </c>
      <c r="AE6" s="5"/>
      <c r="AF6" s="4"/>
      <c r="AG6" s="4"/>
      <c r="AJ6" s="3">
        <v>5</v>
      </c>
      <c r="AK6" s="2">
        <v>6.3908399999999999</v>
      </c>
      <c r="AL6" s="2"/>
      <c r="AM6" s="3"/>
      <c r="AN6" s="3"/>
    </row>
    <row r="7" spans="1:41" x14ac:dyDescent="0.3">
      <c r="A7">
        <v>5</v>
      </c>
      <c r="B7" s="1">
        <v>4.0477699999999999</v>
      </c>
      <c r="C7" s="5"/>
      <c r="D7" s="4"/>
      <c r="E7" s="4"/>
      <c r="H7">
        <v>6</v>
      </c>
      <c r="I7" s="1">
        <v>2.0445600000000002</v>
      </c>
      <c r="J7" s="5"/>
      <c r="K7" s="4"/>
      <c r="L7" s="4"/>
      <c r="O7">
        <v>6</v>
      </c>
      <c r="P7" s="1">
        <v>5.4554600000000004</v>
      </c>
      <c r="Q7" s="5"/>
      <c r="R7" s="4"/>
      <c r="S7" s="4"/>
      <c r="V7">
        <v>6</v>
      </c>
      <c r="W7" s="1">
        <v>2.5339499999999999</v>
      </c>
      <c r="X7" s="5"/>
      <c r="Y7" s="4"/>
      <c r="Z7" s="4"/>
      <c r="AC7">
        <v>6</v>
      </c>
      <c r="AD7" s="1">
        <v>2.9397000000000002</v>
      </c>
      <c r="AE7" s="5"/>
      <c r="AF7" s="4"/>
      <c r="AG7" s="4"/>
      <c r="AJ7" s="3">
        <v>6</v>
      </c>
      <c r="AK7" s="2">
        <v>6.3136900000000002</v>
      </c>
      <c r="AL7" s="2"/>
      <c r="AM7" s="3"/>
      <c r="AN7" s="3"/>
    </row>
    <row r="8" spans="1:41" x14ac:dyDescent="0.3">
      <c r="A8">
        <v>6</v>
      </c>
      <c r="B8" s="1">
        <v>4.0798399999999999</v>
      </c>
      <c r="C8" s="5"/>
      <c r="D8" s="4"/>
      <c r="E8" s="4"/>
      <c r="H8">
        <v>7</v>
      </c>
      <c r="I8" s="1">
        <v>2.0445600000000002</v>
      </c>
      <c r="J8" s="5"/>
      <c r="K8" s="4"/>
      <c r="L8" s="4"/>
      <c r="O8">
        <v>7</v>
      </c>
      <c r="P8" s="1">
        <v>5.4554600000000004</v>
      </c>
      <c r="Q8" s="5"/>
      <c r="R8" s="4"/>
      <c r="S8" s="4"/>
      <c r="V8">
        <v>7</v>
      </c>
      <c r="W8" s="1">
        <v>2.52121</v>
      </c>
      <c r="X8" s="5"/>
      <c r="Y8" s="4"/>
      <c r="Z8" s="4"/>
      <c r="AC8">
        <v>7</v>
      </c>
      <c r="AD8" s="1">
        <v>2.90747</v>
      </c>
      <c r="AE8" s="5"/>
      <c r="AF8" s="4"/>
      <c r="AG8" s="4"/>
      <c r="AJ8" s="3">
        <v>7</v>
      </c>
      <c r="AK8" s="2">
        <v>6.3136900000000002</v>
      </c>
      <c r="AL8" s="2"/>
      <c r="AM8" s="3"/>
      <c r="AN8" s="3"/>
    </row>
    <row r="9" spans="1:41" x14ac:dyDescent="0.3">
      <c r="A9">
        <v>7</v>
      </c>
      <c r="B9" s="1">
        <v>3.9850699999999999</v>
      </c>
      <c r="C9" s="5"/>
      <c r="D9" s="4"/>
      <c r="E9" s="4"/>
      <c r="H9">
        <v>8</v>
      </c>
      <c r="I9" s="1">
        <v>2.0608599999999999</v>
      </c>
      <c r="J9" s="5"/>
      <c r="K9" s="4"/>
      <c r="L9" s="4"/>
      <c r="O9">
        <v>8</v>
      </c>
      <c r="P9" s="1">
        <v>5.4554600000000004</v>
      </c>
      <c r="Q9" s="5"/>
      <c r="R9" s="4"/>
      <c r="S9" s="4"/>
      <c r="V9">
        <v>8</v>
      </c>
      <c r="W9" s="1">
        <v>2.52121</v>
      </c>
      <c r="X9" s="5"/>
      <c r="Y9" s="4"/>
      <c r="Z9" s="4"/>
      <c r="AC9">
        <v>8</v>
      </c>
      <c r="AD9" s="1">
        <v>2.9397000000000002</v>
      </c>
      <c r="AE9" s="5"/>
      <c r="AF9" s="4"/>
      <c r="AG9" s="4"/>
      <c r="AJ9" s="3">
        <v>8</v>
      </c>
      <c r="AK9" s="2">
        <v>6.3136900000000002</v>
      </c>
      <c r="AL9" s="2"/>
      <c r="AM9" s="3"/>
      <c r="AN9" s="3"/>
    </row>
    <row r="10" spans="1:41" x14ac:dyDescent="0.3">
      <c r="A10">
        <v>8</v>
      </c>
      <c r="B10" s="1">
        <v>4.0477699999999999</v>
      </c>
      <c r="C10" s="5"/>
      <c r="D10" s="4"/>
      <c r="E10" s="4"/>
      <c r="H10">
        <v>9</v>
      </c>
      <c r="I10" s="1">
        <v>2.0445600000000002</v>
      </c>
      <c r="J10" s="5"/>
      <c r="K10" s="4"/>
      <c r="L10" s="4"/>
      <c r="O10">
        <v>9</v>
      </c>
      <c r="P10" s="1">
        <v>5.4554600000000004</v>
      </c>
      <c r="Q10" s="5"/>
      <c r="R10" s="4"/>
      <c r="S10" s="4"/>
      <c r="V10">
        <v>9</v>
      </c>
      <c r="W10" s="1">
        <v>2.52121</v>
      </c>
      <c r="X10" s="5"/>
      <c r="Y10" s="4"/>
      <c r="Z10" s="4"/>
      <c r="AC10">
        <v>9</v>
      </c>
      <c r="AD10" s="1">
        <v>2.9397000000000002</v>
      </c>
      <c r="AE10" s="5"/>
      <c r="AF10" s="4"/>
      <c r="AG10" s="4"/>
      <c r="AJ10" s="3">
        <v>9</v>
      </c>
      <c r="AK10" s="2">
        <v>6.3136900000000002</v>
      </c>
      <c r="AL10" s="2"/>
      <c r="AM10" s="3"/>
      <c r="AN10" s="3"/>
    </row>
    <row r="11" spans="1:41" x14ac:dyDescent="0.3">
      <c r="A11">
        <v>9</v>
      </c>
      <c r="B11" s="1">
        <v>4.0477699999999999</v>
      </c>
      <c r="C11" s="5">
        <f>(0.15/(2*2.25))</f>
        <v>3.3333333333333333E-2</v>
      </c>
      <c r="D11" s="4">
        <f>SUM(B11:B20)/10</f>
        <v>4.685524</v>
      </c>
      <c r="E11" s="4">
        <f>(D11-$D$2)/$D$2</f>
        <v>0.14627440640417516</v>
      </c>
      <c r="H11">
        <v>10</v>
      </c>
      <c r="I11" s="1">
        <v>2.3389899999999999</v>
      </c>
      <c r="J11" s="5">
        <f>(0.15/(2*2.25))</f>
        <v>3.3333333333333333E-2</v>
      </c>
      <c r="K11" s="4">
        <f>SUM(I11:I20)/10</f>
        <v>2.3327589999999998</v>
      </c>
      <c r="L11" s="4">
        <f>(K11-K$2)/K$2</f>
        <v>0.13994914575068892</v>
      </c>
      <c r="O11">
        <v>10</v>
      </c>
      <c r="P11" s="1">
        <v>6.4698799999999999</v>
      </c>
      <c r="Q11" s="5">
        <f>(0.15/(2*2.25))</f>
        <v>3.3333333333333333E-2</v>
      </c>
      <c r="R11" s="4">
        <f>SUM(P11:P20)/10</f>
        <v>6.4860760000000015</v>
      </c>
      <c r="S11" s="4">
        <f>(R11-R$2)/R$2</f>
        <v>0.18891459198674354</v>
      </c>
      <c r="V11">
        <v>10</v>
      </c>
      <c r="W11" s="1">
        <v>2.77122</v>
      </c>
      <c r="X11" s="5">
        <f>(0.15/(2*2.25))</f>
        <v>3.3333333333333333E-2</v>
      </c>
      <c r="Y11" s="4">
        <f>SUM(W11:W20)/10</f>
        <v>2.6723659999999998</v>
      </c>
      <c r="Z11" s="4">
        <f>(Y11-Y$2)/Y$2</f>
        <v>6.1121922746538673E-2</v>
      </c>
      <c r="AC11">
        <v>10</v>
      </c>
      <c r="AD11" s="1">
        <v>3.6173999999999999</v>
      </c>
      <c r="AE11" s="5">
        <f>(0.15/(2*2.25))</f>
        <v>3.3333333333333333E-2</v>
      </c>
      <c r="AF11" s="4">
        <f>SUM(AD11:AD20)/10</f>
        <v>3.6323569999999998</v>
      </c>
      <c r="AG11" s="4">
        <f>(AF11-AF$2)/AF$2</f>
        <v>0.24012189843516737</v>
      </c>
      <c r="AJ11" s="3">
        <v>10</v>
      </c>
      <c r="AK11" s="2">
        <v>7.0821300000000003</v>
      </c>
      <c r="AL11" s="2">
        <f>(0.15/(2*2.25))</f>
        <v>3.3333333333333333E-2</v>
      </c>
      <c r="AM11" s="3">
        <f>SUM(AK11:AK20)/10</f>
        <v>7.0823850000000004</v>
      </c>
      <c r="AN11" s="3">
        <f>(AM11-AM$2)/AM$2</f>
        <v>0.11569132852608734</v>
      </c>
    </row>
    <row r="12" spans="1:41" x14ac:dyDescent="0.3">
      <c r="A12">
        <v>10</v>
      </c>
      <c r="B12" s="1">
        <v>4.75603</v>
      </c>
      <c r="C12" s="5"/>
      <c r="D12" s="4"/>
      <c r="E12" s="4"/>
      <c r="H12">
        <v>11</v>
      </c>
      <c r="I12" s="1">
        <v>2.3389899999999999</v>
      </c>
      <c r="J12" s="5"/>
      <c r="K12" s="4"/>
      <c r="L12" s="4"/>
      <c r="O12">
        <v>11</v>
      </c>
      <c r="P12" s="1">
        <v>6.5508600000000001</v>
      </c>
      <c r="Q12" s="5"/>
      <c r="R12" s="4"/>
      <c r="S12" s="4"/>
      <c r="V12">
        <v>11</v>
      </c>
      <c r="W12" s="1">
        <v>2.80199</v>
      </c>
      <c r="X12" s="5"/>
      <c r="Y12" s="4"/>
      <c r="Z12" s="4"/>
      <c r="AC12">
        <v>11</v>
      </c>
      <c r="AD12" s="1">
        <v>3.6173999999999999</v>
      </c>
      <c r="AE12" s="5"/>
      <c r="AF12" s="4"/>
      <c r="AG12" s="4"/>
      <c r="AJ12" s="3">
        <v>11</v>
      </c>
      <c r="AK12" s="2">
        <v>7.0821300000000003</v>
      </c>
      <c r="AL12" s="2"/>
      <c r="AM12" s="3"/>
      <c r="AN12" s="3"/>
    </row>
    <row r="13" spans="1:41" x14ac:dyDescent="0.3">
      <c r="A13">
        <v>11</v>
      </c>
      <c r="B13" s="1">
        <v>4.80009</v>
      </c>
      <c r="C13" s="5"/>
      <c r="D13" s="4"/>
      <c r="E13" s="4"/>
      <c r="H13">
        <v>12</v>
      </c>
      <c r="I13" s="1">
        <v>2.3389899999999999</v>
      </c>
      <c r="J13" s="5"/>
      <c r="K13" s="4"/>
      <c r="L13" s="4"/>
      <c r="O13">
        <v>12</v>
      </c>
      <c r="P13" s="1">
        <v>6.4698799999999999</v>
      </c>
      <c r="Q13" s="5"/>
      <c r="R13" s="4"/>
      <c r="S13" s="4"/>
      <c r="V13">
        <v>12</v>
      </c>
      <c r="W13" s="1">
        <v>2.7865199999999999</v>
      </c>
      <c r="X13" s="5"/>
      <c r="Y13" s="4"/>
      <c r="Z13" s="4"/>
      <c r="AC13">
        <v>12</v>
      </c>
      <c r="AD13" s="1">
        <v>3.6173999999999999</v>
      </c>
      <c r="AE13" s="5"/>
      <c r="AF13" s="4"/>
      <c r="AG13" s="4"/>
      <c r="AJ13" s="3">
        <v>12</v>
      </c>
      <c r="AK13" s="2">
        <v>7.1790500000000002</v>
      </c>
      <c r="AL13" s="2"/>
      <c r="AM13" s="3"/>
      <c r="AN13" s="3"/>
    </row>
    <row r="14" spans="1:41" x14ac:dyDescent="0.3">
      <c r="A14">
        <v>12</v>
      </c>
      <c r="B14" s="1">
        <v>4.80009</v>
      </c>
      <c r="C14" s="5"/>
      <c r="D14" s="4"/>
      <c r="E14" s="4"/>
      <c r="H14">
        <v>13</v>
      </c>
      <c r="I14" s="1">
        <v>2.3389899999999999</v>
      </c>
      <c r="J14" s="5"/>
      <c r="K14" s="4"/>
      <c r="L14" s="4"/>
      <c r="O14">
        <v>13</v>
      </c>
      <c r="P14" s="1">
        <v>6.4698799999999999</v>
      </c>
      <c r="Q14" s="5"/>
      <c r="R14" s="4"/>
      <c r="S14" s="4"/>
      <c r="V14">
        <v>13</v>
      </c>
      <c r="W14" s="1">
        <v>2.77122</v>
      </c>
      <c r="X14" s="5"/>
      <c r="Y14" s="4"/>
      <c r="Z14" s="4"/>
      <c r="AC14">
        <v>13</v>
      </c>
      <c r="AD14" s="1">
        <v>3.6173999999999999</v>
      </c>
      <c r="AE14" s="5"/>
      <c r="AF14" s="4"/>
      <c r="AG14" s="4"/>
      <c r="AJ14" s="3">
        <v>13</v>
      </c>
      <c r="AK14" s="2">
        <v>7.0821300000000003</v>
      </c>
      <c r="AL14" s="2"/>
      <c r="AM14" s="3"/>
      <c r="AN14" s="3"/>
    </row>
    <row r="15" spans="1:41" x14ac:dyDescent="0.3">
      <c r="A15">
        <v>13</v>
      </c>
      <c r="B15" s="1">
        <v>4.80009</v>
      </c>
      <c r="C15" s="5"/>
      <c r="D15" s="4"/>
      <c r="E15" s="4"/>
      <c r="H15">
        <v>14</v>
      </c>
      <c r="I15" s="1">
        <v>2.3389899999999999</v>
      </c>
      <c r="J15" s="5"/>
      <c r="K15" s="4"/>
      <c r="L15" s="4"/>
      <c r="O15">
        <v>14</v>
      </c>
      <c r="P15" s="1">
        <v>6.4698799999999999</v>
      </c>
      <c r="Q15" s="5"/>
      <c r="R15" s="4"/>
      <c r="S15" s="4"/>
      <c r="V15">
        <v>14</v>
      </c>
      <c r="W15" s="1">
        <v>2.6827299999999998</v>
      </c>
      <c r="X15" s="5"/>
      <c r="Y15" s="4"/>
      <c r="Z15" s="4"/>
      <c r="AC15">
        <v>14</v>
      </c>
      <c r="AD15" s="1">
        <v>3.5692499999999998</v>
      </c>
      <c r="AE15" s="5"/>
      <c r="AF15" s="4"/>
      <c r="AG15" s="4"/>
      <c r="AJ15" s="3">
        <v>14</v>
      </c>
      <c r="AK15" s="2">
        <v>6.9877599999999997</v>
      </c>
      <c r="AL15" s="2"/>
      <c r="AM15" s="3"/>
      <c r="AN15" s="3"/>
    </row>
    <row r="16" spans="1:41" x14ac:dyDescent="0.3">
      <c r="A16">
        <v>14</v>
      </c>
      <c r="B16" s="1">
        <v>4.80009</v>
      </c>
      <c r="C16" s="5"/>
      <c r="D16" s="4"/>
      <c r="E16" s="4"/>
      <c r="H16">
        <v>15</v>
      </c>
      <c r="I16" s="1">
        <v>2.3389899999999999</v>
      </c>
      <c r="J16" s="5"/>
      <c r="K16" s="4"/>
      <c r="L16" s="4"/>
      <c r="O16">
        <v>15</v>
      </c>
      <c r="P16" s="1">
        <v>6.5508600000000001</v>
      </c>
      <c r="Q16" s="5"/>
      <c r="R16" s="4"/>
      <c r="S16" s="4"/>
      <c r="V16">
        <v>15</v>
      </c>
      <c r="W16" s="1">
        <v>2.6544400000000001</v>
      </c>
      <c r="X16" s="5"/>
      <c r="Y16" s="4"/>
      <c r="Z16" s="4"/>
      <c r="AC16">
        <v>15</v>
      </c>
      <c r="AD16" s="1">
        <v>3.6173999999999999</v>
      </c>
      <c r="AE16" s="5"/>
      <c r="AF16" s="4"/>
      <c r="AG16" s="4"/>
      <c r="AJ16" s="3">
        <v>15</v>
      </c>
      <c r="AK16" s="2">
        <v>7.0821300000000003</v>
      </c>
      <c r="AL16" s="2"/>
      <c r="AM16" s="3"/>
      <c r="AN16" s="3"/>
    </row>
    <row r="17" spans="1:40" x14ac:dyDescent="0.3">
      <c r="A17">
        <v>15</v>
      </c>
      <c r="B17" s="1">
        <v>4.7127699999999999</v>
      </c>
      <c r="C17" s="5"/>
      <c r="D17" s="4"/>
      <c r="E17" s="4"/>
      <c r="H17">
        <v>16</v>
      </c>
      <c r="I17" s="1">
        <v>2.3389899999999999</v>
      </c>
      <c r="J17" s="5"/>
      <c r="K17" s="4"/>
      <c r="L17" s="4"/>
      <c r="O17">
        <v>16</v>
      </c>
      <c r="P17" s="1">
        <v>6.4698799999999999</v>
      </c>
      <c r="Q17" s="5"/>
      <c r="R17" s="4"/>
      <c r="S17" s="4"/>
      <c r="V17">
        <v>16</v>
      </c>
      <c r="W17" s="1">
        <v>2.6267200000000002</v>
      </c>
      <c r="X17" s="5"/>
      <c r="Y17" s="4"/>
      <c r="Z17" s="4"/>
      <c r="AC17">
        <v>16</v>
      </c>
      <c r="AD17" s="1">
        <v>3.66683</v>
      </c>
      <c r="AE17" s="5"/>
      <c r="AF17" s="4"/>
      <c r="AG17" s="4"/>
      <c r="AJ17" s="3">
        <v>16</v>
      </c>
      <c r="AK17" s="2">
        <v>7.0821300000000003</v>
      </c>
      <c r="AL17" s="2"/>
      <c r="AM17" s="3"/>
      <c r="AN17" s="3"/>
    </row>
    <row r="18" spans="1:40" x14ac:dyDescent="0.3">
      <c r="A18">
        <v>16</v>
      </c>
      <c r="B18" s="1">
        <v>4.7127699999999999</v>
      </c>
      <c r="C18" s="5"/>
      <c r="D18" s="4"/>
      <c r="E18" s="4"/>
      <c r="H18">
        <v>17</v>
      </c>
      <c r="I18" s="1">
        <v>2.3182200000000002</v>
      </c>
      <c r="J18" s="5"/>
      <c r="K18" s="4"/>
      <c r="L18" s="4"/>
      <c r="O18">
        <v>17</v>
      </c>
      <c r="P18" s="1">
        <v>6.4698799999999999</v>
      </c>
      <c r="Q18" s="5"/>
      <c r="R18" s="4"/>
      <c r="S18" s="4"/>
      <c r="V18">
        <v>17</v>
      </c>
      <c r="W18" s="1">
        <v>2.5598000000000001</v>
      </c>
      <c r="X18" s="5"/>
      <c r="Y18" s="4"/>
      <c r="Z18" s="4"/>
      <c r="AC18">
        <v>17</v>
      </c>
      <c r="AD18" s="1">
        <v>3.66683</v>
      </c>
      <c r="AE18" s="5"/>
      <c r="AF18" s="4"/>
      <c r="AG18" s="4"/>
      <c r="AJ18" s="3">
        <v>17</v>
      </c>
      <c r="AK18" s="2">
        <v>7.0821300000000003</v>
      </c>
      <c r="AL18" s="2"/>
      <c r="AM18" s="3"/>
      <c r="AN18" s="3"/>
    </row>
    <row r="19" spans="1:40" x14ac:dyDescent="0.3">
      <c r="A19">
        <v>17</v>
      </c>
      <c r="B19" s="1">
        <v>4.7127699999999999</v>
      </c>
      <c r="C19" s="5"/>
      <c r="D19" s="4"/>
      <c r="E19" s="4"/>
      <c r="H19">
        <v>18</v>
      </c>
      <c r="I19" s="1">
        <v>2.3182200000000002</v>
      </c>
      <c r="J19" s="5"/>
      <c r="K19" s="4"/>
      <c r="L19" s="4"/>
      <c r="O19">
        <v>18</v>
      </c>
      <c r="P19" s="1">
        <v>6.4698799999999999</v>
      </c>
      <c r="Q19" s="5"/>
      <c r="R19" s="4"/>
      <c r="S19" s="4"/>
      <c r="V19">
        <v>18</v>
      </c>
      <c r="W19" s="1">
        <v>2.4961000000000002</v>
      </c>
      <c r="X19" s="5"/>
      <c r="Y19" s="4"/>
      <c r="Z19" s="4"/>
      <c r="AC19">
        <v>18</v>
      </c>
      <c r="AD19" s="1">
        <v>3.66683</v>
      </c>
      <c r="AE19" s="5"/>
      <c r="AF19" s="4"/>
      <c r="AG19" s="4"/>
      <c r="AJ19" s="3">
        <v>18</v>
      </c>
      <c r="AK19" s="2">
        <v>7.0821300000000003</v>
      </c>
      <c r="AL19" s="2"/>
      <c r="AM19" s="3"/>
      <c r="AN19" s="3"/>
    </row>
    <row r="20" spans="1:40" x14ac:dyDescent="0.3">
      <c r="A20">
        <v>18</v>
      </c>
      <c r="B20" s="1">
        <v>4.7127699999999999</v>
      </c>
      <c r="C20" s="5"/>
      <c r="D20" s="4"/>
      <c r="E20" s="4"/>
      <c r="H20">
        <v>19</v>
      </c>
      <c r="I20" s="1">
        <v>2.3182200000000002</v>
      </c>
      <c r="J20" s="5"/>
      <c r="K20" s="4"/>
      <c r="L20" s="4"/>
      <c r="O20">
        <v>19</v>
      </c>
      <c r="P20" s="1">
        <v>6.4698799999999999</v>
      </c>
      <c r="Q20" s="5"/>
      <c r="R20" s="4"/>
      <c r="S20" s="4"/>
      <c r="V20">
        <v>19</v>
      </c>
      <c r="W20" s="1">
        <v>2.5729199999999999</v>
      </c>
      <c r="X20" s="5"/>
      <c r="Y20" s="4"/>
      <c r="Z20" s="4"/>
      <c r="AC20">
        <v>19</v>
      </c>
      <c r="AD20" s="1">
        <v>3.66683</v>
      </c>
      <c r="AE20" s="5"/>
      <c r="AF20" s="4"/>
      <c r="AG20" s="4"/>
      <c r="AJ20" s="3">
        <v>19</v>
      </c>
      <c r="AK20" s="2">
        <v>7.0821300000000003</v>
      </c>
      <c r="AL20" s="2"/>
      <c r="AM20" s="3"/>
      <c r="AN20" s="3"/>
    </row>
    <row r="21" spans="1:40" x14ac:dyDescent="0.3">
      <c r="A21">
        <v>19</v>
      </c>
      <c r="B21" s="1">
        <v>4.8449499999999999</v>
      </c>
      <c r="C21" s="5">
        <f>(0.15/(2*2))</f>
        <v>3.7499999999999999E-2</v>
      </c>
      <c r="D21" s="4">
        <f>SUM(B21:B30)/10</f>
        <v>4.7741290000000003</v>
      </c>
      <c r="E21" s="4">
        <f>(D21-D$2)/D$2</f>
        <v>0.16795088138956468</v>
      </c>
      <c r="H21">
        <v>20</v>
      </c>
      <c r="I21" s="1">
        <v>2.49498</v>
      </c>
      <c r="J21" s="5">
        <f>(0.15/(2*2))</f>
        <v>3.7499999999999999E-2</v>
      </c>
      <c r="K21" s="4">
        <f>SUM(I21:I29)/9</f>
        <v>2.4819244444444442</v>
      </c>
      <c r="L21" s="4">
        <f>(K21-K$2)/K$2</f>
        <v>0.2128418110324288</v>
      </c>
      <c r="O21">
        <v>20</v>
      </c>
      <c r="P21" s="1">
        <v>7.93851</v>
      </c>
      <c r="Q21" s="5">
        <f>(0.15/(2*2))</f>
        <v>3.7499999999999999E-2</v>
      </c>
      <c r="R21" s="4">
        <f>SUM(P21:P30)/10</f>
        <v>8.0114940000000008</v>
      </c>
      <c r="S21" s="4">
        <f>(R21-R$2)/R$2</f>
        <v>0.46852767685951302</v>
      </c>
      <c r="V21">
        <v>20</v>
      </c>
      <c r="W21" s="1">
        <v>3.6716099999999998</v>
      </c>
      <c r="X21" s="5">
        <f>(0.15/(2*2))</f>
        <v>3.7499999999999999E-2</v>
      </c>
      <c r="Y21" s="4">
        <f>SUM(W21:W30)/10</f>
        <v>3.6663839999999999</v>
      </c>
      <c r="Z21" s="4">
        <f>(Y21-Y$2)/Y$2</f>
        <v>0.45581871630126475</v>
      </c>
      <c r="AC21">
        <v>20</v>
      </c>
      <c r="AD21" s="1">
        <v>3.8784800000000001</v>
      </c>
      <c r="AE21" s="5">
        <f>(0.15/(2*2))</f>
        <v>3.7499999999999999E-2</v>
      </c>
      <c r="AF21" s="4">
        <f>SUM(AD21:AD30)/10</f>
        <v>3.839903000000001</v>
      </c>
      <c r="AG21" s="4">
        <f>(AF21-AF$2)/AF$2</f>
        <v>0.31098011516128393</v>
      </c>
      <c r="AJ21" s="3">
        <v>20</v>
      </c>
      <c r="AK21" s="2">
        <v>7.1790500000000002</v>
      </c>
      <c r="AL21" s="2">
        <f>(0.15/(2*2))</f>
        <v>3.7499999999999999E-2</v>
      </c>
      <c r="AM21" s="3">
        <f>SUM(AK21:AK29)/9</f>
        <v>7.0299855555555562</v>
      </c>
      <c r="AN21" s="3">
        <f>(AM21-AM$2)/AM$2</f>
        <v>0.10743682022326972</v>
      </c>
    </row>
    <row r="22" spans="1:40" x14ac:dyDescent="0.3">
      <c r="A22">
        <v>20</v>
      </c>
      <c r="B22" s="1">
        <v>4.8449499999999999</v>
      </c>
      <c r="C22" s="5"/>
      <c r="D22" s="4"/>
      <c r="E22" s="4"/>
      <c r="H22">
        <v>21</v>
      </c>
      <c r="I22" s="1">
        <v>2.4714800000000001</v>
      </c>
      <c r="J22" s="5"/>
      <c r="K22" s="4"/>
      <c r="L22" s="4"/>
      <c r="O22">
        <v>21</v>
      </c>
      <c r="P22" s="1">
        <v>7.93851</v>
      </c>
      <c r="Q22" s="5"/>
      <c r="R22" s="4"/>
      <c r="S22" s="4"/>
      <c r="V22">
        <v>21</v>
      </c>
      <c r="W22" s="1">
        <v>3.6716099999999998</v>
      </c>
      <c r="X22" s="5"/>
      <c r="Y22" s="4"/>
      <c r="Z22" s="4"/>
      <c r="AC22">
        <v>21</v>
      </c>
      <c r="AD22" s="1">
        <v>3.8233700000000002</v>
      </c>
      <c r="AE22" s="5"/>
      <c r="AF22" s="4"/>
      <c r="AG22" s="4"/>
      <c r="AJ22" s="3">
        <v>21</v>
      </c>
      <c r="AK22" s="2">
        <v>7.0821300000000003</v>
      </c>
      <c r="AL22" s="2"/>
      <c r="AM22" s="3"/>
      <c r="AN22" s="3"/>
    </row>
    <row r="23" spans="1:40" x14ac:dyDescent="0.3">
      <c r="A23">
        <v>21</v>
      </c>
      <c r="B23" s="1">
        <v>4.80009</v>
      </c>
      <c r="C23" s="5"/>
      <c r="D23" s="4"/>
      <c r="E23" s="4"/>
      <c r="H23">
        <v>22</v>
      </c>
      <c r="I23" s="1">
        <v>2.4714800000000001</v>
      </c>
      <c r="J23" s="5"/>
      <c r="K23" s="4"/>
      <c r="L23" s="4"/>
      <c r="O23">
        <v>22</v>
      </c>
      <c r="P23" s="1">
        <v>8.0601500000000001</v>
      </c>
      <c r="Q23" s="5"/>
      <c r="R23" s="4"/>
      <c r="S23" s="4"/>
      <c r="V23">
        <v>22</v>
      </c>
      <c r="W23" s="1">
        <v>3.6716099999999998</v>
      </c>
      <c r="X23" s="5"/>
      <c r="Y23" s="4"/>
      <c r="Z23" s="4"/>
      <c r="AC23">
        <v>22</v>
      </c>
      <c r="AD23" s="1">
        <v>3.8233700000000002</v>
      </c>
      <c r="AE23" s="5"/>
      <c r="AF23" s="4"/>
      <c r="AG23" s="4"/>
      <c r="AJ23" s="3">
        <v>22</v>
      </c>
      <c r="AK23" s="2">
        <v>6.9877599999999997</v>
      </c>
      <c r="AL23" s="2"/>
      <c r="AM23" s="3"/>
      <c r="AN23" s="3"/>
    </row>
    <row r="24" spans="1:40" x14ac:dyDescent="0.3">
      <c r="A24">
        <v>22</v>
      </c>
      <c r="B24" s="1">
        <v>4.80009</v>
      </c>
      <c r="C24" s="5"/>
      <c r="D24" s="4"/>
      <c r="E24" s="4"/>
      <c r="H24">
        <v>23</v>
      </c>
      <c r="I24" s="1">
        <v>2.4714800000000001</v>
      </c>
      <c r="J24" s="5"/>
      <c r="K24" s="4"/>
      <c r="L24" s="4"/>
      <c r="O24">
        <v>23</v>
      </c>
      <c r="P24" s="1">
        <v>8.0601500000000001</v>
      </c>
      <c r="Q24" s="5"/>
      <c r="R24" s="4"/>
      <c r="S24" s="4"/>
      <c r="V24">
        <v>23</v>
      </c>
      <c r="W24" s="1">
        <v>3.6716099999999998</v>
      </c>
      <c r="X24" s="5"/>
      <c r="Y24" s="4"/>
      <c r="Z24" s="4"/>
      <c r="AC24">
        <v>23</v>
      </c>
      <c r="AD24" s="1">
        <v>3.8233700000000002</v>
      </c>
      <c r="AE24" s="5"/>
      <c r="AF24" s="4"/>
      <c r="AG24" s="4"/>
      <c r="AJ24" s="3">
        <v>23</v>
      </c>
      <c r="AK24" s="2">
        <v>6.9877599999999997</v>
      </c>
      <c r="AL24" s="2"/>
      <c r="AM24" s="3"/>
      <c r="AN24" s="3"/>
    </row>
    <row r="25" spans="1:40" x14ac:dyDescent="0.3">
      <c r="A25">
        <v>23</v>
      </c>
      <c r="B25" s="1">
        <v>4.80009</v>
      </c>
      <c r="C25" s="5"/>
      <c r="D25" s="4"/>
      <c r="E25" s="4"/>
      <c r="H25">
        <v>24</v>
      </c>
      <c r="I25" s="1">
        <v>2.4714800000000001</v>
      </c>
      <c r="J25" s="5"/>
      <c r="K25" s="4"/>
      <c r="L25" s="4"/>
      <c r="O25">
        <v>24</v>
      </c>
      <c r="P25" s="1">
        <v>7.93851</v>
      </c>
      <c r="Q25" s="5"/>
      <c r="R25" s="4"/>
      <c r="S25" s="4"/>
      <c r="V25">
        <v>24</v>
      </c>
      <c r="W25" s="1">
        <v>3.6716099999999998</v>
      </c>
      <c r="X25" s="5"/>
      <c r="Y25" s="4"/>
      <c r="Z25" s="4"/>
      <c r="AC25">
        <v>24</v>
      </c>
      <c r="AD25" s="1">
        <v>3.8233700000000002</v>
      </c>
      <c r="AE25" s="5"/>
      <c r="AF25" s="4"/>
      <c r="AG25" s="4"/>
      <c r="AJ25" s="3">
        <v>24</v>
      </c>
      <c r="AK25" s="2">
        <v>6.9877599999999997</v>
      </c>
      <c r="AL25" s="2"/>
      <c r="AM25" s="3"/>
      <c r="AN25" s="3"/>
    </row>
    <row r="26" spans="1:40" x14ac:dyDescent="0.3">
      <c r="A26">
        <v>24</v>
      </c>
      <c r="B26" s="1">
        <v>4.75603</v>
      </c>
      <c r="C26" s="5"/>
      <c r="D26" s="4"/>
      <c r="E26" s="4"/>
      <c r="H26">
        <v>25</v>
      </c>
      <c r="I26" s="1">
        <v>2.4714800000000001</v>
      </c>
      <c r="J26" s="5"/>
      <c r="K26" s="4"/>
      <c r="L26" s="4"/>
      <c r="O26">
        <v>25</v>
      </c>
      <c r="P26" s="1">
        <v>8.0601500000000001</v>
      </c>
      <c r="Q26" s="5"/>
      <c r="R26" s="4"/>
      <c r="S26" s="4"/>
      <c r="V26">
        <v>25</v>
      </c>
      <c r="W26" s="1">
        <v>3.6454800000000001</v>
      </c>
      <c r="X26" s="5"/>
      <c r="Y26" s="4"/>
      <c r="Z26" s="4"/>
      <c r="AC26">
        <v>25</v>
      </c>
      <c r="AD26" s="1">
        <v>3.8233700000000002</v>
      </c>
      <c r="AE26" s="5"/>
      <c r="AF26" s="4"/>
      <c r="AG26" s="4"/>
      <c r="AJ26" s="3">
        <v>25</v>
      </c>
      <c r="AK26" s="2">
        <v>6.9877599999999997</v>
      </c>
      <c r="AL26" s="2"/>
      <c r="AM26" s="3"/>
      <c r="AN26" s="3"/>
    </row>
    <row r="27" spans="1:40" x14ac:dyDescent="0.3">
      <c r="A27">
        <v>25</v>
      </c>
      <c r="B27" s="1">
        <v>4.75603</v>
      </c>
      <c r="C27" s="5"/>
      <c r="D27" s="4"/>
      <c r="E27" s="4"/>
      <c r="H27">
        <v>26</v>
      </c>
      <c r="I27" s="1">
        <v>2.49498</v>
      </c>
      <c r="J27" s="5"/>
      <c r="K27" s="4"/>
      <c r="L27" s="4"/>
      <c r="O27">
        <v>26</v>
      </c>
      <c r="P27" s="1">
        <v>8.0601500000000001</v>
      </c>
      <c r="Q27" s="5"/>
      <c r="R27" s="4"/>
      <c r="S27" s="4"/>
      <c r="V27">
        <v>26</v>
      </c>
      <c r="W27" s="1">
        <v>3.6716099999999998</v>
      </c>
      <c r="X27" s="5"/>
      <c r="Y27" s="4"/>
      <c r="Z27" s="4"/>
      <c r="AC27">
        <v>26</v>
      </c>
      <c r="AD27" s="1">
        <v>3.8233700000000002</v>
      </c>
      <c r="AE27" s="5"/>
      <c r="AF27" s="4"/>
      <c r="AG27" s="4"/>
      <c r="AJ27" s="3">
        <v>26</v>
      </c>
      <c r="AK27" s="2">
        <v>6.9877599999999997</v>
      </c>
      <c r="AL27" s="2"/>
      <c r="AM27" s="3"/>
      <c r="AN27" s="3"/>
    </row>
    <row r="28" spans="1:40" x14ac:dyDescent="0.3">
      <c r="A28">
        <v>26</v>
      </c>
      <c r="B28" s="1">
        <v>4.75603</v>
      </c>
      <c r="C28" s="5"/>
      <c r="D28" s="4"/>
      <c r="E28" s="4"/>
      <c r="H28">
        <v>27</v>
      </c>
      <c r="I28" s="1">
        <v>2.49498</v>
      </c>
      <c r="J28" s="5"/>
      <c r="K28" s="4"/>
      <c r="L28" s="4"/>
      <c r="O28">
        <v>27</v>
      </c>
      <c r="P28" s="1">
        <v>8.0601500000000001</v>
      </c>
      <c r="Q28" s="5"/>
      <c r="R28" s="4"/>
      <c r="S28" s="4"/>
      <c r="V28">
        <v>27</v>
      </c>
      <c r="W28" s="1">
        <v>3.6716099999999998</v>
      </c>
      <c r="X28" s="5"/>
      <c r="Y28" s="4"/>
      <c r="Z28" s="4"/>
      <c r="AC28">
        <v>27</v>
      </c>
      <c r="AD28" s="1">
        <v>3.8233700000000002</v>
      </c>
      <c r="AE28" s="5"/>
      <c r="AF28" s="4"/>
      <c r="AG28" s="4"/>
      <c r="AJ28" s="3">
        <v>27</v>
      </c>
      <c r="AK28" s="2">
        <v>6.9877599999999997</v>
      </c>
      <c r="AL28" s="2"/>
      <c r="AM28" s="3"/>
      <c r="AN28" s="3"/>
    </row>
    <row r="29" spans="1:40" x14ac:dyDescent="0.3">
      <c r="A29">
        <v>27</v>
      </c>
      <c r="B29" s="1">
        <v>4.7127699999999999</v>
      </c>
      <c r="C29" s="5"/>
      <c r="D29" s="4"/>
      <c r="E29" s="4"/>
      <c r="H29">
        <v>28</v>
      </c>
      <c r="I29" s="1">
        <v>2.49498</v>
      </c>
      <c r="J29" s="5"/>
      <c r="K29" s="4"/>
      <c r="L29" s="4"/>
      <c r="O29">
        <v>28</v>
      </c>
      <c r="P29" s="1">
        <v>8.0601500000000001</v>
      </c>
      <c r="Q29" s="5"/>
      <c r="R29" s="4"/>
      <c r="S29" s="4"/>
      <c r="V29">
        <v>28</v>
      </c>
      <c r="W29" s="1">
        <v>3.6454800000000001</v>
      </c>
      <c r="X29" s="5"/>
      <c r="Y29" s="4"/>
      <c r="Z29" s="4"/>
      <c r="AC29">
        <v>28</v>
      </c>
      <c r="AD29" s="1">
        <v>3.8784800000000001</v>
      </c>
      <c r="AE29" s="5"/>
      <c r="AF29" s="4"/>
      <c r="AG29" s="4"/>
      <c r="AJ29" s="3">
        <v>28</v>
      </c>
      <c r="AK29" s="2">
        <v>7.0821300000000003</v>
      </c>
      <c r="AL29" s="2"/>
      <c r="AM29" s="3"/>
      <c r="AN29" s="3"/>
    </row>
    <row r="30" spans="1:40" x14ac:dyDescent="0.3">
      <c r="A30">
        <v>28</v>
      </c>
      <c r="B30" s="1">
        <v>4.6702599999999999</v>
      </c>
      <c r="C30" s="5"/>
      <c r="D30" s="4"/>
      <c r="E30" s="4"/>
      <c r="H30">
        <v>29</v>
      </c>
      <c r="I30" s="1">
        <v>2.56813</v>
      </c>
      <c r="J30" s="5">
        <f>(0.15/(2*1.75))</f>
        <v>4.2857142857142858E-2</v>
      </c>
      <c r="K30" s="4">
        <f>SUM(I30:I39)/10</f>
        <v>2.570662</v>
      </c>
      <c r="L30" s="4">
        <f>(K30-K$2)/K$2</f>
        <v>0.25620518489640715</v>
      </c>
      <c r="O30">
        <v>29</v>
      </c>
      <c r="P30" s="1">
        <v>7.93851</v>
      </c>
      <c r="Q30" s="5"/>
      <c r="R30" s="4"/>
      <c r="S30" s="4"/>
      <c r="V30">
        <v>29</v>
      </c>
      <c r="W30" s="1">
        <v>3.6716099999999998</v>
      </c>
      <c r="X30" s="5"/>
      <c r="Y30" s="4"/>
      <c r="Z30" s="4"/>
      <c r="AC30">
        <v>29</v>
      </c>
      <c r="AD30" s="1">
        <v>3.8784800000000001</v>
      </c>
      <c r="AE30" s="5"/>
      <c r="AF30" s="4"/>
      <c r="AG30" s="4"/>
      <c r="AJ30" s="3">
        <v>29</v>
      </c>
      <c r="AK30" s="2">
        <v>6.9877599999999997</v>
      </c>
      <c r="AL30" s="2">
        <f>(0.15/(2*1.75))</f>
        <v>4.2857142857142858E-2</v>
      </c>
      <c r="AM30" s="3">
        <f>SUM(AK30:AK38)/9</f>
        <v>7.6653366666666658</v>
      </c>
      <c r="AN30" s="3">
        <f>(AM30-AM$2)/AM$2</f>
        <v>0.20752396957141722</v>
      </c>
    </row>
    <row r="31" spans="1:40" x14ac:dyDescent="0.3">
      <c r="A31">
        <v>29</v>
      </c>
      <c r="B31" s="1">
        <v>4.75603</v>
      </c>
      <c r="C31" s="5">
        <f>(0.15/(2*1.75))</f>
        <v>4.2857142857142858E-2</v>
      </c>
      <c r="D31" s="4">
        <f>SUM(B31:B40)/10</f>
        <v>4.8272499999999994</v>
      </c>
      <c r="E31" s="4">
        <f>(D31-$D$2)/$D$2</f>
        <v>0.18094649143074581</v>
      </c>
      <c r="H31">
        <v>30</v>
      </c>
      <c r="I31" s="1">
        <v>2.56813</v>
      </c>
      <c r="J31" s="5"/>
      <c r="K31" s="4"/>
      <c r="L31" s="4"/>
      <c r="O31">
        <v>30</v>
      </c>
      <c r="P31" s="1">
        <v>10.668200000000001</v>
      </c>
      <c r="Q31" s="5">
        <f>(0.15/(2*1.75))</f>
        <v>4.2857142857142858E-2</v>
      </c>
      <c r="R31" s="4">
        <f>SUM(P31:P40)/10</f>
        <v>11.048755</v>
      </c>
      <c r="S31" s="4">
        <f>(R31-R$2)/R$2</f>
        <v>1.0252655138155164</v>
      </c>
      <c r="V31">
        <v>30</v>
      </c>
      <c r="W31" s="1">
        <v>3.89452</v>
      </c>
      <c r="X31" s="5">
        <f>(0.15/(2*1.75))</f>
        <v>4.2857142857142858E-2</v>
      </c>
      <c r="Y31" s="4">
        <f>SUM(W31:W40)/10</f>
        <v>3.8915899999999999</v>
      </c>
      <c r="Z31" s="4">
        <f>(Y31-Y$2)/Y$2</f>
        <v>0.54524173086366268</v>
      </c>
      <c r="AC31">
        <v>30</v>
      </c>
      <c r="AD31" s="1">
        <v>3.8784800000000001</v>
      </c>
      <c r="AE31" s="5">
        <f>(0.15/(2*1.75))</f>
        <v>4.2857142857142858E-2</v>
      </c>
      <c r="AF31" s="4">
        <f>SUM(AD31:AD40)/10</f>
        <v>3.9068300000000002</v>
      </c>
      <c r="AG31" s="4">
        <f>(AF31-AF$2)/AF$2</f>
        <v>0.33382964187260927</v>
      </c>
      <c r="AJ31" s="3">
        <v>31</v>
      </c>
      <c r="AK31" s="2">
        <v>7.8204399999999996</v>
      </c>
      <c r="AL31" s="2"/>
      <c r="AM31" s="3"/>
      <c r="AN31" s="3"/>
    </row>
    <row r="32" spans="1:40" x14ac:dyDescent="0.3">
      <c r="A32">
        <v>30</v>
      </c>
      <c r="B32" s="1">
        <v>4.8906499999999999</v>
      </c>
      <c r="C32" s="5"/>
      <c r="D32" s="4"/>
      <c r="E32" s="4"/>
      <c r="H32">
        <v>31</v>
      </c>
      <c r="I32" s="1">
        <v>2.56813</v>
      </c>
      <c r="J32" s="5"/>
      <c r="K32" s="4"/>
      <c r="L32" s="4"/>
      <c r="O32">
        <v>31</v>
      </c>
      <c r="P32" s="1">
        <v>11.11645</v>
      </c>
      <c r="Q32" s="5"/>
      <c r="R32" s="4"/>
      <c r="S32" s="4"/>
      <c r="V32">
        <v>31</v>
      </c>
      <c r="W32" s="1">
        <v>3.89452</v>
      </c>
      <c r="X32" s="5"/>
      <c r="Y32" s="4"/>
      <c r="Z32" s="4"/>
      <c r="AC32">
        <v>31</v>
      </c>
      <c r="AD32" s="1">
        <v>3.8784800000000001</v>
      </c>
      <c r="AE32" s="5"/>
      <c r="AF32" s="4"/>
      <c r="AG32" s="4"/>
      <c r="AJ32" s="3">
        <v>32</v>
      </c>
      <c r="AK32" s="2">
        <v>7.93851</v>
      </c>
      <c r="AL32" s="2"/>
      <c r="AM32" s="3"/>
      <c r="AN32" s="3"/>
    </row>
    <row r="33" spans="1:40" x14ac:dyDescent="0.3">
      <c r="A33">
        <v>31</v>
      </c>
      <c r="B33" s="1">
        <v>4.75603</v>
      </c>
      <c r="C33" s="5"/>
      <c r="D33" s="4"/>
      <c r="E33" s="4"/>
      <c r="H33">
        <v>32</v>
      </c>
      <c r="I33" s="1">
        <v>2.56813</v>
      </c>
      <c r="J33" s="5"/>
      <c r="K33" s="4"/>
      <c r="L33" s="4"/>
      <c r="O33">
        <v>32</v>
      </c>
      <c r="P33" s="1">
        <v>11.11645</v>
      </c>
      <c r="Q33" s="5"/>
      <c r="R33" s="4"/>
      <c r="S33" s="4"/>
      <c r="V33">
        <v>32</v>
      </c>
      <c r="W33" s="1">
        <v>3.89452</v>
      </c>
      <c r="X33" s="5"/>
      <c r="Y33" s="4"/>
      <c r="Z33" s="4"/>
      <c r="AC33">
        <v>32</v>
      </c>
      <c r="AD33" s="1">
        <v>3.8784800000000001</v>
      </c>
      <c r="AE33" s="5"/>
      <c r="AF33" s="4"/>
      <c r="AG33" s="4"/>
      <c r="AJ33" s="3">
        <v>33</v>
      </c>
      <c r="AK33" s="2">
        <v>7.8204399999999996</v>
      </c>
      <c r="AL33" s="2"/>
      <c r="AM33" s="3"/>
      <c r="AN33" s="3"/>
    </row>
    <row r="34" spans="1:40" x14ac:dyDescent="0.3">
      <c r="A34">
        <v>32</v>
      </c>
      <c r="B34" s="1">
        <v>4.8449499999999999</v>
      </c>
      <c r="C34" s="5"/>
      <c r="D34" s="4"/>
      <c r="E34" s="4"/>
      <c r="H34">
        <v>33</v>
      </c>
      <c r="I34" s="1">
        <v>2.56813</v>
      </c>
      <c r="J34" s="5"/>
      <c r="K34" s="4"/>
      <c r="L34" s="4"/>
      <c r="O34">
        <v>33</v>
      </c>
      <c r="P34" s="1">
        <v>11.11645</v>
      </c>
      <c r="Q34" s="5"/>
      <c r="R34" s="4"/>
      <c r="S34" s="4"/>
      <c r="V34">
        <v>33</v>
      </c>
      <c r="W34" s="1">
        <v>3.89452</v>
      </c>
      <c r="X34" s="5"/>
      <c r="Y34" s="4"/>
      <c r="Z34" s="4"/>
      <c r="AC34">
        <v>33</v>
      </c>
      <c r="AD34" s="1">
        <v>3.8784800000000001</v>
      </c>
      <c r="AE34" s="5"/>
      <c r="AF34" s="4"/>
      <c r="AG34" s="4"/>
      <c r="AJ34" s="3">
        <v>34</v>
      </c>
      <c r="AK34" s="2">
        <v>7.8204399999999996</v>
      </c>
      <c r="AL34" s="2"/>
      <c r="AM34" s="3"/>
      <c r="AN34" s="3"/>
    </row>
    <row r="35" spans="1:40" x14ac:dyDescent="0.3">
      <c r="A35">
        <v>33</v>
      </c>
      <c r="B35" s="1">
        <v>4.80009</v>
      </c>
      <c r="C35" s="5"/>
      <c r="D35" s="4"/>
      <c r="E35" s="4"/>
      <c r="H35">
        <v>34</v>
      </c>
      <c r="I35" s="1">
        <v>2.56813</v>
      </c>
      <c r="J35" s="5"/>
      <c r="K35" s="4"/>
      <c r="L35" s="4"/>
      <c r="O35">
        <v>34</v>
      </c>
      <c r="P35" s="1">
        <v>11.11645</v>
      </c>
      <c r="Q35" s="5"/>
      <c r="R35" s="4"/>
      <c r="S35" s="4"/>
      <c r="V35">
        <v>34</v>
      </c>
      <c r="W35" s="1">
        <v>3.8652199999999999</v>
      </c>
      <c r="X35" s="5"/>
      <c r="Y35" s="4"/>
      <c r="Z35" s="4"/>
      <c r="AC35">
        <v>34</v>
      </c>
      <c r="AD35" s="1">
        <v>3.8784800000000001</v>
      </c>
      <c r="AE35" s="5"/>
      <c r="AF35" s="4"/>
      <c r="AG35" s="4"/>
      <c r="AJ35" s="3">
        <v>35</v>
      </c>
      <c r="AK35" s="2">
        <v>7.7057900000000004</v>
      </c>
      <c r="AL35" s="2"/>
      <c r="AM35" s="3"/>
      <c r="AN35" s="3"/>
    </row>
    <row r="36" spans="1:40" x14ac:dyDescent="0.3">
      <c r="A36">
        <v>34</v>
      </c>
      <c r="B36" s="1">
        <v>4.8449499999999999</v>
      </c>
      <c r="C36" s="5"/>
      <c r="D36" s="4"/>
      <c r="E36" s="4"/>
      <c r="H36">
        <v>35</v>
      </c>
      <c r="I36" s="1">
        <v>2.5934499999999998</v>
      </c>
      <c r="J36" s="5"/>
      <c r="K36" s="4"/>
      <c r="L36" s="4"/>
      <c r="O36">
        <v>35</v>
      </c>
      <c r="P36" s="1">
        <v>11.11645</v>
      </c>
      <c r="Q36" s="5"/>
      <c r="R36" s="4"/>
      <c r="S36" s="4"/>
      <c r="V36">
        <v>35</v>
      </c>
      <c r="W36" s="1">
        <v>3.89452</v>
      </c>
      <c r="X36" s="5"/>
      <c r="Y36" s="4"/>
      <c r="Z36" s="4"/>
      <c r="AC36">
        <v>35</v>
      </c>
      <c r="AD36" s="1">
        <v>3.9351799999999999</v>
      </c>
      <c r="AE36" s="5"/>
      <c r="AF36" s="4"/>
      <c r="AG36" s="4"/>
      <c r="AJ36" s="3">
        <v>36</v>
      </c>
      <c r="AK36" s="2">
        <v>7.7057900000000004</v>
      </c>
      <c r="AL36" s="2"/>
      <c r="AM36" s="3"/>
      <c r="AN36" s="3"/>
    </row>
    <row r="37" spans="1:40" x14ac:dyDescent="0.3">
      <c r="A37">
        <v>35</v>
      </c>
      <c r="B37" s="1">
        <v>4.8449499999999999</v>
      </c>
      <c r="C37" s="5"/>
      <c r="D37" s="4"/>
      <c r="E37" s="4"/>
      <c r="H37">
        <v>36</v>
      </c>
      <c r="I37" s="1">
        <v>2.56813</v>
      </c>
      <c r="J37" s="5"/>
      <c r="K37" s="4"/>
      <c r="L37" s="4"/>
      <c r="O37">
        <v>36</v>
      </c>
      <c r="P37" s="1">
        <v>11.11645</v>
      </c>
      <c r="Q37" s="5"/>
      <c r="R37" s="4"/>
      <c r="S37" s="4"/>
      <c r="V37">
        <v>36</v>
      </c>
      <c r="W37" s="1">
        <v>3.89452</v>
      </c>
      <c r="X37" s="5"/>
      <c r="Y37" s="4"/>
      <c r="Z37" s="4"/>
      <c r="AC37">
        <v>36</v>
      </c>
      <c r="AD37" s="1">
        <v>3.9351799999999999</v>
      </c>
      <c r="AE37" s="5"/>
      <c r="AF37" s="4"/>
      <c r="AG37" s="4"/>
      <c r="AJ37" s="3">
        <v>37</v>
      </c>
      <c r="AK37" s="2">
        <v>7.59443</v>
      </c>
      <c r="AL37" s="2"/>
      <c r="AM37" s="3"/>
      <c r="AN37" s="3"/>
    </row>
    <row r="38" spans="1:40" x14ac:dyDescent="0.3">
      <c r="A38">
        <v>36</v>
      </c>
      <c r="B38" s="1">
        <v>4.8449499999999999</v>
      </c>
      <c r="C38" s="5"/>
      <c r="D38" s="4"/>
      <c r="E38" s="4"/>
      <c r="H38">
        <v>37</v>
      </c>
      <c r="I38" s="1">
        <v>2.56813</v>
      </c>
      <c r="J38" s="5"/>
      <c r="K38" s="4"/>
      <c r="L38" s="4"/>
      <c r="O38">
        <v>37</v>
      </c>
      <c r="P38" s="1">
        <v>11.11645</v>
      </c>
      <c r="Q38" s="5"/>
      <c r="R38" s="4"/>
      <c r="S38" s="4"/>
      <c r="V38">
        <v>37</v>
      </c>
      <c r="W38" s="1">
        <v>3.89452</v>
      </c>
      <c r="X38" s="5"/>
      <c r="Y38" s="4"/>
      <c r="Z38" s="4"/>
      <c r="AC38">
        <v>37</v>
      </c>
      <c r="AD38" s="1">
        <v>3.9351799999999999</v>
      </c>
      <c r="AE38" s="5"/>
      <c r="AF38" s="4"/>
      <c r="AG38" s="4"/>
      <c r="AJ38" s="3">
        <v>38</v>
      </c>
      <c r="AK38" s="2">
        <v>7.59443</v>
      </c>
      <c r="AL38" s="2"/>
      <c r="AM38" s="3"/>
      <c r="AN38" s="3"/>
    </row>
    <row r="39" spans="1:40" x14ac:dyDescent="0.3">
      <c r="A39">
        <v>37</v>
      </c>
      <c r="B39" s="1">
        <v>4.8449499999999999</v>
      </c>
      <c r="C39" s="5"/>
      <c r="D39" s="4"/>
      <c r="E39" s="4"/>
      <c r="H39">
        <v>38</v>
      </c>
      <c r="I39" s="1">
        <v>2.56813</v>
      </c>
      <c r="J39" s="5"/>
      <c r="K39" s="4"/>
      <c r="L39" s="4"/>
      <c r="O39">
        <v>38</v>
      </c>
      <c r="P39" s="1">
        <v>10.88775</v>
      </c>
      <c r="Q39" s="5"/>
      <c r="R39" s="4"/>
      <c r="S39" s="4"/>
      <c r="V39">
        <v>38</v>
      </c>
      <c r="W39" s="1">
        <v>3.89452</v>
      </c>
      <c r="X39" s="5"/>
      <c r="Y39" s="4"/>
      <c r="Z39" s="4"/>
      <c r="AC39">
        <v>38</v>
      </c>
      <c r="AD39" s="1">
        <v>3.9351799999999999</v>
      </c>
      <c r="AE39" s="5"/>
      <c r="AF39" s="4"/>
      <c r="AG39" s="4"/>
      <c r="AJ39" s="3">
        <v>39</v>
      </c>
      <c r="AK39" s="2">
        <v>7.8204399999999996</v>
      </c>
      <c r="AL39" s="2">
        <f>(0.15/(2*1.5))</f>
        <v>4.9999999999999996E-2</v>
      </c>
      <c r="AM39" s="3">
        <f>SUM(AK39:AK47)/9</f>
        <v>7.7822233333333326</v>
      </c>
      <c r="AN39" s="3">
        <f>(AM39-AM$2)/AM$2</f>
        <v>0.22593717930518903</v>
      </c>
    </row>
    <row r="40" spans="1:40" x14ac:dyDescent="0.3">
      <c r="A40">
        <v>38</v>
      </c>
      <c r="B40" s="1">
        <v>4.8449499999999999</v>
      </c>
      <c r="C40" s="5"/>
      <c r="D40" s="4"/>
      <c r="E40" s="4"/>
      <c r="H40">
        <v>39</v>
      </c>
      <c r="I40" s="1">
        <v>2.3601100000000002</v>
      </c>
      <c r="J40" s="5">
        <f>(0.15/(2*1.5))</f>
        <v>4.9999999999999996E-2</v>
      </c>
      <c r="K40" s="4">
        <f>SUM(I40:I48)/9</f>
        <v>2.5739333333333332</v>
      </c>
      <c r="L40" s="4">
        <f>(K40-K$2)/K$2</f>
        <v>0.25780378708325924</v>
      </c>
      <c r="O40">
        <v>39</v>
      </c>
      <c r="P40" s="1">
        <v>11.11645</v>
      </c>
      <c r="Q40" s="5"/>
      <c r="R40" s="4"/>
      <c r="S40" s="4"/>
      <c r="V40">
        <v>39</v>
      </c>
      <c r="W40" s="1">
        <v>3.89452</v>
      </c>
      <c r="X40" s="5"/>
      <c r="Y40" s="4"/>
      <c r="Z40" s="4"/>
      <c r="AC40">
        <v>39</v>
      </c>
      <c r="AD40" s="1">
        <v>3.9351799999999999</v>
      </c>
      <c r="AE40" s="5"/>
      <c r="AF40" s="4"/>
      <c r="AG40" s="4"/>
      <c r="AJ40" s="3">
        <v>40</v>
      </c>
      <c r="AK40" s="2">
        <v>7.8204399999999996</v>
      </c>
      <c r="AL40" s="2"/>
      <c r="AM40" s="3"/>
      <c r="AN40" s="3"/>
    </row>
    <row r="41" spans="1:40" x14ac:dyDescent="0.3">
      <c r="A41">
        <v>39</v>
      </c>
      <c r="B41" s="1">
        <v>4.8906499999999999</v>
      </c>
      <c r="C41" s="5">
        <f>(0.15/(2*1.5))</f>
        <v>4.9999999999999996E-2</v>
      </c>
      <c r="D41" s="4">
        <f>SUM(B41:B49)/9</f>
        <v>4.8601833333333326</v>
      </c>
      <c r="E41" s="4">
        <f>(D41-$D$2)/$D$2</f>
        <v>0.18900335702733168</v>
      </c>
      <c r="H41">
        <v>40</v>
      </c>
      <c r="I41" s="1">
        <v>2.3389899999999999</v>
      </c>
      <c r="J41" s="5"/>
      <c r="K41" s="4"/>
      <c r="L41" s="4"/>
      <c r="O41">
        <v>40</v>
      </c>
      <c r="P41" s="1">
        <v>10.25442</v>
      </c>
      <c r="Q41" s="5">
        <f>(0.15/(2*1.5))</f>
        <v>4.9999999999999996E-2</v>
      </c>
      <c r="R41" s="4">
        <f>SUM(P41:P49)/9</f>
        <v>10.254419999999998</v>
      </c>
      <c r="S41" s="4">
        <f>(R41-R$2)/R$2</f>
        <v>0.87966184336426179</v>
      </c>
      <c r="V41">
        <v>40</v>
      </c>
      <c r="W41" s="1">
        <v>4.3190999999999997</v>
      </c>
      <c r="X41" s="5">
        <f>(0.15/(2*1.5))</f>
        <v>4.9999999999999996E-2</v>
      </c>
      <c r="Y41" s="4">
        <f>SUM(W41:W49)/9</f>
        <v>4.2600533333333326</v>
      </c>
      <c r="Z41" s="4">
        <f>(Y41-Y$2)/Y$2</f>
        <v>0.69154823256599862</v>
      </c>
      <c r="AC41">
        <v>40</v>
      </c>
      <c r="AD41" s="1">
        <v>3.9351799999999999</v>
      </c>
      <c r="AE41" s="5">
        <f>(0.15/(2*1.5))</f>
        <v>4.9999999999999996E-2</v>
      </c>
      <c r="AF41" s="4">
        <f>SUM(AD41:AD49)/9</f>
        <v>3.9288799999999995</v>
      </c>
      <c r="AG41" s="4">
        <f>(AF41-AF$2)/AF$2</f>
        <v>0.34135772566517003</v>
      </c>
      <c r="AJ41" s="3">
        <v>41</v>
      </c>
      <c r="AK41" s="2">
        <v>7.8204399999999996</v>
      </c>
      <c r="AL41" s="2"/>
      <c r="AM41" s="3"/>
      <c r="AN41" s="3"/>
    </row>
    <row r="42" spans="1:40" x14ac:dyDescent="0.3">
      <c r="A42">
        <v>40</v>
      </c>
      <c r="B42" s="1">
        <v>4.8906499999999999</v>
      </c>
      <c r="C42" s="5"/>
      <c r="D42" s="4"/>
      <c r="E42" s="4"/>
      <c r="H42">
        <v>41</v>
      </c>
      <c r="I42" s="1">
        <v>2.6455600000000001</v>
      </c>
      <c r="J42" s="5"/>
      <c r="K42" s="4"/>
      <c r="L42" s="4"/>
      <c r="O42">
        <v>41</v>
      </c>
      <c r="P42" s="1">
        <v>10.25442</v>
      </c>
      <c r="Q42" s="5"/>
      <c r="R42" s="4"/>
      <c r="S42" s="4"/>
      <c r="V42">
        <v>41</v>
      </c>
      <c r="W42" s="1">
        <v>4.3190999999999997</v>
      </c>
      <c r="X42" s="5"/>
      <c r="Y42" s="4"/>
      <c r="Z42" s="4"/>
      <c r="AC42">
        <v>41</v>
      </c>
      <c r="AD42" s="1">
        <v>3.9351799999999999</v>
      </c>
      <c r="AE42" s="5"/>
      <c r="AF42" s="4"/>
      <c r="AG42" s="4"/>
      <c r="AJ42" s="3">
        <v>42</v>
      </c>
      <c r="AK42" s="2">
        <v>7.8204399999999996</v>
      </c>
      <c r="AL42" s="2"/>
      <c r="AM42" s="3"/>
      <c r="AN42" s="3"/>
    </row>
    <row r="43" spans="1:40" x14ac:dyDescent="0.3">
      <c r="A43">
        <v>41</v>
      </c>
      <c r="B43" s="1">
        <v>4.8449499999999999</v>
      </c>
      <c r="C43" s="5"/>
      <c r="D43" s="4"/>
      <c r="E43" s="4"/>
      <c r="H43">
        <v>42</v>
      </c>
      <c r="I43" s="1">
        <v>2.6455600000000001</v>
      </c>
      <c r="J43" s="5"/>
      <c r="K43" s="4"/>
      <c r="L43" s="4"/>
      <c r="O43">
        <v>42</v>
      </c>
      <c r="P43" s="1">
        <v>10.25442</v>
      </c>
      <c r="Q43" s="5"/>
      <c r="R43" s="4"/>
      <c r="S43" s="4"/>
      <c r="V43">
        <v>42</v>
      </c>
      <c r="W43" s="1">
        <v>4.2832499999999998</v>
      </c>
      <c r="X43" s="5"/>
      <c r="Y43" s="4"/>
      <c r="Z43" s="4"/>
      <c r="AC43">
        <v>42</v>
      </c>
      <c r="AD43" s="1">
        <v>3.8784800000000001</v>
      </c>
      <c r="AE43" s="5"/>
      <c r="AF43" s="4"/>
      <c r="AG43" s="4"/>
      <c r="AJ43" s="3">
        <v>43</v>
      </c>
      <c r="AK43" s="2">
        <v>7.8204399999999996</v>
      </c>
      <c r="AL43" s="2"/>
      <c r="AM43" s="3"/>
      <c r="AN43" s="3"/>
    </row>
    <row r="44" spans="1:40" x14ac:dyDescent="0.3">
      <c r="A44">
        <v>42</v>
      </c>
      <c r="B44" s="1">
        <v>4.8449499999999999</v>
      </c>
      <c r="C44" s="5"/>
      <c r="D44" s="4"/>
      <c r="E44" s="4"/>
      <c r="H44">
        <v>43</v>
      </c>
      <c r="I44" s="1">
        <v>2.6455600000000001</v>
      </c>
      <c r="J44" s="5"/>
      <c r="K44" s="4"/>
      <c r="L44" s="4"/>
      <c r="O44">
        <v>43</v>
      </c>
      <c r="P44" s="1">
        <v>10.25442</v>
      </c>
      <c r="Q44" s="5"/>
      <c r="R44" s="4"/>
      <c r="S44" s="4"/>
      <c r="V44">
        <v>43</v>
      </c>
      <c r="W44" s="1">
        <v>4.2479800000000001</v>
      </c>
      <c r="X44" s="5"/>
      <c r="Y44" s="4"/>
      <c r="Z44" s="4"/>
      <c r="AC44">
        <v>43</v>
      </c>
      <c r="AD44" s="1">
        <v>3.9351799999999999</v>
      </c>
      <c r="AE44" s="5"/>
      <c r="AF44" s="4"/>
      <c r="AG44" s="4"/>
      <c r="AJ44" s="3">
        <v>44</v>
      </c>
      <c r="AK44" s="2">
        <v>7.8204399999999996</v>
      </c>
      <c r="AL44" s="2"/>
      <c r="AM44" s="3"/>
      <c r="AN44" s="3"/>
    </row>
    <row r="45" spans="1:40" x14ac:dyDescent="0.3">
      <c r="A45">
        <v>43</v>
      </c>
      <c r="B45" s="1">
        <v>4.8906499999999999</v>
      </c>
      <c r="C45" s="5"/>
      <c r="D45" s="4"/>
      <c r="E45" s="4"/>
      <c r="H45">
        <v>44</v>
      </c>
      <c r="I45" s="1">
        <v>2.6192500000000001</v>
      </c>
      <c r="J45" s="5"/>
      <c r="K45" s="4"/>
      <c r="L45" s="4"/>
      <c r="O45">
        <v>44</v>
      </c>
      <c r="P45" s="1">
        <v>10.25442</v>
      </c>
      <c r="Q45" s="5"/>
      <c r="R45" s="4"/>
      <c r="S45" s="4"/>
      <c r="V45">
        <v>44</v>
      </c>
      <c r="W45" s="1">
        <v>4.2479800000000001</v>
      </c>
      <c r="X45" s="5"/>
      <c r="Y45" s="4"/>
      <c r="Z45" s="4"/>
      <c r="AC45">
        <v>44</v>
      </c>
      <c r="AD45" s="1">
        <v>3.9351799999999999</v>
      </c>
      <c r="AE45" s="5"/>
      <c r="AF45" s="4"/>
      <c r="AG45" s="4"/>
      <c r="AJ45" s="3">
        <v>45</v>
      </c>
      <c r="AK45" s="2">
        <v>7.7057900000000004</v>
      </c>
      <c r="AL45" s="2"/>
      <c r="AM45" s="3"/>
      <c r="AN45" s="3"/>
    </row>
    <row r="46" spans="1:40" x14ac:dyDescent="0.3">
      <c r="A46">
        <v>44</v>
      </c>
      <c r="B46" s="1">
        <v>4.8449499999999999</v>
      </c>
      <c r="C46" s="5"/>
      <c r="D46" s="4"/>
      <c r="E46" s="4"/>
      <c r="H46">
        <v>45</v>
      </c>
      <c r="I46" s="1">
        <v>2.6192500000000001</v>
      </c>
      <c r="J46" s="5"/>
      <c r="K46" s="4"/>
      <c r="L46" s="4"/>
      <c r="O46">
        <v>45</v>
      </c>
      <c r="P46" s="1">
        <v>10.25442</v>
      </c>
      <c r="Q46" s="5"/>
      <c r="R46" s="4"/>
      <c r="S46" s="4"/>
      <c r="V46">
        <v>45</v>
      </c>
      <c r="W46" s="1">
        <v>4.2479800000000001</v>
      </c>
      <c r="X46" s="5"/>
      <c r="Y46" s="4"/>
      <c r="Z46" s="4"/>
      <c r="AC46">
        <v>45</v>
      </c>
      <c r="AD46" s="1">
        <v>3.9351799999999999</v>
      </c>
      <c r="AE46" s="5"/>
      <c r="AF46" s="4"/>
      <c r="AG46" s="4"/>
      <c r="AJ46" s="3">
        <v>46</v>
      </c>
      <c r="AK46" s="2">
        <v>7.7057900000000004</v>
      </c>
      <c r="AL46" s="2"/>
      <c r="AM46" s="3"/>
      <c r="AN46" s="3"/>
    </row>
    <row r="47" spans="1:40" x14ac:dyDescent="0.3">
      <c r="A47">
        <v>45</v>
      </c>
      <c r="B47" s="1">
        <v>4.8449499999999999</v>
      </c>
      <c r="C47" s="5"/>
      <c r="D47" s="4"/>
      <c r="E47" s="4"/>
      <c r="H47">
        <v>46</v>
      </c>
      <c r="I47" s="1">
        <v>2.6455600000000001</v>
      </c>
      <c r="J47" s="5"/>
      <c r="K47" s="4"/>
      <c r="L47" s="4"/>
      <c r="O47">
        <v>46</v>
      </c>
      <c r="P47" s="1">
        <v>10.25442</v>
      </c>
      <c r="Q47" s="5"/>
      <c r="R47" s="4"/>
      <c r="S47" s="4"/>
      <c r="V47">
        <v>46</v>
      </c>
      <c r="W47" s="1">
        <v>4.2479800000000001</v>
      </c>
      <c r="X47" s="5"/>
      <c r="Y47" s="4"/>
      <c r="Z47" s="4"/>
      <c r="AC47">
        <v>46</v>
      </c>
      <c r="AD47" s="1">
        <v>3.9351799999999999</v>
      </c>
      <c r="AE47" s="5"/>
      <c r="AF47" s="4"/>
      <c r="AG47" s="4"/>
      <c r="AJ47" s="3">
        <v>47</v>
      </c>
      <c r="AK47" s="2">
        <v>7.7057900000000004</v>
      </c>
      <c r="AL47" s="2"/>
      <c r="AM47" s="3"/>
      <c r="AN47" s="3"/>
    </row>
    <row r="48" spans="1:40" x14ac:dyDescent="0.3">
      <c r="A48">
        <v>46</v>
      </c>
      <c r="B48" s="1">
        <v>4.8449499999999999</v>
      </c>
      <c r="C48" s="5"/>
      <c r="D48" s="4"/>
      <c r="E48" s="4"/>
      <c r="H48">
        <v>47</v>
      </c>
      <c r="I48" s="1">
        <v>2.6455600000000001</v>
      </c>
      <c r="J48" s="5"/>
      <c r="K48" s="4"/>
      <c r="L48" s="4"/>
      <c r="O48">
        <v>47</v>
      </c>
      <c r="P48" s="1">
        <v>10.25442</v>
      </c>
      <c r="Q48" s="5"/>
      <c r="R48" s="4"/>
      <c r="S48" s="4"/>
      <c r="V48">
        <v>47</v>
      </c>
      <c r="W48" s="1">
        <v>4.1791299999999998</v>
      </c>
      <c r="X48" s="5"/>
      <c r="Y48" s="4"/>
      <c r="Z48" s="4"/>
      <c r="AC48">
        <v>47</v>
      </c>
      <c r="AD48" s="1">
        <v>3.9351799999999999</v>
      </c>
      <c r="AE48" s="5"/>
      <c r="AF48" s="4"/>
      <c r="AG48" s="4"/>
      <c r="AJ48" s="3">
        <v>48</v>
      </c>
      <c r="AK48" s="2">
        <v>9.6901799999999998</v>
      </c>
      <c r="AL48" s="2">
        <f>(0.15/(2*1.25))</f>
        <v>0.06</v>
      </c>
      <c r="AM48" s="3">
        <f>SUM(AK48:AK56)/9</f>
        <v>9.5162111111111116</v>
      </c>
      <c r="AN48" s="3">
        <f>(AM48-AM$2)/AM$2</f>
        <v>0.49909306216624333</v>
      </c>
    </row>
    <row r="49" spans="1:40" x14ac:dyDescent="0.3">
      <c r="A49">
        <v>47</v>
      </c>
      <c r="B49" s="1">
        <v>4.8449499999999999</v>
      </c>
      <c r="C49" s="5"/>
      <c r="D49" s="4"/>
      <c r="E49" s="4"/>
      <c r="H49">
        <v>48</v>
      </c>
      <c r="I49" s="1">
        <v>2.90747</v>
      </c>
      <c r="J49" s="5">
        <f>(0.15/(2*1.25))</f>
        <v>0.06</v>
      </c>
      <c r="K49" s="4">
        <f>SUM(I49:I57)/9</f>
        <v>2.9075455555555556</v>
      </c>
      <c r="L49" s="4">
        <f>(K49-K$2)/K$2</f>
        <v>0.42083004386083955</v>
      </c>
      <c r="O49">
        <v>48</v>
      </c>
      <c r="P49" s="1">
        <v>10.25442</v>
      </c>
      <c r="Q49" s="5"/>
      <c r="R49" s="4"/>
      <c r="S49" s="4"/>
      <c r="V49">
        <v>48</v>
      </c>
      <c r="W49" s="1">
        <v>4.2479800000000001</v>
      </c>
      <c r="X49" s="5"/>
      <c r="Y49" s="4"/>
      <c r="Z49" s="4"/>
      <c r="AC49">
        <v>48</v>
      </c>
      <c r="AD49" s="1">
        <v>3.9351799999999999</v>
      </c>
      <c r="AE49" s="5"/>
      <c r="AF49" s="4"/>
      <c r="AG49" s="4"/>
      <c r="AJ49" s="3">
        <v>49</v>
      </c>
      <c r="AK49" s="2">
        <v>9.51553</v>
      </c>
      <c r="AL49" s="2"/>
      <c r="AM49" s="3"/>
      <c r="AN49" s="3"/>
    </row>
    <row r="50" spans="1:40" x14ac:dyDescent="0.3">
      <c r="A50">
        <v>48</v>
      </c>
      <c r="B50" s="1">
        <v>5.1324300000000003</v>
      </c>
      <c r="C50" s="5">
        <f>(0.15/(2*1.25))</f>
        <v>0.06</v>
      </c>
      <c r="D50" s="4">
        <f>SUM(B50:B58)/9</f>
        <v>5.0717833333333333</v>
      </c>
      <c r="E50" s="4">
        <f>(D50-$D$2)/$D$2</f>
        <v>0.24076953395762257</v>
      </c>
      <c r="H50">
        <v>49</v>
      </c>
      <c r="I50" s="1">
        <v>2.8759199999999998</v>
      </c>
      <c r="J50" s="5"/>
      <c r="K50" s="4"/>
      <c r="L50" s="4"/>
      <c r="O50">
        <v>49</v>
      </c>
      <c r="P50" s="1">
        <v>14.851940000000001</v>
      </c>
      <c r="Q50" s="5">
        <f>(0.15/(2*1.25))</f>
        <v>0.06</v>
      </c>
      <c r="R50" s="4">
        <f>SUM(P50:P58)/9</f>
        <v>14.994243333333335</v>
      </c>
      <c r="S50" s="4">
        <f>(R50-R$2)/R$2</f>
        <v>1.7484837819969961</v>
      </c>
      <c r="V50">
        <v>49</v>
      </c>
      <c r="W50" s="1">
        <v>4.75603</v>
      </c>
      <c r="X50" s="5">
        <f>(0.15/(2*1.25))</f>
        <v>0.06</v>
      </c>
      <c r="Y50" s="4">
        <f>SUM(W50:W58)/9</f>
        <v>4.8678566666666665</v>
      </c>
      <c r="Z50" s="4">
        <f>(Y50-Y$2)/Y$2</f>
        <v>0.93288996559149839</v>
      </c>
      <c r="AC50">
        <v>49</v>
      </c>
      <c r="AD50" s="1">
        <v>3.8233700000000002</v>
      </c>
      <c r="AE50" s="5">
        <f>(0.15/(2*1.25))</f>
        <v>0.06</v>
      </c>
      <c r="AF50" s="4">
        <f>SUM(AD50:AD58)/9</f>
        <v>3.8478633333333332</v>
      </c>
      <c r="AG50" s="4">
        <f>(AF50-AF$2)/AF$2</f>
        <v>0.31369785014314522</v>
      </c>
      <c r="AJ50" s="3">
        <v>50</v>
      </c>
      <c r="AK50" s="2">
        <v>9.51553</v>
      </c>
      <c r="AL50" s="2"/>
      <c r="AM50" s="3"/>
      <c r="AN50" s="3"/>
    </row>
    <row r="51" spans="1:40" x14ac:dyDescent="0.3">
      <c r="A51">
        <v>49</v>
      </c>
      <c r="B51" s="1">
        <v>5.1324300000000003</v>
      </c>
      <c r="C51" s="5"/>
      <c r="D51" s="4"/>
      <c r="E51" s="4"/>
      <c r="H51">
        <v>50</v>
      </c>
      <c r="I51" s="1">
        <v>2.9397000000000002</v>
      </c>
      <c r="J51" s="5"/>
      <c r="K51" s="4"/>
      <c r="L51" s="4"/>
      <c r="O51">
        <v>50</v>
      </c>
      <c r="P51" s="1">
        <v>14.851940000000001</v>
      </c>
      <c r="Q51" s="5"/>
      <c r="R51" s="4"/>
      <c r="S51" s="4"/>
      <c r="V51">
        <v>50</v>
      </c>
      <c r="W51" s="1">
        <v>4.80009</v>
      </c>
      <c r="X51" s="5"/>
      <c r="Y51" s="4"/>
      <c r="Z51" s="4"/>
      <c r="AC51">
        <v>50</v>
      </c>
      <c r="AD51" s="1">
        <v>3.8233700000000002</v>
      </c>
      <c r="AE51" s="5"/>
      <c r="AF51" s="4"/>
      <c r="AG51" s="4"/>
      <c r="AJ51" s="3">
        <v>51</v>
      </c>
      <c r="AK51" s="2">
        <v>9.51553</v>
      </c>
      <c r="AL51" s="2"/>
      <c r="AM51" s="3"/>
      <c r="AN51" s="3"/>
    </row>
    <row r="52" spans="1:40" x14ac:dyDescent="0.3">
      <c r="A52">
        <v>50</v>
      </c>
      <c r="B52" s="1">
        <v>5.0822099999999999</v>
      </c>
      <c r="C52" s="5"/>
      <c r="D52" s="4"/>
      <c r="E52" s="4"/>
      <c r="H52">
        <v>51</v>
      </c>
      <c r="I52" s="1">
        <v>2.90747</v>
      </c>
      <c r="J52" s="5"/>
      <c r="K52" s="4"/>
      <c r="L52" s="4"/>
      <c r="O52">
        <v>51</v>
      </c>
      <c r="P52" s="1">
        <v>14.851940000000001</v>
      </c>
      <c r="Q52" s="5"/>
      <c r="R52" s="4"/>
      <c r="S52" s="4"/>
      <c r="V52">
        <v>51</v>
      </c>
      <c r="W52" s="1">
        <v>4.80009</v>
      </c>
      <c r="X52" s="5"/>
      <c r="Y52" s="4"/>
      <c r="Z52" s="4"/>
      <c r="AC52">
        <v>51</v>
      </c>
      <c r="AD52" s="1">
        <v>3.8233700000000002</v>
      </c>
      <c r="AE52" s="5"/>
      <c r="AF52" s="4"/>
      <c r="AG52" s="4"/>
      <c r="AJ52" s="3">
        <v>52</v>
      </c>
      <c r="AK52" s="2">
        <v>9.51553</v>
      </c>
      <c r="AL52" s="2"/>
      <c r="AM52" s="3"/>
      <c r="AN52" s="3"/>
    </row>
    <row r="53" spans="1:40" x14ac:dyDescent="0.3">
      <c r="A53">
        <v>51</v>
      </c>
      <c r="B53" s="1">
        <v>5.0822099999999999</v>
      </c>
      <c r="C53" s="5"/>
      <c r="D53" s="4"/>
      <c r="E53" s="4"/>
      <c r="H53">
        <v>52</v>
      </c>
      <c r="I53" s="1">
        <v>2.90747</v>
      </c>
      <c r="J53" s="5"/>
      <c r="K53" s="4"/>
      <c r="L53" s="4"/>
      <c r="O53">
        <v>52</v>
      </c>
      <c r="P53" s="1">
        <v>15.27885</v>
      </c>
      <c r="Q53" s="5"/>
      <c r="R53" s="4"/>
      <c r="S53" s="4"/>
      <c r="V53">
        <v>52</v>
      </c>
      <c r="W53" s="1">
        <v>4.8449499999999999</v>
      </c>
      <c r="X53" s="5"/>
      <c r="Y53" s="4"/>
      <c r="Z53" s="4"/>
      <c r="AC53">
        <v>52</v>
      </c>
      <c r="AD53" s="1">
        <v>3.8233700000000002</v>
      </c>
      <c r="AE53" s="5"/>
      <c r="AF53" s="4"/>
      <c r="AG53" s="4"/>
      <c r="AJ53" s="3">
        <v>53</v>
      </c>
      <c r="AK53" s="2">
        <v>9.51553</v>
      </c>
      <c r="AL53" s="2"/>
      <c r="AM53" s="3"/>
      <c r="AN53" s="3"/>
    </row>
    <row r="54" spans="1:40" x14ac:dyDescent="0.3">
      <c r="A54">
        <v>52</v>
      </c>
      <c r="B54" s="1">
        <v>5.0822099999999999</v>
      </c>
      <c r="C54" s="5"/>
      <c r="D54" s="4"/>
      <c r="E54" s="4"/>
      <c r="H54">
        <v>53</v>
      </c>
      <c r="I54" s="1">
        <v>2.90747</v>
      </c>
      <c r="J54" s="5"/>
      <c r="K54" s="4"/>
      <c r="L54" s="4"/>
      <c r="O54">
        <v>53</v>
      </c>
      <c r="P54" s="1">
        <v>14.851940000000001</v>
      </c>
      <c r="Q54" s="5"/>
      <c r="R54" s="4"/>
      <c r="S54" s="4"/>
      <c r="V54">
        <v>53</v>
      </c>
      <c r="W54" s="1">
        <v>4.8449499999999999</v>
      </c>
      <c r="X54" s="5"/>
      <c r="Y54" s="4"/>
      <c r="Z54" s="4"/>
      <c r="AC54">
        <v>53</v>
      </c>
      <c r="AD54" s="1">
        <v>3.8233700000000002</v>
      </c>
      <c r="AE54" s="5"/>
      <c r="AF54" s="4"/>
      <c r="AG54" s="4"/>
      <c r="AJ54" s="3">
        <v>54</v>
      </c>
      <c r="AK54" s="2">
        <v>9.3470099999999992</v>
      </c>
      <c r="AL54" s="2"/>
      <c r="AM54" s="3"/>
      <c r="AN54" s="3"/>
    </row>
    <row r="55" spans="1:40" x14ac:dyDescent="0.3">
      <c r="A55">
        <v>53</v>
      </c>
      <c r="B55" s="1">
        <v>4.9371900000000002</v>
      </c>
      <c r="C55" s="5"/>
      <c r="D55" s="4"/>
      <c r="E55" s="4"/>
      <c r="H55">
        <v>54</v>
      </c>
      <c r="I55" s="1">
        <v>2.90747</v>
      </c>
      <c r="J55" s="5"/>
      <c r="K55" s="4"/>
      <c r="L55" s="4"/>
      <c r="O55">
        <v>54</v>
      </c>
      <c r="P55" s="1">
        <v>14.851940000000001</v>
      </c>
      <c r="Q55" s="5"/>
      <c r="R55" s="4"/>
      <c r="S55" s="4"/>
      <c r="V55">
        <v>54</v>
      </c>
      <c r="W55" s="1">
        <v>5.0822099999999999</v>
      </c>
      <c r="X55" s="5"/>
      <c r="Y55" s="4"/>
      <c r="Z55" s="4"/>
      <c r="AC55">
        <v>54</v>
      </c>
      <c r="AD55" s="1">
        <v>3.8784800000000001</v>
      </c>
      <c r="AE55" s="5"/>
      <c r="AF55" s="4"/>
      <c r="AG55" s="4"/>
      <c r="AJ55" s="3">
        <v>55</v>
      </c>
      <c r="AK55" s="2">
        <v>9.51553</v>
      </c>
      <c r="AL55" s="2"/>
      <c r="AM55" s="3"/>
      <c r="AN55" s="3"/>
    </row>
    <row r="56" spans="1:40" x14ac:dyDescent="0.3">
      <c r="A56">
        <v>54</v>
      </c>
      <c r="B56" s="1">
        <v>5.0329499999999996</v>
      </c>
      <c r="C56" s="5"/>
      <c r="D56" s="4"/>
      <c r="E56" s="4"/>
      <c r="H56">
        <v>55</v>
      </c>
      <c r="I56" s="1">
        <v>2.90747</v>
      </c>
      <c r="J56" s="5"/>
      <c r="K56" s="4"/>
      <c r="L56" s="4"/>
      <c r="O56">
        <v>55</v>
      </c>
      <c r="P56" s="1">
        <v>15.27885</v>
      </c>
      <c r="Q56" s="5"/>
      <c r="R56" s="4"/>
      <c r="S56" s="4"/>
      <c r="V56">
        <v>55</v>
      </c>
      <c r="W56" s="1">
        <v>5.0822099999999999</v>
      </c>
      <c r="X56" s="5"/>
      <c r="Y56" s="4"/>
      <c r="Z56" s="4"/>
      <c r="AC56">
        <v>55</v>
      </c>
      <c r="AD56" s="1">
        <v>3.8784800000000001</v>
      </c>
      <c r="AE56" s="5"/>
      <c r="AF56" s="4"/>
      <c r="AG56" s="4"/>
      <c r="AJ56" s="3">
        <v>56</v>
      </c>
      <c r="AK56" s="2">
        <v>9.51553</v>
      </c>
      <c r="AL56" s="2"/>
      <c r="AM56" s="3"/>
      <c r="AN56" s="3"/>
    </row>
    <row r="57" spans="1:40" x14ac:dyDescent="0.3">
      <c r="A57">
        <v>55</v>
      </c>
      <c r="B57" s="1">
        <v>5.0822099999999999</v>
      </c>
      <c r="C57" s="5"/>
      <c r="D57" s="4"/>
      <c r="E57" s="4"/>
      <c r="H57">
        <v>56</v>
      </c>
      <c r="I57" s="1">
        <v>2.90747</v>
      </c>
      <c r="J57" s="5"/>
      <c r="K57" s="4"/>
      <c r="L57" s="4"/>
      <c r="O57">
        <v>56</v>
      </c>
      <c r="P57" s="1">
        <v>15.27885</v>
      </c>
      <c r="Q57" s="5"/>
      <c r="R57" s="4"/>
      <c r="S57" s="4"/>
      <c r="V57">
        <v>56</v>
      </c>
      <c r="W57" s="1">
        <v>4.80009</v>
      </c>
      <c r="X57" s="5"/>
      <c r="Y57" s="4"/>
      <c r="Z57" s="4"/>
      <c r="AC57">
        <v>56</v>
      </c>
      <c r="AD57" s="1">
        <v>3.8784800000000001</v>
      </c>
      <c r="AE57" s="5"/>
      <c r="AF57" s="4"/>
      <c r="AG57" s="4"/>
      <c r="AJ57" s="3">
        <v>57</v>
      </c>
      <c r="AK57" s="2">
        <v>12.41953</v>
      </c>
      <c r="AL57" s="2">
        <f>(0.15/(2*1))</f>
        <v>7.4999999999999997E-2</v>
      </c>
      <c r="AM57" s="3">
        <f>SUM(AK57:AK65)/9</f>
        <v>12.076253333333336</v>
      </c>
      <c r="AN57" s="3">
        <f>(AM57-AM$2)/AM$2</f>
        <v>0.90237767716443806</v>
      </c>
    </row>
    <row r="58" spans="1:40" x14ac:dyDescent="0.3">
      <c r="A58">
        <v>56</v>
      </c>
      <c r="B58" s="1">
        <v>5.0822099999999999</v>
      </c>
      <c r="C58" s="5"/>
      <c r="D58" s="4"/>
      <c r="E58" s="4"/>
      <c r="H58">
        <v>57</v>
      </c>
      <c r="I58" s="1">
        <v>2.9397000000000002</v>
      </c>
      <c r="J58" s="5">
        <f>(0.15/(2*1))</f>
        <v>7.4999999999999997E-2</v>
      </c>
      <c r="K58" s="4">
        <f>SUM(I58:I67)/10</f>
        <v>2.9828010000000003</v>
      </c>
      <c r="L58" s="4">
        <f>(K58-K$2)/K$2</f>
        <v>0.45760511561387235</v>
      </c>
      <c r="O58">
        <v>57</v>
      </c>
      <c r="P58" s="1">
        <v>14.851940000000001</v>
      </c>
      <c r="Q58" s="5"/>
      <c r="R58" s="4"/>
      <c r="S58" s="4"/>
      <c r="V58">
        <v>57</v>
      </c>
      <c r="W58" s="1">
        <v>4.80009</v>
      </c>
      <c r="X58" s="5"/>
      <c r="Y58" s="4"/>
      <c r="Z58" s="4"/>
      <c r="AC58">
        <v>57</v>
      </c>
      <c r="AD58" s="1">
        <v>3.8784800000000001</v>
      </c>
      <c r="AE58" s="5"/>
      <c r="AF58" s="4"/>
      <c r="AG58" s="4"/>
      <c r="AJ58" s="3">
        <v>58</v>
      </c>
      <c r="AK58" s="2">
        <v>12.13522</v>
      </c>
      <c r="AL58" s="2"/>
      <c r="AM58" s="3"/>
      <c r="AN58" s="3"/>
    </row>
    <row r="59" spans="1:40" x14ac:dyDescent="0.3">
      <c r="A59">
        <v>57</v>
      </c>
      <c r="B59" s="1">
        <v>5.0329499999999996</v>
      </c>
      <c r="C59" s="5">
        <f>(0.15/(2*1))</f>
        <v>7.4999999999999997E-2</v>
      </c>
      <c r="D59" s="4">
        <f>SUM(B59:B68)/10</f>
        <v>5.0232839999999994</v>
      </c>
      <c r="E59" s="4">
        <f>(D59-$D$2)/$D$2</f>
        <v>0.22890457615831014</v>
      </c>
      <c r="H59">
        <v>58</v>
      </c>
      <c r="I59" s="1">
        <v>2.9726300000000001</v>
      </c>
      <c r="J59" s="5"/>
      <c r="K59" s="4"/>
      <c r="L59" s="4"/>
      <c r="O59">
        <v>58</v>
      </c>
      <c r="P59" s="1">
        <v>14.4481</v>
      </c>
      <c r="Q59" s="5">
        <f>(0.15/(2*1))</f>
        <v>7.4999999999999997E-2</v>
      </c>
      <c r="R59" s="4">
        <f>SUM(P59:P68)/10</f>
        <v>14.4481</v>
      </c>
      <c r="S59" s="4">
        <f>(R59-R$2)/R$2</f>
        <v>1.6483742892441693</v>
      </c>
      <c r="V59">
        <v>58</v>
      </c>
      <c r="W59" s="1">
        <v>4.5075200000000004</v>
      </c>
      <c r="X59" s="5">
        <f>(0.15/(2*1))</f>
        <v>7.4999999999999997E-2</v>
      </c>
      <c r="Y59" s="4">
        <f>SUM(W59:W68)/10</f>
        <v>4.4997280000000002</v>
      </c>
      <c r="Z59" s="4">
        <f>(Y59-Y$2)/Y$2</f>
        <v>0.78671635067817713</v>
      </c>
      <c r="AC59">
        <v>58</v>
      </c>
      <c r="AD59" s="1">
        <v>4.3125400000000003</v>
      </c>
      <c r="AE59" s="5">
        <f>(0.15/(2*1))</f>
        <v>7.4999999999999997E-2</v>
      </c>
      <c r="AF59" s="4">
        <f>SUM(AD59:AD68)/10</f>
        <v>4.3898579999999994</v>
      </c>
      <c r="AG59" s="4">
        <f>(AF59-AF$2)/AF$2</f>
        <v>0.49874008441923701</v>
      </c>
      <c r="AJ59" s="3">
        <v>59</v>
      </c>
      <c r="AK59" s="2">
        <v>11.86355</v>
      </c>
      <c r="AL59" s="2"/>
      <c r="AM59" s="3"/>
      <c r="AN59" s="3"/>
    </row>
    <row r="60" spans="1:40" x14ac:dyDescent="0.3">
      <c r="A60">
        <v>58</v>
      </c>
      <c r="B60" s="1">
        <v>5.0329499999999996</v>
      </c>
      <c r="C60" s="5"/>
      <c r="D60" s="4"/>
      <c r="E60" s="4"/>
      <c r="H60">
        <v>59</v>
      </c>
      <c r="I60" s="1">
        <v>2.9726300000000001</v>
      </c>
      <c r="J60" s="5"/>
      <c r="K60" s="4"/>
      <c r="L60" s="4"/>
      <c r="O60">
        <v>59</v>
      </c>
      <c r="P60" s="1">
        <v>14.4481</v>
      </c>
      <c r="Q60" s="5"/>
      <c r="R60" s="4"/>
      <c r="S60" s="4"/>
      <c r="V60">
        <v>59</v>
      </c>
      <c r="W60" s="1">
        <v>4.5075200000000004</v>
      </c>
      <c r="X60" s="5"/>
      <c r="Y60" s="4"/>
      <c r="Z60" s="4"/>
      <c r="AC60">
        <v>59</v>
      </c>
      <c r="AD60" s="1">
        <v>4.3824199999999998</v>
      </c>
      <c r="AE60" s="5"/>
      <c r="AF60" s="4"/>
      <c r="AG60" s="4"/>
      <c r="AJ60" s="3">
        <v>60</v>
      </c>
      <c r="AK60" s="2">
        <v>11.86355</v>
      </c>
      <c r="AL60" s="2"/>
      <c r="AM60" s="3"/>
      <c r="AN60" s="3"/>
    </row>
    <row r="61" spans="1:40" x14ac:dyDescent="0.3">
      <c r="A61">
        <v>59</v>
      </c>
      <c r="B61" s="1">
        <v>5.0329499999999996</v>
      </c>
      <c r="C61" s="5"/>
      <c r="D61" s="4"/>
      <c r="E61" s="4"/>
      <c r="H61">
        <v>60</v>
      </c>
      <c r="I61" s="1">
        <v>2.9726300000000001</v>
      </c>
      <c r="J61" s="5"/>
      <c r="K61" s="4"/>
      <c r="L61" s="4"/>
      <c r="O61">
        <v>60</v>
      </c>
      <c r="P61" s="1">
        <v>14.4481</v>
      </c>
      <c r="Q61" s="5"/>
      <c r="R61" s="4"/>
      <c r="S61" s="4"/>
      <c r="V61">
        <v>60</v>
      </c>
      <c r="W61" s="1">
        <v>4.5075200000000004</v>
      </c>
      <c r="X61" s="5"/>
      <c r="Y61" s="4"/>
      <c r="Z61" s="4"/>
      <c r="AC61">
        <v>60</v>
      </c>
      <c r="AD61" s="1">
        <v>4.3824199999999998</v>
      </c>
      <c r="AE61" s="5"/>
      <c r="AF61" s="4"/>
      <c r="AG61" s="4"/>
      <c r="AJ61" s="3">
        <v>61</v>
      </c>
      <c r="AK61" s="2">
        <v>12.13522</v>
      </c>
      <c r="AL61" s="2"/>
      <c r="AM61" s="3"/>
      <c r="AN61" s="3"/>
    </row>
    <row r="62" spans="1:40" x14ac:dyDescent="0.3">
      <c r="A62">
        <v>60</v>
      </c>
      <c r="B62" s="1">
        <v>5.0329499999999996</v>
      </c>
      <c r="C62" s="5"/>
      <c r="D62" s="4"/>
      <c r="E62" s="4"/>
      <c r="H62">
        <v>61</v>
      </c>
      <c r="I62" s="1">
        <v>2.9726300000000001</v>
      </c>
      <c r="J62" s="5"/>
      <c r="K62" s="4"/>
      <c r="L62" s="4"/>
      <c r="O62">
        <v>61</v>
      </c>
      <c r="P62" s="1">
        <v>14.4481</v>
      </c>
      <c r="Q62" s="5"/>
      <c r="R62" s="4"/>
      <c r="S62" s="4"/>
      <c r="V62">
        <v>61</v>
      </c>
      <c r="W62" s="1">
        <v>4.5075200000000004</v>
      </c>
      <c r="X62" s="5"/>
      <c r="Y62" s="4"/>
      <c r="Z62" s="4"/>
      <c r="AC62">
        <v>61</v>
      </c>
      <c r="AD62" s="1">
        <v>4.3824199999999998</v>
      </c>
      <c r="AE62" s="5"/>
      <c r="AF62" s="4"/>
      <c r="AG62" s="4"/>
      <c r="AJ62" s="3">
        <v>62</v>
      </c>
      <c r="AK62" s="2">
        <v>11.86355</v>
      </c>
      <c r="AL62" s="2"/>
      <c r="AM62" s="3"/>
      <c r="AN62" s="3"/>
    </row>
    <row r="63" spans="1:40" x14ac:dyDescent="0.3">
      <c r="A63">
        <v>61</v>
      </c>
      <c r="B63" s="1">
        <v>5.0329499999999996</v>
      </c>
      <c r="C63" s="5"/>
      <c r="D63" s="4"/>
      <c r="E63" s="4"/>
      <c r="H63">
        <v>62</v>
      </c>
      <c r="I63" s="1">
        <v>3.0062899999999999</v>
      </c>
      <c r="J63" s="5"/>
      <c r="K63" s="4"/>
      <c r="L63" s="4"/>
      <c r="O63">
        <v>62</v>
      </c>
      <c r="P63" s="1">
        <v>14.4481</v>
      </c>
      <c r="Q63" s="5"/>
      <c r="R63" s="4"/>
      <c r="S63" s="4"/>
      <c r="V63">
        <v>62</v>
      </c>
      <c r="W63" s="1">
        <v>4.4685600000000001</v>
      </c>
      <c r="X63" s="5"/>
      <c r="Y63" s="4"/>
      <c r="Z63" s="4"/>
      <c r="AC63">
        <v>62</v>
      </c>
      <c r="AD63" s="1">
        <v>4.3824199999999998</v>
      </c>
      <c r="AE63" s="5"/>
      <c r="AF63" s="4"/>
      <c r="AG63" s="4"/>
      <c r="AJ63" s="3">
        <v>63</v>
      </c>
      <c r="AK63" s="2">
        <v>12.13522</v>
      </c>
      <c r="AL63" s="2"/>
      <c r="AM63" s="3"/>
      <c r="AN63" s="3"/>
    </row>
    <row r="64" spans="1:40" x14ac:dyDescent="0.3">
      <c r="A64">
        <v>62</v>
      </c>
      <c r="B64" s="1">
        <v>5.0329499999999996</v>
      </c>
      <c r="C64" s="5"/>
      <c r="D64" s="4"/>
      <c r="E64" s="4"/>
      <c r="H64">
        <v>63</v>
      </c>
      <c r="I64" s="1">
        <v>3.0062899999999999</v>
      </c>
      <c r="J64" s="5"/>
      <c r="K64" s="4"/>
      <c r="L64" s="4"/>
      <c r="O64">
        <v>63</v>
      </c>
      <c r="P64" s="1">
        <v>14.4481</v>
      </c>
      <c r="Q64" s="5"/>
      <c r="R64" s="4"/>
      <c r="S64" s="4"/>
      <c r="V64">
        <v>63</v>
      </c>
      <c r="W64" s="1">
        <v>4.5075200000000004</v>
      </c>
      <c r="X64" s="5"/>
      <c r="Y64" s="4"/>
      <c r="Z64" s="4"/>
      <c r="AC64">
        <v>63</v>
      </c>
      <c r="AD64" s="1">
        <v>4.3824199999999998</v>
      </c>
      <c r="AE64" s="5"/>
      <c r="AF64" s="4"/>
      <c r="AG64" s="4"/>
      <c r="AJ64" s="3">
        <v>64</v>
      </c>
      <c r="AK64" s="2">
        <v>12.13522</v>
      </c>
      <c r="AL64" s="2"/>
      <c r="AM64" s="3"/>
      <c r="AN64" s="3"/>
    </row>
    <row r="65" spans="1:40" x14ac:dyDescent="0.3">
      <c r="A65">
        <v>63</v>
      </c>
      <c r="B65" s="1">
        <v>5.0329499999999996</v>
      </c>
      <c r="C65" s="5"/>
      <c r="D65" s="4"/>
      <c r="E65" s="4"/>
      <c r="H65">
        <v>64</v>
      </c>
      <c r="I65" s="1">
        <v>3.0062899999999999</v>
      </c>
      <c r="J65" s="5"/>
      <c r="K65" s="4"/>
      <c r="L65" s="4"/>
      <c r="O65">
        <v>64</v>
      </c>
      <c r="P65" s="1">
        <v>14.4481</v>
      </c>
      <c r="Q65" s="5"/>
      <c r="R65" s="4"/>
      <c r="S65" s="4"/>
      <c r="V65">
        <v>64</v>
      </c>
      <c r="W65" s="1">
        <v>4.4685600000000001</v>
      </c>
      <c r="X65" s="5"/>
      <c r="Y65" s="4"/>
      <c r="Z65" s="4"/>
      <c r="AC65">
        <v>64</v>
      </c>
      <c r="AD65" s="1">
        <v>4.3824199999999998</v>
      </c>
      <c r="AE65" s="5"/>
      <c r="AF65" s="4"/>
      <c r="AG65" s="4"/>
      <c r="AJ65" s="3">
        <v>65</v>
      </c>
      <c r="AK65" s="2">
        <v>12.13522</v>
      </c>
      <c r="AL65" s="2"/>
      <c r="AM65" s="3"/>
      <c r="AN65" s="3"/>
    </row>
    <row r="66" spans="1:40" x14ac:dyDescent="0.3">
      <c r="A66">
        <v>64</v>
      </c>
      <c r="B66" s="1">
        <v>4.9846199999999996</v>
      </c>
      <c r="C66" s="5"/>
      <c r="D66" s="4"/>
      <c r="E66" s="4"/>
      <c r="H66">
        <v>65</v>
      </c>
      <c r="I66" s="1">
        <v>2.9726300000000001</v>
      </c>
      <c r="J66" s="5"/>
      <c r="K66" s="4"/>
      <c r="L66" s="4"/>
      <c r="O66">
        <v>65</v>
      </c>
      <c r="P66" s="1">
        <v>14.4481</v>
      </c>
      <c r="Q66" s="5"/>
      <c r="R66" s="4"/>
      <c r="S66" s="4"/>
      <c r="V66">
        <v>65</v>
      </c>
      <c r="W66" s="1">
        <v>4.5075200000000004</v>
      </c>
      <c r="X66" s="5"/>
      <c r="Y66" s="4"/>
      <c r="Z66" s="4"/>
      <c r="AC66">
        <v>65</v>
      </c>
      <c r="AD66" s="1">
        <v>4.3824199999999998</v>
      </c>
      <c r="AE66" s="5"/>
      <c r="AF66" s="4"/>
      <c r="AG66" s="4"/>
    </row>
    <row r="67" spans="1:40" x14ac:dyDescent="0.3">
      <c r="A67">
        <v>65</v>
      </c>
      <c r="B67" s="1">
        <v>4.9846199999999996</v>
      </c>
      <c r="C67" s="5"/>
      <c r="D67" s="4"/>
      <c r="E67" s="4"/>
      <c r="H67">
        <v>66</v>
      </c>
      <c r="I67" s="1">
        <v>3.0062899999999999</v>
      </c>
      <c r="J67" s="5"/>
      <c r="K67" s="4"/>
      <c r="L67" s="4"/>
      <c r="O67">
        <v>66</v>
      </c>
      <c r="P67" s="1">
        <v>14.4481</v>
      </c>
      <c r="Q67" s="5"/>
      <c r="R67" s="4"/>
      <c r="S67" s="4"/>
      <c r="V67">
        <v>66</v>
      </c>
      <c r="W67" s="1">
        <v>4.5075200000000004</v>
      </c>
      <c r="X67" s="5"/>
      <c r="Y67" s="4"/>
      <c r="Z67" s="4"/>
      <c r="AC67">
        <v>66</v>
      </c>
      <c r="AD67" s="1">
        <v>4.4545500000000002</v>
      </c>
      <c r="AE67" s="5"/>
      <c r="AF67" s="4"/>
      <c r="AG67" s="4"/>
    </row>
    <row r="68" spans="1:40" x14ac:dyDescent="0.3">
      <c r="A68">
        <v>66</v>
      </c>
      <c r="B68" s="1">
        <v>5.0329499999999996</v>
      </c>
      <c r="C68" s="5"/>
      <c r="D68" s="4"/>
      <c r="E68" s="4"/>
      <c r="O68">
        <v>67</v>
      </c>
      <c r="P68" s="1">
        <v>14.4481</v>
      </c>
      <c r="Q68" s="5"/>
      <c r="R68" s="4"/>
      <c r="S68" s="4"/>
      <c r="V68">
        <v>67</v>
      </c>
      <c r="W68" s="1">
        <v>4.5075200000000004</v>
      </c>
      <c r="X68" s="5"/>
      <c r="Y68" s="4"/>
      <c r="Z68" s="4"/>
      <c r="AC68">
        <v>67</v>
      </c>
      <c r="AD68" s="1">
        <v>4.4545500000000002</v>
      </c>
      <c r="AE68" s="5"/>
      <c r="AF68" s="4"/>
      <c r="AG68" s="4"/>
    </row>
    <row r="69" spans="1:40" x14ac:dyDescent="0.3">
      <c r="O69">
        <v>68</v>
      </c>
      <c r="P69" s="1">
        <v>19.12107</v>
      </c>
      <c r="Q69" s="4">
        <v>0.1</v>
      </c>
      <c r="R69" s="4">
        <f>SUM(P69:P76)/8</f>
        <v>19.12107</v>
      </c>
      <c r="S69" s="4">
        <f>(R69-R$2)/R$2</f>
        <v>2.5049418380851467</v>
      </c>
      <c r="AC69">
        <v>68</v>
      </c>
      <c r="AD69" s="1">
        <v>4.4545500000000002</v>
      </c>
      <c r="AE69" s="4">
        <v>0.1</v>
      </c>
      <c r="AF69" s="4">
        <f>SUM(AD69:AD76)/8</f>
        <v>4.5014237499999989</v>
      </c>
      <c r="AG69" s="4">
        <f>(AF69-AF$2)/AF$2</f>
        <v>0.53682971318930084</v>
      </c>
    </row>
    <row r="70" spans="1:40" x14ac:dyDescent="0.3">
      <c r="O70">
        <v>69</v>
      </c>
      <c r="P70" s="1">
        <v>19.12107</v>
      </c>
      <c r="Q70" s="4"/>
      <c r="R70" s="4"/>
      <c r="S70" s="4"/>
      <c r="AC70">
        <v>69</v>
      </c>
      <c r="AD70" s="1">
        <v>4.4545500000000002</v>
      </c>
      <c r="AE70" s="4"/>
      <c r="AF70" s="4"/>
      <c r="AG70" s="4"/>
    </row>
    <row r="71" spans="1:40" x14ac:dyDescent="0.3">
      <c r="O71">
        <v>70</v>
      </c>
      <c r="P71" s="1">
        <v>19.12107</v>
      </c>
      <c r="Q71" s="4"/>
      <c r="R71" s="4"/>
      <c r="S71" s="4"/>
      <c r="AC71">
        <v>70</v>
      </c>
      <c r="AD71" s="1">
        <v>4.4545500000000002</v>
      </c>
      <c r="AE71" s="4"/>
      <c r="AF71" s="4"/>
      <c r="AG71" s="4"/>
    </row>
    <row r="72" spans="1:40" x14ac:dyDescent="0.3">
      <c r="O72">
        <v>71</v>
      </c>
      <c r="P72" s="1">
        <v>19.12107</v>
      </c>
      <c r="Q72" s="4"/>
      <c r="R72" s="4"/>
      <c r="S72" s="4"/>
      <c r="AC72">
        <v>71</v>
      </c>
      <c r="AD72" s="1">
        <v>4.5290499999999998</v>
      </c>
      <c r="AE72" s="4"/>
      <c r="AF72" s="4"/>
      <c r="AG72" s="4"/>
    </row>
    <row r="73" spans="1:40" x14ac:dyDescent="0.3">
      <c r="O73">
        <v>72</v>
      </c>
      <c r="P73" s="1">
        <v>19.12107</v>
      </c>
      <c r="Q73" s="4"/>
      <c r="R73" s="4"/>
      <c r="S73" s="4"/>
      <c r="AC73">
        <v>72</v>
      </c>
      <c r="AD73" s="1">
        <v>4.5290499999999998</v>
      </c>
      <c r="AE73" s="4"/>
      <c r="AF73" s="4"/>
      <c r="AG73" s="4"/>
    </row>
    <row r="74" spans="1:40" x14ac:dyDescent="0.3">
      <c r="O74">
        <v>73</v>
      </c>
      <c r="P74" s="1">
        <v>19.12107</v>
      </c>
      <c r="Q74" s="4"/>
      <c r="R74" s="4"/>
      <c r="S74" s="4"/>
      <c r="AC74">
        <v>73</v>
      </c>
      <c r="AD74" s="1">
        <v>4.5290499999999998</v>
      </c>
      <c r="AE74" s="4"/>
      <c r="AF74" s="4"/>
      <c r="AG74" s="4"/>
    </row>
    <row r="75" spans="1:40" x14ac:dyDescent="0.3">
      <c r="O75">
        <v>74</v>
      </c>
      <c r="P75" s="1">
        <v>19.12107</v>
      </c>
      <c r="Q75" s="4"/>
      <c r="R75" s="4"/>
      <c r="S75" s="4"/>
      <c r="AC75">
        <v>74</v>
      </c>
      <c r="AD75" s="1">
        <v>4.4545500000000002</v>
      </c>
      <c r="AE75" s="4"/>
      <c r="AF75" s="4"/>
      <c r="AG75" s="4"/>
    </row>
    <row r="76" spans="1:40" x14ac:dyDescent="0.3">
      <c r="O76">
        <v>75</v>
      </c>
      <c r="P76" s="1">
        <v>19.12107</v>
      </c>
      <c r="Q76" s="4"/>
      <c r="R76" s="4"/>
      <c r="S76" s="4"/>
      <c r="AC76">
        <v>75</v>
      </c>
      <c r="AD76" s="1">
        <v>4.6060400000000001</v>
      </c>
      <c r="AE76" s="4"/>
      <c r="AF76" s="4"/>
      <c r="AG76" s="4"/>
    </row>
    <row r="92" spans="1:7" x14ac:dyDescent="0.3">
      <c r="A92" s="12" t="s">
        <v>38</v>
      </c>
      <c r="B92" s="8" t="s">
        <v>29</v>
      </c>
      <c r="C92" s="8" t="s">
        <v>36</v>
      </c>
      <c r="D92" s="8" t="s">
        <v>37</v>
      </c>
      <c r="E92" s="9"/>
      <c r="F92" s="9"/>
      <c r="G92" s="9"/>
    </row>
    <row r="93" spans="1:7" x14ac:dyDescent="0.3">
      <c r="A93" s="13">
        <f>0</f>
        <v>0</v>
      </c>
      <c r="B93" s="14">
        <f>(D2-$D$2)/$D$2</f>
        <v>0</v>
      </c>
      <c r="C93" s="15">
        <f>(K2-K$2)/K$2</f>
        <v>0</v>
      </c>
      <c r="D93" s="15">
        <f>(R2-R$2)/R$2</f>
        <v>0</v>
      </c>
      <c r="E93" s="16"/>
      <c r="F93" s="16"/>
      <c r="G93" s="16"/>
    </row>
    <row r="94" spans="1:7" x14ac:dyDescent="0.3">
      <c r="A94" s="13">
        <f>(0.15/(2*2.25))</f>
        <v>3.3333333333333333E-2</v>
      </c>
      <c r="B94" s="14">
        <f>(D11-$D$2)/$D$2</f>
        <v>0.14627440640417516</v>
      </c>
      <c r="C94" s="15">
        <f>(K11-K$2)/K$2</f>
        <v>0.13994914575068892</v>
      </c>
      <c r="D94" s="15">
        <f>(R11-R$2)/R$2</f>
        <v>0.18891459198674354</v>
      </c>
      <c r="E94" s="16"/>
      <c r="F94" s="16"/>
      <c r="G94" s="16"/>
    </row>
    <row r="95" spans="1:7" x14ac:dyDescent="0.3">
      <c r="A95" s="13">
        <f>(0.15/(2*2))</f>
        <v>3.7499999999999999E-2</v>
      </c>
      <c r="B95" s="14">
        <f>(D21-D$2)/D$2</f>
        <v>0.16795088138956468</v>
      </c>
      <c r="C95" s="15">
        <f>(K21-K$2)/K$2</f>
        <v>0.2128418110324288</v>
      </c>
      <c r="D95" s="15">
        <f>(R21-R$2)/R$2</f>
        <v>0.46852767685951302</v>
      </c>
      <c r="E95" s="16"/>
      <c r="F95" s="16"/>
      <c r="G95" s="16"/>
    </row>
    <row r="96" spans="1:7" x14ac:dyDescent="0.3">
      <c r="A96" s="13">
        <f>(0.15/(2*1.75))</f>
        <v>4.2857142857142858E-2</v>
      </c>
      <c r="B96" s="14">
        <f>(D31-$D$2)/$D$2</f>
        <v>0.18094649143074581</v>
      </c>
      <c r="C96" s="15">
        <f>(K30-K$2)/K$2</f>
        <v>0.25620518489640715</v>
      </c>
      <c r="D96" s="15">
        <f>(R31-R$2)/R$2</f>
        <v>1.0252655138155164</v>
      </c>
      <c r="E96" s="16"/>
      <c r="F96" s="16"/>
      <c r="G96" s="16"/>
    </row>
    <row r="97" spans="1:7" x14ac:dyDescent="0.3">
      <c r="A97" s="13">
        <f>(0.15/(2*1.5))</f>
        <v>4.9999999999999996E-2</v>
      </c>
      <c r="B97" s="14">
        <f>(D41-$D$2)/$D$2</f>
        <v>0.18900335702733168</v>
      </c>
      <c r="C97" s="15">
        <f>(K40-K$2)/K$2</f>
        <v>0.25780378708325924</v>
      </c>
      <c r="D97" s="15">
        <f>(R41-R$2)/R$2</f>
        <v>0.87966184336426179</v>
      </c>
      <c r="E97" s="16"/>
      <c r="F97" s="16"/>
      <c r="G97" s="16"/>
    </row>
    <row r="98" spans="1:7" x14ac:dyDescent="0.3">
      <c r="A98" s="13">
        <f>(0.15/(2*1.25))</f>
        <v>0.06</v>
      </c>
      <c r="B98" s="14">
        <f>(D50-$D$2)/$D$2</f>
        <v>0.24076953395762257</v>
      </c>
      <c r="C98" s="15">
        <f>(K49-K$2)/K$2</f>
        <v>0.42083004386083955</v>
      </c>
      <c r="D98" s="15">
        <f>(R50-R$2)/R$2</f>
        <v>1.7484837819969961</v>
      </c>
      <c r="E98" s="16"/>
      <c r="F98" s="16"/>
      <c r="G98" s="16"/>
    </row>
    <row r="99" spans="1:7" x14ac:dyDescent="0.3">
      <c r="A99" s="13">
        <f>(0.15/(2*1))</f>
        <v>7.4999999999999997E-2</v>
      </c>
      <c r="B99" s="14">
        <f>(D59-$D$2)/$D$2</f>
        <v>0.22890457615831014</v>
      </c>
      <c r="C99" s="15">
        <f>(K58-K$2)/K$2</f>
        <v>0.45760511561387235</v>
      </c>
      <c r="D99" s="15">
        <f>(R59-R$2)/R$2</f>
        <v>1.6483742892441693</v>
      </c>
      <c r="E99" s="16"/>
      <c r="F99" s="16"/>
      <c r="G99" s="16"/>
    </row>
    <row r="100" spans="1:7" x14ac:dyDescent="0.3">
      <c r="A100" s="6"/>
      <c r="B100" s="7"/>
    </row>
    <row r="101" spans="1:7" x14ac:dyDescent="0.3">
      <c r="A101" s="6"/>
      <c r="B101" s="7"/>
    </row>
    <row r="103" spans="1:7" x14ac:dyDescent="0.3">
      <c r="A103" s="6"/>
    </row>
    <row r="104" spans="1:7" x14ac:dyDescent="0.3">
      <c r="A104" s="6"/>
    </row>
    <row r="105" spans="1:7" x14ac:dyDescent="0.3">
      <c r="A105" s="6"/>
    </row>
    <row r="106" spans="1:7" x14ac:dyDescent="0.3">
      <c r="A106" s="6"/>
    </row>
    <row r="107" spans="1:7" x14ac:dyDescent="0.3">
      <c r="A107" s="6"/>
    </row>
    <row r="108" spans="1:7" x14ac:dyDescent="0.3">
      <c r="A108" s="6"/>
    </row>
    <row r="109" spans="1:7" x14ac:dyDescent="0.3">
      <c r="A109" s="6"/>
    </row>
    <row r="110" spans="1:7" x14ac:dyDescent="0.3">
      <c r="A110" s="6"/>
    </row>
    <row r="111" spans="1:7" x14ac:dyDescent="0.3">
      <c r="A111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</sheetData>
  <mergeCells count="111">
    <mergeCell ref="AE69:AE76"/>
    <mergeCell ref="AF69:AF76"/>
    <mergeCell ref="AG69:AG76"/>
    <mergeCell ref="AE50:AE58"/>
    <mergeCell ref="AF50:AF58"/>
    <mergeCell ref="AG50:AG58"/>
    <mergeCell ref="AE59:AE68"/>
    <mergeCell ref="AF59:AF68"/>
    <mergeCell ref="AG59:AG68"/>
    <mergeCell ref="AF21:AF30"/>
    <mergeCell ref="AG21:AG30"/>
    <mergeCell ref="AE31:AE40"/>
    <mergeCell ref="AF31:AF40"/>
    <mergeCell ref="AG31:AG40"/>
    <mergeCell ref="AE41:AE49"/>
    <mergeCell ref="AF41:AF49"/>
    <mergeCell ref="AG41:AG49"/>
    <mergeCell ref="X59:X68"/>
    <mergeCell ref="Y59:Y68"/>
    <mergeCell ref="Z59:Z68"/>
    <mergeCell ref="AE2:AE10"/>
    <mergeCell ref="AF2:AF10"/>
    <mergeCell ref="AG2:AG10"/>
    <mergeCell ref="AE11:AE20"/>
    <mergeCell ref="AF11:AF20"/>
    <mergeCell ref="AG11:AG20"/>
    <mergeCell ref="AE21:AE30"/>
    <mergeCell ref="X41:X49"/>
    <mergeCell ref="Y41:Y49"/>
    <mergeCell ref="Z41:Z49"/>
    <mergeCell ref="X50:X58"/>
    <mergeCell ref="Y50:Y58"/>
    <mergeCell ref="Z50:Z58"/>
    <mergeCell ref="X21:X30"/>
    <mergeCell ref="Y21:Y30"/>
    <mergeCell ref="Z21:Z30"/>
    <mergeCell ref="X31:X40"/>
    <mergeCell ref="Y31:Y40"/>
    <mergeCell ref="Z31:Z40"/>
    <mergeCell ref="X2:X10"/>
    <mergeCell ref="Y2:Y10"/>
    <mergeCell ref="Z2:Z10"/>
    <mergeCell ref="X11:X20"/>
    <mergeCell ref="Y11:Y20"/>
    <mergeCell ref="Z11:Z20"/>
    <mergeCell ref="Q59:Q68"/>
    <mergeCell ref="R59:R68"/>
    <mergeCell ref="S59:S68"/>
    <mergeCell ref="Q69:Q76"/>
    <mergeCell ref="R69:R76"/>
    <mergeCell ref="S69:S76"/>
    <mergeCell ref="Q41:Q49"/>
    <mergeCell ref="R41:R49"/>
    <mergeCell ref="S41:S49"/>
    <mergeCell ref="Q50:Q58"/>
    <mergeCell ref="R50:R58"/>
    <mergeCell ref="S50:S58"/>
    <mergeCell ref="Q21:Q30"/>
    <mergeCell ref="R21:R30"/>
    <mergeCell ref="S21:S30"/>
    <mergeCell ref="Q31:Q40"/>
    <mergeCell ref="R31:R40"/>
    <mergeCell ref="S31:S40"/>
    <mergeCell ref="Q2:Q10"/>
    <mergeCell ref="R2:R10"/>
    <mergeCell ref="S2:S10"/>
    <mergeCell ref="Q11:Q20"/>
    <mergeCell ref="R11:R20"/>
    <mergeCell ref="S11:S20"/>
    <mergeCell ref="J49:J57"/>
    <mergeCell ref="K49:K57"/>
    <mergeCell ref="L49:L57"/>
    <mergeCell ref="J58:J67"/>
    <mergeCell ref="K58:K67"/>
    <mergeCell ref="L58:L67"/>
    <mergeCell ref="K21:K29"/>
    <mergeCell ref="L21:L29"/>
    <mergeCell ref="J30:J39"/>
    <mergeCell ref="K30:K39"/>
    <mergeCell ref="L30:L39"/>
    <mergeCell ref="J40:J48"/>
    <mergeCell ref="K40:K48"/>
    <mergeCell ref="L40:L48"/>
    <mergeCell ref="C59:C68"/>
    <mergeCell ref="D59:D68"/>
    <mergeCell ref="E59:E68"/>
    <mergeCell ref="J2:J10"/>
    <mergeCell ref="K2:K10"/>
    <mergeCell ref="L2:L10"/>
    <mergeCell ref="J11:J20"/>
    <mergeCell ref="K11:K20"/>
    <mergeCell ref="L11:L20"/>
    <mergeCell ref="J21:J29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E2:E10"/>
    <mergeCell ref="C11:C20"/>
    <mergeCell ref="D11:D20"/>
    <mergeCell ref="E11:E20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V 4 6 W U p 0 J X 2 6 k A A A A 9 Q A A A B I A H A B D b 2 5 m a W c v U G F j a 2 F n Z S 5 4 b W w g o h g A K K A U A A A A A A A A A A A A A A A A A A A A A A A A A A A A h Y 8 x D o I w G I W v Q r r T F n Q g 5 K c M J k 6 S G E 2 M a 1 M K N E I x b b H c z c E j e Q U x i r o 5 v v d 9 w 3 v 3 6 w 3 y s W u D i z R W 9 T p D E a Y o k F r 0 p d J 1 h g Z X h Q n K G W y 5 O P F a B p O s b T r a M k O N c + e U E O 8 9 9 g v c m 5 r E l E b k W G z 2 o p E d R x 9 Z / Z d D p a 3 j W k j E 4 P A a w 2 K c L H F C p 0 l A 5 g 4 K p b 8 8 n t i T / p S w G l o 3 G M k q E 6 5 3 Q O Y I 5 H 2 B P Q B Q S w M E F A A C A A g A V 4 6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O l l I W 3 b D t 4 Q E A A K 0 X A A A T A B w A R m 9 y b X V s Y X M v U 2 V j d G l v b j E u b S C i G A A o o B Q A A A A A A A A A A A A A A A A A A A A A A A A A A A D t m F 9 P w j A Q w N 9 J + A 7 N f I F k L q 4 K M Z o 9 6 J h C o q g w f X G G T D h k Z m t J e / N P D B / I z + E X s 8 u C i v N F M d G l 7 G V r 7 9 r e 7 t e 7 / p E w x I g z 0 s / f 9 m 6 1 U q 3 I S S h g R N Y M u 2 l v b 2 0 3 K W 0 0 m p s G c U g M W K 0 Q 9 f R 5 K o a g a l x 5 Z 7 X 4 M E 2 A Y e 0 g i s F y O U N V k D X D 3 Q n O J Q g Z j D m 7 m Q B i 0 O L 3 L O b h S A Y L X V v 4 g E b d v G x B H C U R g n A M 0 z C J y + M 0 Y d K h J v H Y k I 8 i d u P Y t K G K Z y l H 6 O N j D M 7 7 p 9 X l D K 7 q Z m 7 h m u E / T o E k q t k 4 e n n O r P f D a 6 X l i 5 D J M R d J 3 n 2 m J W v 5 / 5 h P T 0 Z e a 6 v h O w y b W 1 Y m n 5 l k L q B K g F n H C A 8 4 m 9 W r l Y h 9 P e C i K / f X N z b s d R + S q f y + I 8 9 3 g r l I B q e C 3 w I S N 5 w i p C L w 2 9 7 J 4 H i v d + R 1 v c F F p 3 f Y O f I G u c 5 g r t N 7 e Z Z p j K F q / c E O T b x O / 4 n X q T Z e b + e T r A X Z y G G W V / 7 U + U V z N G B A 8 y m 3 F I O 3 / I 0 T 4 P Y H H o 0 9 Z a w M g z 4 k I F E A o Z 8 R H U b Y T q + / S 6 p o t C 6 k l o y W v y G l W 0 y 1 y x h T R a M 1 I F V G U D p y K i Z 8 U q P 1 E s B a r V S l o 6 X b a v U V r c 0 V r X 9 K q 7 h M l y S 2 t N x f F I + U P 6 O 1 O u X + 8 j 6 v J E G j Y 8 w s 3 P g u y U n P C + V X U E s B A i 0 A F A A C A A g A V 4 6 W U p 0 J X 2 6 k A A A A 9 Q A A A B I A A A A A A A A A A A A A A A A A A A A A A E N v b m Z p Z y 9 Q Y W N r Y W d l L n h t b F B L A Q I t A B Q A A g A I A F e O l l I P y u m r p A A A A O k A A A A T A A A A A A A A A A A A A A A A A P A A A A B b Q 2 9 u d G V u d F 9 U e X B l c 1 0 u e G 1 s U E s B A i 0 A F A A C A A g A V 4 6 W U h b d s O 3 h A Q A A r R c A A B M A A A A A A A A A A A A A A A A A 4 Q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w A A A A A A A C + b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T g 0 O D Y y M j U 1 N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E 2 M T g 0 O D Y y M j U 1 N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E 6 M z Q 6 M D k u N j Q x N T M 5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2 M T g 0 O D Y y M j U 1 N j M v V H l w Z S B t b 2 R p Z m n D q S 5 7 Q 2 9 s d W 1 u M S w w f S Z x d W 9 0 O y w m c X V v d D t T Z W N 0 a W 9 u M S 8 x N j E 4 N D g 2 M j I 1 N T Y z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Y x O D Q 4 N j I y N T U 2 M y 9 U e X B l I G 1 v Z G l m a c O p L n t D b 2 x 1 b W 4 x L D B 9 J n F 1 b 3 Q 7 L C Z x d W 9 0 O 1 N l Y 3 R p b 2 4 x L z E 2 M T g 0 O D Y y M j U 1 N j M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Y x O D Q 4 N j I y N T U 2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4 N D g 2 M j I 1 N T Y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A w M S 1 U Z W 1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C X z A w M V 9 U Z W 1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M T o 1 N z o w M S 4 3 M D M x M T Y 2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E t V G V t c H M v V H l w Z S B t b 2 R p Z m n D q S 5 7 Q 2 9 s d W 1 u M S w w f S Z x d W 9 0 O y w m c X V v d D t T Z W N 0 a W 9 u M S 9 C L T A w M S 1 U Z W 1 w c y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x L V R l b X B z L 1 R 5 c G U g b W 9 k a W Z p w 6 k u e 0 N v b H V t b j E s M H 0 m c X V v d D s s J n F 1 b 3 Q 7 U 2 V j d G l v b j E v Q i 0 w M D E t V G V t c H M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0 w M D E t V G V t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E t V G V t c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V R l b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J f M D A y X 1 R l b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1 V D E z O j Q 0 O j I z L j U w O D c 0 O D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L T A w M i 1 U Z W 1 w c y 9 U e X B l I G 1 v Z G l m a c O p L n t D b 2 x 1 b W 4 x L D B 9 J n F 1 b 3 Q 7 L C Z x d W 9 0 O 1 N l Y 3 R p b 2 4 x L 0 I t M D A y L V R l b X B z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i 0 w M D I t V G V t c H M v V H l w Z S B t b 2 R p Z m n D q S 5 7 Q 2 9 s d W 1 u M S w w f S Z x d W 9 0 O y w m c X V v d D t T Z W N 0 a W 9 u M S 9 C L T A w M i 1 U Z W 1 w c y 9 U e X B l I G 1 v Z G l m a c O p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L T A w M i 1 U Z W 1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A w M i 1 U Z W 1 w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x L U R l Z m 9 y b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h C X z A w M V 9 E Z W Z v c m 1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N D o z M j o 1 N C 4 4 M z Y y N z U 4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C L T A w M S 1 E Z W Z v c m 1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i 0 w M D E t R G V m b 3 J t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i 1 E Z W Z v c m 1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Q l 8 w M D J f R G V m b 3 J t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k I t M D A y L U R l Z m 9 y b W F 0 a W 9 u L 1 R 5 c G U g b W 9 k a W Z p w 6 k u e 0 N v b H V t b j E s M H 0 m c X V v d D s s J n F 1 b 3 Q 7 U 2 V j d G l v b j E v M k I t M D A y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I t M D A y L U R l Z m 9 y b W F 0 a W 9 u L 1 R 5 c G U g b W 9 k a W Z p w 6 k u e 0 N v b H V t b j E s M H 0 m c X V v d D s s J n F 1 b 3 Q 7 U 2 V j d G l v b j E v M k I t M D A y L U R l Z m 9 y b W F 0 a W 9 u L 1 R 5 c G U g b W 9 k a W Z p w 6 k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1 k 9 I i A v P j x F b n R y e S B U e X B l P S J G a W x s T G F z d F V w Z G F 0 Z W Q i I F Z h b H V l P S J k M j A y M S 0 w N C 0 y M l Q x N D o 1 M z o x N y 4 3 N D c 0 O D Q 2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8 y Q i 0 w M D I t R G V m b 3 J t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y L U R l Z m 9 y b W F 0 a W 9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k J f M D A x X 0 R l Z m 9 y b W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A y O j M w L j Q x N z c 5 N T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Q i 0 w M D E t R G V m b 3 J t Y X R p b 2 4 v V H l w Z S B t b 2 R p Z m n D q S 5 7 Q 2 9 s d W 1 u M S w w f S Z x d W 9 0 O y w m c X V v d D t T Z W N 0 a W 9 u M S 8 y Q i 0 w M D E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Q i 0 w M D E t R G V m b 3 J t Y X R p b 2 4 v V H l w Z S B t b 2 R p Z m n D q S 5 7 Q 2 9 s d W 1 u M S w w f S Z x d W 9 0 O y w m c X V v d D t T Z W N 0 a W 9 u M S 8 y Q i 0 w M D E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k I t M D A x L U R l Z m 9 y b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S 1 E Z W Z v c m 1 h d G l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y L U R l Z m 9 y b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E J f M D A y X 0 R l Z m 9 y b W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E z O j I 2 L j c 3 O T I w N z J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i 0 w M D I t R G V m b 3 J t Y X R p b 2 4 v V H l w Z S B t b 2 R p Z m n D q S 5 7 Q 2 9 s d W 1 u M S w w f S Z x d W 9 0 O y w m c X V v d D t T Z W N 0 a W 9 u M S 9 I Q i 0 w M D I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Q i 0 w M D I t R G V m b 3 J t Y X R p b 2 4 v V H l w Z S B t b 2 R p Z m n D q S 5 7 Q 2 9 s d W 1 u M S w w f S Z x d W 9 0 O y w m c X V v d D t T Z W N 0 a W 9 u M S 9 I Q i 0 w M D I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I t M D A y L U R l Z m 9 y b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L T A w M i 1 E Z W Z v c m 1 h d G l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I t R G V m b 3 J t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X z A w M l 9 E Z W Z v c m 1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x N T o x O D o z M y 4 y O T A w M z I 0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I t R G V m b 3 J t Y X R p b 2 4 v V H l w Z S B t b 2 R p Z m n D q S 5 7 Q 2 9 s d W 1 u M S w w f S Z x d W 9 0 O y w m c X V v d D t T Z W N 0 a W 9 u M S 9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y L U R l Z m 9 y b W F 0 a W 9 u L 1 R 5 c G U g b W 9 k a W Z p w 6 k u e 0 N v b H V t b j E s M H 0 m c X V v d D s s J n F 1 b 3 Q 7 U 2 V j d G l v b j E v Q i 0 w M D I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0 w M D I t R G V m b 3 J t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I t R G V m b 3 J t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i 1 E Z W Z v c m 1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8 y Q l 8 w M D J f R G V m b 3 J t Y X R p b 2 4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Q i 0 w M D I t R G V m b 3 J t Y X R p b 2 4 v V H l w Z S B t b 2 R p Z m n D q S 5 7 Q 2 9 s d W 1 u M S w w f S Z x d W 9 0 O y w m c X V v d D t T Z W N 0 a W 9 u M S 8 y Q i 0 w M D I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Q i 0 w M D I t R G V m b 3 J t Y X R p b 2 4 v V H l w Z S B t b 2 R p Z m n D q S 5 7 Q 2 9 s d W 1 u M S w w f S Z x d W 9 0 O y w m c X V v d D t T Z W N 0 a W 9 u M S 8 y Q i 0 w M D I t R G V m b 3 J t Y X R p b 2 4 v V H l w Z S B t b 2 R p Z m n D q S 5 7 Q 2 9 s d W 1 u M i w x f S Z x d W 9 0 O 1 0 s J n F 1 b 3 Q 7 U m V s Y X R p b 2 5 z a G l w S W 5 m b y Z x d W 9 0 O z p b X X 0 i I C 8 + P E V u d H J 5 I F R 5 c G U 9 I k Z p b G x D b 3 V u d C I g V m F s d W U 9 I m w 3 N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Z P S I g L z 4 8 R W 5 0 c n k g V H l w Z T 0 i R m l s b E x h c 3 R V c G R h d G V k I i B W Y W x 1 Z T 0 i Z D I w M j E t M D Q t M j J U M T Q 6 N T M 6 M T c u N z Q 3 N D g 0 N l o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Q i 0 w M D I t R G V m b 3 J t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y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T U 6 M D I 6 M z A u N D E 3 N z k 1 N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k I t M D A x L U R l Z m 9 y b W F 0 a W 9 u L 1 R 5 c G U g b W 9 k a W Z p w 6 k u e 0 N v b H V t b j E s M H 0 m c X V v d D s s J n F 1 b 3 Q 7 U 2 V j d G l v b j E v M k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I t M D A x L U R l Z m 9 y b W F 0 a W 9 u L 1 R 5 c G U g b W 9 k a W Z p w 6 k u e 0 N v b H V t b j E s M H 0 m c X V v d D s s J n F 1 b 3 Q 7 U 2 V j d G l v b j E v M k I t M D A x L U R l Z m 9 y b W F 0 a W 9 u L 1 R 5 c G U g b W 9 k a W Z p w 6 k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Q i 0 w M D E t R G V m b 3 J t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x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k J f M D A x X 0 R l Z m 9 y b W F 0 a W 9 u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A y O j M w L j Q x N z c 5 N T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C L T A w M S 1 E Z W Z v c m 1 h d G l v b i 9 U e X B l I G 1 v Z G l m a c O p L n t D b 2 x 1 b W 4 x L D B 9 J n F 1 b 3 Q 7 L C Z x d W 9 0 O 1 N l Y 3 R p b 2 4 x L z J C L T A w M S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J C L T A w M S 1 E Z W Z v c m 1 h d G l v b i 9 U e X B l I G 1 v Z G l m a c O p L n t D b 2 x 1 b W 4 x L D B 9 J n F 1 b 3 Q 7 L C Z x d W 9 0 O 1 N l Y 3 R p b 2 4 x L z J C L T A w M S 1 E Z W Z v c m 1 h d G l v b i 9 U e X B l I G 1 v Z G l m a c O p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k I t M D A x L U R l Z m 9 y b W F 0 a W 9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S 1 E Z W Z v c m 1 h d G l v b i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y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E J f M D A y X 0 R l Z m 9 y b W F 0 a W 9 u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E z O j I 2 L j c 3 O T I w N z J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C L T A w M i 1 E Z W Z v c m 1 h d G l v b i 9 U e X B l I G 1 v Z G l m a c O p L n t D b 2 x 1 b W 4 x L D B 9 J n F 1 b 3 Q 7 L C Z x d W 9 0 O 1 N l Y 3 R p b 2 4 x L 0 h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h C L T A w M i 1 E Z W Z v c m 1 h d G l v b i 9 U e X B l I G 1 v Z G l m a c O p L n t D b 2 x 1 b W 4 x L D B 9 J n F 1 b 3 Q 7 L C Z x d W 9 0 O 1 N l Y 3 R p b 2 4 x L 0 h C L T A w M i 1 E Z W Z v c m 1 h d G l v b i 9 U e X B l I G 1 v Z G l m a c O p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E I t M D A y L U R l Z m 9 y b W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L T A w M i 1 E Z W Z v c m 1 h d G l v b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x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0 h C X z A w M V 9 E Z W Z v c m 1 h d G l v b j E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Q 6 M z I 6 N T Q u O D M 2 M j c 1 O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C L T A w M S 1 E Z W Z v c m 1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i 0 w M D E t R G V m b 3 J t Y X R p b 2 4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l 8 w M D J f R G V m b 3 J t Y X R p b 2 4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T U 6 M T g 6 M z M u M j k w M D M y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I t R G V m b 3 J t Y X R p b 2 4 v V H l w Z S B t b 2 R p Z m n D q S 5 7 Q 2 9 s d W 1 u M S w w f S Z x d W 9 0 O y w m c X V v d D t T Z W N 0 a W 9 u M S 9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y L U R l Z m 9 y b W F 0 a W 9 u L 1 R 5 c G U g b W 9 k a W Z p w 6 k u e 0 N v b H V t b j E s M H 0 m c X V v d D s s J n F 1 b 3 Q 7 U 2 V j d G l v b j E v Q i 0 w M D I t R G V m b 3 J t Y X R p b 2 4 v V H l w Z S B t b 2 R p Z m n D q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t M D A y L U R l Z m 9 y b W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4 N D g 2 M j I 1 N T Y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1 8 x N j E 4 N D g 2 M j I 1 N T Y z M T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M T o z N D o w O S 4 2 N D E 1 M z k 0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j E 4 N D g 2 M j I 1 N T Y z L 1 R 5 c G U g b W 9 k a W Z p w 6 k u e 0 N v b H V t b j E s M H 0 m c X V v d D s s J n F 1 b 3 Q 7 U 2 V j d G l v b j E v M T Y x O D Q 4 N j I y N T U 2 M y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2 M T g 0 O D Y y M j U 1 N j M v V H l w Z S B t b 2 R p Z m n D q S 5 7 Q 2 9 s d W 1 u M S w w f S Z x d W 9 0 O y w m c X V v d D t T Z W N 0 a W 9 u M S 8 x N j E 4 N D g 2 M j I 1 N T Y z L 1 R 5 c G U g b W 9 k a W Z p w 6 k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2 M T g 0 O D Y y M j U 1 N j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x O D Q 4 N j I y N T U 2 M y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9 + + R 4 3 J k 1 O t a j T 7 U s I G 4 c A A A A A A g A A A A A A E G Y A A A A B A A A g A A A A o a b D e y B V K f V t / G e B A W S S a q G 8 5 g K g 1 V P J J F 2 0 j r f J 8 N 8 A A A A A D o A A A A A C A A A g A A A A 0 p w S Z N f M 5 z o y t E B N H y m c L v n a n g g 0 n n a n v V A 0 P Y b d N P J Q A A A A X r o c S C m M a t g 6 N 4 n 3 N 5 N K E E L + a + k e D 3 a O E x I c m z o E x s x N N s 1 z r e E B q y 8 N o p G + 6 o m N E 1 e 0 i n K C E 0 T V E t K m T p T J M I d n a F i a l 8 v a L 9 J w 5 U o U G w t A A A A A 2 N I 9 I 8 D 1 I w 6 l r 9 7 g i t r N W L J K y 3 T 9 7 i 8 h C N 7 e j Y y h W i 4 8 Q F W D L b M V p p Q W 8 + c Y R 5 q r Y s f Y i b K Z k q P U M M 4 I z C F b w w = = < / D a t a M a s h u p > 
</file>

<file path=customXml/itemProps1.xml><?xml version="1.0" encoding="utf-8"?>
<ds:datastoreItem xmlns:ds="http://schemas.openxmlformats.org/officeDocument/2006/customXml" ds:itemID="{5EF6DFA2-78BF-432C-8DBB-3549A9D023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B-001-Temps</vt:lpstr>
      <vt:lpstr>B-002-Temps</vt:lpstr>
      <vt:lpstr>B-001-Deformation</vt:lpstr>
      <vt:lpstr>B-002-Deformation</vt:lpstr>
      <vt:lpstr>HB-001-Deformation</vt:lpstr>
      <vt:lpstr>HB-002-Deformation</vt:lpstr>
      <vt:lpstr>2B-001-Deformation</vt:lpstr>
      <vt:lpstr>2B-002-Deformation</vt:lpstr>
      <vt:lpstr>Deformation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Fonghetti</dc:creator>
  <cp:lastModifiedBy>theo1</cp:lastModifiedBy>
  <dcterms:created xsi:type="dcterms:W3CDTF">2021-04-15T11:33:47Z</dcterms:created>
  <dcterms:modified xsi:type="dcterms:W3CDTF">2021-04-22T16:02:49Z</dcterms:modified>
</cp:coreProperties>
</file>